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6.xml" ContentType="application/vnd.openxmlformats-officedocument.drawingml.chartshapes+xml"/>
  <Override PartName="/xl/pivotTables/pivotTable2.xml" ContentType="application/vnd.openxmlformats-officedocument.spreadsheetml.pivotTable+xml"/>
  <Override PartName="/xl/drawings/drawing1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ml.chartshapes+xml"/>
  <Override PartName="/xl/pivotTables/pivotTable4.xml" ContentType="application/vnd.openxmlformats-officedocument.spreadsheetml.pivotTable+xml"/>
  <Override PartName="/xl/drawings/drawing2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pivotTables/pivotTable5.xml" ContentType="application/vnd.openxmlformats-officedocument.spreadsheetml.pivotTable+xml"/>
  <Override PartName="/xl/drawings/drawing2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pivotTables/pivotTable6.xml" ContentType="application/vnd.openxmlformats-officedocument.spreadsheetml.pivotTable+xml"/>
  <Override PartName="/xl/drawings/drawing2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5.xml" ContentType="application/vnd.openxmlformats-officedocument.drawingml.chartshapes+xml"/>
  <Override PartName="/xl/pivotTables/pivotTable7.xml" ContentType="application/vnd.openxmlformats-officedocument.spreadsheetml.pivotTable+xml"/>
  <Override PartName="/xl/drawings/drawing2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7.xml" ContentType="application/vnd.openxmlformats-officedocument.drawingml.chartshapes+xml"/>
  <Override PartName="/xl/pivotTables/pivotTable8.xml" ContentType="application/vnd.openxmlformats-officedocument.spreadsheetml.pivotTable+xml"/>
  <Override PartName="/xl/drawings/drawing2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anideep\Desktop\"/>
    </mc:Choice>
  </mc:AlternateContent>
  <bookViews>
    <workbookView xWindow="0" yWindow="0" windowWidth="15345" windowHeight="4995"/>
  </bookViews>
  <sheets>
    <sheet name="Index" sheetId="4" r:id="rId1"/>
    <sheet name="Dashboard" sheetId="9" r:id="rId2"/>
    <sheet name="Student Profile" sheetId="11" r:id="rId3"/>
    <sheet name="Ind Prog" sheetId="14" r:id="rId4"/>
    <sheet name="Class Overview" sheetId="15" r:id="rId5"/>
    <sheet name="Data Set" sheetId="1" r:id="rId6"/>
    <sheet name="Examination" sheetId="2" r:id="rId7"/>
    <sheet name="Fee comparision" sheetId="16" r:id="rId8"/>
    <sheet name="Fee balances" sheetId="17" r:id="rId9"/>
    <sheet name="Gender wise" sheetId="18" r:id="rId10"/>
    <sheet name="CA1 Avg" sheetId="19" r:id="rId11"/>
    <sheet name="CA 2 Avg" sheetId="20" r:id="rId12"/>
    <sheet name="Mid vg" sheetId="21" r:id="rId13"/>
    <sheet name="CA 3 Avg" sheetId="22" r:id="rId14"/>
    <sheet name="Date wise Fee paid" sheetId="23" r:id="rId15"/>
    <sheet name="Financial" sheetId="3" r:id="rId16"/>
  </sheets>
  <definedNames>
    <definedName name="_xlnm.Criteria" localSheetId="4">'Class Overview'!$C$4:$I$7</definedName>
    <definedName name="Slicer_Class">#N/A</definedName>
    <definedName name="Slicer_Class1">#N/A</definedName>
    <definedName name="Slicer_Date_Paid">#N/A</definedName>
  </definedNames>
  <calcPr calcId="162913"/>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 i="11" l="1"/>
  <c r="L7" i="11"/>
  <c r="L6" i="11"/>
  <c r="L5" i="11"/>
  <c r="L9" i="11" s="1"/>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10" i="15"/>
  <c r="R11" i="15"/>
  <c r="R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 i="15"/>
  <c r="Q632" i="15"/>
  <c r="Q696" i="15"/>
  <c r="Q748" i="15"/>
  <c r="Q780" i="15"/>
  <c r="P10" i="15"/>
  <c r="P11" i="15"/>
  <c r="P12" i="15"/>
  <c r="P13" i="15"/>
  <c r="P14" i="15"/>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93" i="15"/>
  <c r="P94" i="15"/>
  <c r="P95" i="15"/>
  <c r="P96" i="15"/>
  <c r="P97" i="15"/>
  <c r="P98" i="15"/>
  <c r="P99" i="15"/>
  <c r="P100" i="15"/>
  <c r="P101" i="15"/>
  <c r="P102" i="15"/>
  <c r="P103" i="15"/>
  <c r="P104" i="15"/>
  <c r="P105" i="15"/>
  <c r="P106" i="15"/>
  <c r="P107" i="15"/>
  <c r="P108" i="15"/>
  <c r="P109" i="15"/>
  <c r="P110" i="15"/>
  <c r="P111" i="15"/>
  <c r="P112" i="15"/>
  <c r="P113" i="15"/>
  <c r="P114" i="15"/>
  <c r="P115" i="15"/>
  <c r="P116" i="15"/>
  <c r="P117" i="15"/>
  <c r="P118" i="15"/>
  <c r="P119" i="15"/>
  <c r="P120" i="15"/>
  <c r="P121" i="15"/>
  <c r="P122" i="15"/>
  <c r="P123" i="15"/>
  <c r="P124" i="15"/>
  <c r="P125" i="15"/>
  <c r="P126" i="15"/>
  <c r="P127" i="15"/>
  <c r="P128" i="15"/>
  <c r="P129" i="15"/>
  <c r="P130" i="15"/>
  <c r="P131" i="15"/>
  <c r="P132" i="15"/>
  <c r="P133" i="15"/>
  <c r="P134" i="15"/>
  <c r="P135" i="15"/>
  <c r="P136" i="15"/>
  <c r="P137" i="15"/>
  <c r="P138" i="15"/>
  <c r="P139" i="15"/>
  <c r="P140" i="15"/>
  <c r="P141" i="15"/>
  <c r="P142" i="15"/>
  <c r="P143" i="15"/>
  <c r="P144" i="15"/>
  <c r="P145" i="15"/>
  <c r="P146" i="15"/>
  <c r="P147" i="15"/>
  <c r="P148" i="15"/>
  <c r="P149" i="15"/>
  <c r="P150" i="15"/>
  <c r="P151" i="15"/>
  <c r="P152" i="15"/>
  <c r="P153" i="15"/>
  <c r="P154" i="15"/>
  <c r="P155" i="15"/>
  <c r="P156" i="15"/>
  <c r="P157" i="15"/>
  <c r="P158" i="15"/>
  <c r="P159" i="15"/>
  <c r="P160" i="15"/>
  <c r="P161" i="15"/>
  <c r="P162" i="15"/>
  <c r="P163" i="15"/>
  <c r="P164" i="15"/>
  <c r="P165" i="15"/>
  <c r="P166" i="15"/>
  <c r="P167" i="15"/>
  <c r="P168" i="15"/>
  <c r="P169" i="15"/>
  <c r="P170" i="15"/>
  <c r="P171" i="15"/>
  <c r="P172" i="15"/>
  <c r="P173" i="15"/>
  <c r="P174" i="15"/>
  <c r="P175" i="15"/>
  <c r="P176" i="15"/>
  <c r="P177" i="15"/>
  <c r="P178" i="15"/>
  <c r="P179" i="15"/>
  <c r="P180" i="15"/>
  <c r="P181" i="15"/>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210" i="15"/>
  <c r="P211" i="15"/>
  <c r="P212" i="15"/>
  <c r="P213" i="15"/>
  <c r="P214" i="15"/>
  <c r="P215" i="15"/>
  <c r="P216" i="15"/>
  <c r="P217" i="15"/>
  <c r="P218" i="15"/>
  <c r="P219" i="15"/>
  <c r="P220" i="15"/>
  <c r="P221" i="15"/>
  <c r="P222" i="15"/>
  <c r="P223" i="15"/>
  <c r="P224" i="15"/>
  <c r="P225" i="15"/>
  <c r="P226" i="15"/>
  <c r="P227" i="15"/>
  <c r="P228" i="15"/>
  <c r="P229" i="15"/>
  <c r="P230" i="15"/>
  <c r="P231" i="15"/>
  <c r="P232" i="15"/>
  <c r="P233" i="15"/>
  <c r="P234" i="15"/>
  <c r="P235" i="15"/>
  <c r="P236" i="15"/>
  <c r="P237" i="15"/>
  <c r="P238" i="15"/>
  <c r="P239" i="15"/>
  <c r="P240" i="15"/>
  <c r="P241" i="15"/>
  <c r="P242" i="15"/>
  <c r="P243" i="15"/>
  <c r="P244" i="15"/>
  <c r="P245" i="15"/>
  <c r="P246" i="15"/>
  <c r="P247" i="15"/>
  <c r="P248" i="15"/>
  <c r="P249" i="15"/>
  <c r="P250" i="15"/>
  <c r="P251" i="15"/>
  <c r="P252" i="15"/>
  <c r="P253" i="15"/>
  <c r="P254" i="15"/>
  <c r="P255" i="15"/>
  <c r="P256" i="15"/>
  <c r="P257" i="15"/>
  <c r="P258" i="15"/>
  <c r="P259" i="15"/>
  <c r="P260" i="15"/>
  <c r="P261" i="15"/>
  <c r="P262" i="15"/>
  <c r="P263" i="15"/>
  <c r="P264" i="15"/>
  <c r="P265" i="15"/>
  <c r="P266" i="15"/>
  <c r="P267" i="15"/>
  <c r="P268" i="15"/>
  <c r="P269" i="15"/>
  <c r="P270" i="15"/>
  <c r="P271" i="15"/>
  <c r="P272" i="15"/>
  <c r="P273" i="15"/>
  <c r="P274" i="15"/>
  <c r="P275" i="15"/>
  <c r="P276" i="15"/>
  <c r="P277" i="15"/>
  <c r="P278" i="15"/>
  <c r="P279" i="15"/>
  <c r="P280" i="15"/>
  <c r="P281" i="15"/>
  <c r="P282" i="15"/>
  <c r="P283" i="15"/>
  <c r="P284" i="15"/>
  <c r="P285" i="15"/>
  <c r="P286" i="15"/>
  <c r="P287" i="15"/>
  <c r="P288" i="15"/>
  <c r="P289" i="15"/>
  <c r="P290" i="15"/>
  <c r="P291" i="15"/>
  <c r="P292" i="15"/>
  <c r="P293" i="15"/>
  <c r="P294" i="15"/>
  <c r="P295" i="15"/>
  <c r="P296" i="15"/>
  <c r="P297" i="15"/>
  <c r="P298" i="15"/>
  <c r="P299" i="15"/>
  <c r="P300" i="15"/>
  <c r="P301" i="15"/>
  <c r="P302" i="15"/>
  <c r="P303" i="15"/>
  <c r="P304" i="15"/>
  <c r="P305" i="15"/>
  <c r="P306" i="15"/>
  <c r="P307" i="15"/>
  <c r="P308" i="15"/>
  <c r="P309" i="15"/>
  <c r="P310" i="15"/>
  <c r="P311" i="15"/>
  <c r="P312" i="15"/>
  <c r="P313" i="15"/>
  <c r="P314" i="15"/>
  <c r="P315" i="15"/>
  <c r="P316" i="15"/>
  <c r="P317" i="15"/>
  <c r="P318" i="15"/>
  <c r="P319" i="15"/>
  <c r="P320" i="15"/>
  <c r="P321" i="15"/>
  <c r="P322" i="15"/>
  <c r="P323" i="15"/>
  <c r="P324" i="15"/>
  <c r="P325" i="15"/>
  <c r="P326" i="15"/>
  <c r="P327" i="15"/>
  <c r="P328" i="15"/>
  <c r="P329" i="15"/>
  <c r="P330" i="15"/>
  <c r="P331" i="15"/>
  <c r="P332" i="15"/>
  <c r="P333" i="15"/>
  <c r="P334" i="15"/>
  <c r="P335" i="15"/>
  <c r="P336" i="15"/>
  <c r="P337" i="15"/>
  <c r="P338" i="15"/>
  <c r="P339" i="15"/>
  <c r="P340" i="15"/>
  <c r="P341" i="15"/>
  <c r="P342" i="15"/>
  <c r="P343" i="15"/>
  <c r="P344" i="15"/>
  <c r="P345" i="15"/>
  <c r="P346" i="15"/>
  <c r="P347" i="15"/>
  <c r="P348" i="15"/>
  <c r="P349" i="15"/>
  <c r="P350" i="15"/>
  <c r="P351" i="15"/>
  <c r="P352" i="15"/>
  <c r="P353" i="15"/>
  <c r="P354" i="15"/>
  <c r="P355" i="15"/>
  <c r="P356" i="15"/>
  <c r="P357" i="15"/>
  <c r="P358" i="15"/>
  <c r="P359" i="15"/>
  <c r="P360" i="15"/>
  <c r="P361" i="15"/>
  <c r="P362" i="15"/>
  <c r="P363" i="15"/>
  <c r="P364" i="15"/>
  <c r="P365" i="15"/>
  <c r="P366" i="15"/>
  <c r="P367" i="15"/>
  <c r="P368" i="15"/>
  <c r="P369" i="15"/>
  <c r="P370" i="15"/>
  <c r="P371" i="15"/>
  <c r="P372" i="15"/>
  <c r="P373" i="15"/>
  <c r="P374" i="15"/>
  <c r="P375" i="15"/>
  <c r="P376" i="15"/>
  <c r="P377" i="15"/>
  <c r="P378" i="15"/>
  <c r="P379" i="15"/>
  <c r="P380" i="15"/>
  <c r="P381" i="15"/>
  <c r="P382" i="15"/>
  <c r="P383" i="15"/>
  <c r="P384" i="15"/>
  <c r="P385" i="15"/>
  <c r="P386" i="15"/>
  <c r="P387" i="15"/>
  <c r="P388" i="15"/>
  <c r="P389" i="15"/>
  <c r="P390" i="15"/>
  <c r="P391" i="15"/>
  <c r="P392" i="15"/>
  <c r="P393" i="15"/>
  <c r="P394" i="15"/>
  <c r="P395" i="15"/>
  <c r="P396" i="15"/>
  <c r="P397" i="15"/>
  <c r="P398" i="15"/>
  <c r="P399" i="15"/>
  <c r="P400" i="15"/>
  <c r="P401" i="15"/>
  <c r="P402" i="15"/>
  <c r="P403" i="15"/>
  <c r="P404" i="15"/>
  <c r="P405" i="15"/>
  <c r="P406" i="15"/>
  <c r="P407" i="15"/>
  <c r="P408" i="15"/>
  <c r="P409" i="15"/>
  <c r="P410" i="15"/>
  <c r="P411" i="15"/>
  <c r="P412" i="15"/>
  <c r="P413" i="15"/>
  <c r="P414" i="15"/>
  <c r="P415" i="15"/>
  <c r="P416" i="15"/>
  <c r="P417" i="15"/>
  <c r="P418" i="15"/>
  <c r="P419" i="15"/>
  <c r="P420" i="15"/>
  <c r="P421" i="15"/>
  <c r="P422" i="15"/>
  <c r="P423" i="15"/>
  <c r="P424" i="15"/>
  <c r="P425" i="15"/>
  <c r="P426" i="15"/>
  <c r="P427" i="15"/>
  <c r="P428" i="15"/>
  <c r="P429" i="15"/>
  <c r="P430" i="15"/>
  <c r="P431" i="15"/>
  <c r="P432" i="15"/>
  <c r="P433" i="15"/>
  <c r="P434" i="15"/>
  <c r="P435" i="15"/>
  <c r="P436" i="15"/>
  <c r="P437" i="15"/>
  <c r="P438" i="15"/>
  <c r="P439" i="15"/>
  <c r="P440" i="15"/>
  <c r="P441" i="15"/>
  <c r="P442" i="15"/>
  <c r="P443" i="15"/>
  <c r="P444" i="15"/>
  <c r="P445" i="15"/>
  <c r="P446" i="15"/>
  <c r="P447" i="15"/>
  <c r="P448" i="15"/>
  <c r="P449" i="15"/>
  <c r="P450" i="15"/>
  <c r="P451" i="15"/>
  <c r="P452" i="15"/>
  <c r="P453" i="15"/>
  <c r="P454" i="15"/>
  <c r="P455" i="15"/>
  <c r="P456" i="15"/>
  <c r="P457" i="15"/>
  <c r="P458" i="15"/>
  <c r="P459" i="15"/>
  <c r="P460" i="15"/>
  <c r="P461" i="15"/>
  <c r="P462" i="15"/>
  <c r="P463" i="15"/>
  <c r="P464" i="15"/>
  <c r="P465" i="15"/>
  <c r="P466" i="15"/>
  <c r="P467" i="15"/>
  <c r="P468" i="15"/>
  <c r="P469" i="15"/>
  <c r="P470" i="15"/>
  <c r="P471" i="15"/>
  <c r="P472" i="15"/>
  <c r="P473" i="15"/>
  <c r="P474" i="15"/>
  <c r="P475" i="15"/>
  <c r="P476" i="15"/>
  <c r="P477" i="15"/>
  <c r="P478" i="15"/>
  <c r="P479" i="15"/>
  <c r="P480" i="15"/>
  <c r="P481" i="15"/>
  <c r="P482" i="15"/>
  <c r="P483" i="15"/>
  <c r="P484" i="15"/>
  <c r="P485" i="15"/>
  <c r="P486" i="15"/>
  <c r="P487" i="15"/>
  <c r="P488" i="15"/>
  <c r="P489" i="15"/>
  <c r="P490" i="15"/>
  <c r="P491" i="15"/>
  <c r="P492" i="15"/>
  <c r="P493" i="15"/>
  <c r="P494" i="15"/>
  <c r="P495" i="15"/>
  <c r="P496" i="15"/>
  <c r="P497" i="15"/>
  <c r="P498" i="15"/>
  <c r="P499" i="15"/>
  <c r="P500" i="15"/>
  <c r="P501" i="15"/>
  <c r="P502" i="15"/>
  <c r="P503" i="15"/>
  <c r="P504" i="15"/>
  <c r="P505" i="15"/>
  <c r="P506" i="15"/>
  <c r="P507" i="15"/>
  <c r="P508" i="15"/>
  <c r="P509" i="15"/>
  <c r="P510" i="15"/>
  <c r="P511" i="15"/>
  <c r="P512" i="15"/>
  <c r="P513" i="15"/>
  <c r="P514" i="15"/>
  <c r="P515" i="15"/>
  <c r="P516" i="15"/>
  <c r="P517" i="15"/>
  <c r="P518" i="15"/>
  <c r="P519" i="15"/>
  <c r="P520" i="15"/>
  <c r="P521" i="15"/>
  <c r="P522" i="15"/>
  <c r="P523" i="15"/>
  <c r="P524" i="15"/>
  <c r="P525" i="15"/>
  <c r="P526" i="15"/>
  <c r="P527" i="15"/>
  <c r="P528" i="15"/>
  <c r="P529" i="15"/>
  <c r="P530" i="15"/>
  <c r="P531" i="15"/>
  <c r="P532" i="15"/>
  <c r="P533" i="15"/>
  <c r="P534" i="15"/>
  <c r="P535" i="15"/>
  <c r="P536" i="15"/>
  <c r="P537" i="15"/>
  <c r="P538" i="15"/>
  <c r="P539" i="15"/>
  <c r="P540" i="15"/>
  <c r="P541" i="15"/>
  <c r="P542" i="15"/>
  <c r="P543" i="15"/>
  <c r="P544" i="15"/>
  <c r="P545" i="15"/>
  <c r="P546" i="15"/>
  <c r="P547" i="15"/>
  <c r="P548" i="15"/>
  <c r="P549" i="15"/>
  <c r="P550" i="15"/>
  <c r="P551" i="15"/>
  <c r="P552" i="15"/>
  <c r="P553" i="15"/>
  <c r="P554" i="15"/>
  <c r="P555" i="15"/>
  <c r="P556" i="15"/>
  <c r="P557" i="15"/>
  <c r="P558" i="15"/>
  <c r="P559" i="15"/>
  <c r="P560" i="15"/>
  <c r="P561" i="15"/>
  <c r="P562" i="15"/>
  <c r="P563" i="15"/>
  <c r="P564" i="15"/>
  <c r="P565" i="15"/>
  <c r="P566" i="15"/>
  <c r="P567" i="15"/>
  <c r="P568" i="15"/>
  <c r="P569" i="15"/>
  <c r="P570" i="15"/>
  <c r="P571" i="15"/>
  <c r="P572" i="15"/>
  <c r="P573" i="15"/>
  <c r="P574" i="15"/>
  <c r="P575" i="15"/>
  <c r="P576" i="15"/>
  <c r="P577" i="15"/>
  <c r="P578" i="15"/>
  <c r="P579" i="15"/>
  <c r="P580" i="15"/>
  <c r="P581" i="15"/>
  <c r="P582" i="15"/>
  <c r="P583" i="15"/>
  <c r="P584" i="15"/>
  <c r="P585" i="15"/>
  <c r="P586" i="15"/>
  <c r="P587" i="15"/>
  <c r="P588" i="15"/>
  <c r="P589" i="15"/>
  <c r="P590" i="15"/>
  <c r="P591" i="15"/>
  <c r="P592" i="15"/>
  <c r="P593" i="15"/>
  <c r="P594" i="15"/>
  <c r="P595" i="15"/>
  <c r="P596" i="15"/>
  <c r="P597" i="15"/>
  <c r="P598" i="15"/>
  <c r="P599" i="15"/>
  <c r="P600" i="15"/>
  <c r="P601" i="15"/>
  <c r="P602" i="15"/>
  <c r="P603" i="15"/>
  <c r="P604" i="15"/>
  <c r="P605" i="15"/>
  <c r="P606" i="15"/>
  <c r="P607" i="15"/>
  <c r="P608" i="15"/>
  <c r="P609" i="15"/>
  <c r="P610" i="15"/>
  <c r="P611" i="15"/>
  <c r="P612" i="15"/>
  <c r="P613" i="15"/>
  <c r="P614" i="15"/>
  <c r="P615" i="15"/>
  <c r="P616" i="15"/>
  <c r="P617" i="15"/>
  <c r="P618" i="15"/>
  <c r="P619" i="15"/>
  <c r="P620" i="15"/>
  <c r="P621" i="15"/>
  <c r="P622" i="15"/>
  <c r="P623" i="15"/>
  <c r="P624" i="15"/>
  <c r="P625" i="15"/>
  <c r="P626" i="15"/>
  <c r="P627" i="15"/>
  <c r="P628" i="15"/>
  <c r="P629" i="15"/>
  <c r="P630" i="15"/>
  <c r="P631" i="15"/>
  <c r="P632" i="15"/>
  <c r="P633" i="15"/>
  <c r="P634" i="15"/>
  <c r="P635" i="15"/>
  <c r="P636" i="15"/>
  <c r="P637" i="15"/>
  <c r="P638" i="15"/>
  <c r="P639" i="15"/>
  <c r="P640" i="15"/>
  <c r="P641" i="15"/>
  <c r="P642" i="15"/>
  <c r="P643" i="15"/>
  <c r="P644" i="15"/>
  <c r="P645" i="15"/>
  <c r="P646" i="15"/>
  <c r="P647" i="15"/>
  <c r="P648" i="15"/>
  <c r="P649" i="15"/>
  <c r="P650" i="15"/>
  <c r="P651" i="15"/>
  <c r="P652" i="15"/>
  <c r="P653" i="15"/>
  <c r="P654" i="15"/>
  <c r="P655" i="15"/>
  <c r="P656" i="15"/>
  <c r="P657" i="15"/>
  <c r="P658" i="15"/>
  <c r="P659" i="15"/>
  <c r="P660" i="15"/>
  <c r="P661" i="15"/>
  <c r="P662" i="15"/>
  <c r="P663" i="15"/>
  <c r="P664" i="15"/>
  <c r="P665" i="15"/>
  <c r="P666" i="15"/>
  <c r="P667" i="15"/>
  <c r="P668" i="15"/>
  <c r="P669" i="15"/>
  <c r="P670" i="15"/>
  <c r="P671" i="15"/>
  <c r="P672" i="15"/>
  <c r="P673" i="15"/>
  <c r="P674" i="15"/>
  <c r="P675" i="15"/>
  <c r="P676" i="15"/>
  <c r="P677" i="15"/>
  <c r="P678" i="15"/>
  <c r="P679" i="15"/>
  <c r="P680" i="15"/>
  <c r="P681" i="15"/>
  <c r="P682" i="15"/>
  <c r="P683" i="15"/>
  <c r="P684" i="15"/>
  <c r="P685" i="15"/>
  <c r="P686" i="15"/>
  <c r="P687" i="15"/>
  <c r="P688" i="15"/>
  <c r="P689" i="15"/>
  <c r="P690" i="15"/>
  <c r="P691" i="15"/>
  <c r="P692" i="15"/>
  <c r="P693" i="15"/>
  <c r="P694" i="15"/>
  <c r="P695" i="15"/>
  <c r="P696" i="15"/>
  <c r="P697" i="15"/>
  <c r="P698" i="15"/>
  <c r="P699" i="15"/>
  <c r="P700" i="15"/>
  <c r="P701" i="15"/>
  <c r="P702" i="15"/>
  <c r="P703" i="15"/>
  <c r="P704" i="15"/>
  <c r="P705" i="15"/>
  <c r="P706" i="15"/>
  <c r="P707" i="15"/>
  <c r="P708" i="15"/>
  <c r="P709" i="15"/>
  <c r="P710" i="15"/>
  <c r="P711" i="15"/>
  <c r="P712" i="15"/>
  <c r="P713" i="15"/>
  <c r="P714" i="15"/>
  <c r="P715" i="15"/>
  <c r="P716" i="15"/>
  <c r="P717" i="15"/>
  <c r="P718" i="15"/>
  <c r="P719" i="15"/>
  <c r="P720" i="15"/>
  <c r="P721" i="15"/>
  <c r="P722" i="15"/>
  <c r="P723" i="15"/>
  <c r="P724" i="15"/>
  <c r="P725" i="15"/>
  <c r="P726" i="15"/>
  <c r="P727" i="15"/>
  <c r="P728" i="15"/>
  <c r="P729" i="15"/>
  <c r="P730" i="15"/>
  <c r="P731" i="15"/>
  <c r="P732" i="15"/>
  <c r="P733" i="15"/>
  <c r="P734" i="15"/>
  <c r="P735" i="15"/>
  <c r="P736" i="15"/>
  <c r="P737" i="15"/>
  <c r="P738" i="15"/>
  <c r="P739" i="15"/>
  <c r="P740" i="15"/>
  <c r="P741" i="15"/>
  <c r="P742" i="15"/>
  <c r="P743" i="15"/>
  <c r="P744" i="15"/>
  <c r="P745" i="15"/>
  <c r="P746" i="15"/>
  <c r="P747" i="15"/>
  <c r="P748" i="15"/>
  <c r="P749" i="15"/>
  <c r="P750" i="15"/>
  <c r="P751" i="15"/>
  <c r="P752" i="15"/>
  <c r="P753" i="15"/>
  <c r="P754" i="15"/>
  <c r="P755" i="15"/>
  <c r="P756" i="15"/>
  <c r="P757" i="15"/>
  <c r="P758" i="15"/>
  <c r="P759" i="15"/>
  <c r="P760" i="15"/>
  <c r="P761" i="15"/>
  <c r="P762" i="15"/>
  <c r="P763" i="15"/>
  <c r="P764" i="15"/>
  <c r="P765" i="15"/>
  <c r="P766" i="15"/>
  <c r="P767" i="15"/>
  <c r="P768" i="15"/>
  <c r="P769" i="15"/>
  <c r="P770" i="15"/>
  <c r="P771" i="15"/>
  <c r="P772" i="15"/>
  <c r="P773" i="15"/>
  <c r="P774" i="15"/>
  <c r="P775" i="15"/>
  <c r="P776" i="15"/>
  <c r="P777" i="15"/>
  <c r="P778" i="15"/>
  <c r="P779" i="15"/>
  <c r="P780" i="15"/>
  <c r="P781" i="15"/>
  <c r="P782" i="15"/>
  <c r="P783" i="15"/>
  <c r="P784" i="15"/>
  <c r="P785" i="15"/>
  <c r="P786" i="15"/>
  <c r="P787" i="15"/>
  <c r="P788" i="15"/>
  <c r="P789" i="15"/>
  <c r="P790" i="15"/>
  <c r="P791" i="15"/>
  <c r="P792" i="15"/>
  <c r="P793" i="15"/>
  <c r="P794" i="15"/>
  <c r="P795" i="15"/>
  <c r="P796" i="15"/>
  <c r="P797" i="15"/>
  <c r="P798" i="15"/>
  <c r="P799" i="15"/>
  <c r="P800" i="15"/>
  <c r="P801" i="15"/>
  <c r="P802" i="15"/>
  <c r="P803" i="15"/>
  <c r="P804" i="15"/>
  <c r="P805" i="15"/>
  <c r="P806" i="15"/>
  <c r="P807" i="15"/>
  <c r="P808" i="15"/>
  <c r="P809" i="15"/>
  <c r="P810" i="15"/>
  <c r="P811" i="15"/>
  <c r="P812" i="15"/>
  <c r="P813" i="15"/>
  <c r="P814" i="15"/>
  <c r="P815" i="15"/>
  <c r="P816" i="15"/>
  <c r="P817" i="15"/>
  <c r="P818" i="15"/>
  <c r="P819" i="15"/>
  <c r="P820" i="15"/>
  <c r="P821" i="15"/>
  <c r="P822" i="15"/>
  <c r="P823" i="15"/>
  <c r="P824" i="15"/>
  <c r="P825" i="15"/>
  <c r="P826" i="15"/>
  <c r="P827" i="15"/>
  <c r="P828" i="15"/>
  <c r="P829" i="15"/>
  <c r="P830" i="15"/>
  <c r="P831" i="15"/>
  <c r="P832" i="15"/>
  <c r="P833" i="15"/>
  <c r="P834" i="15"/>
  <c r="P835" i="15"/>
  <c r="P836" i="15"/>
  <c r="P837" i="15"/>
  <c r="P838" i="15"/>
  <c r="P839" i="15"/>
  <c r="P840" i="15"/>
  <c r="P841" i="15"/>
  <c r="P842" i="15"/>
  <c r="P843" i="15"/>
  <c r="P844" i="15"/>
  <c r="P845" i="15"/>
  <c r="P846" i="15"/>
  <c r="P847" i="15"/>
  <c r="P848" i="15"/>
  <c r="P849" i="15"/>
  <c r="P850" i="15"/>
  <c r="P851" i="15"/>
  <c r="P852" i="15"/>
  <c r="P853" i="15"/>
  <c r="P854" i="15"/>
  <c r="P855" i="15"/>
  <c r="P856" i="15"/>
  <c r="P857" i="15"/>
  <c r="P858" i="15"/>
  <c r="P859" i="15"/>
  <c r="P860" i="15"/>
  <c r="P861" i="15"/>
  <c r="P862" i="15"/>
  <c r="P863" i="15"/>
  <c r="P864" i="15"/>
  <c r="P865" i="15"/>
  <c r="P866" i="15"/>
  <c r="P867" i="15"/>
  <c r="P868" i="15"/>
  <c r="P869" i="15"/>
  <c r="P870" i="15"/>
  <c r="P871" i="15"/>
  <c r="P872" i="15"/>
  <c r="P873" i="15"/>
  <c r="P874" i="15"/>
  <c r="P875" i="15"/>
  <c r="P876" i="15"/>
  <c r="P877" i="15"/>
  <c r="P878" i="15"/>
  <c r="P879" i="15"/>
  <c r="P880" i="15"/>
  <c r="P881" i="15"/>
  <c r="P882" i="15"/>
  <c r="P883" i="15"/>
  <c r="P884" i="15"/>
  <c r="P885" i="15"/>
  <c r="P886" i="15"/>
  <c r="P887" i="15"/>
  <c r="P888" i="15"/>
  <c r="P889" i="15"/>
  <c r="P890" i="15"/>
  <c r="P891" i="15"/>
  <c r="P892" i="15"/>
  <c r="P893" i="15"/>
  <c r="P894" i="15"/>
  <c r="P895" i="15"/>
  <c r="P896" i="15"/>
  <c r="P897" i="15"/>
  <c r="P898" i="15"/>
  <c r="P899" i="15"/>
  <c r="P900" i="15"/>
  <c r="P901" i="15"/>
  <c r="P902" i="15"/>
  <c r="P903" i="15"/>
  <c r="P904" i="15"/>
  <c r="P905" i="15"/>
  <c r="P906" i="15"/>
  <c r="P907" i="15"/>
  <c r="P908" i="15"/>
  <c r="P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O701" i="15"/>
  <c r="O702" i="15"/>
  <c r="O703" i="15"/>
  <c r="O704" i="15"/>
  <c r="O705" i="15"/>
  <c r="O706" i="15"/>
  <c r="O707" i="15"/>
  <c r="O708" i="15"/>
  <c r="O709" i="15"/>
  <c r="O710" i="15"/>
  <c r="O711" i="15"/>
  <c r="O712" i="15"/>
  <c r="O713" i="15"/>
  <c r="O714" i="15"/>
  <c r="O715" i="15"/>
  <c r="O716" i="15"/>
  <c r="O717" i="15"/>
  <c r="O718" i="15"/>
  <c r="O719" i="15"/>
  <c r="O720" i="15"/>
  <c r="O721" i="15"/>
  <c r="O722" i="15"/>
  <c r="O723" i="15"/>
  <c r="O724" i="15"/>
  <c r="O725" i="15"/>
  <c r="O726" i="15"/>
  <c r="O727" i="15"/>
  <c r="O728" i="15"/>
  <c r="O729" i="15"/>
  <c r="O730" i="15"/>
  <c r="O731" i="15"/>
  <c r="O732" i="15"/>
  <c r="O733" i="15"/>
  <c r="O734" i="15"/>
  <c r="O735" i="15"/>
  <c r="O736" i="15"/>
  <c r="O737" i="15"/>
  <c r="O738" i="15"/>
  <c r="O739" i="15"/>
  <c r="O740" i="15"/>
  <c r="O741" i="15"/>
  <c r="O742" i="15"/>
  <c r="O743" i="15"/>
  <c r="O744" i="15"/>
  <c r="O745" i="15"/>
  <c r="O746" i="15"/>
  <c r="O747" i="15"/>
  <c r="O748" i="15"/>
  <c r="O749" i="15"/>
  <c r="O750" i="15"/>
  <c r="O751" i="15"/>
  <c r="O752" i="15"/>
  <c r="O753" i="15"/>
  <c r="O754" i="15"/>
  <c r="O755" i="15"/>
  <c r="O756" i="15"/>
  <c r="O757" i="15"/>
  <c r="O758" i="15"/>
  <c r="O759" i="15"/>
  <c r="O760" i="15"/>
  <c r="O761" i="15"/>
  <c r="O762" i="15"/>
  <c r="O763" i="15"/>
  <c r="O764" i="15"/>
  <c r="O765" i="15"/>
  <c r="O766" i="15"/>
  <c r="O767" i="15"/>
  <c r="O768" i="15"/>
  <c r="O769" i="15"/>
  <c r="O770" i="15"/>
  <c r="O771" i="15"/>
  <c r="O772" i="15"/>
  <c r="O773" i="15"/>
  <c r="O774" i="15"/>
  <c r="O775" i="15"/>
  <c r="O776" i="15"/>
  <c r="O777" i="15"/>
  <c r="O778" i="15"/>
  <c r="O779" i="15"/>
  <c r="O780" i="15"/>
  <c r="O781" i="15"/>
  <c r="O782" i="15"/>
  <c r="O783" i="15"/>
  <c r="O784" i="15"/>
  <c r="O785" i="15"/>
  <c r="O786" i="15"/>
  <c r="O787" i="15"/>
  <c r="O788" i="15"/>
  <c r="O789" i="15"/>
  <c r="O790" i="15"/>
  <c r="O791" i="15"/>
  <c r="O792" i="15"/>
  <c r="O793" i="15"/>
  <c r="O794" i="15"/>
  <c r="O795" i="15"/>
  <c r="O796" i="15"/>
  <c r="O797" i="15"/>
  <c r="O798" i="15"/>
  <c r="O799" i="15"/>
  <c r="O800" i="15"/>
  <c r="O801" i="15"/>
  <c r="O802" i="15"/>
  <c r="O803" i="15"/>
  <c r="O804" i="15"/>
  <c r="O805" i="15"/>
  <c r="O806" i="15"/>
  <c r="O807" i="15"/>
  <c r="O808" i="15"/>
  <c r="O809" i="15"/>
  <c r="O810" i="15"/>
  <c r="O811" i="15"/>
  <c r="O812" i="15"/>
  <c r="O813" i="15"/>
  <c r="O814" i="15"/>
  <c r="O815" i="15"/>
  <c r="O816" i="15"/>
  <c r="O817" i="15"/>
  <c r="O818" i="15"/>
  <c r="O819" i="15"/>
  <c r="O820" i="15"/>
  <c r="O821" i="15"/>
  <c r="O822" i="15"/>
  <c r="O823" i="15"/>
  <c r="O824" i="15"/>
  <c r="O825" i="15"/>
  <c r="O826" i="15"/>
  <c r="O827" i="15"/>
  <c r="O828" i="15"/>
  <c r="O829" i="15"/>
  <c r="O830" i="15"/>
  <c r="O831" i="15"/>
  <c r="O832" i="15"/>
  <c r="O833" i="15"/>
  <c r="O834" i="15"/>
  <c r="O835" i="15"/>
  <c r="O836" i="15"/>
  <c r="O837" i="15"/>
  <c r="O838" i="15"/>
  <c r="O839" i="15"/>
  <c r="O840" i="15"/>
  <c r="O841" i="15"/>
  <c r="O842" i="15"/>
  <c r="O843" i="15"/>
  <c r="O844" i="15"/>
  <c r="O845" i="15"/>
  <c r="O846" i="15"/>
  <c r="O847" i="15"/>
  <c r="O848" i="15"/>
  <c r="O849" i="15"/>
  <c r="O850" i="15"/>
  <c r="O851" i="15"/>
  <c r="O852" i="15"/>
  <c r="O853" i="15"/>
  <c r="O854" i="15"/>
  <c r="O855" i="15"/>
  <c r="O856" i="15"/>
  <c r="O857" i="15"/>
  <c r="O858" i="15"/>
  <c r="O859" i="15"/>
  <c r="O860" i="15"/>
  <c r="O861" i="15"/>
  <c r="O862" i="15"/>
  <c r="O863" i="15"/>
  <c r="O864" i="15"/>
  <c r="O865" i="15"/>
  <c r="O866" i="15"/>
  <c r="O867" i="15"/>
  <c r="O868" i="15"/>
  <c r="O869" i="15"/>
  <c r="O870" i="15"/>
  <c r="O871" i="15"/>
  <c r="O872" i="15"/>
  <c r="O873" i="15"/>
  <c r="O874" i="15"/>
  <c r="O875" i="15"/>
  <c r="O876" i="15"/>
  <c r="O877" i="15"/>
  <c r="O878" i="15"/>
  <c r="O879" i="15"/>
  <c r="O880" i="15"/>
  <c r="O881" i="15"/>
  <c r="O882" i="15"/>
  <c r="O883" i="15"/>
  <c r="O884" i="15"/>
  <c r="O885" i="15"/>
  <c r="O886" i="15"/>
  <c r="O887" i="15"/>
  <c r="O888" i="15"/>
  <c r="O889" i="15"/>
  <c r="O890" i="15"/>
  <c r="O891" i="15"/>
  <c r="O892" i="15"/>
  <c r="O893" i="15"/>
  <c r="O894" i="15"/>
  <c r="O895" i="15"/>
  <c r="O896" i="15"/>
  <c r="O897" i="15"/>
  <c r="O898" i="15"/>
  <c r="O899" i="15"/>
  <c r="O900" i="15"/>
  <c r="O901" i="15"/>
  <c r="O902" i="15"/>
  <c r="O903" i="15"/>
  <c r="O904" i="15"/>
  <c r="O905" i="15"/>
  <c r="O906" i="15"/>
  <c r="O907" i="15"/>
  <c r="O908" i="15"/>
  <c r="O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669" i="15"/>
  <c r="N670" i="15"/>
  <c r="N671" i="15"/>
  <c r="N672" i="15"/>
  <c r="N673" i="15"/>
  <c r="N674" i="15"/>
  <c r="N675" i="15"/>
  <c r="N676" i="15"/>
  <c r="N677" i="15"/>
  <c r="N678" i="15"/>
  <c r="N679" i="15"/>
  <c r="N680" i="15"/>
  <c r="N681" i="15"/>
  <c r="N682" i="15"/>
  <c r="N683" i="15"/>
  <c r="N684" i="15"/>
  <c r="N685" i="15"/>
  <c r="N686" i="15"/>
  <c r="N687" i="15"/>
  <c r="N688" i="15"/>
  <c r="N689" i="15"/>
  <c r="N690" i="15"/>
  <c r="N691" i="15"/>
  <c r="N692" i="15"/>
  <c r="N693" i="15"/>
  <c r="N694" i="15"/>
  <c r="N695" i="15"/>
  <c r="N696" i="15"/>
  <c r="N697" i="15"/>
  <c r="N698" i="15"/>
  <c r="N699" i="15"/>
  <c r="N700" i="15"/>
  <c r="N701" i="15"/>
  <c r="N702" i="15"/>
  <c r="N703" i="15"/>
  <c r="N704" i="15"/>
  <c r="N705" i="15"/>
  <c r="N706" i="15"/>
  <c r="N707" i="15"/>
  <c r="N708" i="15"/>
  <c r="N709" i="15"/>
  <c r="N710" i="15"/>
  <c r="N711" i="15"/>
  <c r="N712" i="15"/>
  <c r="N713" i="15"/>
  <c r="N714" i="15"/>
  <c r="N715" i="15"/>
  <c r="N716" i="15"/>
  <c r="N717" i="15"/>
  <c r="N718" i="15"/>
  <c r="N719" i="15"/>
  <c r="N720" i="15"/>
  <c r="N721" i="15"/>
  <c r="N722" i="15"/>
  <c r="N723" i="15"/>
  <c r="N724" i="15"/>
  <c r="N725" i="15"/>
  <c r="N726" i="15"/>
  <c r="N727" i="15"/>
  <c r="N728" i="15"/>
  <c r="N729" i="15"/>
  <c r="N730" i="15"/>
  <c r="N731" i="15"/>
  <c r="N732" i="15"/>
  <c r="N733" i="15"/>
  <c r="N734" i="15"/>
  <c r="N735" i="15"/>
  <c r="N736" i="15"/>
  <c r="N737" i="15"/>
  <c r="N738" i="15"/>
  <c r="N739" i="15"/>
  <c r="N740" i="15"/>
  <c r="N741" i="15"/>
  <c r="N742" i="15"/>
  <c r="N743" i="15"/>
  <c r="N744" i="15"/>
  <c r="N745" i="15"/>
  <c r="N746" i="15"/>
  <c r="N747" i="15"/>
  <c r="N748" i="15"/>
  <c r="N749" i="15"/>
  <c r="N750" i="15"/>
  <c r="N751" i="15"/>
  <c r="N752" i="15"/>
  <c r="N753" i="15"/>
  <c r="N754" i="15"/>
  <c r="N755" i="15"/>
  <c r="N756" i="15"/>
  <c r="N757" i="15"/>
  <c r="N758" i="15"/>
  <c r="N759" i="15"/>
  <c r="N760" i="15"/>
  <c r="N761" i="15"/>
  <c r="N762" i="15"/>
  <c r="N763" i="15"/>
  <c r="N764" i="15"/>
  <c r="N765" i="15"/>
  <c r="N766" i="15"/>
  <c r="N767" i="15"/>
  <c r="N768" i="15"/>
  <c r="N769" i="15"/>
  <c r="N770" i="15"/>
  <c r="N771" i="15"/>
  <c r="N772" i="15"/>
  <c r="N773" i="15"/>
  <c r="N774" i="15"/>
  <c r="N775" i="15"/>
  <c r="N776" i="15"/>
  <c r="N777" i="15"/>
  <c r="N778" i="15"/>
  <c r="N779" i="15"/>
  <c r="N780" i="15"/>
  <c r="N781" i="15"/>
  <c r="N782" i="15"/>
  <c r="N783" i="15"/>
  <c r="N784" i="15"/>
  <c r="N785" i="15"/>
  <c r="N786" i="15"/>
  <c r="N787" i="15"/>
  <c r="N788" i="15"/>
  <c r="N789" i="15"/>
  <c r="N790" i="15"/>
  <c r="N791" i="15"/>
  <c r="N792" i="15"/>
  <c r="N793" i="15"/>
  <c r="N794" i="15"/>
  <c r="N795" i="15"/>
  <c r="N796" i="15"/>
  <c r="N797" i="15"/>
  <c r="N798" i="15"/>
  <c r="N799" i="15"/>
  <c r="N800" i="15"/>
  <c r="N801" i="15"/>
  <c r="N802" i="15"/>
  <c r="N803" i="15"/>
  <c r="N804" i="15"/>
  <c r="N805" i="15"/>
  <c r="N806" i="15"/>
  <c r="N807" i="15"/>
  <c r="N808" i="15"/>
  <c r="N809" i="15"/>
  <c r="N810" i="15"/>
  <c r="N811" i="15"/>
  <c r="N812" i="15"/>
  <c r="N813" i="15"/>
  <c r="N814" i="15"/>
  <c r="N815" i="15"/>
  <c r="N816" i="15"/>
  <c r="N817" i="15"/>
  <c r="N818" i="15"/>
  <c r="N819" i="15"/>
  <c r="N820" i="15"/>
  <c r="N821" i="15"/>
  <c r="N822" i="15"/>
  <c r="N823" i="15"/>
  <c r="N824" i="15"/>
  <c r="N825" i="15"/>
  <c r="N826" i="15"/>
  <c r="N827" i="15"/>
  <c r="N828" i="15"/>
  <c r="N829" i="15"/>
  <c r="N830" i="15"/>
  <c r="N831" i="15"/>
  <c r="N832" i="15"/>
  <c r="N833" i="15"/>
  <c r="N834" i="15"/>
  <c r="N835" i="15"/>
  <c r="N836" i="15"/>
  <c r="N837" i="15"/>
  <c r="N838" i="15"/>
  <c r="N839" i="15"/>
  <c r="N840" i="15"/>
  <c r="N841" i="15"/>
  <c r="N842" i="15"/>
  <c r="N843" i="15"/>
  <c r="N844" i="15"/>
  <c r="N845" i="15"/>
  <c r="N846" i="15"/>
  <c r="N847" i="15"/>
  <c r="N848" i="15"/>
  <c r="N849" i="15"/>
  <c r="N850" i="15"/>
  <c r="N851" i="15"/>
  <c r="N852" i="15"/>
  <c r="N853" i="15"/>
  <c r="N854" i="15"/>
  <c r="N855" i="15"/>
  <c r="N856" i="15"/>
  <c r="N857" i="15"/>
  <c r="N858" i="15"/>
  <c r="N859" i="15"/>
  <c r="N860" i="15"/>
  <c r="N861" i="15"/>
  <c r="N862" i="15"/>
  <c r="N863" i="15"/>
  <c r="N864" i="15"/>
  <c r="N865" i="15"/>
  <c r="N866" i="15"/>
  <c r="N867" i="15"/>
  <c r="N868" i="15"/>
  <c r="N869" i="15"/>
  <c r="N870" i="15"/>
  <c r="N871" i="15"/>
  <c r="N872" i="15"/>
  <c r="N873" i="15"/>
  <c r="N874" i="15"/>
  <c r="N875" i="15"/>
  <c r="N876" i="15"/>
  <c r="N877" i="15"/>
  <c r="N878" i="15"/>
  <c r="N879" i="15"/>
  <c r="N880" i="15"/>
  <c r="N881" i="15"/>
  <c r="N882" i="15"/>
  <c r="N883" i="15"/>
  <c r="N884" i="15"/>
  <c r="N885" i="15"/>
  <c r="N886" i="15"/>
  <c r="N887" i="15"/>
  <c r="N888" i="15"/>
  <c r="N889" i="15"/>
  <c r="N890" i="15"/>
  <c r="N891" i="15"/>
  <c r="N892" i="15"/>
  <c r="N893" i="15"/>
  <c r="N894" i="15"/>
  <c r="N895" i="15"/>
  <c r="N896" i="15"/>
  <c r="N897" i="15"/>
  <c r="N898" i="15"/>
  <c r="N899" i="15"/>
  <c r="N900" i="15"/>
  <c r="N901" i="15"/>
  <c r="N902" i="15"/>
  <c r="N903" i="15"/>
  <c r="N904" i="15"/>
  <c r="N905" i="15"/>
  <c r="N906" i="15"/>
  <c r="N907" i="15"/>
  <c r="N908" i="15"/>
  <c r="N9" i="15"/>
  <c r="M10" i="15"/>
  <c r="Q10" i="15" s="1"/>
  <c r="M11" i="15"/>
  <c r="Q11" i="15" s="1"/>
  <c r="M12" i="15"/>
  <c r="Q12" i="15" s="1"/>
  <c r="M13" i="15"/>
  <c r="Q13" i="15" s="1"/>
  <c r="M14" i="15"/>
  <c r="Q14" i="15" s="1"/>
  <c r="M15" i="15"/>
  <c r="Q15" i="15" s="1"/>
  <c r="M16" i="15"/>
  <c r="Q16" i="15" s="1"/>
  <c r="M17" i="15"/>
  <c r="Q17" i="15" s="1"/>
  <c r="M18" i="15"/>
  <c r="Q18" i="15" s="1"/>
  <c r="M19" i="15"/>
  <c r="Q19" i="15" s="1"/>
  <c r="M20" i="15"/>
  <c r="Q20" i="15" s="1"/>
  <c r="M21" i="15"/>
  <c r="Q21" i="15" s="1"/>
  <c r="M22" i="15"/>
  <c r="Q22" i="15" s="1"/>
  <c r="M23" i="15"/>
  <c r="Q23" i="15" s="1"/>
  <c r="M24" i="15"/>
  <c r="Q24" i="15" s="1"/>
  <c r="M25" i="15"/>
  <c r="Q25" i="15" s="1"/>
  <c r="M26" i="15"/>
  <c r="Q26" i="15" s="1"/>
  <c r="M27" i="15"/>
  <c r="Q27" i="15" s="1"/>
  <c r="M28" i="15"/>
  <c r="Q28" i="15" s="1"/>
  <c r="M29" i="15"/>
  <c r="Q29" i="15" s="1"/>
  <c r="M30" i="15"/>
  <c r="Q30" i="15" s="1"/>
  <c r="M31" i="15"/>
  <c r="Q31" i="15" s="1"/>
  <c r="M32" i="15"/>
  <c r="Q32" i="15" s="1"/>
  <c r="M33" i="15"/>
  <c r="Q33" i="15" s="1"/>
  <c r="M34" i="15"/>
  <c r="Q34" i="15" s="1"/>
  <c r="M35" i="15"/>
  <c r="Q35" i="15" s="1"/>
  <c r="M36" i="15"/>
  <c r="Q36" i="15" s="1"/>
  <c r="M37" i="15"/>
  <c r="Q37" i="15" s="1"/>
  <c r="M38" i="15"/>
  <c r="Q38" i="15" s="1"/>
  <c r="M39" i="15"/>
  <c r="Q39" i="15" s="1"/>
  <c r="M40" i="15"/>
  <c r="Q40" i="15" s="1"/>
  <c r="M41" i="15"/>
  <c r="Q41" i="15" s="1"/>
  <c r="M42" i="15"/>
  <c r="Q42" i="15" s="1"/>
  <c r="M43" i="15"/>
  <c r="Q43" i="15" s="1"/>
  <c r="M44" i="15"/>
  <c r="Q44" i="15" s="1"/>
  <c r="M45" i="15"/>
  <c r="Q45" i="15" s="1"/>
  <c r="M46" i="15"/>
  <c r="Q46" i="15" s="1"/>
  <c r="M47" i="15"/>
  <c r="Q47" i="15" s="1"/>
  <c r="M48" i="15"/>
  <c r="Q48" i="15" s="1"/>
  <c r="M49" i="15"/>
  <c r="Q49" i="15" s="1"/>
  <c r="M50" i="15"/>
  <c r="Q50" i="15" s="1"/>
  <c r="M51" i="15"/>
  <c r="Q51" i="15" s="1"/>
  <c r="M52" i="15"/>
  <c r="Q52" i="15" s="1"/>
  <c r="M53" i="15"/>
  <c r="Q53" i="15" s="1"/>
  <c r="M54" i="15"/>
  <c r="Q54" i="15" s="1"/>
  <c r="M55" i="15"/>
  <c r="Q55" i="15" s="1"/>
  <c r="M56" i="15"/>
  <c r="Q56" i="15" s="1"/>
  <c r="M57" i="15"/>
  <c r="Q57" i="15" s="1"/>
  <c r="M58" i="15"/>
  <c r="Q58" i="15" s="1"/>
  <c r="M59" i="15"/>
  <c r="Q59" i="15" s="1"/>
  <c r="M60" i="15"/>
  <c r="Q60" i="15" s="1"/>
  <c r="M61" i="15"/>
  <c r="Q61" i="15" s="1"/>
  <c r="M62" i="15"/>
  <c r="Q62" i="15" s="1"/>
  <c r="M63" i="15"/>
  <c r="Q63" i="15" s="1"/>
  <c r="M64" i="15"/>
  <c r="Q64" i="15" s="1"/>
  <c r="M65" i="15"/>
  <c r="Q65" i="15" s="1"/>
  <c r="M66" i="15"/>
  <c r="Q66" i="15" s="1"/>
  <c r="M67" i="15"/>
  <c r="Q67" i="15" s="1"/>
  <c r="M68" i="15"/>
  <c r="Q68" i="15" s="1"/>
  <c r="M69" i="15"/>
  <c r="Q69" i="15" s="1"/>
  <c r="M70" i="15"/>
  <c r="Q70" i="15" s="1"/>
  <c r="M71" i="15"/>
  <c r="Q71" i="15" s="1"/>
  <c r="M72" i="15"/>
  <c r="Q72" i="15" s="1"/>
  <c r="M73" i="15"/>
  <c r="Q73" i="15" s="1"/>
  <c r="M74" i="15"/>
  <c r="Q74" i="15" s="1"/>
  <c r="M75" i="15"/>
  <c r="Q75" i="15" s="1"/>
  <c r="M76" i="15"/>
  <c r="Q76" i="15" s="1"/>
  <c r="M77" i="15"/>
  <c r="Q77" i="15" s="1"/>
  <c r="M78" i="15"/>
  <c r="Q78" i="15" s="1"/>
  <c r="M79" i="15"/>
  <c r="Q79" i="15" s="1"/>
  <c r="M80" i="15"/>
  <c r="Q80" i="15" s="1"/>
  <c r="M81" i="15"/>
  <c r="Q81" i="15" s="1"/>
  <c r="M82" i="15"/>
  <c r="Q82" i="15" s="1"/>
  <c r="M83" i="15"/>
  <c r="Q83" i="15" s="1"/>
  <c r="M84" i="15"/>
  <c r="Q84" i="15" s="1"/>
  <c r="M85" i="15"/>
  <c r="Q85" i="15" s="1"/>
  <c r="M86" i="15"/>
  <c r="Q86" i="15" s="1"/>
  <c r="M87" i="15"/>
  <c r="Q87" i="15" s="1"/>
  <c r="M88" i="15"/>
  <c r="Q88" i="15" s="1"/>
  <c r="M89" i="15"/>
  <c r="Q89" i="15" s="1"/>
  <c r="M90" i="15"/>
  <c r="Q90" i="15" s="1"/>
  <c r="M91" i="15"/>
  <c r="Q91" i="15" s="1"/>
  <c r="M92" i="15"/>
  <c r="Q92" i="15" s="1"/>
  <c r="M93" i="15"/>
  <c r="Q93" i="15" s="1"/>
  <c r="M94" i="15"/>
  <c r="Q94" i="15" s="1"/>
  <c r="M95" i="15"/>
  <c r="Q95" i="15" s="1"/>
  <c r="M96" i="15"/>
  <c r="Q96" i="15" s="1"/>
  <c r="M97" i="15"/>
  <c r="Q97" i="15" s="1"/>
  <c r="M98" i="15"/>
  <c r="Q98" i="15" s="1"/>
  <c r="M99" i="15"/>
  <c r="Q99" i="15" s="1"/>
  <c r="M100" i="15"/>
  <c r="Q100" i="15" s="1"/>
  <c r="M101" i="15"/>
  <c r="Q101" i="15" s="1"/>
  <c r="M102" i="15"/>
  <c r="Q102" i="15" s="1"/>
  <c r="M103" i="15"/>
  <c r="Q103" i="15" s="1"/>
  <c r="M104" i="15"/>
  <c r="Q104" i="15" s="1"/>
  <c r="M105" i="15"/>
  <c r="Q105" i="15" s="1"/>
  <c r="M106" i="15"/>
  <c r="Q106" i="15" s="1"/>
  <c r="M107" i="15"/>
  <c r="Q107" i="15" s="1"/>
  <c r="M108" i="15"/>
  <c r="Q108" i="15" s="1"/>
  <c r="M109" i="15"/>
  <c r="Q109" i="15" s="1"/>
  <c r="M110" i="15"/>
  <c r="Q110" i="15" s="1"/>
  <c r="M111" i="15"/>
  <c r="Q111" i="15" s="1"/>
  <c r="M112" i="15"/>
  <c r="Q112" i="15" s="1"/>
  <c r="M113" i="15"/>
  <c r="Q113" i="15" s="1"/>
  <c r="M114" i="15"/>
  <c r="Q114" i="15" s="1"/>
  <c r="M115" i="15"/>
  <c r="Q115" i="15" s="1"/>
  <c r="M116" i="15"/>
  <c r="Q116" i="15" s="1"/>
  <c r="M117" i="15"/>
  <c r="Q117" i="15" s="1"/>
  <c r="M118" i="15"/>
  <c r="Q118" i="15" s="1"/>
  <c r="M119" i="15"/>
  <c r="Q119" i="15" s="1"/>
  <c r="M120" i="15"/>
  <c r="Q120" i="15" s="1"/>
  <c r="M121" i="15"/>
  <c r="Q121" i="15" s="1"/>
  <c r="M122" i="15"/>
  <c r="Q122" i="15" s="1"/>
  <c r="M123" i="15"/>
  <c r="Q123" i="15" s="1"/>
  <c r="M124" i="15"/>
  <c r="Q124" i="15" s="1"/>
  <c r="M125" i="15"/>
  <c r="Q125" i="15" s="1"/>
  <c r="M126" i="15"/>
  <c r="Q126" i="15" s="1"/>
  <c r="M127" i="15"/>
  <c r="Q127" i="15" s="1"/>
  <c r="M128" i="15"/>
  <c r="Q128" i="15" s="1"/>
  <c r="M129" i="15"/>
  <c r="Q129" i="15" s="1"/>
  <c r="M130" i="15"/>
  <c r="Q130" i="15" s="1"/>
  <c r="M131" i="15"/>
  <c r="Q131" i="15" s="1"/>
  <c r="M132" i="15"/>
  <c r="Q132" i="15" s="1"/>
  <c r="M133" i="15"/>
  <c r="Q133" i="15" s="1"/>
  <c r="M134" i="15"/>
  <c r="Q134" i="15" s="1"/>
  <c r="M135" i="15"/>
  <c r="Q135" i="15" s="1"/>
  <c r="M136" i="15"/>
  <c r="Q136" i="15" s="1"/>
  <c r="M137" i="15"/>
  <c r="Q137" i="15" s="1"/>
  <c r="M138" i="15"/>
  <c r="Q138" i="15" s="1"/>
  <c r="M139" i="15"/>
  <c r="Q139" i="15" s="1"/>
  <c r="M140" i="15"/>
  <c r="Q140" i="15" s="1"/>
  <c r="M141" i="15"/>
  <c r="Q141" i="15" s="1"/>
  <c r="M142" i="15"/>
  <c r="Q142" i="15" s="1"/>
  <c r="M143" i="15"/>
  <c r="Q143" i="15" s="1"/>
  <c r="M144" i="15"/>
  <c r="Q144" i="15" s="1"/>
  <c r="M145" i="15"/>
  <c r="Q145" i="15" s="1"/>
  <c r="M146" i="15"/>
  <c r="Q146" i="15" s="1"/>
  <c r="M147" i="15"/>
  <c r="Q147" i="15" s="1"/>
  <c r="M148" i="15"/>
  <c r="Q148" i="15" s="1"/>
  <c r="M149" i="15"/>
  <c r="Q149" i="15" s="1"/>
  <c r="M150" i="15"/>
  <c r="Q150" i="15" s="1"/>
  <c r="M151" i="15"/>
  <c r="Q151" i="15" s="1"/>
  <c r="M152" i="15"/>
  <c r="Q152" i="15" s="1"/>
  <c r="M153" i="15"/>
  <c r="Q153" i="15" s="1"/>
  <c r="M154" i="15"/>
  <c r="Q154" i="15" s="1"/>
  <c r="M155" i="15"/>
  <c r="Q155" i="15" s="1"/>
  <c r="M156" i="15"/>
  <c r="Q156" i="15" s="1"/>
  <c r="M157" i="15"/>
  <c r="Q157" i="15" s="1"/>
  <c r="M158" i="15"/>
  <c r="Q158" i="15" s="1"/>
  <c r="M159" i="15"/>
  <c r="Q159" i="15" s="1"/>
  <c r="M160" i="15"/>
  <c r="Q160" i="15" s="1"/>
  <c r="M161" i="15"/>
  <c r="Q161" i="15" s="1"/>
  <c r="M162" i="15"/>
  <c r="Q162" i="15" s="1"/>
  <c r="M163" i="15"/>
  <c r="Q163" i="15" s="1"/>
  <c r="M164" i="15"/>
  <c r="Q164" i="15" s="1"/>
  <c r="M165" i="15"/>
  <c r="Q165" i="15" s="1"/>
  <c r="M166" i="15"/>
  <c r="Q166" i="15" s="1"/>
  <c r="M167" i="15"/>
  <c r="Q167" i="15" s="1"/>
  <c r="M168" i="15"/>
  <c r="Q168" i="15" s="1"/>
  <c r="M169" i="15"/>
  <c r="Q169" i="15" s="1"/>
  <c r="M170" i="15"/>
  <c r="Q170" i="15" s="1"/>
  <c r="M171" i="15"/>
  <c r="Q171" i="15" s="1"/>
  <c r="M172" i="15"/>
  <c r="Q172" i="15" s="1"/>
  <c r="M173" i="15"/>
  <c r="Q173" i="15" s="1"/>
  <c r="M174" i="15"/>
  <c r="Q174" i="15" s="1"/>
  <c r="M175" i="15"/>
  <c r="Q175" i="15" s="1"/>
  <c r="M176" i="15"/>
  <c r="Q176" i="15" s="1"/>
  <c r="M177" i="15"/>
  <c r="Q177" i="15" s="1"/>
  <c r="M178" i="15"/>
  <c r="Q178" i="15" s="1"/>
  <c r="M179" i="15"/>
  <c r="Q179" i="15" s="1"/>
  <c r="M180" i="15"/>
  <c r="Q180" i="15" s="1"/>
  <c r="M181" i="15"/>
  <c r="Q181" i="15" s="1"/>
  <c r="M182" i="15"/>
  <c r="Q182" i="15" s="1"/>
  <c r="M183" i="15"/>
  <c r="Q183" i="15" s="1"/>
  <c r="M184" i="15"/>
  <c r="Q184" i="15" s="1"/>
  <c r="M185" i="15"/>
  <c r="Q185" i="15" s="1"/>
  <c r="M186" i="15"/>
  <c r="Q186" i="15" s="1"/>
  <c r="M187" i="15"/>
  <c r="Q187" i="15" s="1"/>
  <c r="M188" i="15"/>
  <c r="Q188" i="15" s="1"/>
  <c r="M189" i="15"/>
  <c r="Q189" i="15" s="1"/>
  <c r="M190" i="15"/>
  <c r="Q190" i="15" s="1"/>
  <c r="M191" i="15"/>
  <c r="Q191" i="15" s="1"/>
  <c r="M192" i="15"/>
  <c r="Q192" i="15" s="1"/>
  <c r="M193" i="15"/>
  <c r="Q193" i="15" s="1"/>
  <c r="M194" i="15"/>
  <c r="Q194" i="15" s="1"/>
  <c r="M195" i="15"/>
  <c r="Q195" i="15" s="1"/>
  <c r="M196" i="15"/>
  <c r="Q196" i="15" s="1"/>
  <c r="M197" i="15"/>
  <c r="Q197" i="15" s="1"/>
  <c r="M198" i="15"/>
  <c r="Q198" i="15" s="1"/>
  <c r="M199" i="15"/>
  <c r="Q199" i="15" s="1"/>
  <c r="M200" i="15"/>
  <c r="Q200" i="15" s="1"/>
  <c r="M201" i="15"/>
  <c r="Q201" i="15" s="1"/>
  <c r="M202" i="15"/>
  <c r="Q202" i="15" s="1"/>
  <c r="M203" i="15"/>
  <c r="Q203" i="15" s="1"/>
  <c r="M204" i="15"/>
  <c r="Q204" i="15" s="1"/>
  <c r="M205" i="15"/>
  <c r="Q205" i="15" s="1"/>
  <c r="M206" i="15"/>
  <c r="Q206" i="15" s="1"/>
  <c r="M207" i="15"/>
  <c r="Q207" i="15" s="1"/>
  <c r="M208" i="15"/>
  <c r="Q208" i="15" s="1"/>
  <c r="M209" i="15"/>
  <c r="Q209" i="15" s="1"/>
  <c r="M210" i="15"/>
  <c r="Q210" i="15" s="1"/>
  <c r="M211" i="15"/>
  <c r="Q211" i="15" s="1"/>
  <c r="M212" i="15"/>
  <c r="Q212" i="15" s="1"/>
  <c r="M213" i="15"/>
  <c r="Q213" i="15" s="1"/>
  <c r="M214" i="15"/>
  <c r="Q214" i="15" s="1"/>
  <c r="M215" i="15"/>
  <c r="Q215" i="15" s="1"/>
  <c r="M216" i="15"/>
  <c r="Q216" i="15" s="1"/>
  <c r="M217" i="15"/>
  <c r="Q217" i="15" s="1"/>
  <c r="M218" i="15"/>
  <c r="Q218" i="15" s="1"/>
  <c r="M219" i="15"/>
  <c r="Q219" i="15" s="1"/>
  <c r="M220" i="15"/>
  <c r="Q220" i="15" s="1"/>
  <c r="M221" i="15"/>
  <c r="Q221" i="15" s="1"/>
  <c r="M222" i="15"/>
  <c r="Q222" i="15" s="1"/>
  <c r="M223" i="15"/>
  <c r="Q223" i="15" s="1"/>
  <c r="M224" i="15"/>
  <c r="Q224" i="15" s="1"/>
  <c r="M225" i="15"/>
  <c r="Q225" i="15" s="1"/>
  <c r="M226" i="15"/>
  <c r="Q226" i="15" s="1"/>
  <c r="M227" i="15"/>
  <c r="Q227" i="15" s="1"/>
  <c r="M228" i="15"/>
  <c r="Q228" i="15" s="1"/>
  <c r="M229" i="15"/>
  <c r="Q229" i="15" s="1"/>
  <c r="M230" i="15"/>
  <c r="Q230" i="15" s="1"/>
  <c r="M231" i="15"/>
  <c r="Q231" i="15" s="1"/>
  <c r="M232" i="15"/>
  <c r="Q232" i="15" s="1"/>
  <c r="M233" i="15"/>
  <c r="Q233" i="15" s="1"/>
  <c r="M234" i="15"/>
  <c r="Q234" i="15" s="1"/>
  <c r="M235" i="15"/>
  <c r="Q235" i="15" s="1"/>
  <c r="M236" i="15"/>
  <c r="Q236" i="15" s="1"/>
  <c r="M237" i="15"/>
  <c r="Q237" i="15" s="1"/>
  <c r="M238" i="15"/>
  <c r="Q238" i="15" s="1"/>
  <c r="M239" i="15"/>
  <c r="Q239" i="15" s="1"/>
  <c r="M240" i="15"/>
  <c r="Q240" i="15" s="1"/>
  <c r="M241" i="15"/>
  <c r="Q241" i="15" s="1"/>
  <c r="M242" i="15"/>
  <c r="Q242" i="15" s="1"/>
  <c r="M243" i="15"/>
  <c r="Q243" i="15" s="1"/>
  <c r="M244" i="15"/>
  <c r="Q244" i="15" s="1"/>
  <c r="M245" i="15"/>
  <c r="Q245" i="15" s="1"/>
  <c r="M246" i="15"/>
  <c r="Q246" i="15" s="1"/>
  <c r="M247" i="15"/>
  <c r="Q247" i="15" s="1"/>
  <c r="M248" i="15"/>
  <c r="Q248" i="15" s="1"/>
  <c r="M249" i="15"/>
  <c r="Q249" i="15" s="1"/>
  <c r="M250" i="15"/>
  <c r="Q250" i="15" s="1"/>
  <c r="M251" i="15"/>
  <c r="Q251" i="15" s="1"/>
  <c r="M252" i="15"/>
  <c r="Q252" i="15" s="1"/>
  <c r="M253" i="15"/>
  <c r="Q253" i="15" s="1"/>
  <c r="M254" i="15"/>
  <c r="Q254" i="15" s="1"/>
  <c r="M255" i="15"/>
  <c r="Q255" i="15" s="1"/>
  <c r="M256" i="15"/>
  <c r="Q256" i="15" s="1"/>
  <c r="M257" i="15"/>
  <c r="Q257" i="15" s="1"/>
  <c r="M258" i="15"/>
  <c r="Q258" i="15" s="1"/>
  <c r="M259" i="15"/>
  <c r="Q259" i="15" s="1"/>
  <c r="M260" i="15"/>
  <c r="Q260" i="15" s="1"/>
  <c r="M261" i="15"/>
  <c r="Q261" i="15" s="1"/>
  <c r="M262" i="15"/>
  <c r="Q262" i="15" s="1"/>
  <c r="M263" i="15"/>
  <c r="Q263" i="15" s="1"/>
  <c r="M264" i="15"/>
  <c r="Q264" i="15" s="1"/>
  <c r="M265" i="15"/>
  <c r="Q265" i="15" s="1"/>
  <c r="M266" i="15"/>
  <c r="Q266" i="15" s="1"/>
  <c r="M267" i="15"/>
  <c r="Q267" i="15" s="1"/>
  <c r="M268" i="15"/>
  <c r="Q268" i="15" s="1"/>
  <c r="M269" i="15"/>
  <c r="Q269" i="15" s="1"/>
  <c r="M270" i="15"/>
  <c r="Q270" i="15" s="1"/>
  <c r="M271" i="15"/>
  <c r="Q271" i="15" s="1"/>
  <c r="M272" i="15"/>
  <c r="Q272" i="15" s="1"/>
  <c r="M273" i="15"/>
  <c r="Q273" i="15" s="1"/>
  <c r="M274" i="15"/>
  <c r="Q274" i="15" s="1"/>
  <c r="M275" i="15"/>
  <c r="Q275" i="15" s="1"/>
  <c r="M276" i="15"/>
  <c r="Q276" i="15" s="1"/>
  <c r="M277" i="15"/>
  <c r="Q277" i="15" s="1"/>
  <c r="M278" i="15"/>
  <c r="Q278" i="15" s="1"/>
  <c r="M279" i="15"/>
  <c r="Q279" i="15" s="1"/>
  <c r="M280" i="15"/>
  <c r="Q280" i="15" s="1"/>
  <c r="M281" i="15"/>
  <c r="Q281" i="15" s="1"/>
  <c r="M282" i="15"/>
  <c r="Q282" i="15" s="1"/>
  <c r="M283" i="15"/>
  <c r="Q283" i="15" s="1"/>
  <c r="M284" i="15"/>
  <c r="Q284" i="15" s="1"/>
  <c r="M285" i="15"/>
  <c r="Q285" i="15" s="1"/>
  <c r="M286" i="15"/>
  <c r="Q286" i="15" s="1"/>
  <c r="M287" i="15"/>
  <c r="Q287" i="15" s="1"/>
  <c r="M288" i="15"/>
  <c r="Q288" i="15" s="1"/>
  <c r="M289" i="15"/>
  <c r="Q289" i="15" s="1"/>
  <c r="M290" i="15"/>
  <c r="Q290" i="15" s="1"/>
  <c r="M291" i="15"/>
  <c r="Q291" i="15" s="1"/>
  <c r="M292" i="15"/>
  <c r="Q292" i="15" s="1"/>
  <c r="M293" i="15"/>
  <c r="Q293" i="15" s="1"/>
  <c r="M294" i="15"/>
  <c r="Q294" i="15" s="1"/>
  <c r="M295" i="15"/>
  <c r="Q295" i="15" s="1"/>
  <c r="M296" i="15"/>
  <c r="Q296" i="15" s="1"/>
  <c r="M297" i="15"/>
  <c r="Q297" i="15" s="1"/>
  <c r="M298" i="15"/>
  <c r="Q298" i="15" s="1"/>
  <c r="M299" i="15"/>
  <c r="Q299" i="15" s="1"/>
  <c r="M300" i="15"/>
  <c r="Q300" i="15" s="1"/>
  <c r="M301" i="15"/>
  <c r="Q301" i="15" s="1"/>
  <c r="M302" i="15"/>
  <c r="Q302" i="15" s="1"/>
  <c r="M303" i="15"/>
  <c r="Q303" i="15" s="1"/>
  <c r="M304" i="15"/>
  <c r="Q304" i="15" s="1"/>
  <c r="M305" i="15"/>
  <c r="Q305" i="15" s="1"/>
  <c r="M306" i="15"/>
  <c r="Q306" i="15" s="1"/>
  <c r="M307" i="15"/>
  <c r="Q307" i="15" s="1"/>
  <c r="M308" i="15"/>
  <c r="Q308" i="15" s="1"/>
  <c r="M309" i="15"/>
  <c r="Q309" i="15" s="1"/>
  <c r="M310" i="15"/>
  <c r="Q310" i="15" s="1"/>
  <c r="M311" i="15"/>
  <c r="Q311" i="15" s="1"/>
  <c r="M312" i="15"/>
  <c r="Q312" i="15" s="1"/>
  <c r="M313" i="15"/>
  <c r="Q313" i="15" s="1"/>
  <c r="M314" i="15"/>
  <c r="Q314" i="15" s="1"/>
  <c r="M315" i="15"/>
  <c r="Q315" i="15" s="1"/>
  <c r="M316" i="15"/>
  <c r="Q316" i="15" s="1"/>
  <c r="M317" i="15"/>
  <c r="Q317" i="15" s="1"/>
  <c r="M318" i="15"/>
  <c r="Q318" i="15" s="1"/>
  <c r="M319" i="15"/>
  <c r="Q319" i="15" s="1"/>
  <c r="M320" i="15"/>
  <c r="Q320" i="15" s="1"/>
  <c r="M321" i="15"/>
  <c r="Q321" i="15" s="1"/>
  <c r="M322" i="15"/>
  <c r="Q322" i="15" s="1"/>
  <c r="M323" i="15"/>
  <c r="Q323" i="15" s="1"/>
  <c r="M324" i="15"/>
  <c r="Q324" i="15" s="1"/>
  <c r="M325" i="15"/>
  <c r="Q325" i="15" s="1"/>
  <c r="M326" i="15"/>
  <c r="Q326" i="15" s="1"/>
  <c r="M327" i="15"/>
  <c r="Q327" i="15" s="1"/>
  <c r="M328" i="15"/>
  <c r="Q328" i="15" s="1"/>
  <c r="M329" i="15"/>
  <c r="Q329" i="15" s="1"/>
  <c r="M330" i="15"/>
  <c r="Q330" i="15" s="1"/>
  <c r="M331" i="15"/>
  <c r="Q331" i="15" s="1"/>
  <c r="M332" i="15"/>
  <c r="Q332" i="15" s="1"/>
  <c r="M333" i="15"/>
  <c r="Q333" i="15" s="1"/>
  <c r="M334" i="15"/>
  <c r="Q334" i="15" s="1"/>
  <c r="M335" i="15"/>
  <c r="Q335" i="15" s="1"/>
  <c r="M336" i="15"/>
  <c r="Q336" i="15" s="1"/>
  <c r="M337" i="15"/>
  <c r="Q337" i="15" s="1"/>
  <c r="M338" i="15"/>
  <c r="Q338" i="15" s="1"/>
  <c r="M339" i="15"/>
  <c r="Q339" i="15" s="1"/>
  <c r="M340" i="15"/>
  <c r="Q340" i="15" s="1"/>
  <c r="M341" i="15"/>
  <c r="Q341" i="15" s="1"/>
  <c r="M342" i="15"/>
  <c r="Q342" i="15" s="1"/>
  <c r="M343" i="15"/>
  <c r="Q343" i="15" s="1"/>
  <c r="M344" i="15"/>
  <c r="Q344" i="15" s="1"/>
  <c r="M345" i="15"/>
  <c r="Q345" i="15" s="1"/>
  <c r="M346" i="15"/>
  <c r="Q346" i="15" s="1"/>
  <c r="M347" i="15"/>
  <c r="Q347" i="15" s="1"/>
  <c r="M348" i="15"/>
  <c r="Q348" i="15" s="1"/>
  <c r="M349" i="15"/>
  <c r="Q349" i="15" s="1"/>
  <c r="M350" i="15"/>
  <c r="Q350" i="15" s="1"/>
  <c r="M351" i="15"/>
  <c r="Q351" i="15" s="1"/>
  <c r="M352" i="15"/>
  <c r="Q352" i="15" s="1"/>
  <c r="M353" i="15"/>
  <c r="Q353" i="15" s="1"/>
  <c r="M354" i="15"/>
  <c r="Q354" i="15" s="1"/>
  <c r="M355" i="15"/>
  <c r="Q355" i="15" s="1"/>
  <c r="M356" i="15"/>
  <c r="Q356" i="15" s="1"/>
  <c r="M357" i="15"/>
  <c r="Q357" i="15" s="1"/>
  <c r="M358" i="15"/>
  <c r="Q358" i="15" s="1"/>
  <c r="M359" i="15"/>
  <c r="Q359" i="15" s="1"/>
  <c r="M360" i="15"/>
  <c r="Q360" i="15" s="1"/>
  <c r="M361" i="15"/>
  <c r="Q361" i="15" s="1"/>
  <c r="M362" i="15"/>
  <c r="Q362" i="15" s="1"/>
  <c r="M363" i="15"/>
  <c r="Q363" i="15" s="1"/>
  <c r="M364" i="15"/>
  <c r="Q364" i="15" s="1"/>
  <c r="M365" i="15"/>
  <c r="Q365" i="15" s="1"/>
  <c r="M366" i="15"/>
  <c r="Q366" i="15" s="1"/>
  <c r="M367" i="15"/>
  <c r="Q367" i="15" s="1"/>
  <c r="M368" i="15"/>
  <c r="Q368" i="15" s="1"/>
  <c r="M369" i="15"/>
  <c r="Q369" i="15" s="1"/>
  <c r="M370" i="15"/>
  <c r="Q370" i="15" s="1"/>
  <c r="M371" i="15"/>
  <c r="Q371" i="15" s="1"/>
  <c r="M372" i="15"/>
  <c r="Q372" i="15" s="1"/>
  <c r="M373" i="15"/>
  <c r="Q373" i="15" s="1"/>
  <c r="M374" i="15"/>
  <c r="Q374" i="15" s="1"/>
  <c r="M375" i="15"/>
  <c r="Q375" i="15" s="1"/>
  <c r="M376" i="15"/>
  <c r="Q376" i="15" s="1"/>
  <c r="M377" i="15"/>
  <c r="Q377" i="15" s="1"/>
  <c r="M378" i="15"/>
  <c r="Q378" i="15" s="1"/>
  <c r="M379" i="15"/>
  <c r="Q379" i="15" s="1"/>
  <c r="M380" i="15"/>
  <c r="Q380" i="15" s="1"/>
  <c r="M381" i="15"/>
  <c r="Q381" i="15" s="1"/>
  <c r="M382" i="15"/>
  <c r="Q382" i="15" s="1"/>
  <c r="M383" i="15"/>
  <c r="Q383" i="15" s="1"/>
  <c r="M384" i="15"/>
  <c r="Q384" i="15" s="1"/>
  <c r="M385" i="15"/>
  <c r="Q385" i="15" s="1"/>
  <c r="M386" i="15"/>
  <c r="Q386" i="15" s="1"/>
  <c r="M387" i="15"/>
  <c r="Q387" i="15" s="1"/>
  <c r="M388" i="15"/>
  <c r="Q388" i="15" s="1"/>
  <c r="M389" i="15"/>
  <c r="Q389" i="15" s="1"/>
  <c r="M390" i="15"/>
  <c r="Q390" i="15" s="1"/>
  <c r="M391" i="15"/>
  <c r="Q391" i="15" s="1"/>
  <c r="M392" i="15"/>
  <c r="Q392" i="15" s="1"/>
  <c r="M393" i="15"/>
  <c r="Q393" i="15" s="1"/>
  <c r="M394" i="15"/>
  <c r="Q394" i="15" s="1"/>
  <c r="M395" i="15"/>
  <c r="Q395" i="15" s="1"/>
  <c r="M396" i="15"/>
  <c r="Q396" i="15" s="1"/>
  <c r="M397" i="15"/>
  <c r="Q397" i="15" s="1"/>
  <c r="M398" i="15"/>
  <c r="Q398" i="15" s="1"/>
  <c r="M399" i="15"/>
  <c r="Q399" i="15" s="1"/>
  <c r="M400" i="15"/>
  <c r="Q400" i="15" s="1"/>
  <c r="M401" i="15"/>
  <c r="Q401" i="15" s="1"/>
  <c r="M402" i="15"/>
  <c r="Q402" i="15" s="1"/>
  <c r="M403" i="15"/>
  <c r="Q403" i="15" s="1"/>
  <c r="M404" i="15"/>
  <c r="Q404" i="15" s="1"/>
  <c r="M405" i="15"/>
  <c r="Q405" i="15" s="1"/>
  <c r="M406" i="15"/>
  <c r="Q406" i="15" s="1"/>
  <c r="M407" i="15"/>
  <c r="Q407" i="15" s="1"/>
  <c r="M408" i="15"/>
  <c r="Q408" i="15" s="1"/>
  <c r="M409" i="15"/>
  <c r="Q409" i="15" s="1"/>
  <c r="M410" i="15"/>
  <c r="Q410" i="15" s="1"/>
  <c r="M411" i="15"/>
  <c r="Q411" i="15" s="1"/>
  <c r="M412" i="15"/>
  <c r="Q412" i="15" s="1"/>
  <c r="M413" i="15"/>
  <c r="Q413" i="15" s="1"/>
  <c r="M414" i="15"/>
  <c r="Q414" i="15" s="1"/>
  <c r="M415" i="15"/>
  <c r="Q415" i="15" s="1"/>
  <c r="M416" i="15"/>
  <c r="Q416" i="15" s="1"/>
  <c r="M417" i="15"/>
  <c r="Q417" i="15" s="1"/>
  <c r="M418" i="15"/>
  <c r="Q418" i="15" s="1"/>
  <c r="M419" i="15"/>
  <c r="Q419" i="15" s="1"/>
  <c r="M420" i="15"/>
  <c r="Q420" i="15" s="1"/>
  <c r="M421" i="15"/>
  <c r="Q421" i="15" s="1"/>
  <c r="M422" i="15"/>
  <c r="Q422" i="15" s="1"/>
  <c r="M423" i="15"/>
  <c r="Q423" i="15" s="1"/>
  <c r="M424" i="15"/>
  <c r="Q424" i="15" s="1"/>
  <c r="M425" i="15"/>
  <c r="Q425" i="15" s="1"/>
  <c r="M426" i="15"/>
  <c r="Q426" i="15" s="1"/>
  <c r="M427" i="15"/>
  <c r="Q427" i="15" s="1"/>
  <c r="M428" i="15"/>
  <c r="Q428" i="15" s="1"/>
  <c r="M429" i="15"/>
  <c r="Q429" i="15" s="1"/>
  <c r="M430" i="15"/>
  <c r="Q430" i="15" s="1"/>
  <c r="M431" i="15"/>
  <c r="Q431" i="15" s="1"/>
  <c r="M432" i="15"/>
  <c r="Q432" i="15" s="1"/>
  <c r="M433" i="15"/>
  <c r="Q433" i="15" s="1"/>
  <c r="M434" i="15"/>
  <c r="Q434" i="15" s="1"/>
  <c r="M435" i="15"/>
  <c r="Q435" i="15" s="1"/>
  <c r="M436" i="15"/>
  <c r="Q436" i="15" s="1"/>
  <c r="M437" i="15"/>
  <c r="Q437" i="15" s="1"/>
  <c r="M438" i="15"/>
  <c r="Q438" i="15" s="1"/>
  <c r="M439" i="15"/>
  <c r="Q439" i="15" s="1"/>
  <c r="M440" i="15"/>
  <c r="Q440" i="15" s="1"/>
  <c r="M441" i="15"/>
  <c r="Q441" i="15" s="1"/>
  <c r="M442" i="15"/>
  <c r="Q442" i="15" s="1"/>
  <c r="M443" i="15"/>
  <c r="Q443" i="15" s="1"/>
  <c r="M444" i="15"/>
  <c r="Q444" i="15" s="1"/>
  <c r="M445" i="15"/>
  <c r="Q445" i="15" s="1"/>
  <c r="M446" i="15"/>
  <c r="Q446" i="15" s="1"/>
  <c r="M447" i="15"/>
  <c r="Q447" i="15" s="1"/>
  <c r="M448" i="15"/>
  <c r="Q448" i="15" s="1"/>
  <c r="M449" i="15"/>
  <c r="Q449" i="15" s="1"/>
  <c r="M450" i="15"/>
  <c r="Q450" i="15" s="1"/>
  <c r="M451" i="15"/>
  <c r="Q451" i="15" s="1"/>
  <c r="M452" i="15"/>
  <c r="Q452" i="15" s="1"/>
  <c r="M453" i="15"/>
  <c r="Q453" i="15" s="1"/>
  <c r="M454" i="15"/>
  <c r="Q454" i="15" s="1"/>
  <c r="M455" i="15"/>
  <c r="Q455" i="15" s="1"/>
  <c r="M456" i="15"/>
  <c r="Q456" i="15" s="1"/>
  <c r="M457" i="15"/>
  <c r="Q457" i="15" s="1"/>
  <c r="M458" i="15"/>
  <c r="Q458" i="15" s="1"/>
  <c r="M459" i="15"/>
  <c r="Q459" i="15" s="1"/>
  <c r="M460" i="15"/>
  <c r="Q460" i="15" s="1"/>
  <c r="M461" i="15"/>
  <c r="Q461" i="15" s="1"/>
  <c r="M462" i="15"/>
  <c r="Q462" i="15" s="1"/>
  <c r="M463" i="15"/>
  <c r="Q463" i="15" s="1"/>
  <c r="M464" i="15"/>
  <c r="Q464" i="15" s="1"/>
  <c r="M465" i="15"/>
  <c r="Q465" i="15" s="1"/>
  <c r="M466" i="15"/>
  <c r="Q466" i="15" s="1"/>
  <c r="M467" i="15"/>
  <c r="Q467" i="15" s="1"/>
  <c r="M468" i="15"/>
  <c r="Q468" i="15" s="1"/>
  <c r="M469" i="15"/>
  <c r="Q469" i="15" s="1"/>
  <c r="M470" i="15"/>
  <c r="Q470" i="15" s="1"/>
  <c r="M471" i="15"/>
  <c r="Q471" i="15" s="1"/>
  <c r="M472" i="15"/>
  <c r="Q472" i="15" s="1"/>
  <c r="M473" i="15"/>
  <c r="Q473" i="15" s="1"/>
  <c r="M474" i="15"/>
  <c r="Q474" i="15" s="1"/>
  <c r="M475" i="15"/>
  <c r="Q475" i="15" s="1"/>
  <c r="M476" i="15"/>
  <c r="Q476" i="15" s="1"/>
  <c r="M477" i="15"/>
  <c r="Q477" i="15" s="1"/>
  <c r="M478" i="15"/>
  <c r="Q478" i="15" s="1"/>
  <c r="M479" i="15"/>
  <c r="Q479" i="15" s="1"/>
  <c r="M480" i="15"/>
  <c r="Q480" i="15" s="1"/>
  <c r="M481" i="15"/>
  <c r="Q481" i="15" s="1"/>
  <c r="M482" i="15"/>
  <c r="Q482" i="15" s="1"/>
  <c r="M483" i="15"/>
  <c r="Q483" i="15" s="1"/>
  <c r="M484" i="15"/>
  <c r="Q484" i="15" s="1"/>
  <c r="M485" i="15"/>
  <c r="Q485" i="15" s="1"/>
  <c r="M486" i="15"/>
  <c r="Q486" i="15" s="1"/>
  <c r="M487" i="15"/>
  <c r="Q487" i="15" s="1"/>
  <c r="M488" i="15"/>
  <c r="Q488" i="15" s="1"/>
  <c r="M489" i="15"/>
  <c r="Q489" i="15" s="1"/>
  <c r="M490" i="15"/>
  <c r="Q490" i="15" s="1"/>
  <c r="M491" i="15"/>
  <c r="Q491" i="15" s="1"/>
  <c r="M492" i="15"/>
  <c r="Q492" i="15" s="1"/>
  <c r="M493" i="15"/>
  <c r="Q493" i="15" s="1"/>
  <c r="M494" i="15"/>
  <c r="Q494" i="15" s="1"/>
  <c r="M495" i="15"/>
  <c r="Q495" i="15" s="1"/>
  <c r="M496" i="15"/>
  <c r="Q496" i="15" s="1"/>
  <c r="M497" i="15"/>
  <c r="Q497" i="15" s="1"/>
  <c r="M498" i="15"/>
  <c r="Q498" i="15" s="1"/>
  <c r="M499" i="15"/>
  <c r="Q499" i="15" s="1"/>
  <c r="M500" i="15"/>
  <c r="Q500" i="15" s="1"/>
  <c r="M501" i="15"/>
  <c r="Q501" i="15" s="1"/>
  <c r="M502" i="15"/>
  <c r="Q502" i="15" s="1"/>
  <c r="M503" i="15"/>
  <c r="Q503" i="15" s="1"/>
  <c r="M504" i="15"/>
  <c r="Q504" i="15" s="1"/>
  <c r="M505" i="15"/>
  <c r="Q505" i="15" s="1"/>
  <c r="M506" i="15"/>
  <c r="Q506" i="15" s="1"/>
  <c r="M507" i="15"/>
  <c r="Q507" i="15" s="1"/>
  <c r="M508" i="15"/>
  <c r="Q508" i="15" s="1"/>
  <c r="M509" i="15"/>
  <c r="Q509" i="15" s="1"/>
  <c r="M510" i="15"/>
  <c r="Q510" i="15" s="1"/>
  <c r="M511" i="15"/>
  <c r="Q511" i="15" s="1"/>
  <c r="M512" i="15"/>
  <c r="Q512" i="15" s="1"/>
  <c r="M513" i="15"/>
  <c r="Q513" i="15" s="1"/>
  <c r="M514" i="15"/>
  <c r="Q514" i="15" s="1"/>
  <c r="M515" i="15"/>
  <c r="Q515" i="15" s="1"/>
  <c r="M516" i="15"/>
  <c r="Q516" i="15" s="1"/>
  <c r="M517" i="15"/>
  <c r="Q517" i="15" s="1"/>
  <c r="M518" i="15"/>
  <c r="Q518" i="15" s="1"/>
  <c r="M519" i="15"/>
  <c r="Q519" i="15" s="1"/>
  <c r="M520" i="15"/>
  <c r="Q520" i="15" s="1"/>
  <c r="M521" i="15"/>
  <c r="Q521" i="15" s="1"/>
  <c r="M522" i="15"/>
  <c r="Q522" i="15" s="1"/>
  <c r="M523" i="15"/>
  <c r="Q523" i="15" s="1"/>
  <c r="M524" i="15"/>
  <c r="Q524" i="15" s="1"/>
  <c r="M525" i="15"/>
  <c r="Q525" i="15" s="1"/>
  <c r="M526" i="15"/>
  <c r="Q526" i="15" s="1"/>
  <c r="M527" i="15"/>
  <c r="Q527" i="15" s="1"/>
  <c r="M528" i="15"/>
  <c r="Q528" i="15" s="1"/>
  <c r="M529" i="15"/>
  <c r="Q529" i="15" s="1"/>
  <c r="M530" i="15"/>
  <c r="Q530" i="15" s="1"/>
  <c r="M531" i="15"/>
  <c r="Q531" i="15" s="1"/>
  <c r="M532" i="15"/>
  <c r="Q532" i="15" s="1"/>
  <c r="M533" i="15"/>
  <c r="Q533" i="15" s="1"/>
  <c r="M534" i="15"/>
  <c r="Q534" i="15" s="1"/>
  <c r="M535" i="15"/>
  <c r="Q535" i="15" s="1"/>
  <c r="M536" i="15"/>
  <c r="Q536" i="15" s="1"/>
  <c r="M537" i="15"/>
  <c r="Q537" i="15" s="1"/>
  <c r="M538" i="15"/>
  <c r="Q538" i="15" s="1"/>
  <c r="M539" i="15"/>
  <c r="Q539" i="15" s="1"/>
  <c r="M540" i="15"/>
  <c r="Q540" i="15" s="1"/>
  <c r="M541" i="15"/>
  <c r="Q541" i="15" s="1"/>
  <c r="M542" i="15"/>
  <c r="Q542" i="15" s="1"/>
  <c r="M543" i="15"/>
  <c r="Q543" i="15" s="1"/>
  <c r="M544" i="15"/>
  <c r="Q544" i="15" s="1"/>
  <c r="M545" i="15"/>
  <c r="Q545" i="15" s="1"/>
  <c r="M546" i="15"/>
  <c r="Q546" i="15" s="1"/>
  <c r="M547" i="15"/>
  <c r="Q547" i="15" s="1"/>
  <c r="M548" i="15"/>
  <c r="Q548" i="15" s="1"/>
  <c r="M549" i="15"/>
  <c r="Q549" i="15" s="1"/>
  <c r="M550" i="15"/>
  <c r="Q550" i="15" s="1"/>
  <c r="M551" i="15"/>
  <c r="Q551" i="15" s="1"/>
  <c r="M552" i="15"/>
  <c r="Q552" i="15" s="1"/>
  <c r="M553" i="15"/>
  <c r="Q553" i="15" s="1"/>
  <c r="M554" i="15"/>
  <c r="Q554" i="15" s="1"/>
  <c r="M555" i="15"/>
  <c r="Q555" i="15" s="1"/>
  <c r="M556" i="15"/>
  <c r="Q556" i="15" s="1"/>
  <c r="M557" i="15"/>
  <c r="Q557" i="15" s="1"/>
  <c r="M558" i="15"/>
  <c r="Q558" i="15" s="1"/>
  <c r="M559" i="15"/>
  <c r="Q559" i="15" s="1"/>
  <c r="M560" i="15"/>
  <c r="Q560" i="15" s="1"/>
  <c r="M561" i="15"/>
  <c r="Q561" i="15" s="1"/>
  <c r="M562" i="15"/>
  <c r="Q562" i="15" s="1"/>
  <c r="M563" i="15"/>
  <c r="Q563" i="15" s="1"/>
  <c r="M564" i="15"/>
  <c r="Q564" i="15" s="1"/>
  <c r="M565" i="15"/>
  <c r="Q565" i="15" s="1"/>
  <c r="M566" i="15"/>
  <c r="Q566" i="15" s="1"/>
  <c r="M567" i="15"/>
  <c r="Q567" i="15" s="1"/>
  <c r="M568" i="15"/>
  <c r="Q568" i="15" s="1"/>
  <c r="M569" i="15"/>
  <c r="Q569" i="15" s="1"/>
  <c r="M570" i="15"/>
  <c r="Q570" i="15" s="1"/>
  <c r="M571" i="15"/>
  <c r="Q571" i="15" s="1"/>
  <c r="M572" i="15"/>
  <c r="Q572" i="15" s="1"/>
  <c r="M573" i="15"/>
  <c r="Q573" i="15" s="1"/>
  <c r="M574" i="15"/>
  <c r="Q574" i="15" s="1"/>
  <c r="M575" i="15"/>
  <c r="Q575" i="15" s="1"/>
  <c r="M576" i="15"/>
  <c r="Q576" i="15" s="1"/>
  <c r="M577" i="15"/>
  <c r="Q577" i="15" s="1"/>
  <c r="M578" i="15"/>
  <c r="Q578" i="15" s="1"/>
  <c r="M579" i="15"/>
  <c r="Q579" i="15" s="1"/>
  <c r="M580" i="15"/>
  <c r="Q580" i="15" s="1"/>
  <c r="M581" i="15"/>
  <c r="Q581" i="15" s="1"/>
  <c r="M582" i="15"/>
  <c r="Q582" i="15" s="1"/>
  <c r="M583" i="15"/>
  <c r="Q583" i="15" s="1"/>
  <c r="M584" i="15"/>
  <c r="Q584" i="15" s="1"/>
  <c r="M585" i="15"/>
  <c r="Q585" i="15" s="1"/>
  <c r="M586" i="15"/>
  <c r="Q586" i="15" s="1"/>
  <c r="M587" i="15"/>
  <c r="Q587" i="15" s="1"/>
  <c r="M588" i="15"/>
  <c r="Q588" i="15" s="1"/>
  <c r="M589" i="15"/>
  <c r="Q589" i="15" s="1"/>
  <c r="M590" i="15"/>
  <c r="Q590" i="15" s="1"/>
  <c r="M591" i="15"/>
  <c r="Q591" i="15" s="1"/>
  <c r="M592" i="15"/>
  <c r="Q592" i="15" s="1"/>
  <c r="M593" i="15"/>
  <c r="Q593" i="15" s="1"/>
  <c r="M594" i="15"/>
  <c r="Q594" i="15" s="1"/>
  <c r="M595" i="15"/>
  <c r="Q595" i="15" s="1"/>
  <c r="M596" i="15"/>
  <c r="Q596" i="15" s="1"/>
  <c r="M597" i="15"/>
  <c r="Q597" i="15" s="1"/>
  <c r="M598" i="15"/>
  <c r="Q598" i="15" s="1"/>
  <c r="M599" i="15"/>
  <c r="Q599" i="15" s="1"/>
  <c r="M600" i="15"/>
  <c r="Q600" i="15" s="1"/>
  <c r="M601" i="15"/>
  <c r="Q601" i="15" s="1"/>
  <c r="M602" i="15"/>
  <c r="Q602" i="15" s="1"/>
  <c r="M603" i="15"/>
  <c r="Q603" i="15" s="1"/>
  <c r="M604" i="15"/>
  <c r="Q604" i="15" s="1"/>
  <c r="M605" i="15"/>
  <c r="Q605" i="15" s="1"/>
  <c r="M606" i="15"/>
  <c r="Q606" i="15" s="1"/>
  <c r="M607" i="15"/>
  <c r="Q607" i="15" s="1"/>
  <c r="M608" i="15"/>
  <c r="Q608" i="15" s="1"/>
  <c r="M609" i="15"/>
  <c r="Q609" i="15" s="1"/>
  <c r="M610" i="15"/>
  <c r="Q610" i="15" s="1"/>
  <c r="M611" i="15"/>
  <c r="Q611" i="15" s="1"/>
  <c r="M612" i="15"/>
  <c r="Q612" i="15" s="1"/>
  <c r="M613" i="15"/>
  <c r="Q613" i="15" s="1"/>
  <c r="M614" i="15"/>
  <c r="Q614" i="15" s="1"/>
  <c r="M615" i="15"/>
  <c r="Q615" i="15" s="1"/>
  <c r="M616" i="15"/>
  <c r="Q616" i="15" s="1"/>
  <c r="M617" i="15"/>
  <c r="Q617" i="15" s="1"/>
  <c r="M618" i="15"/>
  <c r="Q618" i="15" s="1"/>
  <c r="M619" i="15"/>
  <c r="Q619" i="15" s="1"/>
  <c r="M620" i="15"/>
  <c r="Q620" i="15" s="1"/>
  <c r="M621" i="15"/>
  <c r="Q621" i="15" s="1"/>
  <c r="M622" i="15"/>
  <c r="Q622" i="15" s="1"/>
  <c r="M623" i="15"/>
  <c r="Q623" i="15" s="1"/>
  <c r="M624" i="15"/>
  <c r="Q624" i="15" s="1"/>
  <c r="M625" i="15"/>
  <c r="Q625" i="15" s="1"/>
  <c r="M626" i="15"/>
  <c r="Q626" i="15" s="1"/>
  <c r="M627" i="15"/>
  <c r="Q627" i="15" s="1"/>
  <c r="M628" i="15"/>
  <c r="Q628" i="15" s="1"/>
  <c r="M629" i="15"/>
  <c r="Q629" i="15" s="1"/>
  <c r="M630" i="15"/>
  <c r="Q630" i="15" s="1"/>
  <c r="M631" i="15"/>
  <c r="Q631" i="15" s="1"/>
  <c r="M632" i="15"/>
  <c r="M633" i="15"/>
  <c r="Q633" i="15" s="1"/>
  <c r="M634" i="15"/>
  <c r="Q634" i="15" s="1"/>
  <c r="M635" i="15"/>
  <c r="Q635" i="15" s="1"/>
  <c r="M636" i="15"/>
  <c r="Q636" i="15" s="1"/>
  <c r="M637" i="15"/>
  <c r="Q637" i="15" s="1"/>
  <c r="M638" i="15"/>
  <c r="Q638" i="15" s="1"/>
  <c r="M639" i="15"/>
  <c r="Q639" i="15" s="1"/>
  <c r="M640" i="15"/>
  <c r="Q640" i="15" s="1"/>
  <c r="M641" i="15"/>
  <c r="Q641" i="15" s="1"/>
  <c r="M642" i="15"/>
  <c r="Q642" i="15" s="1"/>
  <c r="M643" i="15"/>
  <c r="Q643" i="15" s="1"/>
  <c r="M644" i="15"/>
  <c r="Q644" i="15" s="1"/>
  <c r="M645" i="15"/>
  <c r="Q645" i="15" s="1"/>
  <c r="M646" i="15"/>
  <c r="Q646" i="15" s="1"/>
  <c r="M647" i="15"/>
  <c r="Q647" i="15" s="1"/>
  <c r="M648" i="15"/>
  <c r="Q648" i="15" s="1"/>
  <c r="M649" i="15"/>
  <c r="Q649" i="15" s="1"/>
  <c r="M650" i="15"/>
  <c r="Q650" i="15" s="1"/>
  <c r="M651" i="15"/>
  <c r="Q651" i="15" s="1"/>
  <c r="M652" i="15"/>
  <c r="Q652" i="15" s="1"/>
  <c r="M653" i="15"/>
  <c r="Q653" i="15" s="1"/>
  <c r="M654" i="15"/>
  <c r="Q654" i="15" s="1"/>
  <c r="M655" i="15"/>
  <c r="Q655" i="15" s="1"/>
  <c r="M656" i="15"/>
  <c r="Q656" i="15" s="1"/>
  <c r="M657" i="15"/>
  <c r="Q657" i="15" s="1"/>
  <c r="M658" i="15"/>
  <c r="Q658" i="15" s="1"/>
  <c r="M659" i="15"/>
  <c r="Q659" i="15" s="1"/>
  <c r="M660" i="15"/>
  <c r="Q660" i="15" s="1"/>
  <c r="M661" i="15"/>
  <c r="Q661" i="15" s="1"/>
  <c r="M662" i="15"/>
  <c r="Q662" i="15" s="1"/>
  <c r="M663" i="15"/>
  <c r="Q663" i="15" s="1"/>
  <c r="M664" i="15"/>
  <c r="Q664" i="15" s="1"/>
  <c r="M665" i="15"/>
  <c r="Q665" i="15" s="1"/>
  <c r="M666" i="15"/>
  <c r="Q666" i="15" s="1"/>
  <c r="M667" i="15"/>
  <c r="Q667" i="15" s="1"/>
  <c r="M668" i="15"/>
  <c r="Q668" i="15" s="1"/>
  <c r="M669" i="15"/>
  <c r="Q669" i="15" s="1"/>
  <c r="M670" i="15"/>
  <c r="Q670" i="15" s="1"/>
  <c r="M671" i="15"/>
  <c r="Q671" i="15" s="1"/>
  <c r="M672" i="15"/>
  <c r="Q672" i="15" s="1"/>
  <c r="M673" i="15"/>
  <c r="Q673" i="15" s="1"/>
  <c r="M674" i="15"/>
  <c r="Q674" i="15" s="1"/>
  <c r="M675" i="15"/>
  <c r="Q675" i="15" s="1"/>
  <c r="M676" i="15"/>
  <c r="Q676" i="15" s="1"/>
  <c r="M677" i="15"/>
  <c r="Q677" i="15" s="1"/>
  <c r="M678" i="15"/>
  <c r="Q678" i="15" s="1"/>
  <c r="M679" i="15"/>
  <c r="Q679" i="15" s="1"/>
  <c r="M680" i="15"/>
  <c r="Q680" i="15" s="1"/>
  <c r="M681" i="15"/>
  <c r="Q681" i="15" s="1"/>
  <c r="M682" i="15"/>
  <c r="Q682" i="15" s="1"/>
  <c r="M683" i="15"/>
  <c r="Q683" i="15" s="1"/>
  <c r="M684" i="15"/>
  <c r="Q684" i="15" s="1"/>
  <c r="M685" i="15"/>
  <c r="Q685" i="15" s="1"/>
  <c r="M686" i="15"/>
  <c r="Q686" i="15" s="1"/>
  <c r="M687" i="15"/>
  <c r="Q687" i="15" s="1"/>
  <c r="M688" i="15"/>
  <c r="Q688" i="15" s="1"/>
  <c r="M689" i="15"/>
  <c r="Q689" i="15" s="1"/>
  <c r="M690" i="15"/>
  <c r="Q690" i="15" s="1"/>
  <c r="M691" i="15"/>
  <c r="Q691" i="15" s="1"/>
  <c r="M692" i="15"/>
  <c r="Q692" i="15" s="1"/>
  <c r="M693" i="15"/>
  <c r="Q693" i="15" s="1"/>
  <c r="M694" i="15"/>
  <c r="Q694" i="15" s="1"/>
  <c r="M695" i="15"/>
  <c r="Q695" i="15" s="1"/>
  <c r="M696" i="15"/>
  <c r="M697" i="15"/>
  <c r="Q697" i="15" s="1"/>
  <c r="M698" i="15"/>
  <c r="Q698" i="15" s="1"/>
  <c r="M699" i="15"/>
  <c r="Q699" i="15" s="1"/>
  <c r="M700" i="15"/>
  <c r="Q700" i="15" s="1"/>
  <c r="M701" i="15"/>
  <c r="Q701" i="15" s="1"/>
  <c r="M702" i="15"/>
  <c r="Q702" i="15" s="1"/>
  <c r="M703" i="15"/>
  <c r="Q703" i="15" s="1"/>
  <c r="M704" i="15"/>
  <c r="Q704" i="15" s="1"/>
  <c r="M705" i="15"/>
  <c r="Q705" i="15" s="1"/>
  <c r="M706" i="15"/>
  <c r="Q706" i="15" s="1"/>
  <c r="M707" i="15"/>
  <c r="Q707" i="15" s="1"/>
  <c r="M708" i="15"/>
  <c r="Q708" i="15" s="1"/>
  <c r="M709" i="15"/>
  <c r="Q709" i="15" s="1"/>
  <c r="M710" i="15"/>
  <c r="Q710" i="15" s="1"/>
  <c r="M711" i="15"/>
  <c r="Q711" i="15" s="1"/>
  <c r="M712" i="15"/>
  <c r="Q712" i="15" s="1"/>
  <c r="M713" i="15"/>
  <c r="Q713" i="15" s="1"/>
  <c r="M714" i="15"/>
  <c r="Q714" i="15" s="1"/>
  <c r="M715" i="15"/>
  <c r="Q715" i="15" s="1"/>
  <c r="M716" i="15"/>
  <c r="Q716" i="15" s="1"/>
  <c r="M717" i="15"/>
  <c r="Q717" i="15" s="1"/>
  <c r="M718" i="15"/>
  <c r="Q718" i="15" s="1"/>
  <c r="M719" i="15"/>
  <c r="Q719" i="15" s="1"/>
  <c r="M720" i="15"/>
  <c r="Q720" i="15" s="1"/>
  <c r="M721" i="15"/>
  <c r="Q721" i="15" s="1"/>
  <c r="M722" i="15"/>
  <c r="Q722" i="15" s="1"/>
  <c r="M723" i="15"/>
  <c r="Q723" i="15" s="1"/>
  <c r="M724" i="15"/>
  <c r="Q724" i="15" s="1"/>
  <c r="M725" i="15"/>
  <c r="Q725" i="15" s="1"/>
  <c r="M726" i="15"/>
  <c r="Q726" i="15" s="1"/>
  <c r="M727" i="15"/>
  <c r="Q727" i="15" s="1"/>
  <c r="M728" i="15"/>
  <c r="Q728" i="15" s="1"/>
  <c r="M729" i="15"/>
  <c r="Q729" i="15" s="1"/>
  <c r="M730" i="15"/>
  <c r="Q730" i="15" s="1"/>
  <c r="M731" i="15"/>
  <c r="Q731" i="15" s="1"/>
  <c r="M732" i="15"/>
  <c r="Q732" i="15" s="1"/>
  <c r="M733" i="15"/>
  <c r="Q733" i="15" s="1"/>
  <c r="M734" i="15"/>
  <c r="Q734" i="15" s="1"/>
  <c r="M735" i="15"/>
  <c r="Q735" i="15" s="1"/>
  <c r="M736" i="15"/>
  <c r="Q736" i="15" s="1"/>
  <c r="M737" i="15"/>
  <c r="Q737" i="15" s="1"/>
  <c r="M738" i="15"/>
  <c r="Q738" i="15" s="1"/>
  <c r="M739" i="15"/>
  <c r="Q739" i="15" s="1"/>
  <c r="M740" i="15"/>
  <c r="Q740" i="15" s="1"/>
  <c r="M741" i="15"/>
  <c r="Q741" i="15" s="1"/>
  <c r="M742" i="15"/>
  <c r="Q742" i="15" s="1"/>
  <c r="M743" i="15"/>
  <c r="Q743" i="15" s="1"/>
  <c r="M744" i="15"/>
  <c r="Q744" i="15" s="1"/>
  <c r="M745" i="15"/>
  <c r="Q745" i="15" s="1"/>
  <c r="M746" i="15"/>
  <c r="Q746" i="15" s="1"/>
  <c r="M747" i="15"/>
  <c r="Q747" i="15" s="1"/>
  <c r="M748" i="15"/>
  <c r="M749" i="15"/>
  <c r="Q749" i="15" s="1"/>
  <c r="M750" i="15"/>
  <c r="Q750" i="15" s="1"/>
  <c r="M751" i="15"/>
  <c r="Q751" i="15" s="1"/>
  <c r="M752" i="15"/>
  <c r="Q752" i="15" s="1"/>
  <c r="M753" i="15"/>
  <c r="Q753" i="15" s="1"/>
  <c r="M754" i="15"/>
  <c r="Q754" i="15" s="1"/>
  <c r="M755" i="15"/>
  <c r="Q755" i="15" s="1"/>
  <c r="M756" i="15"/>
  <c r="Q756" i="15" s="1"/>
  <c r="M757" i="15"/>
  <c r="Q757" i="15" s="1"/>
  <c r="M758" i="15"/>
  <c r="Q758" i="15" s="1"/>
  <c r="M759" i="15"/>
  <c r="Q759" i="15" s="1"/>
  <c r="M760" i="15"/>
  <c r="Q760" i="15" s="1"/>
  <c r="M761" i="15"/>
  <c r="Q761" i="15" s="1"/>
  <c r="M762" i="15"/>
  <c r="Q762" i="15" s="1"/>
  <c r="M763" i="15"/>
  <c r="Q763" i="15" s="1"/>
  <c r="M764" i="15"/>
  <c r="Q764" i="15" s="1"/>
  <c r="M765" i="15"/>
  <c r="Q765" i="15" s="1"/>
  <c r="M766" i="15"/>
  <c r="Q766" i="15" s="1"/>
  <c r="M767" i="15"/>
  <c r="Q767" i="15" s="1"/>
  <c r="M768" i="15"/>
  <c r="Q768" i="15" s="1"/>
  <c r="M769" i="15"/>
  <c r="Q769" i="15" s="1"/>
  <c r="M770" i="15"/>
  <c r="Q770" i="15" s="1"/>
  <c r="M771" i="15"/>
  <c r="Q771" i="15" s="1"/>
  <c r="M772" i="15"/>
  <c r="Q772" i="15" s="1"/>
  <c r="M773" i="15"/>
  <c r="Q773" i="15" s="1"/>
  <c r="M774" i="15"/>
  <c r="Q774" i="15" s="1"/>
  <c r="M775" i="15"/>
  <c r="Q775" i="15" s="1"/>
  <c r="M776" i="15"/>
  <c r="Q776" i="15" s="1"/>
  <c r="M777" i="15"/>
  <c r="Q777" i="15" s="1"/>
  <c r="M778" i="15"/>
  <c r="Q778" i="15" s="1"/>
  <c r="M779" i="15"/>
  <c r="Q779" i="15" s="1"/>
  <c r="M780" i="15"/>
  <c r="M781" i="15"/>
  <c r="Q781" i="15" s="1"/>
  <c r="M782" i="15"/>
  <c r="Q782" i="15" s="1"/>
  <c r="M783" i="15"/>
  <c r="Q783" i="15" s="1"/>
  <c r="M784" i="15"/>
  <c r="Q784" i="15" s="1"/>
  <c r="M785" i="15"/>
  <c r="Q785" i="15" s="1"/>
  <c r="M786" i="15"/>
  <c r="Q786" i="15" s="1"/>
  <c r="M787" i="15"/>
  <c r="Q787" i="15" s="1"/>
  <c r="M788" i="15"/>
  <c r="Q788" i="15" s="1"/>
  <c r="M789" i="15"/>
  <c r="Q789" i="15" s="1"/>
  <c r="M790" i="15"/>
  <c r="Q790" i="15" s="1"/>
  <c r="M791" i="15"/>
  <c r="Q791" i="15" s="1"/>
  <c r="M792" i="15"/>
  <c r="Q792" i="15" s="1"/>
  <c r="M793" i="15"/>
  <c r="Q793" i="15" s="1"/>
  <c r="M794" i="15"/>
  <c r="Q794" i="15" s="1"/>
  <c r="M795" i="15"/>
  <c r="Q795" i="15" s="1"/>
  <c r="M796" i="15"/>
  <c r="Q796" i="15" s="1"/>
  <c r="M797" i="15"/>
  <c r="Q797" i="15" s="1"/>
  <c r="M798" i="15"/>
  <c r="Q798" i="15" s="1"/>
  <c r="M799" i="15"/>
  <c r="Q799" i="15" s="1"/>
  <c r="M800" i="15"/>
  <c r="Q800" i="15" s="1"/>
  <c r="M801" i="15"/>
  <c r="Q801" i="15" s="1"/>
  <c r="M802" i="15"/>
  <c r="Q802" i="15" s="1"/>
  <c r="M803" i="15"/>
  <c r="Q803" i="15" s="1"/>
  <c r="M804" i="15"/>
  <c r="Q804" i="15" s="1"/>
  <c r="M805" i="15"/>
  <c r="Q805" i="15" s="1"/>
  <c r="M806" i="15"/>
  <c r="Q806" i="15" s="1"/>
  <c r="M807" i="15"/>
  <c r="Q807" i="15" s="1"/>
  <c r="M808" i="15"/>
  <c r="Q808" i="15" s="1"/>
  <c r="M809" i="15"/>
  <c r="Q809" i="15" s="1"/>
  <c r="M810" i="15"/>
  <c r="Q810" i="15" s="1"/>
  <c r="M811" i="15"/>
  <c r="Q811" i="15" s="1"/>
  <c r="M812" i="15"/>
  <c r="Q812" i="15" s="1"/>
  <c r="M813" i="15"/>
  <c r="Q813" i="15" s="1"/>
  <c r="M814" i="15"/>
  <c r="Q814" i="15" s="1"/>
  <c r="M815" i="15"/>
  <c r="Q815" i="15" s="1"/>
  <c r="M816" i="15"/>
  <c r="Q816" i="15" s="1"/>
  <c r="M817" i="15"/>
  <c r="Q817" i="15" s="1"/>
  <c r="M818" i="15"/>
  <c r="Q818" i="15" s="1"/>
  <c r="M819" i="15"/>
  <c r="Q819" i="15" s="1"/>
  <c r="M820" i="15"/>
  <c r="Q820" i="15" s="1"/>
  <c r="M821" i="15"/>
  <c r="Q821" i="15" s="1"/>
  <c r="M822" i="15"/>
  <c r="Q822" i="15" s="1"/>
  <c r="M823" i="15"/>
  <c r="Q823" i="15" s="1"/>
  <c r="M824" i="15"/>
  <c r="Q824" i="15" s="1"/>
  <c r="M825" i="15"/>
  <c r="Q825" i="15" s="1"/>
  <c r="M826" i="15"/>
  <c r="Q826" i="15" s="1"/>
  <c r="M827" i="15"/>
  <c r="Q827" i="15" s="1"/>
  <c r="M828" i="15"/>
  <c r="Q828" i="15" s="1"/>
  <c r="M829" i="15"/>
  <c r="Q829" i="15" s="1"/>
  <c r="M830" i="15"/>
  <c r="Q830" i="15" s="1"/>
  <c r="M831" i="15"/>
  <c r="Q831" i="15" s="1"/>
  <c r="M832" i="15"/>
  <c r="Q832" i="15" s="1"/>
  <c r="M833" i="15"/>
  <c r="Q833" i="15" s="1"/>
  <c r="M834" i="15"/>
  <c r="Q834" i="15" s="1"/>
  <c r="M835" i="15"/>
  <c r="Q835" i="15" s="1"/>
  <c r="M836" i="15"/>
  <c r="Q836" i="15" s="1"/>
  <c r="M837" i="15"/>
  <c r="Q837" i="15" s="1"/>
  <c r="M838" i="15"/>
  <c r="Q838" i="15" s="1"/>
  <c r="M839" i="15"/>
  <c r="Q839" i="15" s="1"/>
  <c r="M840" i="15"/>
  <c r="Q840" i="15" s="1"/>
  <c r="M841" i="15"/>
  <c r="Q841" i="15" s="1"/>
  <c r="M842" i="15"/>
  <c r="Q842" i="15" s="1"/>
  <c r="M843" i="15"/>
  <c r="Q843" i="15" s="1"/>
  <c r="M844" i="15"/>
  <c r="Q844" i="15" s="1"/>
  <c r="M845" i="15"/>
  <c r="Q845" i="15" s="1"/>
  <c r="M846" i="15"/>
  <c r="Q846" i="15" s="1"/>
  <c r="M847" i="15"/>
  <c r="Q847" i="15" s="1"/>
  <c r="M848" i="15"/>
  <c r="Q848" i="15" s="1"/>
  <c r="M849" i="15"/>
  <c r="Q849" i="15" s="1"/>
  <c r="M850" i="15"/>
  <c r="Q850" i="15" s="1"/>
  <c r="M851" i="15"/>
  <c r="Q851" i="15" s="1"/>
  <c r="M852" i="15"/>
  <c r="Q852" i="15" s="1"/>
  <c r="M853" i="15"/>
  <c r="Q853" i="15" s="1"/>
  <c r="M854" i="15"/>
  <c r="Q854" i="15" s="1"/>
  <c r="M855" i="15"/>
  <c r="Q855" i="15" s="1"/>
  <c r="M856" i="15"/>
  <c r="Q856" i="15" s="1"/>
  <c r="M857" i="15"/>
  <c r="Q857" i="15" s="1"/>
  <c r="M858" i="15"/>
  <c r="Q858" i="15" s="1"/>
  <c r="M859" i="15"/>
  <c r="Q859" i="15" s="1"/>
  <c r="M860" i="15"/>
  <c r="Q860" i="15" s="1"/>
  <c r="M861" i="15"/>
  <c r="Q861" i="15" s="1"/>
  <c r="M862" i="15"/>
  <c r="Q862" i="15" s="1"/>
  <c r="M863" i="15"/>
  <c r="Q863" i="15" s="1"/>
  <c r="M864" i="15"/>
  <c r="Q864" i="15" s="1"/>
  <c r="M865" i="15"/>
  <c r="Q865" i="15" s="1"/>
  <c r="M866" i="15"/>
  <c r="Q866" i="15" s="1"/>
  <c r="M867" i="15"/>
  <c r="Q867" i="15" s="1"/>
  <c r="M868" i="15"/>
  <c r="Q868" i="15" s="1"/>
  <c r="M869" i="15"/>
  <c r="Q869" i="15" s="1"/>
  <c r="M870" i="15"/>
  <c r="Q870" i="15" s="1"/>
  <c r="M871" i="15"/>
  <c r="Q871" i="15" s="1"/>
  <c r="M872" i="15"/>
  <c r="Q872" i="15" s="1"/>
  <c r="M873" i="15"/>
  <c r="Q873" i="15" s="1"/>
  <c r="M874" i="15"/>
  <c r="Q874" i="15" s="1"/>
  <c r="M875" i="15"/>
  <c r="Q875" i="15" s="1"/>
  <c r="M876" i="15"/>
  <c r="Q876" i="15" s="1"/>
  <c r="M877" i="15"/>
  <c r="Q877" i="15" s="1"/>
  <c r="M878" i="15"/>
  <c r="Q878" i="15" s="1"/>
  <c r="M879" i="15"/>
  <c r="Q879" i="15" s="1"/>
  <c r="M880" i="15"/>
  <c r="Q880" i="15" s="1"/>
  <c r="M881" i="15"/>
  <c r="Q881" i="15" s="1"/>
  <c r="M882" i="15"/>
  <c r="Q882" i="15" s="1"/>
  <c r="M883" i="15"/>
  <c r="Q883" i="15" s="1"/>
  <c r="M884" i="15"/>
  <c r="Q884" i="15" s="1"/>
  <c r="M885" i="15"/>
  <c r="Q885" i="15" s="1"/>
  <c r="M886" i="15"/>
  <c r="Q886" i="15" s="1"/>
  <c r="M887" i="15"/>
  <c r="Q887" i="15" s="1"/>
  <c r="M888" i="15"/>
  <c r="Q888" i="15" s="1"/>
  <c r="M889" i="15"/>
  <c r="Q889" i="15" s="1"/>
  <c r="M890" i="15"/>
  <c r="Q890" i="15" s="1"/>
  <c r="M891" i="15"/>
  <c r="Q891" i="15" s="1"/>
  <c r="M892" i="15"/>
  <c r="Q892" i="15" s="1"/>
  <c r="M893" i="15"/>
  <c r="Q893" i="15" s="1"/>
  <c r="M894" i="15"/>
  <c r="Q894" i="15" s="1"/>
  <c r="M895" i="15"/>
  <c r="Q895" i="15" s="1"/>
  <c r="M896" i="15"/>
  <c r="Q896" i="15" s="1"/>
  <c r="M897" i="15"/>
  <c r="Q897" i="15" s="1"/>
  <c r="M898" i="15"/>
  <c r="Q898" i="15" s="1"/>
  <c r="M899" i="15"/>
  <c r="Q899" i="15" s="1"/>
  <c r="M900" i="15"/>
  <c r="Q900" i="15" s="1"/>
  <c r="M901" i="15"/>
  <c r="Q901" i="15" s="1"/>
  <c r="M902" i="15"/>
  <c r="Q902" i="15" s="1"/>
  <c r="M903" i="15"/>
  <c r="Q903" i="15" s="1"/>
  <c r="M904" i="15"/>
  <c r="Q904" i="15" s="1"/>
  <c r="M905" i="15"/>
  <c r="Q905" i="15" s="1"/>
  <c r="M906" i="15"/>
  <c r="Q906" i="15" s="1"/>
  <c r="M907" i="15"/>
  <c r="Q907" i="15" s="1"/>
  <c r="M908" i="15"/>
  <c r="Q908" i="15" s="1"/>
  <c r="M9" i="15"/>
  <c r="Q9" i="15" s="1"/>
  <c r="L907" i="15"/>
  <c r="L908" i="15"/>
  <c r="L906" i="15"/>
  <c r="L905" i="15"/>
  <c r="L904"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L258" i="15"/>
  <c r="L259" i="15"/>
  <c r="L260" i="15"/>
  <c r="L261" i="15"/>
  <c r="L262" i="15"/>
  <c r="L263" i="15"/>
  <c r="L264" i="15"/>
  <c r="L265" i="15"/>
  <c r="L266" i="15"/>
  <c r="L267" i="15"/>
  <c r="L268" i="15"/>
  <c r="L269" i="15"/>
  <c r="L270" i="15"/>
  <c r="L271" i="15"/>
  <c r="L272" i="15"/>
  <c r="L273" i="15"/>
  <c r="L274" i="15"/>
  <c r="L275" i="15"/>
  <c r="L276" i="15"/>
  <c r="L277" i="15"/>
  <c r="L278" i="15"/>
  <c r="L279" i="15"/>
  <c r="L280" i="15"/>
  <c r="L281" i="15"/>
  <c r="L282" i="15"/>
  <c r="L283" i="15"/>
  <c r="L284" i="15"/>
  <c r="L285" i="15"/>
  <c r="L286" i="15"/>
  <c r="L287" i="15"/>
  <c r="L288" i="15"/>
  <c r="L289" i="15"/>
  <c r="L290" i="15"/>
  <c r="L291" i="15"/>
  <c r="L292" i="15"/>
  <c r="L293" i="15"/>
  <c r="L294" i="15"/>
  <c r="L295" i="15"/>
  <c r="L296" i="15"/>
  <c r="L297" i="15"/>
  <c r="L298" i="15"/>
  <c r="L299" i="15"/>
  <c r="L300" i="15"/>
  <c r="L301" i="15"/>
  <c r="L302" i="15"/>
  <c r="L303" i="15"/>
  <c r="L304" i="15"/>
  <c r="L305" i="15"/>
  <c r="L306" i="15"/>
  <c r="L307" i="15"/>
  <c r="L308" i="15"/>
  <c r="L309" i="15"/>
  <c r="L310" i="15"/>
  <c r="L311" i="15"/>
  <c r="L312" i="15"/>
  <c r="L313" i="15"/>
  <c r="L314" i="15"/>
  <c r="L315" i="15"/>
  <c r="L316" i="15"/>
  <c r="L317" i="15"/>
  <c r="L318" i="15"/>
  <c r="L319" i="15"/>
  <c r="L320" i="15"/>
  <c r="L321" i="15"/>
  <c r="L322" i="15"/>
  <c r="L323" i="15"/>
  <c r="L324" i="15"/>
  <c r="L325" i="15"/>
  <c r="L326" i="15"/>
  <c r="L327" i="15"/>
  <c r="L328" i="15"/>
  <c r="L329" i="15"/>
  <c r="L330" i="15"/>
  <c r="L331" i="15"/>
  <c r="L332" i="15"/>
  <c r="L333" i="15"/>
  <c r="L334" i="15"/>
  <c r="L335" i="15"/>
  <c r="L336" i="15"/>
  <c r="L337" i="15"/>
  <c r="L338" i="15"/>
  <c r="L339" i="15"/>
  <c r="L340" i="15"/>
  <c r="L341" i="15"/>
  <c r="L342" i="15"/>
  <c r="L343" i="15"/>
  <c r="L344" i="15"/>
  <c r="L345" i="15"/>
  <c r="L346" i="15"/>
  <c r="L347" i="15"/>
  <c r="L348" i="15"/>
  <c r="L349" i="15"/>
  <c r="L350" i="15"/>
  <c r="L351" i="15"/>
  <c r="L352" i="15"/>
  <c r="L353" i="15"/>
  <c r="L354" i="15"/>
  <c r="L355" i="15"/>
  <c r="L356" i="15"/>
  <c r="L357" i="15"/>
  <c r="L358" i="15"/>
  <c r="L359" i="15"/>
  <c r="L360" i="15"/>
  <c r="L361" i="15"/>
  <c r="L362" i="15"/>
  <c r="L363" i="15"/>
  <c r="L364" i="15"/>
  <c r="L365" i="15"/>
  <c r="L366" i="15"/>
  <c r="L367" i="15"/>
  <c r="L368" i="15"/>
  <c r="L369" i="15"/>
  <c r="L370" i="15"/>
  <c r="L371" i="15"/>
  <c r="L372" i="15"/>
  <c r="L373" i="15"/>
  <c r="L374" i="15"/>
  <c r="L375" i="15"/>
  <c r="L376" i="15"/>
  <c r="L377" i="15"/>
  <c r="L378" i="15"/>
  <c r="L379" i="15"/>
  <c r="L380" i="15"/>
  <c r="L381" i="15"/>
  <c r="L382" i="15"/>
  <c r="L383" i="15"/>
  <c r="L384" i="15"/>
  <c r="L385" i="15"/>
  <c r="L386" i="15"/>
  <c r="L387" i="15"/>
  <c r="L388" i="15"/>
  <c r="L389" i="15"/>
  <c r="L390" i="15"/>
  <c r="L391" i="15"/>
  <c r="L392" i="15"/>
  <c r="L393" i="15"/>
  <c r="L394" i="15"/>
  <c r="L395" i="15"/>
  <c r="L396" i="15"/>
  <c r="L397" i="15"/>
  <c r="L398"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0" i="15"/>
  <c r="L481" i="15"/>
  <c r="L482" i="15"/>
  <c r="L483" i="15"/>
  <c r="L484" i="15"/>
  <c r="L485" i="15"/>
  <c r="L486" i="15"/>
  <c r="L487" i="15"/>
  <c r="L488" i="15"/>
  <c r="L489" i="15"/>
  <c r="L490" i="15"/>
  <c r="L491" i="15"/>
  <c r="L492" i="15"/>
  <c r="L493" i="15"/>
  <c r="L494" i="15"/>
  <c r="L495" i="15"/>
  <c r="L496" i="15"/>
  <c r="L497" i="15"/>
  <c r="L498" i="15"/>
  <c r="L499" i="15"/>
  <c r="L500" i="15"/>
  <c r="L501" i="15"/>
  <c r="L502" i="15"/>
  <c r="L503" i="15"/>
  <c r="L504" i="15"/>
  <c r="L505" i="15"/>
  <c r="L506" i="15"/>
  <c r="L507" i="15"/>
  <c r="L508" i="15"/>
  <c r="L509" i="15"/>
  <c r="L510" i="15"/>
  <c r="L511"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6" i="15"/>
  <c r="L557" i="15"/>
  <c r="L558" i="15"/>
  <c r="L559" i="15"/>
  <c r="L560" i="15"/>
  <c r="L561" i="15"/>
  <c r="L562" i="15"/>
  <c r="L563" i="15"/>
  <c r="L564" i="15"/>
  <c r="L565" i="15"/>
  <c r="L566" i="15"/>
  <c r="L567" i="15"/>
  <c r="L568" i="15"/>
  <c r="L569" i="15"/>
  <c r="L570" i="15"/>
  <c r="L571" i="15"/>
  <c r="L572" i="15"/>
  <c r="L573" i="15"/>
  <c r="L574" i="15"/>
  <c r="L575" i="15"/>
  <c r="L576" i="15"/>
  <c r="L577" i="15"/>
  <c r="L578" i="15"/>
  <c r="L579" i="15"/>
  <c r="L580" i="15"/>
  <c r="L581" i="15"/>
  <c r="L582" i="15"/>
  <c r="L583" i="15"/>
  <c r="L584" i="15"/>
  <c r="L585" i="15"/>
  <c r="L586" i="15"/>
  <c r="L587" i="15"/>
  <c r="L588"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6" i="15"/>
  <c r="L637" i="15"/>
  <c r="L638" i="15"/>
  <c r="L639" i="15"/>
  <c r="L640" i="15"/>
  <c r="L641" i="15"/>
  <c r="L642" i="15"/>
  <c r="L643" i="15"/>
  <c r="L644" i="15"/>
  <c r="L645" i="15"/>
  <c r="L646" i="15"/>
  <c r="L647" i="15"/>
  <c r="L648" i="15"/>
  <c r="L649" i="15"/>
  <c r="L650" i="15"/>
  <c r="L651" i="15"/>
  <c r="L652" i="15"/>
  <c r="L653" i="15"/>
  <c r="L654" i="15"/>
  <c r="L655" i="15"/>
  <c r="L656" i="15"/>
  <c r="L657" i="15"/>
  <c r="L658" i="15"/>
  <c r="L659" i="15"/>
  <c r="L660" i="15"/>
  <c r="L661" i="15"/>
  <c r="L662" i="15"/>
  <c r="L663" i="15"/>
  <c r="L664" i="15"/>
  <c r="L665" i="15"/>
  <c r="L666" i="15"/>
  <c r="L667" i="15"/>
  <c r="L668" i="15"/>
  <c r="L669" i="15"/>
  <c r="L670" i="15"/>
  <c r="L671" i="15"/>
  <c r="L672" i="15"/>
  <c r="L673" i="15"/>
  <c r="L674" i="15"/>
  <c r="L675" i="15"/>
  <c r="L676" i="15"/>
  <c r="L677" i="15"/>
  <c r="L678" i="15"/>
  <c r="L679" i="15"/>
  <c r="L680" i="15"/>
  <c r="L681" i="15"/>
  <c r="L682" i="15"/>
  <c r="L683" i="15"/>
  <c r="L684" i="15"/>
  <c r="L685" i="15"/>
  <c r="L686" i="15"/>
  <c r="L687" i="15"/>
  <c r="L688" i="15"/>
  <c r="L689" i="15"/>
  <c r="L690" i="15"/>
  <c r="L691" i="15"/>
  <c r="L692" i="15"/>
  <c r="L693" i="15"/>
  <c r="L694" i="15"/>
  <c r="L695" i="15"/>
  <c r="L696" i="15"/>
  <c r="L697" i="15"/>
  <c r="L698" i="15"/>
  <c r="L699" i="15"/>
  <c r="L700" i="15"/>
  <c r="L701" i="15"/>
  <c r="L702" i="15"/>
  <c r="L703" i="15"/>
  <c r="L704" i="15"/>
  <c r="L705" i="15"/>
  <c r="L706" i="15"/>
  <c r="L707" i="15"/>
  <c r="L708" i="15"/>
  <c r="L709" i="15"/>
  <c r="L710" i="15"/>
  <c r="L711" i="15"/>
  <c r="L712" i="15"/>
  <c r="L713" i="15"/>
  <c r="L714" i="15"/>
  <c r="L715" i="15"/>
  <c r="L716" i="15"/>
  <c r="L717" i="15"/>
  <c r="L718" i="15"/>
  <c r="L719" i="15"/>
  <c r="L720" i="15"/>
  <c r="L721" i="15"/>
  <c r="L722" i="15"/>
  <c r="L723" i="15"/>
  <c r="L724" i="15"/>
  <c r="L725" i="15"/>
  <c r="L726" i="15"/>
  <c r="L727" i="15"/>
  <c r="L728" i="15"/>
  <c r="L729" i="15"/>
  <c r="L730" i="15"/>
  <c r="L731" i="15"/>
  <c r="L732" i="15"/>
  <c r="L733" i="15"/>
  <c r="L734" i="15"/>
  <c r="L735" i="15"/>
  <c r="L736" i="15"/>
  <c r="L737" i="15"/>
  <c r="L738" i="15"/>
  <c r="L739" i="15"/>
  <c r="L740" i="15"/>
  <c r="L741" i="15"/>
  <c r="L742" i="15"/>
  <c r="L743" i="15"/>
  <c r="L744" i="15"/>
  <c r="L745" i="15"/>
  <c r="L746" i="15"/>
  <c r="L747" i="15"/>
  <c r="L748" i="15"/>
  <c r="L749" i="15"/>
  <c r="L750" i="15"/>
  <c r="L751" i="15"/>
  <c r="L752" i="15"/>
  <c r="L753" i="15"/>
  <c r="L754" i="15"/>
  <c r="L755" i="15"/>
  <c r="L756" i="15"/>
  <c r="L757" i="15"/>
  <c r="L758" i="15"/>
  <c r="L759" i="15"/>
  <c r="L760" i="15"/>
  <c r="L761" i="15"/>
  <c r="L762" i="15"/>
  <c r="L763" i="15"/>
  <c r="L764" i="15"/>
  <c r="L765" i="15"/>
  <c r="L766" i="15"/>
  <c r="L767" i="15"/>
  <c r="L768" i="15"/>
  <c r="L769" i="15"/>
  <c r="L770" i="15"/>
  <c r="L771" i="15"/>
  <c r="L772" i="15"/>
  <c r="L773" i="15"/>
  <c r="L774" i="15"/>
  <c r="L775" i="15"/>
  <c r="L776" i="15"/>
  <c r="L777" i="15"/>
  <c r="L778" i="15"/>
  <c r="L779" i="15"/>
  <c r="L780" i="15"/>
  <c r="L781" i="15"/>
  <c r="L782" i="15"/>
  <c r="L783" i="15"/>
  <c r="L784" i="15"/>
  <c r="L785" i="15"/>
  <c r="L786" i="15"/>
  <c r="L787" i="15"/>
  <c r="L788" i="15"/>
  <c r="L789" i="15"/>
  <c r="L790" i="15"/>
  <c r="L791" i="15"/>
  <c r="L792" i="15"/>
  <c r="L793" i="15"/>
  <c r="L794" i="15"/>
  <c r="L795" i="15"/>
  <c r="L796" i="15"/>
  <c r="L797" i="15"/>
  <c r="L798" i="15"/>
  <c r="L799" i="15"/>
  <c r="L800" i="15"/>
  <c r="L801" i="15"/>
  <c r="L802" i="15"/>
  <c r="L803" i="15"/>
  <c r="L804" i="15"/>
  <c r="L805" i="15"/>
  <c r="L806" i="15"/>
  <c r="L807" i="15"/>
  <c r="L808" i="15"/>
  <c r="L809" i="15"/>
  <c r="L810" i="15"/>
  <c r="L811" i="15"/>
  <c r="L812" i="15"/>
  <c r="L813" i="15"/>
  <c r="L814" i="15"/>
  <c r="L815" i="15"/>
  <c r="L816" i="15"/>
  <c r="L817" i="15"/>
  <c r="L818" i="15"/>
  <c r="L819" i="15"/>
  <c r="L820" i="15"/>
  <c r="L821" i="15"/>
  <c r="L822" i="15"/>
  <c r="L823" i="15"/>
  <c r="L824" i="15"/>
  <c r="L825" i="15"/>
  <c r="L826" i="15"/>
  <c r="L827" i="15"/>
  <c r="L828" i="15"/>
  <c r="L829" i="15"/>
  <c r="L830" i="15"/>
  <c r="L831" i="15"/>
  <c r="L832" i="15"/>
  <c r="L833" i="15"/>
  <c r="L834" i="15"/>
  <c r="L835" i="15"/>
  <c r="L836" i="15"/>
  <c r="L837" i="15"/>
  <c r="L838" i="15"/>
  <c r="L839" i="15"/>
  <c r="L840" i="15"/>
  <c r="L841" i="15"/>
  <c r="L842" i="15"/>
  <c r="L843" i="15"/>
  <c r="L844" i="15"/>
  <c r="L845" i="15"/>
  <c r="L846" i="15"/>
  <c r="L847" i="15"/>
  <c r="L848" i="15"/>
  <c r="L849" i="15"/>
  <c r="L850" i="15"/>
  <c r="L851" i="15"/>
  <c r="L852" i="15"/>
  <c r="L853" i="15"/>
  <c r="L854" i="15"/>
  <c r="L855" i="15"/>
  <c r="L856" i="15"/>
  <c r="L857" i="15"/>
  <c r="L858" i="15"/>
  <c r="L859" i="15"/>
  <c r="L860" i="15"/>
  <c r="L861" i="15"/>
  <c r="L862" i="15"/>
  <c r="L863" i="15"/>
  <c r="L864" i="15"/>
  <c r="L865" i="15"/>
  <c r="L866" i="15"/>
  <c r="L867" i="15"/>
  <c r="L868" i="15"/>
  <c r="L869" i="15"/>
  <c r="L870" i="15"/>
  <c r="L871" i="15"/>
  <c r="L872" i="15"/>
  <c r="L873" i="15"/>
  <c r="L874" i="15"/>
  <c r="L875" i="15"/>
  <c r="L876" i="15"/>
  <c r="L877" i="15"/>
  <c r="L878" i="15"/>
  <c r="L879" i="15"/>
  <c r="L880" i="15"/>
  <c r="L881" i="15"/>
  <c r="L882" i="15"/>
  <c r="L883" i="15"/>
  <c r="L884" i="15"/>
  <c r="L885" i="15"/>
  <c r="L886" i="15"/>
  <c r="L887" i="15"/>
  <c r="L888" i="15"/>
  <c r="L889" i="15"/>
  <c r="L890" i="15"/>
  <c r="L891" i="15"/>
  <c r="L892" i="15"/>
  <c r="L893" i="15"/>
  <c r="L894" i="15"/>
  <c r="L895" i="15"/>
  <c r="L896" i="15"/>
  <c r="L897" i="15"/>
  <c r="L898" i="15"/>
  <c r="L899" i="15"/>
  <c r="L900" i="15"/>
  <c r="L901" i="15"/>
  <c r="L902" i="15"/>
  <c r="L903" i="15"/>
  <c r="L10" i="15"/>
  <c r="L9" i="15"/>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849" i="2"/>
  <c r="AJ850" i="2"/>
  <c r="AJ851" i="2"/>
  <c r="AJ852" i="2"/>
  <c r="AJ853" i="2"/>
  <c r="AJ854" i="2"/>
  <c r="AJ855" i="2"/>
  <c r="AJ856" i="2"/>
  <c r="AJ857" i="2"/>
  <c r="AJ858" i="2"/>
  <c r="AJ859" i="2"/>
  <c r="AJ860" i="2"/>
  <c r="AJ861" i="2"/>
  <c r="AJ862" i="2"/>
  <c r="AJ863" i="2"/>
  <c r="AJ864" i="2"/>
  <c r="AJ865" i="2"/>
  <c r="AJ866" i="2"/>
  <c r="AJ867" i="2"/>
  <c r="AJ868" i="2"/>
  <c r="AJ869" i="2"/>
  <c r="AJ870" i="2"/>
  <c r="AJ871" i="2"/>
  <c r="AJ872" i="2"/>
  <c r="AJ873" i="2"/>
  <c r="AJ874" i="2"/>
  <c r="AJ875" i="2"/>
  <c r="AJ876" i="2"/>
  <c r="AJ877" i="2"/>
  <c r="AJ878" i="2"/>
  <c r="AJ879" i="2"/>
  <c r="AJ880" i="2"/>
  <c r="AJ881" i="2"/>
  <c r="AJ882" i="2"/>
  <c r="AJ883" i="2"/>
  <c r="AJ884" i="2"/>
  <c r="AJ885" i="2"/>
  <c r="AJ886" i="2"/>
  <c r="AJ887" i="2"/>
  <c r="AJ888" i="2"/>
  <c r="AJ889" i="2"/>
  <c r="AJ890" i="2"/>
  <c r="AJ891" i="2"/>
  <c r="AJ892" i="2"/>
  <c r="AJ893" i="2"/>
  <c r="AJ894" i="2"/>
  <c r="AJ895" i="2"/>
  <c r="AJ896" i="2"/>
  <c r="AJ897" i="2"/>
  <c r="AJ898" i="2"/>
  <c r="AJ899" i="2"/>
  <c r="AJ900" i="2"/>
  <c r="AJ901" i="2"/>
  <c r="AJ902" i="2"/>
  <c r="AJ903" i="2"/>
  <c r="AJ5" i="2"/>
  <c r="AJ6" i="2"/>
  <c r="AJ7" i="2"/>
  <c r="AJ8" i="2"/>
  <c r="AJ9" i="2"/>
  <c r="AJ10" i="2"/>
  <c r="AJ11" i="2"/>
  <c r="AJ12" i="2"/>
  <c r="AJ13" i="2"/>
  <c r="AJ14" i="2"/>
  <c r="AJ15" i="2"/>
  <c r="AJ16" i="2"/>
  <c r="AJ17" i="2"/>
  <c r="AJ18" i="2"/>
  <c r="AJ19" i="2"/>
  <c r="AJ20" i="2"/>
  <c r="AJ21" i="2"/>
  <c r="AJ22" i="2"/>
  <c r="AJ23" i="2"/>
  <c r="AJ4" i="2"/>
  <c r="H4" i="2"/>
  <c r="I4" i="2"/>
  <c r="N4" i="2"/>
  <c r="O4" i="2"/>
  <c r="T4" i="2"/>
  <c r="U4" i="2"/>
  <c r="Z4" i="2"/>
  <c r="AA4" i="2"/>
  <c r="AF4" i="2"/>
  <c r="AG4" i="2"/>
  <c r="H5" i="2"/>
  <c r="I5" i="2"/>
  <c r="N5" i="2"/>
  <c r="O5" i="2"/>
  <c r="T5" i="2"/>
  <c r="U5" i="2"/>
  <c r="Z5" i="2"/>
  <c r="AA5" i="2"/>
  <c r="AF5" i="2"/>
  <c r="AG5" i="2"/>
  <c r="H6" i="2"/>
  <c r="I6" i="2"/>
  <c r="N6" i="2"/>
  <c r="O6" i="2"/>
  <c r="T6" i="2"/>
  <c r="U6" i="2"/>
  <c r="Z6" i="2"/>
  <c r="AA6" i="2"/>
  <c r="AF6" i="2"/>
  <c r="AG6" i="2"/>
  <c r="H7" i="2"/>
  <c r="I7" i="2"/>
  <c r="N7" i="2"/>
  <c r="O7" i="2"/>
  <c r="T7" i="2"/>
  <c r="U7" i="2"/>
  <c r="Z7" i="2"/>
  <c r="AA7" i="2"/>
  <c r="AF7" i="2"/>
  <c r="AG7" i="2"/>
  <c r="H8" i="2"/>
  <c r="I8" i="2"/>
  <c r="N8" i="2"/>
  <c r="O8" i="2"/>
  <c r="T8" i="2"/>
  <c r="U8" i="2"/>
  <c r="Z8" i="2"/>
  <c r="AA8" i="2"/>
  <c r="AF8" i="2"/>
  <c r="AG8" i="2"/>
  <c r="H9" i="2"/>
  <c r="I9" i="2"/>
  <c r="N9" i="2"/>
  <c r="O9" i="2"/>
  <c r="T9" i="2"/>
  <c r="U9" i="2"/>
  <c r="Z9" i="2"/>
  <c r="AA9" i="2"/>
  <c r="AF9" i="2"/>
  <c r="AG9" i="2"/>
  <c r="H10" i="2"/>
  <c r="I10" i="2"/>
  <c r="N10" i="2"/>
  <c r="O10" i="2"/>
  <c r="T10" i="2"/>
  <c r="U10" i="2"/>
  <c r="Z10" i="2"/>
  <c r="AA10" i="2"/>
  <c r="AF10" i="2"/>
  <c r="AG10" i="2"/>
  <c r="H11" i="2"/>
  <c r="I11" i="2"/>
  <c r="N11" i="2"/>
  <c r="O11" i="2"/>
  <c r="T11" i="2"/>
  <c r="U11" i="2"/>
  <c r="Z11" i="2"/>
  <c r="AA11" i="2"/>
  <c r="AF11" i="2"/>
  <c r="AG11" i="2"/>
  <c r="H12" i="2"/>
  <c r="I12" i="2"/>
  <c r="N12" i="2"/>
  <c r="O12" i="2"/>
  <c r="T12" i="2"/>
  <c r="U12" i="2"/>
  <c r="Z12" i="2"/>
  <c r="AA12" i="2"/>
  <c r="AF12" i="2"/>
  <c r="AG12" i="2"/>
  <c r="H13" i="2"/>
  <c r="I13" i="2"/>
  <c r="N13" i="2"/>
  <c r="O13" i="2"/>
  <c r="T13" i="2"/>
  <c r="U13" i="2"/>
  <c r="Z13" i="2"/>
  <c r="AA13" i="2"/>
  <c r="AF13" i="2"/>
  <c r="AG13" i="2"/>
  <c r="H14" i="2"/>
  <c r="I14" i="2"/>
  <c r="N14" i="2"/>
  <c r="O14" i="2"/>
  <c r="T14" i="2"/>
  <c r="U14" i="2"/>
  <c r="Z14" i="2"/>
  <c r="AA14" i="2"/>
  <c r="AF14" i="2"/>
  <c r="AG14" i="2"/>
  <c r="H15" i="2"/>
  <c r="I15" i="2"/>
  <c r="N15" i="2"/>
  <c r="O15" i="2"/>
  <c r="T15" i="2"/>
  <c r="U15" i="2"/>
  <c r="Z15" i="2"/>
  <c r="AA15" i="2"/>
  <c r="AF15" i="2"/>
  <c r="AG15" i="2"/>
  <c r="H16" i="2"/>
  <c r="I16" i="2"/>
  <c r="N16" i="2"/>
  <c r="O16" i="2"/>
  <c r="T16" i="2"/>
  <c r="U16" i="2"/>
  <c r="Z16" i="2"/>
  <c r="AA16" i="2"/>
  <c r="AF16" i="2"/>
  <c r="AG16" i="2"/>
  <c r="H17" i="2"/>
  <c r="I17" i="2"/>
  <c r="N17" i="2"/>
  <c r="O17" i="2"/>
  <c r="T17" i="2"/>
  <c r="U17" i="2"/>
  <c r="Z17" i="2"/>
  <c r="AA17" i="2"/>
  <c r="AF17" i="2"/>
  <c r="AG17" i="2"/>
  <c r="H18" i="2"/>
  <c r="I18" i="2"/>
  <c r="N18" i="2"/>
  <c r="O18" i="2"/>
  <c r="T18" i="2"/>
  <c r="U18" i="2"/>
  <c r="Z18" i="2"/>
  <c r="AA18" i="2"/>
  <c r="AF18" i="2"/>
  <c r="AG18" i="2"/>
  <c r="H19" i="2"/>
  <c r="I19" i="2"/>
  <c r="N19" i="2"/>
  <c r="O19" i="2"/>
  <c r="T19" i="2"/>
  <c r="U19" i="2"/>
  <c r="Z19" i="2"/>
  <c r="AA19" i="2"/>
  <c r="AF19" i="2"/>
  <c r="AG19" i="2"/>
  <c r="H20" i="2"/>
  <c r="I20" i="2"/>
  <c r="N20" i="2"/>
  <c r="O20" i="2"/>
  <c r="T20" i="2"/>
  <c r="U20" i="2"/>
  <c r="Z20" i="2"/>
  <c r="AA20" i="2"/>
  <c r="AF20" i="2"/>
  <c r="AG20" i="2"/>
  <c r="H21" i="2"/>
  <c r="I21" i="2"/>
  <c r="N21" i="2"/>
  <c r="O21" i="2"/>
  <c r="T21" i="2"/>
  <c r="U21" i="2"/>
  <c r="Z21" i="2"/>
  <c r="AA21" i="2"/>
  <c r="AF21" i="2"/>
  <c r="AG21" i="2"/>
  <c r="H22" i="2"/>
  <c r="I22" i="2"/>
  <c r="N22" i="2"/>
  <c r="O22" i="2"/>
  <c r="T22" i="2"/>
  <c r="U22" i="2"/>
  <c r="Z22" i="2"/>
  <c r="AA22" i="2"/>
  <c r="AF22" i="2"/>
  <c r="AG22" i="2"/>
  <c r="H23" i="2"/>
  <c r="I23" i="2"/>
  <c r="N23" i="2"/>
  <c r="O23" i="2"/>
  <c r="T23" i="2"/>
  <c r="U23" i="2"/>
  <c r="Z23" i="2"/>
  <c r="AA23" i="2"/>
  <c r="AF23" i="2"/>
  <c r="AG23" i="2"/>
  <c r="H24" i="2"/>
  <c r="I24" i="2"/>
  <c r="N24" i="2"/>
  <c r="O24" i="2"/>
  <c r="T24" i="2"/>
  <c r="U24" i="2"/>
  <c r="Z24" i="2"/>
  <c r="AA24" i="2"/>
  <c r="AF24" i="2"/>
  <c r="AG24" i="2"/>
  <c r="H25" i="2"/>
  <c r="I25" i="2"/>
  <c r="N25" i="2"/>
  <c r="O25" i="2"/>
  <c r="T25" i="2"/>
  <c r="U25" i="2"/>
  <c r="Z25" i="2"/>
  <c r="AA25" i="2"/>
  <c r="AF25" i="2"/>
  <c r="AG25" i="2"/>
  <c r="H26" i="2"/>
  <c r="I26" i="2"/>
  <c r="N26" i="2"/>
  <c r="O26" i="2"/>
  <c r="T26" i="2"/>
  <c r="U26" i="2"/>
  <c r="Z26" i="2"/>
  <c r="AA26" i="2"/>
  <c r="AF26" i="2"/>
  <c r="AG26" i="2"/>
  <c r="H27" i="2"/>
  <c r="I27" i="2"/>
  <c r="N27" i="2"/>
  <c r="O27" i="2"/>
  <c r="T27" i="2"/>
  <c r="U27" i="2"/>
  <c r="Z27" i="2"/>
  <c r="AA27" i="2"/>
  <c r="AF27" i="2"/>
  <c r="AG27" i="2"/>
  <c r="H28" i="2"/>
  <c r="I28" i="2"/>
  <c r="N28" i="2"/>
  <c r="O28" i="2"/>
  <c r="T28" i="2"/>
  <c r="U28" i="2"/>
  <c r="Z28" i="2"/>
  <c r="AA28" i="2"/>
  <c r="AF28" i="2"/>
  <c r="AG28" i="2"/>
  <c r="H29" i="2"/>
  <c r="I29" i="2"/>
  <c r="N29" i="2"/>
  <c r="O29" i="2"/>
  <c r="T29" i="2"/>
  <c r="U29" i="2"/>
  <c r="Z29" i="2"/>
  <c r="AA29" i="2"/>
  <c r="AF29" i="2"/>
  <c r="AG29" i="2"/>
  <c r="H30" i="2"/>
  <c r="I30" i="2"/>
  <c r="N30" i="2"/>
  <c r="O30" i="2"/>
  <c r="T30" i="2"/>
  <c r="U30" i="2"/>
  <c r="Z30" i="2"/>
  <c r="AA30" i="2"/>
  <c r="AF30" i="2"/>
  <c r="AG30" i="2"/>
  <c r="H31" i="2"/>
  <c r="I31" i="2"/>
  <c r="N31" i="2"/>
  <c r="O31" i="2"/>
  <c r="T31" i="2"/>
  <c r="U31" i="2"/>
  <c r="Z31" i="2"/>
  <c r="AA31" i="2"/>
  <c r="AF31" i="2"/>
  <c r="AG31" i="2"/>
  <c r="H32" i="2"/>
  <c r="I32" i="2"/>
  <c r="N32" i="2"/>
  <c r="O32" i="2"/>
  <c r="T32" i="2"/>
  <c r="U32" i="2"/>
  <c r="Z32" i="2"/>
  <c r="AA32" i="2"/>
  <c r="AF32" i="2"/>
  <c r="AG32" i="2"/>
  <c r="H33" i="2"/>
  <c r="I33" i="2"/>
  <c r="N33" i="2"/>
  <c r="O33" i="2"/>
  <c r="T33" i="2"/>
  <c r="U33" i="2"/>
  <c r="Z33" i="2"/>
  <c r="AA33" i="2"/>
  <c r="AF33" i="2"/>
  <c r="AG33" i="2"/>
  <c r="H34" i="2"/>
  <c r="I34" i="2"/>
  <c r="N34" i="2"/>
  <c r="O34" i="2"/>
  <c r="T34" i="2"/>
  <c r="U34" i="2"/>
  <c r="Z34" i="2"/>
  <c r="AA34" i="2"/>
  <c r="AF34" i="2"/>
  <c r="AG34" i="2"/>
  <c r="H35" i="2"/>
  <c r="I35" i="2"/>
  <c r="N35" i="2"/>
  <c r="O35" i="2"/>
  <c r="T35" i="2"/>
  <c r="U35" i="2"/>
  <c r="Z35" i="2"/>
  <c r="AA35" i="2"/>
  <c r="AF35" i="2"/>
  <c r="AG35" i="2"/>
  <c r="H36" i="2"/>
  <c r="I36" i="2"/>
  <c r="N36" i="2"/>
  <c r="O36" i="2"/>
  <c r="T36" i="2"/>
  <c r="U36" i="2"/>
  <c r="Z36" i="2"/>
  <c r="AA36" i="2"/>
  <c r="AF36" i="2"/>
  <c r="AG36" i="2"/>
  <c r="H37" i="2"/>
  <c r="I37" i="2"/>
  <c r="N37" i="2"/>
  <c r="O37" i="2"/>
  <c r="T37" i="2"/>
  <c r="U37" i="2"/>
  <c r="Z37" i="2"/>
  <c r="AA37" i="2"/>
  <c r="AF37" i="2"/>
  <c r="AG37" i="2"/>
  <c r="H38" i="2"/>
  <c r="I38" i="2"/>
  <c r="N38" i="2"/>
  <c r="O38" i="2"/>
  <c r="T38" i="2"/>
  <c r="U38" i="2"/>
  <c r="Z38" i="2"/>
  <c r="AA38" i="2"/>
  <c r="AF38" i="2"/>
  <c r="AG38" i="2"/>
  <c r="H39" i="2"/>
  <c r="I39" i="2"/>
  <c r="N39" i="2"/>
  <c r="O39" i="2"/>
  <c r="T39" i="2"/>
  <c r="U39" i="2"/>
  <c r="Z39" i="2"/>
  <c r="AA39" i="2"/>
  <c r="AF39" i="2"/>
  <c r="AG39" i="2"/>
  <c r="H40" i="2"/>
  <c r="I40" i="2"/>
  <c r="N40" i="2"/>
  <c r="O40" i="2"/>
  <c r="T40" i="2"/>
  <c r="U40" i="2"/>
  <c r="Z40" i="2"/>
  <c r="AA40" i="2"/>
  <c r="AF40" i="2"/>
  <c r="AG40" i="2"/>
  <c r="H41" i="2"/>
  <c r="I41" i="2"/>
  <c r="N41" i="2"/>
  <c r="O41" i="2"/>
  <c r="T41" i="2"/>
  <c r="U41" i="2"/>
  <c r="Z41" i="2"/>
  <c r="AA41" i="2"/>
  <c r="AF41" i="2"/>
  <c r="AG41" i="2"/>
  <c r="H42" i="2"/>
  <c r="I42" i="2"/>
  <c r="N42" i="2"/>
  <c r="O42" i="2"/>
  <c r="T42" i="2"/>
  <c r="U42" i="2"/>
  <c r="Z42" i="2"/>
  <c r="AA42" i="2"/>
  <c r="AF42" i="2"/>
  <c r="AG42" i="2"/>
  <c r="H43" i="2"/>
  <c r="I43" i="2"/>
  <c r="N43" i="2"/>
  <c r="O43" i="2"/>
  <c r="T43" i="2"/>
  <c r="U43" i="2"/>
  <c r="Z43" i="2"/>
  <c r="AA43" i="2"/>
  <c r="AF43" i="2"/>
  <c r="AG43" i="2"/>
  <c r="H44" i="2"/>
  <c r="I44" i="2"/>
  <c r="N44" i="2"/>
  <c r="O44" i="2"/>
  <c r="T44" i="2"/>
  <c r="U44" i="2"/>
  <c r="Z44" i="2"/>
  <c r="AA44" i="2"/>
  <c r="AF44" i="2"/>
  <c r="AG44" i="2"/>
  <c r="H45" i="2"/>
  <c r="I45" i="2"/>
  <c r="N45" i="2"/>
  <c r="O45" i="2"/>
  <c r="T45" i="2"/>
  <c r="U45" i="2"/>
  <c r="Z45" i="2"/>
  <c r="AA45" i="2"/>
  <c r="AF45" i="2"/>
  <c r="AG45" i="2"/>
  <c r="H46" i="2"/>
  <c r="I46" i="2"/>
  <c r="N46" i="2"/>
  <c r="O46" i="2"/>
  <c r="T46" i="2"/>
  <c r="U46" i="2"/>
  <c r="Z46" i="2"/>
  <c r="AA46" i="2"/>
  <c r="AF46" i="2"/>
  <c r="AG46" i="2"/>
  <c r="H47" i="2"/>
  <c r="I47" i="2"/>
  <c r="N47" i="2"/>
  <c r="O47" i="2"/>
  <c r="T47" i="2"/>
  <c r="U47" i="2"/>
  <c r="Z47" i="2"/>
  <c r="AA47" i="2"/>
  <c r="AF47" i="2"/>
  <c r="AG47" i="2"/>
  <c r="H48" i="2"/>
  <c r="I48" i="2"/>
  <c r="N48" i="2"/>
  <c r="O48" i="2"/>
  <c r="T48" i="2"/>
  <c r="U48" i="2"/>
  <c r="Z48" i="2"/>
  <c r="AA48" i="2"/>
  <c r="AF48" i="2"/>
  <c r="AG48" i="2"/>
  <c r="H49" i="2"/>
  <c r="I49" i="2"/>
  <c r="N49" i="2"/>
  <c r="O49" i="2"/>
  <c r="T49" i="2"/>
  <c r="U49" i="2"/>
  <c r="Z49" i="2"/>
  <c r="AA49" i="2"/>
  <c r="AF49" i="2"/>
  <c r="AG49" i="2"/>
  <c r="H50" i="2"/>
  <c r="I50" i="2"/>
  <c r="N50" i="2"/>
  <c r="O50" i="2"/>
  <c r="T50" i="2"/>
  <c r="U50" i="2"/>
  <c r="Z50" i="2"/>
  <c r="AA50" i="2"/>
  <c r="AF50" i="2"/>
  <c r="AG50" i="2"/>
  <c r="H51" i="2"/>
  <c r="I51" i="2"/>
  <c r="N51" i="2"/>
  <c r="O51" i="2"/>
  <c r="T51" i="2"/>
  <c r="U51" i="2"/>
  <c r="Z51" i="2"/>
  <c r="AA51" i="2"/>
  <c r="AF51" i="2"/>
  <c r="AG51" i="2"/>
  <c r="H52" i="2"/>
  <c r="I52" i="2"/>
  <c r="N52" i="2"/>
  <c r="O52" i="2"/>
  <c r="T52" i="2"/>
  <c r="U52" i="2"/>
  <c r="Z52" i="2"/>
  <c r="AA52" i="2"/>
  <c r="AF52" i="2"/>
  <c r="AG52" i="2"/>
  <c r="H53" i="2"/>
  <c r="I53" i="2"/>
  <c r="N53" i="2"/>
  <c r="O53" i="2"/>
  <c r="T53" i="2"/>
  <c r="U53" i="2"/>
  <c r="Z53" i="2"/>
  <c r="AA53" i="2"/>
  <c r="AF53" i="2"/>
  <c r="AG53" i="2"/>
  <c r="H54" i="2"/>
  <c r="I54" i="2"/>
  <c r="N54" i="2"/>
  <c r="O54" i="2"/>
  <c r="T54" i="2"/>
  <c r="U54" i="2"/>
  <c r="Z54" i="2"/>
  <c r="AA54" i="2"/>
  <c r="AF54" i="2"/>
  <c r="AG54" i="2"/>
  <c r="H55" i="2"/>
  <c r="I55" i="2"/>
  <c r="N55" i="2"/>
  <c r="O55" i="2"/>
  <c r="T55" i="2"/>
  <c r="U55" i="2"/>
  <c r="Z55" i="2"/>
  <c r="AA55" i="2"/>
  <c r="AF55" i="2"/>
  <c r="AG55" i="2"/>
  <c r="H56" i="2"/>
  <c r="I56" i="2"/>
  <c r="N56" i="2"/>
  <c r="O56" i="2"/>
  <c r="T56" i="2"/>
  <c r="U56" i="2"/>
  <c r="Z56" i="2"/>
  <c r="AA56" i="2"/>
  <c r="AF56" i="2"/>
  <c r="AG56" i="2"/>
  <c r="H57" i="2"/>
  <c r="I57" i="2"/>
  <c r="N57" i="2"/>
  <c r="O57" i="2"/>
  <c r="T57" i="2"/>
  <c r="U57" i="2"/>
  <c r="Z57" i="2"/>
  <c r="AA57" i="2"/>
  <c r="AF57" i="2"/>
  <c r="AG57" i="2"/>
  <c r="H58" i="2"/>
  <c r="I58" i="2"/>
  <c r="N58" i="2"/>
  <c r="O58" i="2"/>
  <c r="T58" i="2"/>
  <c r="U58" i="2"/>
  <c r="Z58" i="2"/>
  <c r="AA58" i="2"/>
  <c r="AF58" i="2"/>
  <c r="AG58" i="2"/>
  <c r="H59" i="2"/>
  <c r="I59" i="2"/>
  <c r="N59" i="2"/>
  <c r="O59" i="2"/>
  <c r="T59" i="2"/>
  <c r="U59" i="2"/>
  <c r="Z59" i="2"/>
  <c r="AA59" i="2"/>
  <c r="AF59" i="2"/>
  <c r="AG59" i="2"/>
  <c r="H60" i="2"/>
  <c r="I60" i="2"/>
  <c r="N60" i="2"/>
  <c r="O60" i="2"/>
  <c r="T60" i="2"/>
  <c r="U60" i="2"/>
  <c r="Z60" i="2"/>
  <c r="AA60" i="2"/>
  <c r="AF60" i="2"/>
  <c r="AG60" i="2"/>
  <c r="H61" i="2"/>
  <c r="I61" i="2"/>
  <c r="N61" i="2"/>
  <c r="O61" i="2"/>
  <c r="T61" i="2"/>
  <c r="U61" i="2"/>
  <c r="Z61" i="2"/>
  <c r="AA61" i="2"/>
  <c r="AF61" i="2"/>
  <c r="AG61" i="2"/>
  <c r="H62" i="2"/>
  <c r="I62" i="2"/>
  <c r="N62" i="2"/>
  <c r="O62" i="2"/>
  <c r="T62" i="2"/>
  <c r="U62" i="2"/>
  <c r="Z62" i="2"/>
  <c r="AA62" i="2"/>
  <c r="AF62" i="2"/>
  <c r="AG62" i="2"/>
  <c r="H63" i="2"/>
  <c r="I63" i="2"/>
  <c r="N63" i="2"/>
  <c r="O63" i="2"/>
  <c r="T63" i="2"/>
  <c r="U63" i="2"/>
  <c r="Z63" i="2"/>
  <c r="AA63" i="2"/>
  <c r="AF63" i="2"/>
  <c r="AG63" i="2"/>
  <c r="H64" i="2"/>
  <c r="I64" i="2"/>
  <c r="N64" i="2"/>
  <c r="O64" i="2"/>
  <c r="T64" i="2"/>
  <c r="U64" i="2"/>
  <c r="Z64" i="2"/>
  <c r="AA64" i="2"/>
  <c r="AF64" i="2"/>
  <c r="AG64" i="2"/>
  <c r="H65" i="2"/>
  <c r="I65" i="2"/>
  <c r="N65" i="2"/>
  <c r="O65" i="2"/>
  <c r="T65" i="2"/>
  <c r="U65" i="2"/>
  <c r="Z65" i="2"/>
  <c r="AA65" i="2"/>
  <c r="AF65" i="2"/>
  <c r="AG65" i="2"/>
  <c r="H66" i="2"/>
  <c r="I66" i="2"/>
  <c r="N66" i="2"/>
  <c r="O66" i="2"/>
  <c r="T66" i="2"/>
  <c r="U66" i="2"/>
  <c r="Z66" i="2"/>
  <c r="AA66" i="2"/>
  <c r="AF66" i="2"/>
  <c r="AG66" i="2"/>
  <c r="H67" i="2"/>
  <c r="I67" i="2"/>
  <c r="N67" i="2"/>
  <c r="O67" i="2"/>
  <c r="T67" i="2"/>
  <c r="U67" i="2"/>
  <c r="Z67" i="2"/>
  <c r="AA67" i="2"/>
  <c r="AF67" i="2"/>
  <c r="AG67" i="2"/>
  <c r="H68" i="2"/>
  <c r="I68" i="2"/>
  <c r="N68" i="2"/>
  <c r="O68" i="2"/>
  <c r="T68" i="2"/>
  <c r="U68" i="2"/>
  <c r="Z68" i="2"/>
  <c r="AA68" i="2"/>
  <c r="AF68" i="2"/>
  <c r="AG68" i="2"/>
  <c r="H69" i="2"/>
  <c r="I69" i="2"/>
  <c r="N69" i="2"/>
  <c r="O69" i="2"/>
  <c r="T69" i="2"/>
  <c r="U69" i="2"/>
  <c r="Z69" i="2"/>
  <c r="AA69" i="2"/>
  <c r="AF69" i="2"/>
  <c r="AG69" i="2"/>
  <c r="H70" i="2"/>
  <c r="I70" i="2"/>
  <c r="N70" i="2"/>
  <c r="O70" i="2"/>
  <c r="T70" i="2"/>
  <c r="U70" i="2"/>
  <c r="Z70" i="2"/>
  <c r="AA70" i="2"/>
  <c r="AF70" i="2"/>
  <c r="AG70" i="2"/>
  <c r="H71" i="2"/>
  <c r="I71" i="2"/>
  <c r="N71" i="2"/>
  <c r="O71" i="2"/>
  <c r="T71" i="2"/>
  <c r="U71" i="2"/>
  <c r="Z71" i="2"/>
  <c r="AA71" i="2"/>
  <c r="AF71" i="2"/>
  <c r="AG71" i="2"/>
  <c r="H72" i="2"/>
  <c r="I72" i="2"/>
  <c r="N72" i="2"/>
  <c r="O72" i="2"/>
  <c r="T72" i="2"/>
  <c r="U72" i="2"/>
  <c r="Z72" i="2"/>
  <c r="AA72" i="2"/>
  <c r="AF72" i="2"/>
  <c r="AG72" i="2"/>
  <c r="H73" i="2"/>
  <c r="I73" i="2"/>
  <c r="N73" i="2"/>
  <c r="O73" i="2"/>
  <c r="T73" i="2"/>
  <c r="U73" i="2"/>
  <c r="Z73" i="2"/>
  <c r="AA73" i="2"/>
  <c r="AF73" i="2"/>
  <c r="AG73" i="2"/>
  <c r="H74" i="2"/>
  <c r="I74" i="2"/>
  <c r="N74" i="2"/>
  <c r="O74" i="2"/>
  <c r="T74" i="2"/>
  <c r="U74" i="2"/>
  <c r="Z74" i="2"/>
  <c r="AA74" i="2"/>
  <c r="AF74" i="2"/>
  <c r="AG74" i="2"/>
  <c r="H75" i="2"/>
  <c r="I75" i="2"/>
  <c r="N75" i="2"/>
  <c r="O75" i="2"/>
  <c r="T75" i="2"/>
  <c r="U75" i="2"/>
  <c r="Z75" i="2"/>
  <c r="AA75" i="2"/>
  <c r="AF75" i="2"/>
  <c r="AG75" i="2"/>
  <c r="H76" i="2"/>
  <c r="I76" i="2"/>
  <c r="N76" i="2"/>
  <c r="O76" i="2"/>
  <c r="T76" i="2"/>
  <c r="U76" i="2"/>
  <c r="Z76" i="2"/>
  <c r="AA76" i="2"/>
  <c r="AF76" i="2"/>
  <c r="AG76" i="2"/>
  <c r="H77" i="2"/>
  <c r="I77" i="2"/>
  <c r="N77" i="2"/>
  <c r="O77" i="2"/>
  <c r="T77" i="2"/>
  <c r="U77" i="2"/>
  <c r="Z77" i="2"/>
  <c r="AA77" i="2"/>
  <c r="AF77" i="2"/>
  <c r="AG77" i="2"/>
  <c r="H78" i="2"/>
  <c r="I78" i="2"/>
  <c r="N78" i="2"/>
  <c r="O78" i="2"/>
  <c r="T78" i="2"/>
  <c r="U78" i="2"/>
  <c r="Z78" i="2"/>
  <c r="AA78" i="2"/>
  <c r="AF78" i="2"/>
  <c r="AG78" i="2"/>
  <c r="H79" i="2"/>
  <c r="I79" i="2"/>
  <c r="N79" i="2"/>
  <c r="O79" i="2"/>
  <c r="T79" i="2"/>
  <c r="U79" i="2"/>
  <c r="Z79" i="2"/>
  <c r="AA79" i="2"/>
  <c r="AF79" i="2"/>
  <c r="AG79" i="2"/>
  <c r="H80" i="2"/>
  <c r="I80" i="2"/>
  <c r="N80" i="2"/>
  <c r="O80" i="2"/>
  <c r="T80" i="2"/>
  <c r="U80" i="2"/>
  <c r="Z80" i="2"/>
  <c r="AA80" i="2"/>
  <c r="AF80" i="2"/>
  <c r="AG80" i="2"/>
  <c r="H81" i="2"/>
  <c r="I81" i="2"/>
  <c r="N81" i="2"/>
  <c r="O81" i="2"/>
  <c r="T81" i="2"/>
  <c r="U81" i="2"/>
  <c r="Z81" i="2"/>
  <c r="AA81" i="2"/>
  <c r="AF81" i="2"/>
  <c r="AG81" i="2"/>
  <c r="H82" i="2"/>
  <c r="I82" i="2"/>
  <c r="N82" i="2"/>
  <c r="O82" i="2"/>
  <c r="T82" i="2"/>
  <c r="U82" i="2"/>
  <c r="Z82" i="2"/>
  <c r="AA82" i="2"/>
  <c r="AF82" i="2"/>
  <c r="AG82" i="2"/>
  <c r="H83" i="2"/>
  <c r="I83" i="2"/>
  <c r="N83" i="2"/>
  <c r="O83" i="2"/>
  <c r="T83" i="2"/>
  <c r="U83" i="2"/>
  <c r="Z83" i="2"/>
  <c r="AA83" i="2"/>
  <c r="AF83" i="2"/>
  <c r="AG83" i="2"/>
  <c r="H84" i="2"/>
  <c r="I84" i="2"/>
  <c r="N84" i="2"/>
  <c r="O84" i="2"/>
  <c r="T84" i="2"/>
  <c r="U84" i="2"/>
  <c r="Z84" i="2"/>
  <c r="AA84" i="2"/>
  <c r="AF84" i="2"/>
  <c r="AG84" i="2"/>
  <c r="H85" i="2"/>
  <c r="I85" i="2"/>
  <c r="N85" i="2"/>
  <c r="O85" i="2"/>
  <c r="T85" i="2"/>
  <c r="U85" i="2"/>
  <c r="Z85" i="2"/>
  <c r="AA85" i="2"/>
  <c r="AF85" i="2"/>
  <c r="AG85" i="2"/>
  <c r="H86" i="2"/>
  <c r="I86" i="2"/>
  <c r="N86" i="2"/>
  <c r="O86" i="2"/>
  <c r="T86" i="2"/>
  <c r="U86" i="2"/>
  <c r="Z86" i="2"/>
  <c r="AA86" i="2"/>
  <c r="AF86" i="2"/>
  <c r="AG86" i="2"/>
  <c r="H87" i="2"/>
  <c r="I87" i="2"/>
  <c r="N87" i="2"/>
  <c r="O87" i="2"/>
  <c r="T87" i="2"/>
  <c r="U87" i="2"/>
  <c r="Z87" i="2"/>
  <c r="AA87" i="2"/>
  <c r="AF87" i="2"/>
  <c r="AG87" i="2"/>
  <c r="H88" i="2"/>
  <c r="I88" i="2"/>
  <c r="N88" i="2"/>
  <c r="O88" i="2"/>
  <c r="T88" i="2"/>
  <c r="U88" i="2"/>
  <c r="Z88" i="2"/>
  <c r="AA88" i="2"/>
  <c r="AF88" i="2"/>
  <c r="AG88" i="2"/>
  <c r="H89" i="2"/>
  <c r="I89" i="2"/>
  <c r="N89" i="2"/>
  <c r="O89" i="2"/>
  <c r="T89" i="2"/>
  <c r="U89" i="2"/>
  <c r="Z89" i="2"/>
  <c r="AA89" i="2"/>
  <c r="AF89" i="2"/>
  <c r="AG89" i="2"/>
  <c r="H90" i="2"/>
  <c r="I90" i="2"/>
  <c r="N90" i="2"/>
  <c r="O90" i="2"/>
  <c r="T90" i="2"/>
  <c r="U90" i="2"/>
  <c r="Z90" i="2"/>
  <c r="AA90" i="2"/>
  <c r="AF90" i="2"/>
  <c r="AG90" i="2"/>
  <c r="H91" i="2"/>
  <c r="I91" i="2"/>
  <c r="N91" i="2"/>
  <c r="O91" i="2"/>
  <c r="T91" i="2"/>
  <c r="U91" i="2"/>
  <c r="Z91" i="2"/>
  <c r="AA91" i="2"/>
  <c r="AF91" i="2"/>
  <c r="AG91" i="2"/>
  <c r="H92" i="2"/>
  <c r="I92" i="2"/>
  <c r="N92" i="2"/>
  <c r="O92" i="2"/>
  <c r="T92" i="2"/>
  <c r="U92" i="2"/>
  <c r="Z92" i="2"/>
  <c r="AA92" i="2"/>
  <c r="AF92" i="2"/>
  <c r="AG92" i="2"/>
  <c r="H93" i="2"/>
  <c r="I93" i="2"/>
  <c r="N93" i="2"/>
  <c r="O93" i="2"/>
  <c r="T93" i="2"/>
  <c r="U93" i="2"/>
  <c r="Z93" i="2"/>
  <c r="AA93" i="2"/>
  <c r="AF93" i="2"/>
  <c r="AG93" i="2"/>
  <c r="H94" i="2"/>
  <c r="I94" i="2"/>
  <c r="N94" i="2"/>
  <c r="O94" i="2"/>
  <c r="T94" i="2"/>
  <c r="U94" i="2"/>
  <c r="Z94" i="2"/>
  <c r="AA94" i="2"/>
  <c r="AF94" i="2"/>
  <c r="AG94" i="2"/>
  <c r="H95" i="2"/>
  <c r="I95" i="2"/>
  <c r="N95" i="2"/>
  <c r="O95" i="2"/>
  <c r="T95" i="2"/>
  <c r="U95" i="2"/>
  <c r="Z95" i="2"/>
  <c r="AA95" i="2"/>
  <c r="AF95" i="2"/>
  <c r="AG95" i="2"/>
  <c r="H96" i="2"/>
  <c r="I96" i="2"/>
  <c r="N96" i="2"/>
  <c r="O96" i="2"/>
  <c r="T96" i="2"/>
  <c r="U96" i="2"/>
  <c r="Z96" i="2"/>
  <c r="AA96" i="2"/>
  <c r="AF96" i="2"/>
  <c r="AG96" i="2"/>
  <c r="H97" i="2"/>
  <c r="I97" i="2"/>
  <c r="N97" i="2"/>
  <c r="O97" i="2"/>
  <c r="T97" i="2"/>
  <c r="U97" i="2"/>
  <c r="Z97" i="2"/>
  <c r="AA97" i="2"/>
  <c r="AF97" i="2"/>
  <c r="AG97" i="2"/>
  <c r="H98" i="2"/>
  <c r="I98" i="2"/>
  <c r="N98" i="2"/>
  <c r="O98" i="2"/>
  <c r="T98" i="2"/>
  <c r="U98" i="2"/>
  <c r="Z98" i="2"/>
  <c r="AA98" i="2"/>
  <c r="AF98" i="2"/>
  <c r="AG98" i="2"/>
  <c r="H99" i="2"/>
  <c r="I99" i="2"/>
  <c r="N99" i="2"/>
  <c r="O99" i="2"/>
  <c r="T99" i="2"/>
  <c r="U99" i="2"/>
  <c r="Z99" i="2"/>
  <c r="AA99" i="2"/>
  <c r="AF99" i="2"/>
  <c r="AG99" i="2"/>
  <c r="H100" i="2"/>
  <c r="I100" i="2"/>
  <c r="N100" i="2"/>
  <c r="O100" i="2"/>
  <c r="T100" i="2"/>
  <c r="U100" i="2"/>
  <c r="Z100" i="2"/>
  <c r="AA100" i="2"/>
  <c r="AF100" i="2"/>
  <c r="AG100" i="2"/>
  <c r="H101" i="2"/>
  <c r="I101" i="2"/>
  <c r="N101" i="2"/>
  <c r="O101" i="2"/>
  <c r="T101" i="2"/>
  <c r="U101" i="2"/>
  <c r="Z101" i="2"/>
  <c r="AA101" i="2"/>
  <c r="AF101" i="2"/>
  <c r="AG101" i="2"/>
  <c r="H102" i="2"/>
  <c r="I102" i="2"/>
  <c r="N102" i="2"/>
  <c r="O102" i="2"/>
  <c r="T102" i="2"/>
  <c r="U102" i="2"/>
  <c r="Z102" i="2"/>
  <c r="AA102" i="2"/>
  <c r="AF102" i="2"/>
  <c r="AG102" i="2"/>
  <c r="H103" i="2"/>
  <c r="I103" i="2"/>
  <c r="N103" i="2"/>
  <c r="O103" i="2"/>
  <c r="T103" i="2"/>
  <c r="U103" i="2"/>
  <c r="Z103" i="2"/>
  <c r="AA103" i="2"/>
  <c r="AF103" i="2"/>
  <c r="AG103" i="2"/>
  <c r="H104" i="2"/>
  <c r="I104" i="2"/>
  <c r="N104" i="2"/>
  <c r="O104" i="2"/>
  <c r="T104" i="2"/>
  <c r="U104" i="2"/>
  <c r="Z104" i="2"/>
  <c r="AA104" i="2"/>
  <c r="AF104" i="2"/>
  <c r="AG104" i="2"/>
  <c r="H105" i="2"/>
  <c r="I105" i="2"/>
  <c r="N105" i="2"/>
  <c r="O105" i="2"/>
  <c r="T105" i="2"/>
  <c r="U105" i="2"/>
  <c r="Z105" i="2"/>
  <c r="AA105" i="2"/>
  <c r="AF105" i="2"/>
  <c r="AG105" i="2"/>
  <c r="H106" i="2"/>
  <c r="I106" i="2"/>
  <c r="N106" i="2"/>
  <c r="O106" i="2"/>
  <c r="T106" i="2"/>
  <c r="U106" i="2"/>
  <c r="Z106" i="2"/>
  <c r="AA106" i="2"/>
  <c r="AF106" i="2"/>
  <c r="AG106" i="2"/>
  <c r="H107" i="2"/>
  <c r="I107" i="2"/>
  <c r="N107" i="2"/>
  <c r="O107" i="2"/>
  <c r="T107" i="2"/>
  <c r="U107" i="2"/>
  <c r="Z107" i="2"/>
  <c r="AA107" i="2"/>
  <c r="AF107" i="2"/>
  <c r="AG107" i="2"/>
  <c r="H108" i="2"/>
  <c r="I108" i="2"/>
  <c r="N108" i="2"/>
  <c r="O108" i="2"/>
  <c r="T108" i="2"/>
  <c r="U108" i="2"/>
  <c r="Z108" i="2"/>
  <c r="AA108" i="2"/>
  <c r="AF108" i="2"/>
  <c r="AG108" i="2"/>
  <c r="H109" i="2"/>
  <c r="I109" i="2"/>
  <c r="N109" i="2"/>
  <c r="O109" i="2"/>
  <c r="T109" i="2"/>
  <c r="U109" i="2"/>
  <c r="Z109" i="2"/>
  <c r="AA109" i="2"/>
  <c r="AF109" i="2"/>
  <c r="AG109" i="2"/>
  <c r="H110" i="2"/>
  <c r="I110" i="2"/>
  <c r="N110" i="2"/>
  <c r="O110" i="2"/>
  <c r="T110" i="2"/>
  <c r="U110" i="2"/>
  <c r="Z110" i="2"/>
  <c r="AA110" i="2"/>
  <c r="AF110" i="2"/>
  <c r="AG110" i="2"/>
  <c r="H111" i="2"/>
  <c r="I111" i="2"/>
  <c r="N111" i="2"/>
  <c r="O111" i="2"/>
  <c r="T111" i="2"/>
  <c r="U111" i="2"/>
  <c r="Z111" i="2"/>
  <c r="AA111" i="2"/>
  <c r="AF111" i="2"/>
  <c r="AG111" i="2"/>
  <c r="H112" i="2"/>
  <c r="I112" i="2"/>
  <c r="N112" i="2"/>
  <c r="O112" i="2"/>
  <c r="T112" i="2"/>
  <c r="U112" i="2"/>
  <c r="Z112" i="2"/>
  <c r="AA112" i="2"/>
  <c r="AF112" i="2"/>
  <c r="AG112" i="2"/>
  <c r="H113" i="2"/>
  <c r="I113" i="2"/>
  <c r="N113" i="2"/>
  <c r="O113" i="2"/>
  <c r="T113" i="2"/>
  <c r="U113" i="2"/>
  <c r="Z113" i="2"/>
  <c r="AA113" i="2"/>
  <c r="AF113" i="2"/>
  <c r="AG113" i="2"/>
  <c r="H114" i="2"/>
  <c r="I114" i="2"/>
  <c r="N114" i="2"/>
  <c r="O114" i="2"/>
  <c r="T114" i="2"/>
  <c r="U114" i="2"/>
  <c r="Z114" i="2"/>
  <c r="AA114" i="2"/>
  <c r="AF114" i="2"/>
  <c r="AG114" i="2"/>
  <c r="H115" i="2"/>
  <c r="I115" i="2"/>
  <c r="N115" i="2"/>
  <c r="O115" i="2"/>
  <c r="T115" i="2"/>
  <c r="U115" i="2"/>
  <c r="Z115" i="2"/>
  <c r="AA115" i="2"/>
  <c r="AF115" i="2"/>
  <c r="AG115" i="2"/>
  <c r="H116" i="2"/>
  <c r="I116" i="2"/>
  <c r="N116" i="2"/>
  <c r="O116" i="2"/>
  <c r="T116" i="2"/>
  <c r="U116" i="2"/>
  <c r="Z116" i="2"/>
  <c r="AA116" i="2"/>
  <c r="AF116" i="2"/>
  <c r="AG116" i="2"/>
  <c r="H117" i="2"/>
  <c r="I117" i="2"/>
  <c r="N117" i="2"/>
  <c r="O117" i="2"/>
  <c r="T117" i="2"/>
  <c r="U117" i="2"/>
  <c r="Z117" i="2"/>
  <c r="AA117" i="2"/>
  <c r="AF117" i="2"/>
  <c r="AG117" i="2"/>
  <c r="H118" i="2"/>
  <c r="I118" i="2"/>
  <c r="N118" i="2"/>
  <c r="O118" i="2"/>
  <c r="T118" i="2"/>
  <c r="U118" i="2"/>
  <c r="Z118" i="2"/>
  <c r="AA118" i="2"/>
  <c r="AF118" i="2"/>
  <c r="AG118" i="2"/>
  <c r="H119" i="2"/>
  <c r="I119" i="2"/>
  <c r="N119" i="2"/>
  <c r="O119" i="2"/>
  <c r="T119" i="2"/>
  <c r="U119" i="2"/>
  <c r="Z119" i="2"/>
  <c r="AA119" i="2"/>
  <c r="AF119" i="2"/>
  <c r="AG119" i="2"/>
  <c r="H120" i="2"/>
  <c r="I120" i="2"/>
  <c r="N120" i="2"/>
  <c r="O120" i="2"/>
  <c r="T120" i="2"/>
  <c r="U120" i="2"/>
  <c r="Z120" i="2"/>
  <c r="AA120" i="2"/>
  <c r="AF120" i="2"/>
  <c r="AG120" i="2"/>
  <c r="H121" i="2"/>
  <c r="I121" i="2"/>
  <c r="N121" i="2"/>
  <c r="O121" i="2"/>
  <c r="T121" i="2"/>
  <c r="U121" i="2"/>
  <c r="Z121" i="2"/>
  <c r="AA121" i="2"/>
  <c r="AF121" i="2"/>
  <c r="AG121" i="2"/>
  <c r="H122" i="2"/>
  <c r="I122" i="2"/>
  <c r="N122" i="2"/>
  <c r="O122" i="2"/>
  <c r="T122" i="2"/>
  <c r="U122" i="2"/>
  <c r="Z122" i="2"/>
  <c r="AA122" i="2"/>
  <c r="AF122" i="2"/>
  <c r="AG122" i="2"/>
  <c r="H123" i="2"/>
  <c r="I123" i="2"/>
  <c r="N123" i="2"/>
  <c r="O123" i="2"/>
  <c r="T123" i="2"/>
  <c r="U123" i="2"/>
  <c r="Z123" i="2"/>
  <c r="AA123" i="2"/>
  <c r="AF123" i="2"/>
  <c r="AG123" i="2"/>
  <c r="H124" i="2"/>
  <c r="I124" i="2"/>
  <c r="N124" i="2"/>
  <c r="O124" i="2"/>
  <c r="T124" i="2"/>
  <c r="U124" i="2"/>
  <c r="Z124" i="2"/>
  <c r="AA124" i="2"/>
  <c r="AF124" i="2"/>
  <c r="AG124" i="2"/>
  <c r="H125" i="2"/>
  <c r="I125" i="2"/>
  <c r="N125" i="2"/>
  <c r="O125" i="2"/>
  <c r="T125" i="2"/>
  <c r="U125" i="2"/>
  <c r="Z125" i="2"/>
  <c r="AA125" i="2"/>
  <c r="AF125" i="2"/>
  <c r="AG125" i="2"/>
  <c r="H126" i="2"/>
  <c r="I126" i="2"/>
  <c r="N126" i="2"/>
  <c r="O126" i="2"/>
  <c r="T126" i="2"/>
  <c r="U126" i="2"/>
  <c r="Z126" i="2"/>
  <c r="AA126" i="2"/>
  <c r="AF126" i="2"/>
  <c r="AG126" i="2"/>
  <c r="H127" i="2"/>
  <c r="I127" i="2"/>
  <c r="N127" i="2"/>
  <c r="O127" i="2"/>
  <c r="T127" i="2"/>
  <c r="U127" i="2"/>
  <c r="Z127" i="2"/>
  <c r="AA127" i="2"/>
  <c r="AF127" i="2"/>
  <c r="AG127" i="2"/>
  <c r="H128" i="2"/>
  <c r="I128" i="2"/>
  <c r="N128" i="2"/>
  <c r="O128" i="2"/>
  <c r="T128" i="2"/>
  <c r="U128" i="2"/>
  <c r="Z128" i="2"/>
  <c r="AA128" i="2"/>
  <c r="AF128" i="2"/>
  <c r="AG128" i="2"/>
  <c r="H129" i="2"/>
  <c r="I129" i="2"/>
  <c r="N129" i="2"/>
  <c r="O129" i="2"/>
  <c r="T129" i="2"/>
  <c r="U129" i="2"/>
  <c r="Z129" i="2"/>
  <c r="AA129" i="2"/>
  <c r="AF129" i="2"/>
  <c r="AG129" i="2"/>
  <c r="H130" i="2"/>
  <c r="I130" i="2"/>
  <c r="N130" i="2"/>
  <c r="O130" i="2"/>
  <c r="T130" i="2"/>
  <c r="U130" i="2"/>
  <c r="Z130" i="2"/>
  <c r="AA130" i="2"/>
  <c r="AF130" i="2"/>
  <c r="AG130" i="2"/>
  <c r="H131" i="2"/>
  <c r="I131" i="2"/>
  <c r="N131" i="2"/>
  <c r="O131" i="2"/>
  <c r="T131" i="2"/>
  <c r="U131" i="2"/>
  <c r="Z131" i="2"/>
  <c r="AA131" i="2"/>
  <c r="AF131" i="2"/>
  <c r="AG131" i="2"/>
  <c r="H132" i="2"/>
  <c r="I132" i="2"/>
  <c r="N132" i="2"/>
  <c r="O132" i="2"/>
  <c r="T132" i="2"/>
  <c r="U132" i="2"/>
  <c r="Z132" i="2"/>
  <c r="AA132" i="2"/>
  <c r="AF132" i="2"/>
  <c r="AG132" i="2"/>
  <c r="H133" i="2"/>
  <c r="I133" i="2"/>
  <c r="N133" i="2"/>
  <c r="O133" i="2"/>
  <c r="T133" i="2"/>
  <c r="U133" i="2"/>
  <c r="Z133" i="2"/>
  <c r="AA133" i="2"/>
  <c r="AF133" i="2"/>
  <c r="AG133" i="2"/>
  <c r="H134" i="2"/>
  <c r="I134" i="2"/>
  <c r="N134" i="2"/>
  <c r="O134" i="2"/>
  <c r="T134" i="2"/>
  <c r="U134" i="2"/>
  <c r="Z134" i="2"/>
  <c r="AA134" i="2"/>
  <c r="AF134" i="2"/>
  <c r="AG134" i="2"/>
  <c r="H135" i="2"/>
  <c r="I135" i="2"/>
  <c r="N135" i="2"/>
  <c r="O135" i="2"/>
  <c r="T135" i="2"/>
  <c r="U135" i="2"/>
  <c r="Z135" i="2"/>
  <c r="AA135" i="2"/>
  <c r="AF135" i="2"/>
  <c r="AG135" i="2"/>
  <c r="H136" i="2"/>
  <c r="I136" i="2"/>
  <c r="N136" i="2"/>
  <c r="O136" i="2"/>
  <c r="T136" i="2"/>
  <c r="U136" i="2"/>
  <c r="Z136" i="2"/>
  <c r="AA136" i="2"/>
  <c r="AF136" i="2"/>
  <c r="AG136" i="2"/>
  <c r="H137" i="2"/>
  <c r="I137" i="2"/>
  <c r="N137" i="2"/>
  <c r="O137" i="2"/>
  <c r="T137" i="2"/>
  <c r="U137" i="2"/>
  <c r="Z137" i="2"/>
  <c r="AA137" i="2"/>
  <c r="AF137" i="2"/>
  <c r="AG137" i="2"/>
  <c r="H138" i="2"/>
  <c r="I138" i="2"/>
  <c r="N138" i="2"/>
  <c r="O138" i="2"/>
  <c r="T138" i="2"/>
  <c r="U138" i="2"/>
  <c r="Z138" i="2"/>
  <c r="AA138" i="2"/>
  <c r="AF138" i="2"/>
  <c r="AG138" i="2"/>
  <c r="H139" i="2"/>
  <c r="I139" i="2"/>
  <c r="N139" i="2"/>
  <c r="O139" i="2"/>
  <c r="T139" i="2"/>
  <c r="U139" i="2"/>
  <c r="Z139" i="2"/>
  <c r="AA139" i="2"/>
  <c r="AF139" i="2"/>
  <c r="AG139" i="2"/>
  <c r="H140" i="2"/>
  <c r="I140" i="2"/>
  <c r="N140" i="2"/>
  <c r="O140" i="2"/>
  <c r="T140" i="2"/>
  <c r="U140" i="2"/>
  <c r="Z140" i="2"/>
  <c r="AA140" i="2"/>
  <c r="AF140" i="2"/>
  <c r="AG140" i="2"/>
  <c r="H141" i="2"/>
  <c r="I141" i="2"/>
  <c r="N141" i="2"/>
  <c r="O141" i="2"/>
  <c r="T141" i="2"/>
  <c r="U141" i="2"/>
  <c r="Z141" i="2"/>
  <c r="AA141" i="2"/>
  <c r="AF141" i="2"/>
  <c r="AG141" i="2"/>
  <c r="H142" i="2"/>
  <c r="I142" i="2"/>
  <c r="N142" i="2"/>
  <c r="O142" i="2"/>
  <c r="T142" i="2"/>
  <c r="U142" i="2"/>
  <c r="Z142" i="2"/>
  <c r="AA142" i="2"/>
  <c r="AF142" i="2"/>
  <c r="AG142" i="2"/>
  <c r="H143" i="2"/>
  <c r="I143" i="2"/>
  <c r="N143" i="2"/>
  <c r="O143" i="2"/>
  <c r="T143" i="2"/>
  <c r="U143" i="2"/>
  <c r="Z143" i="2"/>
  <c r="AA143" i="2"/>
  <c r="AF143" i="2"/>
  <c r="AG143" i="2"/>
  <c r="H144" i="2"/>
  <c r="I144" i="2"/>
  <c r="N144" i="2"/>
  <c r="O144" i="2"/>
  <c r="T144" i="2"/>
  <c r="U144" i="2"/>
  <c r="Z144" i="2"/>
  <c r="AA144" i="2"/>
  <c r="AF144" i="2"/>
  <c r="AG144" i="2"/>
  <c r="H145" i="2"/>
  <c r="I145" i="2"/>
  <c r="N145" i="2"/>
  <c r="O145" i="2"/>
  <c r="T145" i="2"/>
  <c r="U145" i="2"/>
  <c r="Z145" i="2"/>
  <c r="AA145" i="2"/>
  <c r="AF145" i="2"/>
  <c r="AG145" i="2"/>
  <c r="H146" i="2"/>
  <c r="I146" i="2"/>
  <c r="N146" i="2"/>
  <c r="O146" i="2"/>
  <c r="T146" i="2"/>
  <c r="U146" i="2"/>
  <c r="Z146" i="2"/>
  <c r="AA146" i="2"/>
  <c r="AF146" i="2"/>
  <c r="AG146" i="2"/>
  <c r="H147" i="2"/>
  <c r="I147" i="2"/>
  <c r="N147" i="2"/>
  <c r="O147" i="2"/>
  <c r="T147" i="2"/>
  <c r="U147" i="2"/>
  <c r="Z147" i="2"/>
  <c r="AA147" i="2"/>
  <c r="AF147" i="2"/>
  <c r="AG147" i="2"/>
  <c r="H148" i="2"/>
  <c r="I148" i="2"/>
  <c r="N148" i="2"/>
  <c r="O148" i="2"/>
  <c r="T148" i="2"/>
  <c r="U148" i="2"/>
  <c r="Z148" i="2"/>
  <c r="AA148" i="2"/>
  <c r="AF148" i="2"/>
  <c r="AG148" i="2"/>
  <c r="H149" i="2"/>
  <c r="I149" i="2"/>
  <c r="N149" i="2"/>
  <c r="O149" i="2"/>
  <c r="T149" i="2"/>
  <c r="U149" i="2"/>
  <c r="Z149" i="2"/>
  <c r="AA149" i="2"/>
  <c r="AF149" i="2"/>
  <c r="AG149" i="2"/>
  <c r="H150" i="2"/>
  <c r="I150" i="2"/>
  <c r="N150" i="2"/>
  <c r="O150" i="2"/>
  <c r="T150" i="2"/>
  <c r="U150" i="2"/>
  <c r="Z150" i="2"/>
  <c r="AA150" i="2"/>
  <c r="AF150" i="2"/>
  <c r="AG150" i="2"/>
  <c r="H151" i="2"/>
  <c r="I151" i="2"/>
  <c r="N151" i="2"/>
  <c r="O151" i="2"/>
  <c r="T151" i="2"/>
  <c r="U151" i="2"/>
  <c r="Z151" i="2"/>
  <c r="AA151" i="2"/>
  <c r="AF151" i="2"/>
  <c r="AG151" i="2"/>
  <c r="H152" i="2"/>
  <c r="I152" i="2"/>
  <c r="N152" i="2"/>
  <c r="O152" i="2"/>
  <c r="T152" i="2"/>
  <c r="U152" i="2"/>
  <c r="Z152" i="2"/>
  <c r="AA152" i="2"/>
  <c r="AF152" i="2"/>
  <c r="AG152" i="2"/>
  <c r="H153" i="2"/>
  <c r="I153" i="2"/>
  <c r="N153" i="2"/>
  <c r="O153" i="2"/>
  <c r="T153" i="2"/>
  <c r="U153" i="2"/>
  <c r="Z153" i="2"/>
  <c r="AA153" i="2"/>
  <c r="AF153" i="2"/>
  <c r="AG153" i="2"/>
  <c r="H154" i="2"/>
  <c r="I154" i="2"/>
  <c r="N154" i="2"/>
  <c r="O154" i="2"/>
  <c r="T154" i="2"/>
  <c r="U154" i="2"/>
  <c r="Z154" i="2"/>
  <c r="AA154" i="2"/>
  <c r="AF154" i="2"/>
  <c r="AG154" i="2"/>
  <c r="H155" i="2"/>
  <c r="I155" i="2"/>
  <c r="N155" i="2"/>
  <c r="O155" i="2"/>
  <c r="T155" i="2"/>
  <c r="U155" i="2"/>
  <c r="Z155" i="2"/>
  <c r="AA155" i="2"/>
  <c r="AF155" i="2"/>
  <c r="AG155" i="2"/>
  <c r="H156" i="2"/>
  <c r="I156" i="2"/>
  <c r="N156" i="2"/>
  <c r="O156" i="2"/>
  <c r="T156" i="2"/>
  <c r="U156" i="2"/>
  <c r="Z156" i="2"/>
  <c r="AA156" i="2"/>
  <c r="AF156" i="2"/>
  <c r="AG156" i="2"/>
  <c r="H157" i="2"/>
  <c r="I157" i="2"/>
  <c r="N157" i="2"/>
  <c r="O157" i="2"/>
  <c r="T157" i="2"/>
  <c r="U157" i="2"/>
  <c r="Z157" i="2"/>
  <c r="AA157" i="2"/>
  <c r="AF157" i="2"/>
  <c r="AG157" i="2"/>
  <c r="H158" i="2"/>
  <c r="I158" i="2"/>
  <c r="N158" i="2"/>
  <c r="O158" i="2"/>
  <c r="T158" i="2"/>
  <c r="U158" i="2"/>
  <c r="Z158" i="2"/>
  <c r="AA158" i="2"/>
  <c r="AF158" i="2"/>
  <c r="AG158" i="2"/>
  <c r="H159" i="2"/>
  <c r="I159" i="2"/>
  <c r="N159" i="2"/>
  <c r="O159" i="2"/>
  <c r="T159" i="2"/>
  <c r="U159" i="2"/>
  <c r="Z159" i="2"/>
  <c r="AA159" i="2"/>
  <c r="AF159" i="2"/>
  <c r="AG159" i="2"/>
  <c r="H160" i="2"/>
  <c r="I160" i="2"/>
  <c r="N160" i="2"/>
  <c r="O160" i="2"/>
  <c r="T160" i="2"/>
  <c r="U160" i="2"/>
  <c r="Z160" i="2"/>
  <c r="AA160" i="2"/>
  <c r="AF160" i="2"/>
  <c r="AG160" i="2"/>
  <c r="H161" i="2"/>
  <c r="I161" i="2"/>
  <c r="N161" i="2"/>
  <c r="O161" i="2"/>
  <c r="T161" i="2"/>
  <c r="U161" i="2"/>
  <c r="Z161" i="2"/>
  <c r="AA161" i="2"/>
  <c r="AF161" i="2"/>
  <c r="AG161" i="2"/>
  <c r="H162" i="2"/>
  <c r="I162" i="2"/>
  <c r="N162" i="2"/>
  <c r="O162" i="2"/>
  <c r="T162" i="2"/>
  <c r="U162" i="2"/>
  <c r="Z162" i="2"/>
  <c r="AA162" i="2"/>
  <c r="AF162" i="2"/>
  <c r="AG162" i="2"/>
  <c r="H163" i="2"/>
  <c r="I163" i="2"/>
  <c r="N163" i="2"/>
  <c r="O163" i="2"/>
  <c r="T163" i="2"/>
  <c r="U163" i="2"/>
  <c r="Z163" i="2"/>
  <c r="AA163" i="2"/>
  <c r="AF163" i="2"/>
  <c r="AG163" i="2"/>
  <c r="H164" i="2"/>
  <c r="I164" i="2"/>
  <c r="N164" i="2"/>
  <c r="O164" i="2"/>
  <c r="T164" i="2"/>
  <c r="U164" i="2"/>
  <c r="Z164" i="2"/>
  <c r="AA164" i="2"/>
  <c r="AF164" i="2"/>
  <c r="AG164" i="2"/>
  <c r="H165" i="2"/>
  <c r="I165" i="2"/>
  <c r="N165" i="2"/>
  <c r="O165" i="2"/>
  <c r="T165" i="2"/>
  <c r="U165" i="2"/>
  <c r="Z165" i="2"/>
  <c r="AA165" i="2"/>
  <c r="AF165" i="2"/>
  <c r="AG165" i="2"/>
  <c r="H166" i="2"/>
  <c r="I166" i="2"/>
  <c r="N166" i="2"/>
  <c r="O166" i="2"/>
  <c r="T166" i="2"/>
  <c r="U166" i="2"/>
  <c r="Z166" i="2"/>
  <c r="AA166" i="2"/>
  <c r="AF166" i="2"/>
  <c r="AG166" i="2"/>
  <c r="H167" i="2"/>
  <c r="I167" i="2"/>
  <c r="N167" i="2"/>
  <c r="O167" i="2"/>
  <c r="T167" i="2"/>
  <c r="U167" i="2"/>
  <c r="Z167" i="2"/>
  <c r="AA167" i="2"/>
  <c r="AF167" i="2"/>
  <c r="AG167" i="2"/>
  <c r="H168" i="2"/>
  <c r="I168" i="2"/>
  <c r="N168" i="2"/>
  <c r="O168" i="2"/>
  <c r="T168" i="2"/>
  <c r="U168" i="2"/>
  <c r="Z168" i="2"/>
  <c r="AA168" i="2"/>
  <c r="AF168" i="2"/>
  <c r="AG168" i="2"/>
  <c r="H169" i="2"/>
  <c r="I169" i="2"/>
  <c r="N169" i="2"/>
  <c r="O169" i="2"/>
  <c r="T169" i="2"/>
  <c r="U169" i="2"/>
  <c r="Z169" i="2"/>
  <c r="AA169" i="2"/>
  <c r="AF169" i="2"/>
  <c r="AG169" i="2"/>
  <c r="H170" i="2"/>
  <c r="I170" i="2"/>
  <c r="N170" i="2"/>
  <c r="O170" i="2"/>
  <c r="T170" i="2"/>
  <c r="U170" i="2"/>
  <c r="Z170" i="2"/>
  <c r="AA170" i="2"/>
  <c r="AF170" i="2"/>
  <c r="AG170" i="2"/>
  <c r="H171" i="2"/>
  <c r="I171" i="2"/>
  <c r="N171" i="2"/>
  <c r="O171" i="2"/>
  <c r="T171" i="2"/>
  <c r="U171" i="2"/>
  <c r="Z171" i="2"/>
  <c r="AA171" i="2"/>
  <c r="AF171" i="2"/>
  <c r="AG171" i="2"/>
  <c r="H172" i="2"/>
  <c r="I172" i="2"/>
  <c r="N172" i="2"/>
  <c r="O172" i="2"/>
  <c r="T172" i="2"/>
  <c r="U172" i="2"/>
  <c r="Z172" i="2"/>
  <c r="AA172" i="2"/>
  <c r="AF172" i="2"/>
  <c r="AG172" i="2"/>
  <c r="H173" i="2"/>
  <c r="I173" i="2"/>
  <c r="N173" i="2"/>
  <c r="O173" i="2"/>
  <c r="T173" i="2"/>
  <c r="U173" i="2"/>
  <c r="Z173" i="2"/>
  <c r="AA173" i="2"/>
  <c r="AF173" i="2"/>
  <c r="AG173" i="2"/>
  <c r="H174" i="2"/>
  <c r="I174" i="2"/>
  <c r="N174" i="2"/>
  <c r="O174" i="2"/>
  <c r="T174" i="2"/>
  <c r="U174" i="2"/>
  <c r="Z174" i="2"/>
  <c r="AA174" i="2"/>
  <c r="AF174" i="2"/>
  <c r="AG174" i="2"/>
  <c r="H175" i="2"/>
  <c r="I175" i="2"/>
  <c r="N175" i="2"/>
  <c r="O175" i="2"/>
  <c r="T175" i="2"/>
  <c r="U175" i="2"/>
  <c r="Z175" i="2"/>
  <c r="AA175" i="2"/>
  <c r="AF175" i="2"/>
  <c r="AG175" i="2"/>
  <c r="H176" i="2"/>
  <c r="I176" i="2"/>
  <c r="N176" i="2"/>
  <c r="O176" i="2"/>
  <c r="T176" i="2"/>
  <c r="U176" i="2"/>
  <c r="Z176" i="2"/>
  <c r="AA176" i="2"/>
  <c r="AF176" i="2"/>
  <c r="AG176" i="2"/>
  <c r="H177" i="2"/>
  <c r="I177" i="2"/>
  <c r="N177" i="2"/>
  <c r="O177" i="2"/>
  <c r="T177" i="2"/>
  <c r="U177" i="2"/>
  <c r="Z177" i="2"/>
  <c r="AA177" i="2"/>
  <c r="AF177" i="2"/>
  <c r="AG177" i="2"/>
  <c r="H178" i="2"/>
  <c r="I178" i="2"/>
  <c r="N178" i="2"/>
  <c r="O178" i="2"/>
  <c r="T178" i="2"/>
  <c r="U178" i="2"/>
  <c r="Z178" i="2"/>
  <c r="AA178" i="2"/>
  <c r="AF178" i="2"/>
  <c r="AG178" i="2"/>
  <c r="H179" i="2"/>
  <c r="I179" i="2"/>
  <c r="N179" i="2"/>
  <c r="O179" i="2"/>
  <c r="T179" i="2"/>
  <c r="U179" i="2"/>
  <c r="Z179" i="2"/>
  <c r="AA179" i="2"/>
  <c r="AF179" i="2"/>
  <c r="AG179" i="2"/>
  <c r="H180" i="2"/>
  <c r="I180" i="2"/>
  <c r="N180" i="2"/>
  <c r="O180" i="2"/>
  <c r="T180" i="2"/>
  <c r="U180" i="2"/>
  <c r="Z180" i="2"/>
  <c r="AA180" i="2"/>
  <c r="AF180" i="2"/>
  <c r="AG180" i="2"/>
  <c r="H181" i="2"/>
  <c r="I181" i="2"/>
  <c r="N181" i="2"/>
  <c r="O181" i="2"/>
  <c r="T181" i="2"/>
  <c r="U181" i="2"/>
  <c r="Z181" i="2"/>
  <c r="AA181" i="2"/>
  <c r="AF181" i="2"/>
  <c r="AG181" i="2"/>
  <c r="H182" i="2"/>
  <c r="I182" i="2"/>
  <c r="N182" i="2"/>
  <c r="O182" i="2"/>
  <c r="T182" i="2"/>
  <c r="U182" i="2"/>
  <c r="Z182" i="2"/>
  <c r="AA182" i="2"/>
  <c r="AF182" i="2"/>
  <c r="AG182" i="2"/>
  <c r="H183" i="2"/>
  <c r="I183" i="2"/>
  <c r="N183" i="2"/>
  <c r="O183" i="2"/>
  <c r="T183" i="2"/>
  <c r="U183" i="2"/>
  <c r="Z183" i="2"/>
  <c r="AA183" i="2"/>
  <c r="AF183" i="2"/>
  <c r="AG183" i="2"/>
  <c r="H184" i="2"/>
  <c r="I184" i="2"/>
  <c r="N184" i="2"/>
  <c r="O184" i="2"/>
  <c r="T184" i="2"/>
  <c r="U184" i="2"/>
  <c r="Z184" i="2"/>
  <c r="AA184" i="2"/>
  <c r="AF184" i="2"/>
  <c r="AG184" i="2"/>
  <c r="H185" i="2"/>
  <c r="I185" i="2"/>
  <c r="N185" i="2"/>
  <c r="O185" i="2"/>
  <c r="T185" i="2"/>
  <c r="U185" i="2"/>
  <c r="Z185" i="2"/>
  <c r="AA185" i="2"/>
  <c r="AF185" i="2"/>
  <c r="AG185" i="2"/>
  <c r="H186" i="2"/>
  <c r="I186" i="2"/>
  <c r="N186" i="2"/>
  <c r="O186" i="2"/>
  <c r="T186" i="2"/>
  <c r="U186" i="2"/>
  <c r="Z186" i="2"/>
  <c r="AA186" i="2"/>
  <c r="AF186" i="2"/>
  <c r="AG186" i="2"/>
  <c r="H187" i="2"/>
  <c r="I187" i="2"/>
  <c r="N187" i="2"/>
  <c r="O187" i="2"/>
  <c r="T187" i="2"/>
  <c r="U187" i="2"/>
  <c r="Z187" i="2"/>
  <c r="AA187" i="2"/>
  <c r="AF187" i="2"/>
  <c r="AG187" i="2"/>
  <c r="H188" i="2"/>
  <c r="I188" i="2"/>
  <c r="N188" i="2"/>
  <c r="O188" i="2"/>
  <c r="T188" i="2"/>
  <c r="U188" i="2"/>
  <c r="Z188" i="2"/>
  <c r="AA188" i="2"/>
  <c r="AF188" i="2"/>
  <c r="AG188" i="2"/>
  <c r="H189" i="2"/>
  <c r="I189" i="2"/>
  <c r="N189" i="2"/>
  <c r="O189" i="2"/>
  <c r="T189" i="2"/>
  <c r="U189" i="2"/>
  <c r="Z189" i="2"/>
  <c r="AA189" i="2"/>
  <c r="AF189" i="2"/>
  <c r="AG189" i="2"/>
  <c r="H190" i="2"/>
  <c r="I190" i="2"/>
  <c r="N190" i="2"/>
  <c r="O190" i="2"/>
  <c r="T190" i="2"/>
  <c r="U190" i="2"/>
  <c r="Z190" i="2"/>
  <c r="AA190" i="2"/>
  <c r="AF190" i="2"/>
  <c r="AG190" i="2"/>
  <c r="H191" i="2"/>
  <c r="I191" i="2"/>
  <c r="N191" i="2"/>
  <c r="O191" i="2"/>
  <c r="T191" i="2"/>
  <c r="U191" i="2"/>
  <c r="Z191" i="2"/>
  <c r="AA191" i="2"/>
  <c r="AF191" i="2"/>
  <c r="AG191" i="2"/>
  <c r="H192" i="2"/>
  <c r="I192" i="2"/>
  <c r="N192" i="2"/>
  <c r="O192" i="2"/>
  <c r="T192" i="2"/>
  <c r="U192" i="2"/>
  <c r="Z192" i="2"/>
  <c r="AA192" i="2"/>
  <c r="AF192" i="2"/>
  <c r="AG192" i="2"/>
  <c r="H193" i="2"/>
  <c r="I193" i="2"/>
  <c r="N193" i="2"/>
  <c r="O193" i="2"/>
  <c r="T193" i="2"/>
  <c r="U193" i="2"/>
  <c r="Z193" i="2"/>
  <c r="AA193" i="2"/>
  <c r="AF193" i="2"/>
  <c r="AG193" i="2"/>
  <c r="H194" i="2"/>
  <c r="I194" i="2"/>
  <c r="N194" i="2"/>
  <c r="O194" i="2"/>
  <c r="T194" i="2"/>
  <c r="U194" i="2"/>
  <c r="Z194" i="2"/>
  <c r="AA194" i="2"/>
  <c r="AF194" i="2"/>
  <c r="AG194" i="2"/>
  <c r="H195" i="2"/>
  <c r="I195" i="2"/>
  <c r="N195" i="2"/>
  <c r="O195" i="2"/>
  <c r="T195" i="2"/>
  <c r="U195" i="2"/>
  <c r="Z195" i="2"/>
  <c r="AA195" i="2"/>
  <c r="AF195" i="2"/>
  <c r="AG195" i="2"/>
  <c r="H196" i="2"/>
  <c r="I196" i="2"/>
  <c r="N196" i="2"/>
  <c r="O196" i="2"/>
  <c r="T196" i="2"/>
  <c r="U196" i="2"/>
  <c r="Z196" i="2"/>
  <c r="AA196" i="2"/>
  <c r="AF196" i="2"/>
  <c r="AG196" i="2"/>
  <c r="H197" i="2"/>
  <c r="I197" i="2"/>
  <c r="N197" i="2"/>
  <c r="O197" i="2"/>
  <c r="T197" i="2"/>
  <c r="U197" i="2"/>
  <c r="Z197" i="2"/>
  <c r="AA197" i="2"/>
  <c r="AF197" i="2"/>
  <c r="AG197" i="2"/>
  <c r="H198" i="2"/>
  <c r="I198" i="2"/>
  <c r="N198" i="2"/>
  <c r="O198" i="2"/>
  <c r="T198" i="2"/>
  <c r="U198" i="2"/>
  <c r="Z198" i="2"/>
  <c r="AA198" i="2"/>
  <c r="AF198" i="2"/>
  <c r="AG198" i="2"/>
  <c r="H199" i="2"/>
  <c r="I199" i="2"/>
  <c r="N199" i="2"/>
  <c r="O199" i="2"/>
  <c r="T199" i="2"/>
  <c r="U199" i="2"/>
  <c r="Z199" i="2"/>
  <c r="AA199" i="2"/>
  <c r="AF199" i="2"/>
  <c r="AG199" i="2"/>
  <c r="H200" i="2"/>
  <c r="I200" i="2"/>
  <c r="N200" i="2"/>
  <c r="O200" i="2"/>
  <c r="T200" i="2"/>
  <c r="U200" i="2"/>
  <c r="Z200" i="2"/>
  <c r="AA200" i="2"/>
  <c r="AF200" i="2"/>
  <c r="AG200" i="2"/>
  <c r="H201" i="2"/>
  <c r="I201" i="2"/>
  <c r="N201" i="2"/>
  <c r="O201" i="2"/>
  <c r="T201" i="2"/>
  <c r="U201" i="2"/>
  <c r="Z201" i="2"/>
  <c r="AA201" i="2"/>
  <c r="AF201" i="2"/>
  <c r="AG201" i="2"/>
  <c r="H202" i="2"/>
  <c r="I202" i="2"/>
  <c r="N202" i="2"/>
  <c r="O202" i="2"/>
  <c r="T202" i="2"/>
  <c r="U202" i="2"/>
  <c r="Z202" i="2"/>
  <c r="AA202" i="2"/>
  <c r="AF202" i="2"/>
  <c r="AG202" i="2"/>
  <c r="H203" i="2"/>
  <c r="I203" i="2"/>
  <c r="N203" i="2"/>
  <c r="O203" i="2"/>
  <c r="T203" i="2"/>
  <c r="U203" i="2"/>
  <c r="Z203" i="2"/>
  <c r="AA203" i="2"/>
  <c r="AF203" i="2"/>
  <c r="AG203" i="2"/>
  <c r="H204" i="2"/>
  <c r="I204" i="2"/>
  <c r="N204" i="2"/>
  <c r="O204" i="2"/>
  <c r="T204" i="2"/>
  <c r="U204" i="2"/>
  <c r="Z204" i="2"/>
  <c r="AA204" i="2"/>
  <c r="AF204" i="2"/>
  <c r="AG204" i="2"/>
  <c r="H205" i="2"/>
  <c r="I205" i="2"/>
  <c r="N205" i="2"/>
  <c r="O205" i="2"/>
  <c r="T205" i="2"/>
  <c r="U205" i="2"/>
  <c r="Z205" i="2"/>
  <c r="AA205" i="2"/>
  <c r="AF205" i="2"/>
  <c r="AG205" i="2"/>
  <c r="H206" i="2"/>
  <c r="I206" i="2"/>
  <c r="N206" i="2"/>
  <c r="O206" i="2"/>
  <c r="T206" i="2"/>
  <c r="U206" i="2"/>
  <c r="Z206" i="2"/>
  <c r="AA206" i="2"/>
  <c r="AF206" i="2"/>
  <c r="AG206" i="2"/>
  <c r="H207" i="2"/>
  <c r="I207" i="2"/>
  <c r="N207" i="2"/>
  <c r="O207" i="2"/>
  <c r="T207" i="2"/>
  <c r="U207" i="2"/>
  <c r="Z207" i="2"/>
  <c r="AA207" i="2"/>
  <c r="AF207" i="2"/>
  <c r="AG207" i="2"/>
  <c r="H208" i="2"/>
  <c r="I208" i="2"/>
  <c r="N208" i="2"/>
  <c r="O208" i="2"/>
  <c r="T208" i="2"/>
  <c r="U208" i="2"/>
  <c r="Z208" i="2"/>
  <c r="AA208" i="2"/>
  <c r="AF208" i="2"/>
  <c r="AG208" i="2"/>
  <c r="H209" i="2"/>
  <c r="I209" i="2"/>
  <c r="N209" i="2"/>
  <c r="O209" i="2"/>
  <c r="T209" i="2"/>
  <c r="U209" i="2"/>
  <c r="Z209" i="2"/>
  <c r="AA209" i="2"/>
  <c r="AF209" i="2"/>
  <c r="AG209" i="2"/>
  <c r="H210" i="2"/>
  <c r="I210" i="2"/>
  <c r="N210" i="2"/>
  <c r="O210" i="2"/>
  <c r="T210" i="2"/>
  <c r="U210" i="2"/>
  <c r="Z210" i="2"/>
  <c r="AA210" i="2"/>
  <c r="AF210" i="2"/>
  <c r="AG210" i="2"/>
  <c r="H211" i="2"/>
  <c r="I211" i="2"/>
  <c r="N211" i="2"/>
  <c r="O211" i="2"/>
  <c r="T211" i="2"/>
  <c r="U211" i="2"/>
  <c r="Z211" i="2"/>
  <c r="AA211" i="2"/>
  <c r="AF211" i="2"/>
  <c r="AG211" i="2"/>
  <c r="H212" i="2"/>
  <c r="I212" i="2"/>
  <c r="N212" i="2"/>
  <c r="O212" i="2"/>
  <c r="T212" i="2"/>
  <c r="U212" i="2"/>
  <c r="Z212" i="2"/>
  <c r="AA212" i="2"/>
  <c r="AF212" i="2"/>
  <c r="AG212" i="2"/>
  <c r="H213" i="2"/>
  <c r="I213" i="2"/>
  <c r="N213" i="2"/>
  <c r="O213" i="2"/>
  <c r="T213" i="2"/>
  <c r="U213" i="2"/>
  <c r="Z213" i="2"/>
  <c r="AA213" i="2"/>
  <c r="AF213" i="2"/>
  <c r="AG213" i="2"/>
  <c r="H214" i="2"/>
  <c r="I214" i="2"/>
  <c r="N214" i="2"/>
  <c r="O214" i="2"/>
  <c r="T214" i="2"/>
  <c r="U214" i="2"/>
  <c r="Z214" i="2"/>
  <c r="AA214" i="2"/>
  <c r="AF214" i="2"/>
  <c r="AG214" i="2"/>
  <c r="H215" i="2"/>
  <c r="I215" i="2"/>
  <c r="N215" i="2"/>
  <c r="O215" i="2"/>
  <c r="T215" i="2"/>
  <c r="U215" i="2"/>
  <c r="Z215" i="2"/>
  <c r="AA215" i="2"/>
  <c r="AF215" i="2"/>
  <c r="AG215" i="2"/>
  <c r="H216" i="2"/>
  <c r="I216" i="2"/>
  <c r="N216" i="2"/>
  <c r="O216" i="2"/>
  <c r="T216" i="2"/>
  <c r="U216" i="2"/>
  <c r="Z216" i="2"/>
  <c r="AA216" i="2"/>
  <c r="AF216" i="2"/>
  <c r="AG216" i="2"/>
  <c r="H217" i="2"/>
  <c r="I217" i="2"/>
  <c r="N217" i="2"/>
  <c r="O217" i="2"/>
  <c r="T217" i="2"/>
  <c r="U217" i="2"/>
  <c r="Z217" i="2"/>
  <c r="AA217" i="2"/>
  <c r="AF217" i="2"/>
  <c r="AG217" i="2"/>
  <c r="H218" i="2"/>
  <c r="I218" i="2"/>
  <c r="N218" i="2"/>
  <c r="O218" i="2"/>
  <c r="T218" i="2"/>
  <c r="U218" i="2"/>
  <c r="Z218" i="2"/>
  <c r="AA218" i="2"/>
  <c r="AF218" i="2"/>
  <c r="AG218" i="2"/>
  <c r="H219" i="2"/>
  <c r="I219" i="2"/>
  <c r="N219" i="2"/>
  <c r="O219" i="2"/>
  <c r="T219" i="2"/>
  <c r="U219" i="2"/>
  <c r="Z219" i="2"/>
  <c r="AA219" i="2"/>
  <c r="AF219" i="2"/>
  <c r="AG219" i="2"/>
  <c r="H220" i="2"/>
  <c r="I220" i="2"/>
  <c r="N220" i="2"/>
  <c r="O220" i="2"/>
  <c r="T220" i="2"/>
  <c r="U220" i="2"/>
  <c r="Z220" i="2"/>
  <c r="AA220" i="2"/>
  <c r="AF220" i="2"/>
  <c r="AG220" i="2"/>
  <c r="H221" i="2"/>
  <c r="I221" i="2"/>
  <c r="N221" i="2"/>
  <c r="O221" i="2"/>
  <c r="T221" i="2"/>
  <c r="U221" i="2"/>
  <c r="Z221" i="2"/>
  <c r="AA221" i="2"/>
  <c r="AF221" i="2"/>
  <c r="AG221" i="2"/>
  <c r="H222" i="2"/>
  <c r="I222" i="2"/>
  <c r="N222" i="2"/>
  <c r="O222" i="2"/>
  <c r="T222" i="2"/>
  <c r="U222" i="2"/>
  <c r="Z222" i="2"/>
  <c r="AA222" i="2"/>
  <c r="AF222" i="2"/>
  <c r="AG222" i="2"/>
  <c r="H223" i="2"/>
  <c r="I223" i="2"/>
  <c r="N223" i="2"/>
  <c r="O223" i="2"/>
  <c r="T223" i="2"/>
  <c r="U223" i="2"/>
  <c r="Z223" i="2"/>
  <c r="AA223" i="2"/>
  <c r="AF223" i="2"/>
  <c r="AG223" i="2"/>
  <c r="H224" i="2"/>
  <c r="I224" i="2"/>
  <c r="N224" i="2"/>
  <c r="O224" i="2"/>
  <c r="T224" i="2"/>
  <c r="U224" i="2"/>
  <c r="Z224" i="2"/>
  <c r="AA224" i="2"/>
  <c r="AF224" i="2"/>
  <c r="AG224" i="2"/>
  <c r="H225" i="2"/>
  <c r="I225" i="2"/>
  <c r="N225" i="2"/>
  <c r="O225" i="2"/>
  <c r="T225" i="2"/>
  <c r="U225" i="2"/>
  <c r="Z225" i="2"/>
  <c r="AA225" i="2"/>
  <c r="AF225" i="2"/>
  <c r="AG225" i="2"/>
  <c r="H226" i="2"/>
  <c r="I226" i="2"/>
  <c r="N226" i="2"/>
  <c r="O226" i="2"/>
  <c r="T226" i="2"/>
  <c r="U226" i="2"/>
  <c r="Z226" i="2"/>
  <c r="AA226" i="2"/>
  <c r="AF226" i="2"/>
  <c r="AG226" i="2"/>
  <c r="H227" i="2"/>
  <c r="I227" i="2"/>
  <c r="N227" i="2"/>
  <c r="O227" i="2"/>
  <c r="T227" i="2"/>
  <c r="U227" i="2"/>
  <c r="Z227" i="2"/>
  <c r="AA227" i="2"/>
  <c r="AF227" i="2"/>
  <c r="AG227" i="2"/>
  <c r="H228" i="2"/>
  <c r="I228" i="2"/>
  <c r="N228" i="2"/>
  <c r="O228" i="2"/>
  <c r="T228" i="2"/>
  <c r="U228" i="2"/>
  <c r="Z228" i="2"/>
  <c r="AA228" i="2"/>
  <c r="AF228" i="2"/>
  <c r="AG228" i="2"/>
  <c r="H229" i="2"/>
  <c r="I229" i="2"/>
  <c r="N229" i="2"/>
  <c r="O229" i="2"/>
  <c r="T229" i="2"/>
  <c r="U229" i="2"/>
  <c r="Z229" i="2"/>
  <c r="AA229" i="2"/>
  <c r="AF229" i="2"/>
  <c r="AG229" i="2"/>
  <c r="H230" i="2"/>
  <c r="I230" i="2"/>
  <c r="N230" i="2"/>
  <c r="O230" i="2"/>
  <c r="T230" i="2"/>
  <c r="U230" i="2"/>
  <c r="Z230" i="2"/>
  <c r="AA230" i="2"/>
  <c r="AF230" i="2"/>
  <c r="AG230" i="2"/>
  <c r="H231" i="2"/>
  <c r="I231" i="2"/>
  <c r="N231" i="2"/>
  <c r="O231" i="2"/>
  <c r="T231" i="2"/>
  <c r="U231" i="2"/>
  <c r="Z231" i="2"/>
  <c r="AA231" i="2"/>
  <c r="AF231" i="2"/>
  <c r="AG231" i="2"/>
  <c r="H232" i="2"/>
  <c r="I232" i="2"/>
  <c r="N232" i="2"/>
  <c r="O232" i="2"/>
  <c r="T232" i="2"/>
  <c r="U232" i="2"/>
  <c r="Z232" i="2"/>
  <c r="AA232" i="2"/>
  <c r="AF232" i="2"/>
  <c r="AG232" i="2"/>
  <c r="H233" i="2"/>
  <c r="I233" i="2"/>
  <c r="N233" i="2"/>
  <c r="O233" i="2"/>
  <c r="T233" i="2"/>
  <c r="U233" i="2"/>
  <c r="Z233" i="2"/>
  <c r="AA233" i="2"/>
  <c r="AF233" i="2"/>
  <c r="AG233" i="2"/>
  <c r="H234" i="2"/>
  <c r="I234" i="2"/>
  <c r="N234" i="2"/>
  <c r="O234" i="2"/>
  <c r="T234" i="2"/>
  <c r="U234" i="2"/>
  <c r="Z234" i="2"/>
  <c r="AA234" i="2"/>
  <c r="AF234" i="2"/>
  <c r="AG234" i="2"/>
  <c r="H235" i="2"/>
  <c r="I235" i="2"/>
  <c r="N235" i="2"/>
  <c r="O235" i="2"/>
  <c r="T235" i="2"/>
  <c r="U235" i="2"/>
  <c r="Z235" i="2"/>
  <c r="AA235" i="2"/>
  <c r="AF235" i="2"/>
  <c r="AG235" i="2"/>
  <c r="H236" i="2"/>
  <c r="I236" i="2"/>
  <c r="N236" i="2"/>
  <c r="O236" i="2"/>
  <c r="T236" i="2"/>
  <c r="U236" i="2"/>
  <c r="Z236" i="2"/>
  <c r="AA236" i="2"/>
  <c r="AF236" i="2"/>
  <c r="AG236" i="2"/>
  <c r="H237" i="2"/>
  <c r="I237" i="2"/>
  <c r="N237" i="2"/>
  <c r="O237" i="2"/>
  <c r="T237" i="2"/>
  <c r="U237" i="2"/>
  <c r="Z237" i="2"/>
  <c r="AA237" i="2"/>
  <c r="AF237" i="2"/>
  <c r="AG237" i="2"/>
  <c r="H238" i="2"/>
  <c r="I238" i="2"/>
  <c r="N238" i="2"/>
  <c r="O238" i="2"/>
  <c r="T238" i="2"/>
  <c r="U238" i="2"/>
  <c r="Z238" i="2"/>
  <c r="AA238" i="2"/>
  <c r="AF238" i="2"/>
  <c r="AG238" i="2"/>
  <c r="H239" i="2"/>
  <c r="I239" i="2"/>
  <c r="N239" i="2"/>
  <c r="O239" i="2"/>
  <c r="T239" i="2"/>
  <c r="U239" i="2"/>
  <c r="Z239" i="2"/>
  <c r="AA239" i="2"/>
  <c r="AF239" i="2"/>
  <c r="AG239" i="2"/>
  <c r="H240" i="2"/>
  <c r="I240" i="2"/>
  <c r="N240" i="2"/>
  <c r="O240" i="2"/>
  <c r="T240" i="2"/>
  <c r="U240" i="2"/>
  <c r="Z240" i="2"/>
  <c r="AA240" i="2"/>
  <c r="AF240" i="2"/>
  <c r="AG240" i="2"/>
  <c r="H241" i="2"/>
  <c r="I241" i="2"/>
  <c r="N241" i="2"/>
  <c r="O241" i="2"/>
  <c r="T241" i="2"/>
  <c r="U241" i="2"/>
  <c r="Z241" i="2"/>
  <c r="AA241" i="2"/>
  <c r="AF241" i="2"/>
  <c r="AG241" i="2"/>
  <c r="H242" i="2"/>
  <c r="I242" i="2"/>
  <c r="N242" i="2"/>
  <c r="O242" i="2"/>
  <c r="T242" i="2"/>
  <c r="U242" i="2"/>
  <c r="Z242" i="2"/>
  <c r="AA242" i="2"/>
  <c r="AF242" i="2"/>
  <c r="AG242" i="2"/>
  <c r="H243" i="2"/>
  <c r="I243" i="2"/>
  <c r="N243" i="2"/>
  <c r="O243" i="2"/>
  <c r="T243" i="2"/>
  <c r="U243" i="2"/>
  <c r="Z243" i="2"/>
  <c r="AA243" i="2"/>
  <c r="AF243" i="2"/>
  <c r="AG243" i="2"/>
  <c r="H244" i="2"/>
  <c r="I244" i="2"/>
  <c r="N244" i="2"/>
  <c r="O244" i="2"/>
  <c r="T244" i="2"/>
  <c r="U244" i="2"/>
  <c r="Z244" i="2"/>
  <c r="AA244" i="2"/>
  <c r="AF244" i="2"/>
  <c r="AG244" i="2"/>
  <c r="H245" i="2"/>
  <c r="I245" i="2"/>
  <c r="N245" i="2"/>
  <c r="O245" i="2"/>
  <c r="T245" i="2"/>
  <c r="U245" i="2"/>
  <c r="Z245" i="2"/>
  <c r="AA245" i="2"/>
  <c r="AF245" i="2"/>
  <c r="AG245" i="2"/>
  <c r="H246" i="2"/>
  <c r="I246" i="2"/>
  <c r="N246" i="2"/>
  <c r="O246" i="2"/>
  <c r="T246" i="2"/>
  <c r="U246" i="2"/>
  <c r="Z246" i="2"/>
  <c r="AA246" i="2"/>
  <c r="AF246" i="2"/>
  <c r="AG246" i="2"/>
  <c r="H247" i="2"/>
  <c r="I247" i="2"/>
  <c r="N247" i="2"/>
  <c r="O247" i="2"/>
  <c r="T247" i="2"/>
  <c r="U247" i="2"/>
  <c r="Z247" i="2"/>
  <c r="AA247" i="2"/>
  <c r="AF247" i="2"/>
  <c r="AG247" i="2"/>
  <c r="H248" i="2"/>
  <c r="I248" i="2"/>
  <c r="N248" i="2"/>
  <c r="O248" i="2"/>
  <c r="T248" i="2"/>
  <c r="U248" i="2"/>
  <c r="Z248" i="2"/>
  <c r="AA248" i="2"/>
  <c r="AF248" i="2"/>
  <c r="AG248" i="2"/>
  <c r="H249" i="2"/>
  <c r="I249" i="2"/>
  <c r="N249" i="2"/>
  <c r="O249" i="2"/>
  <c r="T249" i="2"/>
  <c r="U249" i="2"/>
  <c r="Z249" i="2"/>
  <c r="AA249" i="2"/>
  <c r="AF249" i="2"/>
  <c r="AG249" i="2"/>
  <c r="H250" i="2"/>
  <c r="I250" i="2"/>
  <c r="N250" i="2"/>
  <c r="O250" i="2"/>
  <c r="T250" i="2"/>
  <c r="U250" i="2"/>
  <c r="Z250" i="2"/>
  <c r="AA250" i="2"/>
  <c r="AF250" i="2"/>
  <c r="AG250" i="2"/>
  <c r="H251" i="2"/>
  <c r="I251" i="2"/>
  <c r="N251" i="2"/>
  <c r="O251" i="2"/>
  <c r="T251" i="2"/>
  <c r="U251" i="2"/>
  <c r="Z251" i="2"/>
  <c r="AA251" i="2"/>
  <c r="AF251" i="2"/>
  <c r="AG251" i="2"/>
  <c r="H252" i="2"/>
  <c r="I252" i="2"/>
  <c r="N252" i="2"/>
  <c r="O252" i="2"/>
  <c r="T252" i="2"/>
  <c r="U252" i="2"/>
  <c r="Z252" i="2"/>
  <c r="AA252" i="2"/>
  <c r="AF252" i="2"/>
  <c r="AG252" i="2"/>
  <c r="H253" i="2"/>
  <c r="I253" i="2"/>
  <c r="N253" i="2"/>
  <c r="O253" i="2"/>
  <c r="T253" i="2"/>
  <c r="U253" i="2"/>
  <c r="Z253" i="2"/>
  <c r="AA253" i="2"/>
  <c r="AF253" i="2"/>
  <c r="AG253" i="2"/>
  <c r="H254" i="2"/>
  <c r="I254" i="2"/>
  <c r="N254" i="2"/>
  <c r="O254" i="2"/>
  <c r="T254" i="2"/>
  <c r="U254" i="2"/>
  <c r="Z254" i="2"/>
  <c r="AA254" i="2"/>
  <c r="AF254" i="2"/>
  <c r="AG254" i="2"/>
  <c r="H255" i="2"/>
  <c r="I255" i="2"/>
  <c r="N255" i="2"/>
  <c r="O255" i="2"/>
  <c r="T255" i="2"/>
  <c r="U255" i="2"/>
  <c r="Z255" i="2"/>
  <c r="AA255" i="2"/>
  <c r="AF255" i="2"/>
  <c r="AG255" i="2"/>
  <c r="H256" i="2"/>
  <c r="I256" i="2"/>
  <c r="N256" i="2"/>
  <c r="O256" i="2"/>
  <c r="T256" i="2"/>
  <c r="U256" i="2"/>
  <c r="Z256" i="2"/>
  <c r="AA256" i="2"/>
  <c r="AF256" i="2"/>
  <c r="AG256" i="2"/>
  <c r="H257" i="2"/>
  <c r="I257" i="2"/>
  <c r="N257" i="2"/>
  <c r="O257" i="2"/>
  <c r="T257" i="2"/>
  <c r="U257" i="2"/>
  <c r="Z257" i="2"/>
  <c r="AA257" i="2"/>
  <c r="AF257" i="2"/>
  <c r="AG257" i="2"/>
  <c r="H258" i="2"/>
  <c r="I258" i="2"/>
  <c r="N258" i="2"/>
  <c r="O258" i="2"/>
  <c r="T258" i="2"/>
  <c r="U258" i="2"/>
  <c r="Z258" i="2"/>
  <c r="AA258" i="2"/>
  <c r="AF258" i="2"/>
  <c r="AG258" i="2"/>
  <c r="H259" i="2"/>
  <c r="I259" i="2"/>
  <c r="N259" i="2"/>
  <c r="O259" i="2"/>
  <c r="T259" i="2"/>
  <c r="U259" i="2"/>
  <c r="Z259" i="2"/>
  <c r="AA259" i="2"/>
  <c r="AF259" i="2"/>
  <c r="AG259" i="2"/>
  <c r="H260" i="2"/>
  <c r="I260" i="2"/>
  <c r="N260" i="2"/>
  <c r="O260" i="2"/>
  <c r="T260" i="2"/>
  <c r="U260" i="2"/>
  <c r="Z260" i="2"/>
  <c r="AA260" i="2"/>
  <c r="AF260" i="2"/>
  <c r="AG260" i="2"/>
  <c r="H261" i="2"/>
  <c r="I261" i="2"/>
  <c r="N261" i="2"/>
  <c r="O261" i="2"/>
  <c r="T261" i="2"/>
  <c r="U261" i="2"/>
  <c r="Z261" i="2"/>
  <c r="AA261" i="2"/>
  <c r="AF261" i="2"/>
  <c r="AG261" i="2"/>
  <c r="H262" i="2"/>
  <c r="I262" i="2"/>
  <c r="N262" i="2"/>
  <c r="O262" i="2"/>
  <c r="T262" i="2"/>
  <c r="U262" i="2"/>
  <c r="Z262" i="2"/>
  <c r="AA262" i="2"/>
  <c r="AF262" i="2"/>
  <c r="AG262" i="2"/>
  <c r="H263" i="2"/>
  <c r="I263" i="2"/>
  <c r="N263" i="2"/>
  <c r="O263" i="2"/>
  <c r="T263" i="2"/>
  <c r="U263" i="2"/>
  <c r="Z263" i="2"/>
  <c r="AA263" i="2"/>
  <c r="AF263" i="2"/>
  <c r="AG263" i="2"/>
  <c r="H264" i="2"/>
  <c r="I264" i="2"/>
  <c r="N264" i="2"/>
  <c r="O264" i="2"/>
  <c r="T264" i="2"/>
  <c r="U264" i="2"/>
  <c r="Z264" i="2"/>
  <c r="AA264" i="2"/>
  <c r="AF264" i="2"/>
  <c r="AG264" i="2"/>
  <c r="H265" i="2"/>
  <c r="I265" i="2"/>
  <c r="N265" i="2"/>
  <c r="O265" i="2"/>
  <c r="T265" i="2"/>
  <c r="U265" i="2"/>
  <c r="Z265" i="2"/>
  <c r="AA265" i="2"/>
  <c r="AF265" i="2"/>
  <c r="AG265" i="2"/>
  <c r="H266" i="2"/>
  <c r="I266" i="2"/>
  <c r="N266" i="2"/>
  <c r="O266" i="2"/>
  <c r="T266" i="2"/>
  <c r="U266" i="2"/>
  <c r="Z266" i="2"/>
  <c r="AA266" i="2"/>
  <c r="AF266" i="2"/>
  <c r="AG266" i="2"/>
  <c r="H267" i="2"/>
  <c r="I267" i="2"/>
  <c r="N267" i="2"/>
  <c r="O267" i="2"/>
  <c r="T267" i="2"/>
  <c r="U267" i="2"/>
  <c r="Z267" i="2"/>
  <c r="AA267" i="2"/>
  <c r="AF267" i="2"/>
  <c r="AG267" i="2"/>
  <c r="H268" i="2"/>
  <c r="I268" i="2"/>
  <c r="N268" i="2"/>
  <c r="O268" i="2"/>
  <c r="T268" i="2"/>
  <c r="U268" i="2"/>
  <c r="Z268" i="2"/>
  <c r="AA268" i="2"/>
  <c r="AF268" i="2"/>
  <c r="AG268" i="2"/>
  <c r="H269" i="2"/>
  <c r="I269" i="2"/>
  <c r="N269" i="2"/>
  <c r="O269" i="2"/>
  <c r="T269" i="2"/>
  <c r="U269" i="2"/>
  <c r="Z269" i="2"/>
  <c r="AA269" i="2"/>
  <c r="AF269" i="2"/>
  <c r="AG269" i="2"/>
  <c r="H270" i="2"/>
  <c r="I270" i="2"/>
  <c r="N270" i="2"/>
  <c r="O270" i="2"/>
  <c r="T270" i="2"/>
  <c r="U270" i="2"/>
  <c r="Z270" i="2"/>
  <c r="AA270" i="2"/>
  <c r="AF270" i="2"/>
  <c r="AG270" i="2"/>
  <c r="H271" i="2"/>
  <c r="I271" i="2"/>
  <c r="N271" i="2"/>
  <c r="O271" i="2"/>
  <c r="T271" i="2"/>
  <c r="U271" i="2"/>
  <c r="Z271" i="2"/>
  <c r="AA271" i="2"/>
  <c r="AF271" i="2"/>
  <c r="AG271" i="2"/>
  <c r="H272" i="2"/>
  <c r="I272" i="2"/>
  <c r="N272" i="2"/>
  <c r="O272" i="2"/>
  <c r="T272" i="2"/>
  <c r="U272" i="2"/>
  <c r="Z272" i="2"/>
  <c r="AA272" i="2"/>
  <c r="AF272" i="2"/>
  <c r="AG272" i="2"/>
  <c r="H273" i="2"/>
  <c r="I273" i="2"/>
  <c r="N273" i="2"/>
  <c r="O273" i="2"/>
  <c r="T273" i="2"/>
  <c r="U273" i="2"/>
  <c r="Z273" i="2"/>
  <c r="AA273" i="2"/>
  <c r="AF273" i="2"/>
  <c r="AG273" i="2"/>
  <c r="H274" i="2"/>
  <c r="I274" i="2"/>
  <c r="N274" i="2"/>
  <c r="O274" i="2"/>
  <c r="T274" i="2"/>
  <c r="U274" i="2"/>
  <c r="Z274" i="2"/>
  <c r="AA274" i="2"/>
  <c r="AF274" i="2"/>
  <c r="AG274" i="2"/>
  <c r="H275" i="2"/>
  <c r="I275" i="2"/>
  <c r="N275" i="2"/>
  <c r="O275" i="2"/>
  <c r="T275" i="2"/>
  <c r="U275" i="2"/>
  <c r="Z275" i="2"/>
  <c r="AA275" i="2"/>
  <c r="AF275" i="2"/>
  <c r="AG275" i="2"/>
  <c r="H276" i="2"/>
  <c r="I276" i="2"/>
  <c r="N276" i="2"/>
  <c r="O276" i="2"/>
  <c r="T276" i="2"/>
  <c r="U276" i="2"/>
  <c r="Z276" i="2"/>
  <c r="AA276" i="2"/>
  <c r="AF276" i="2"/>
  <c r="AG276" i="2"/>
  <c r="H277" i="2"/>
  <c r="I277" i="2"/>
  <c r="N277" i="2"/>
  <c r="O277" i="2"/>
  <c r="T277" i="2"/>
  <c r="U277" i="2"/>
  <c r="Z277" i="2"/>
  <c r="AA277" i="2"/>
  <c r="AF277" i="2"/>
  <c r="AG277" i="2"/>
  <c r="H278" i="2"/>
  <c r="I278" i="2"/>
  <c r="N278" i="2"/>
  <c r="O278" i="2"/>
  <c r="T278" i="2"/>
  <c r="U278" i="2"/>
  <c r="Z278" i="2"/>
  <c r="AA278" i="2"/>
  <c r="AF278" i="2"/>
  <c r="AG278" i="2"/>
  <c r="H279" i="2"/>
  <c r="I279" i="2"/>
  <c r="N279" i="2"/>
  <c r="O279" i="2"/>
  <c r="T279" i="2"/>
  <c r="U279" i="2"/>
  <c r="Z279" i="2"/>
  <c r="AA279" i="2"/>
  <c r="AF279" i="2"/>
  <c r="AG279" i="2"/>
  <c r="H280" i="2"/>
  <c r="I280" i="2"/>
  <c r="N280" i="2"/>
  <c r="O280" i="2"/>
  <c r="T280" i="2"/>
  <c r="U280" i="2"/>
  <c r="Z280" i="2"/>
  <c r="AA280" i="2"/>
  <c r="AF280" i="2"/>
  <c r="AG280" i="2"/>
  <c r="H281" i="2"/>
  <c r="I281" i="2"/>
  <c r="N281" i="2"/>
  <c r="O281" i="2"/>
  <c r="T281" i="2"/>
  <c r="U281" i="2"/>
  <c r="Z281" i="2"/>
  <c r="AA281" i="2"/>
  <c r="AF281" i="2"/>
  <c r="AG281" i="2"/>
  <c r="H282" i="2"/>
  <c r="I282" i="2"/>
  <c r="N282" i="2"/>
  <c r="O282" i="2"/>
  <c r="T282" i="2"/>
  <c r="U282" i="2"/>
  <c r="Z282" i="2"/>
  <c r="AA282" i="2"/>
  <c r="AF282" i="2"/>
  <c r="AG282" i="2"/>
  <c r="H283" i="2"/>
  <c r="I283" i="2"/>
  <c r="N283" i="2"/>
  <c r="O283" i="2"/>
  <c r="T283" i="2"/>
  <c r="U283" i="2"/>
  <c r="Z283" i="2"/>
  <c r="AA283" i="2"/>
  <c r="AF283" i="2"/>
  <c r="AG283" i="2"/>
  <c r="H284" i="2"/>
  <c r="I284" i="2"/>
  <c r="N284" i="2"/>
  <c r="O284" i="2"/>
  <c r="T284" i="2"/>
  <c r="U284" i="2"/>
  <c r="Z284" i="2"/>
  <c r="AA284" i="2"/>
  <c r="AF284" i="2"/>
  <c r="AG284" i="2"/>
  <c r="H285" i="2"/>
  <c r="I285" i="2"/>
  <c r="N285" i="2"/>
  <c r="O285" i="2"/>
  <c r="T285" i="2"/>
  <c r="U285" i="2"/>
  <c r="Z285" i="2"/>
  <c r="AA285" i="2"/>
  <c r="AF285" i="2"/>
  <c r="AG285" i="2"/>
  <c r="H286" i="2"/>
  <c r="I286" i="2"/>
  <c r="N286" i="2"/>
  <c r="O286" i="2"/>
  <c r="T286" i="2"/>
  <c r="U286" i="2"/>
  <c r="Z286" i="2"/>
  <c r="AA286" i="2"/>
  <c r="AF286" i="2"/>
  <c r="AG286" i="2"/>
  <c r="H287" i="2"/>
  <c r="I287" i="2"/>
  <c r="N287" i="2"/>
  <c r="O287" i="2"/>
  <c r="T287" i="2"/>
  <c r="U287" i="2"/>
  <c r="Z287" i="2"/>
  <c r="AA287" i="2"/>
  <c r="AF287" i="2"/>
  <c r="AG287" i="2"/>
  <c r="H288" i="2"/>
  <c r="I288" i="2"/>
  <c r="N288" i="2"/>
  <c r="O288" i="2"/>
  <c r="T288" i="2"/>
  <c r="U288" i="2"/>
  <c r="Z288" i="2"/>
  <c r="AA288" i="2"/>
  <c r="AF288" i="2"/>
  <c r="AG288" i="2"/>
  <c r="H289" i="2"/>
  <c r="I289" i="2"/>
  <c r="N289" i="2"/>
  <c r="O289" i="2"/>
  <c r="T289" i="2"/>
  <c r="U289" i="2"/>
  <c r="Z289" i="2"/>
  <c r="AA289" i="2"/>
  <c r="AF289" i="2"/>
  <c r="AG289" i="2"/>
  <c r="H290" i="2"/>
  <c r="I290" i="2"/>
  <c r="N290" i="2"/>
  <c r="O290" i="2"/>
  <c r="T290" i="2"/>
  <c r="U290" i="2"/>
  <c r="Z290" i="2"/>
  <c r="AA290" i="2"/>
  <c r="AF290" i="2"/>
  <c r="AG290" i="2"/>
  <c r="H291" i="2"/>
  <c r="I291" i="2"/>
  <c r="N291" i="2"/>
  <c r="O291" i="2"/>
  <c r="T291" i="2"/>
  <c r="U291" i="2"/>
  <c r="Z291" i="2"/>
  <c r="AA291" i="2"/>
  <c r="AF291" i="2"/>
  <c r="AG291" i="2"/>
  <c r="H292" i="2"/>
  <c r="I292" i="2"/>
  <c r="N292" i="2"/>
  <c r="O292" i="2"/>
  <c r="T292" i="2"/>
  <c r="U292" i="2"/>
  <c r="Z292" i="2"/>
  <c r="AA292" i="2"/>
  <c r="AF292" i="2"/>
  <c r="AG292" i="2"/>
  <c r="H293" i="2"/>
  <c r="I293" i="2"/>
  <c r="N293" i="2"/>
  <c r="O293" i="2"/>
  <c r="T293" i="2"/>
  <c r="U293" i="2"/>
  <c r="Z293" i="2"/>
  <c r="AA293" i="2"/>
  <c r="AF293" i="2"/>
  <c r="AG293" i="2"/>
  <c r="H294" i="2"/>
  <c r="I294" i="2"/>
  <c r="N294" i="2"/>
  <c r="O294" i="2"/>
  <c r="T294" i="2"/>
  <c r="U294" i="2"/>
  <c r="Z294" i="2"/>
  <c r="AA294" i="2"/>
  <c r="AF294" i="2"/>
  <c r="AG294" i="2"/>
  <c r="H295" i="2"/>
  <c r="I295" i="2"/>
  <c r="N295" i="2"/>
  <c r="O295" i="2"/>
  <c r="T295" i="2"/>
  <c r="U295" i="2"/>
  <c r="Z295" i="2"/>
  <c r="AA295" i="2"/>
  <c r="AF295" i="2"/>
  <c r="AG295" i="2"/>
  <c r="H296" i="2"/>
  <c r="I296" i="2"/>
  <c r="N296" i="2"/>
  <c r="O296" i="2"/>
  <c r="T296" i="2"/>
  <c r="U296" i="2"/>
  <c r="Z296" i="2"/>
  <c r="AA296" i="2"/>
  <c r="AF296" i="2"/>
  <c r="AG296" i="2"/>
  <c r="H297" i="2"/>
  <c r="I297" i="2"/>
  <c r="N297" i="2"/>
  <c r="O297" i="2"/>
  <c r="T297" i="2"/>
  <c r="U297" i="2"/>
  <c r="Z297" i="2"/>
  <c r="AA297" i="2"/>
  <c r="AF297" i="2"/>
  <c r="AG297" i="2"/>
  <c r="H298" i="2"/>
  <c r="I298" i="2"/>
  <c r="N298" i="2"/>
  <c r="O298" i="2"/>
  <c r="T298" i="2"/>
  <c r="U298" i="2"/>
  <c r="Z298" i="2"/>
  <c r="AA298" i="2"/>
  <c r="AF298" i="2"/>
  <c r="AG298" i="2"/>
  <c r="H299" i="2"/>
  <c r="I299" i="2"/>
  <c r="N299" i="2"/>
  <c r="O299" i="2"/>
  <c r="T299" i="2"/>
  <c r="U299" i="2"/>
  <c r="Z299" i="2"/>
  <c r="AA299" i="2"/>
  <c r="AF299" i="2"/>
  <c r="AG299" i="2"/>
  <c r="H300" i="2"/>
  <c r="I300" i="2"/>
  <c r="N300" i="2"/>
  <c r="O300" i="2"/>
  <c r="T300" i="2"/>
  <c r="U300" i="2"/>
  <c r="Z300" i="2"/>
  <c r="AA300" i="2"/>
  <c r="AF300" i="2"/>
  <c r="AG300" i="2"/>
  <c r="H301" i="2"/>
  <c r="I301" i="2"/>
  <c r="N301" i="2"/>
  <c r="O301" i="2"/>
  <c r="T301" i="2"/>
  <c r="U301" i="2"/>
  <c r="Z301" i="2"/>
  <c r="AA301" i="2"/>
  <c r="AF301" i="2"/>
  <c r="AG301" i="2"/>
  <c r="H302" i="2"/>
  <c r="I302" i="2"/>
  <c r="N302" i="2"/>
  <c r="O302" i="2"/>
  <c r="T302" i="2"/>
  <c r="U302" i="2"/>
  <c r="Z302" i="2"/>
  <c r="AA302" i="2"/>
  <c r="AF302" i="2"/>
  <c r="AG302" i="2"/>
  <c r="H303" i="2"/>
  <c r="I303" i="2"/>
  <c r="N303" i="2"/>
  <c r="O303" i="2"/>
  <c r="T303" i="2"/>
  <c r="U303" i="2"/>
  <c r="Z303" i="2"/>
  <c r="AA303" i="2"/>
  <c r="AF303" i="2"/>
  <c r="AG303" i="2"/>
  <c r="H304" i="2"/>
  <c r="I304" i="2"/>
  <c r="N304" i="2"/>
  <c r="O304" i="2"/>
  <c r="T304" i="2"/>
  <c r="U304" i="2"/>
  <c r="Z304" i="2"/>
  <c r="AA304" i="2"/>
  <c r="AF304" i="2"/>
  <c r="AG304" i="2"/>
  <c r="H305" i="2"/>
  <c r="I305" i="2"/>
  <c r="N305" i="2"/>
  <c r="O305" i="2"/>
  <c r="T305" i="2"/>
  <c r="U305" i="2"/>
  <c r="Z305" i="2"/>
  <c r="AA305" i="2"/>
  <c r="AF305" i="2"/>
  <c r="AG305" i="2"/>
  <c r="H306" i="2"/>
  <c r="I306" i="2"/>
  <c r="N306" i="2"/>
  <c r="O306" i="2"/>
  <c r="T306" i="2"/>
  <c r="U306" i="2"/>
  <c r="Z306" i="2"/>
  <c r="AA306" i="2"/>
  <c r="AF306" i="2"/>
  <c r="AG306" i="2"/>
  <c r="H307" i="2"/>
  <c r="I307" i="2"/>
  <c r="N307" i="2"/>
  <c r="O307" i="2"/>
  <c r="T307" i="2"/>
  <c r="U307" i="2"/>
  <c r="Z307" i="2"/>
  <c r="AA307" i="2"/>
  <c r="AF307" i="2"/>
  <c r="AG307" i="2"/>
  <c r="H308" i="2"/>
  <c r="I308" i="2"/>
  <c r="N308" i="2"/>
  <c r="O308" i="2"/>
  <c r="T308" i="2"/>
  <c r="U308" i="2"/>
  <c r="Z308" i="2"/>
  <c r="AA308" i="2"/>
  <c r="AF308" i="2"/>
  <c r="AG308" i="2"/>
  <c r="H309" i="2"/>
  <c r="I309" i="2"/>
  <c r="N309" i="2"/>
  <c r="O309" i="2"/>
  <c r="T309" i="2"/>
  <c r="U309" i="2"/>
  <c r="Z309" i="2"/>
  <c r="AA309" i="2"/>
  <c r="AF309" i="2"/>
  <c r="AG309" i="2"/>
  <c r="H310" i="2"/>
  <c r="I310" i="2"/>
  <c r="N310" i="2"/>
  <c r="O310" i="2"/>
  <c r="T310" i="2"/>
  <c r="U310" i="2"/>
  <c r="Z310" i="2"/>
  <c r="AA310" i="2"/>
  <c r="AF310" i="2"/>
  <c r="AG310" i="2"/>
  <c r="H311" i="2"/>
  <c r="I311" i="2"/>
  <c r="N311" i="2"/>
  <c r="O311" i="2"/>
  <c r="T311" i="2"/>
  <c r="U311" i="2"/>
  <c r="Z311" i="2"/>
  <c r="AA311" i="2"/>
  <c r="AF311" i="2"/>
  <c r="AG311" i="2"/>
  <c r="H312" i="2"/>
  <c r="I312" i="2"/>
  <c r="N312" i="2"/>
  <c r="O312" i="2"/>
  <c r="T312" i="2"/>
  <c r="U312" i="2"/>
  <c r="Z312" i="2"/>
  <c r="AA312" i="2"/>
  <c r="AF312" i="2"/>
  <c r="AG312" i="2"/>
  <c r="H313" i="2"/>
  <c r="I313" i="2"/>
  <c r="N313" i="2"/>
  <c r="O313" i="2"/>
  <c r="T313" i="2"/>
  <c r="U313" i="2"/>
  <c r="Z313" i="2"/>
  <c r="AA313" i="2"/>
  <c r="AF313" i="2"/>
  <c r="AG313" i="2"/>
  <c r="H314" i="2"/>
  <c r="I314" i="2"/>
  <c r="N314" i="2"/>
  <c r="O314" i="2"/>
  <c r="T314" i="2"/>
  <c r="U314" i="2"/>
  <c r="Z314" i="2"/>
  <c r="AA314" i="2"/>
  <c r="AF314" i="2"/>
  <c r="AG314" i="2"/>
  <c r="H315" i="2"/>
  <c r="I315" i="2"/>
  <c r="N315" i="2"/>
  <c r="O315" i="2"/>
  <c r="T315" i="2"/>
  <c r="U315" i="2"/>
  <c r="Z315" i="2"/>
  <c r="AA315" i="2"/>
  <c r="AF315" i="2"/>
  <c r="AG315" i="2"/>
  <c r="H316" i="2"/>
  <c r="I316" i="2"/>
  <c r="N316" i="2"/>
  <c r="O316" i="2"/>
  <c r="T316" i="2"/>
  <c r="U316" i="2"/>
  <c r="Z316" i="2"/>
  <c r="AA316" i="2"/>
  <c r="AF316" i="2"/>
  <c r="AG316" i="2"/>
  <c r="H317" i="2"/>
  <c r="I317" i="2"/>
  <c r="N317" i="2"/>
  <c r="O317" i="2"/>
  <c r="T317" i="2"/>
  <c r="U317" i="2"/>
  <c r="Z317" i="2"/>
  <c r="AA317" i="2"/>
  <c r="AF317" i="2"/>
  <c r="AG317" i="2"/>
  <c r="H318" i="2"/>
  <c r="I318" i="2"/>
  <c r="N318" i="2"/>
  <c r="O318" i="2"/>
  <c r="T318" i="2"/>
  <c r="U318" i="2"/>
  <c r="Z318" i="2"/>
  <c r="AA318" i="2"/>
  <c r="AF318" i="2"/>
  <c r="AG318" i="2"/>
  <c r="H319" i="2"/>
  <c r="I319" i="2"/>
  <c r="N319" i="2"/>
  <c r="O319" i="2"/>
  <c r="T319" i="2"/>
  <c r="U319" i="2"/>
  <c r="Z319" i="2"/>
  <c r="AA319" i="2"/>
  <c r="AF319" i="2"/>
  <c r="AG319" i="2"/>
  <c r="H320" i="2"/>
  <c r="I320" i="2"/>
  <c r="N320" i="2"/>
  <c r="O320" i="2"/>
  <c r="T320" i="2"/>
  <c r="U320" i="2"/>
  <c r="Z320" i="2"/>
  <c r="AA320" i="2"/>
  <c r="AF320" i="2"/>
  <c r="AG320" i="2"/>
  <c r="H321" i="2"/>
  <c r="I321" i="2"/>
  <c r="N321" i="2"/>
  <c r="O321" i="2"/>
  <c r="T321" i="2"/>
  <c r="U321" i="2"/>
  <c r="Z321" i="2"/>
  <c r="AA321" i="2"/>
  <c r="AF321" i="2"/>
  <c r="AG321" i="2"/>
  <c r="H322" i="2"/>
  <c r="I322" i="2"/>
  <c r="N322" i="2"/>
  <c r="O322" i="2"/>
  <c r="T322" i="2"/>
  <c r="U322" i="2"/>
  <c r="Z322" i="2"/>
  <c r="AA322" i="2"/>
  <c r="AF322" i="2"/>
  <c r="AG322" i="2"/>
  <c r="H323" i="2"/>
  <c r="I323" i="2"/>
  <c r="N323" i="2"/>
  <c r="O323" i="2"/>
  <c r="T323" i="2"/>
  <c r="U323" i="2"/>
  <c r="Z323" i="2"/>
  <c r="AA323" i="2"/>
  <c r="AF323" i="2"/>
  <c r="AG323" i="2"/>
  <c r="H324" i="2"/>
  <c r="I324" i="2"/>
  <c r="N324" i="2"/>
  <c r="O324" i="2"/>
  <c r="T324" i="2"/>
  <c r="U324" i="2"/>
  <c r="Z324" i="2"/>
  <c r="AA324" i="2"/>
  <c r="AF324" i="2"/>
  <c r="AG324" i="2"/>
  <c r="H325" i="2"/>
  <c r="I325" i="2"/>
  <c r="N325" i="2"/>
  <c r="O325" i="2"/>
  <c r="T325" i="2"/>
  <c r="U325" i="2"/>
  <c r="Z325" i="2"/>
  <c r="AA325" i="2"/>
  <c r="AF325" i="2"/>
  <c r="AG325" i="2"/>
  <c r="H326" i="2"/>
  <c r="I326" i="2"/>
  <c r="N326" i="2"/>
  <c r="O326" i="2"/>
  <c r="T326" i="2"/>
  <c r="U326" i="2"/>
  <c r="Z326" i="2"/>
  <c r="AA326" i="2"/>
  <c r="AF326" i="2"/>
  <c r="AG326" i="2"/>
  <c r="H327" i="2"/>
  <c r="I327" i="2"/>
  <c r="N327" i="2"/>
  <c r="O327" i="2"/>
  <c r="T327" i="2"/>
  <c r="U327" i="2"/>
  <c r="Z327" i="2"/>
  <c r="AA327" i="2"/>
  <c r="AF327" i="2"/>
  <c r="AG327" i="2"/>
  <c r="H328" i="2"/>
  <c r="I328" i="2"/>
  <c r="N328" i="2"/>
  <c r="O328" i="2"/>
  <c r="T328" i="2"/>
  <c r="U328" i="2"/>
  <c r="Z328" i="2"/>
  <c r="AA328" i="2"/>
  <c r="AF328" i="2"/>
  <c r="AG328" i="2"/>
  <c r="H329" i="2"/>
  <c r="I329" i="2"/>
  <c r="N329" i="2"/>
  <c r="O329" i="2"/>
  <c r="T329" i="2"/>
  <c r="U329" i="2"/>
  <c r="Z329" i="2"/>
  <c r="AA329" i="2"/>
  <c r="AF329" i="2"/>
  <c r="AG329" i="2"/>
  <c r="H330" i="2"/>
  <c r="I330" i="2"/>
  <c r="N330" i="2"/>
  <c r="O330" i="2"/>
  <c r="T330" i="2"/>
  <c r="U330" i="2"/>
  <c r="Z330" i="2"/>
  <c r="AA330" i="2"/>
  <c r="AF330" i="2"/>
  <c r="AG330" i="2"/>
  <c r="H331" i="2"/>
  <c r="I331" i="2"/>
  <c r="N331" i="2"/>
  <c r="O331" i="2"/>
  <c r="T331" i="2"/>
  <c r="U331" i="2"/>
  <c r="Z331" i="2"/>
  <c r="AA331" i="2"/>
  <c r="AF331" i="2"/>
  <c r="AG331" i="2"/>
  <c r="H332" i="2"/>
  <c r="I332" i="2"/>
  <c r="N332" i="2"/>
  <c r="O332" i="2"/>
  <c r="T332" i="2"/>
  <c r="U332" i="2"/>
  <c r="Z332" i="2"/>
  <c r="AA332" i="2"/>
  <c r="AF332" i="2"/>
  <c r="AG332" i="2"/>
  <c r="H333" i="2"/>
  <c r="I333" i="2"/>
  <c r="N333" i="2"/>
  <c r="O333" i="2"/>
  <c r="T333" i="2"/>
  <c r="U333" i="2"/>
  <c r="Z333" i="2"/>
  <c r="AA333" i="2"/>
  <c r="AF333" i="2"/>
  <c r="AG333" i="2"/>
  <c r="H334" i="2"/>
  <c r="I334" i="2"/>
  <c r="N334" i="2"/>
  <c r="O334" i="2"/>
  <c r="T334" i="2"/>
  <c r="U334" i="2"/>
  <c r="Z334" i="2"/>
  <c r="AA334" i="2"/>
  <c r="AF334" i="2"/>
  <c r="AG334" i="2"/>
  <c r="H335" i="2"/>
  <c r="I335" i="2"/>
  <c r="N335" i="2"/>
  <c r="O335" i="2"/>
  <c r="T335" i="2"/>
  <c r="U335" i="2"/>
  <c r="Z335" i="2"/>
  <c r="AA335" i="2"/>
  <c r="AF335" i="2"/>
  <c r="AG335" i="2"/>
  <c r="H336" i="2"/>
  <c r="I336" i="2"/>
  <c r="N336" i="2"/>
  <c r="O336" i="2"/>
  <c r="T336" i="2"/>
  <c r="U336" i="2"/>
  <c r="Z336" i="2"/>
  <c r="AA336" i="2"/>
  <c r="AF336" i="2"/>
  <c r="AG336" i="2"/>
  <c r="H337" i="2"/>
  <c r="I337" i="2"/>
  <c r="N337" i="2"/>
  <c r="O337" i="2"/>
  <c r="T337" i="2"/>
  <c r="U337" i="2"/>
  <c r="Z337" i="2"/>
  <c r="AA337" i="2"/>
  <c r="AF337" i="2"/>
  <c r="AG337" i="2"/>
  <c r="H338" i="2"/>
  <c r="I338" i="2"/>
  <c r="N338" i="2"/>
  <c r="O338" i="2"/>
  <c r="T338" i="2"/>
  <c r="U338" i="2"/>
  <c r="Z338" i="2"/>
  <c r="AA338" i="2"/>
  <c r="AF338" i="2"/>
  <c r="AG338" i="2"/>
  <c r="H339" i="2"/>
  <c r="I339" i="2"/>
  <c r="N339" i="2"/>
  <c r="O339" i="2"/>
  <c r="T339" i="2"/>
  <c r="U339" i="2"/>
  <c r="Z339" i="2"/>
  <c r="AA339" i="2"/>
  <c r="AF339" i="2"/>
  <c r="AG339" i="2"/>
  <c r="H340" i="2"/>
  <c r="I340" i="2"/>
  <c r="N340" i="2"/>
  <c r="O340" i="2"/>
  <c r="T340" i="2"/>
  <c r="U340" i="2"/>
  <c r="Z340" i="2"/>
  <c r="AA340" i="2"/>
  <c r="AF340" i="2"/>
  <c r="AG340" i="2"/>
  <c r="H341" i="2"/>
  <c r="I341" i="2"/>
  <c r="N341" i="2"/>
  <c r="O341" i="2"/>
  <c r="T341" i="2"/>
  <c r="U341" i="2"/>
  <c r="Z341" i="2"/>
  <c r="AA341" i="2"/>
  <c r="AF341" i="2"/>
  <c r="AG341" i="2"/>
  <c r="H342" i="2"/>
  <c r="I342" i="2"/>
  <c r="N342" i="2"/>
  <c r="O342" i="2"/>
  <c r="T342" i="2"/>
  <c r="U342" i="2"/>
  <c r="Z342" i="2"/>
  <c r="AA342" i="2"/>
  <c r="AF342" i="2"/>
  <c r="AG342" i="2"/>
  <c r="H343" i="2"/>
  <c r="I343" i="2"/>
  <c r="N343" i="2"/>
  <c r="O343" i="2"/>
  <c r="T343" i="2"/>
  <c r="U343" i="2"/>
  <c r="Z343" i="2"/>
  <c r="AA343" i="2"/>
  <c r="AF343" i="2"/>
  <c r="AG343" i="2"/>
  <c r="H344" i="2"/>
  <c r="I344" i="2"/>
  <c r="N344" i="2"/>
  <c r="O344" i="2"/>
  <c r="T344" i="2"/>
  <c r="U344" i="2"/>
  <c r="Z344" i="2"/>
  <c r="AA344" i="2"/>
  <c r="AF344" i="2"/>
  <c r="AG344" i="2"/>
  <c r="H345" i="2"/>
  <c r="I345" i="2"/>
  <c r="N345" i="2"/>
  <c r="O345" i="2"/>
  <c r="T345" i="2"/>
  <c r="U345" i="2"/>
  <c r="Z345" i="2"/>
  <c r="AA345" i="2"/>
  <c r="AF345" i="2"/>
  <c r="AG345" i="2"/>
  <c r="H346" i="2"/>
  <c r="I346" i="2"/>
  <c r="N346" i="2"/>
  <c r="O346" i="2"/>
  <c r="T346" i="2"/>
  <c r="U346" i="2"/>
  <c r="Z346" i="2"/>
  <c r="AA346" i="2"/>
  <c r="AF346" i="2"/>
  <c r="AG346" i="2"/>
  <c r="H347" i="2"/>
  <c r="I347" i="2"/>
  <c r="N347" i="2"/>
  <c r="O347" i="2"/>
  <c r="T347" i="2"/>
  <c r="U347" i="2"/>
  <c r="Z347" i="2"/>
  <c r="AA347" i="2"/>
  <c r="AF347" i="2"/>
  <c r="AG347" i="2"/>
  <c r="H348" i="2"/>
  <c r="I348" i="2"/>
  <c r="N348" i="2"/>
  <c r="O348" i="2"/>
  <c r="T348" i="2"/>
  <c r="U348" i="2"/>
  <c r="Z348" i="2"/>
  <c r="AA348" i="2"/>
  <c r="AF348" i="2"/>
  <c r="AG348" i="2"/>
  <c r="H349" i="2"/>
  <c r="I349" i="2"/>
  <c r="N349" i="2"/>
  <c r="O349" i="2"/>
  <c r="T349" i="2"/>
  <c r="U349" i="2"/>
  <c r="Z349" i="2"/>
  <c r="AA349" i="2"/>
  <c r="AF349" i="2"/>
  <c r="AG349" i="2"/>
  <c r="H350" i="2"/>
  <c r="I350" i="2"/>
  <c r="N350" i="2"/>
  <c r="O350" i="2"/>
  <c r="T350" i="2"/>
  <c r="U350" i="2"/>
  <c r="Z350" i="2"/>
  <c r="AA350" i="2"/>
  <c r="AF350" i="2"/>
  <c r="AG350" i="2"/>
  <c r="H351" i="2"/>
  <c r="I351" i="2"/>
  <c r="N351" i="2"/>
  <c r="O351" i="2"/>
  <c r="T351" i="2"/>
  <c r="U351" i="2"/>
  <c r="Z351" i="2"/>
  <c r="AA351" i="2"/>
  <c r="AF351" i="2"/>
  <c r="AG351" i="2"/>
  <c r="H352" i="2"/>
  <c r="I352" i="2"/>
  <c r="N352" i="2"/>
  <c r="O352" i="2"/>
  <c r="T352" i="2"/>
  <c r="U352" i="2"/>
  <c r="Z352" i="2"/>
  <c r="AA352" i="2"/>
  <c r="AF352" i="2"/>
  <c r="AG352" i="2"/>
  <c r="H353" i="2"/>
  <c r="I353" i="2"/>
  <c r="N353" i="2"/>
  <c r="O353" i="2"/>
  <c r="T353" i="2"/>
  <c r="U353" i="2"/>
  <c r="Z353" i="2"/>
  <c r="AA353" i="2"/>
  <c r="AF353" i="2"/>
  <c r="AG353" i="2"/>
  <c r="H354" i="2"/>
  <c r="I354" i="2"/>
  <c r="N354" i="2"/>
  <c r="O354" i="2"/>
  <c r="T354" i="2"/>
  <c r="U354" i="2"/>
  <c r="Z354" i="2"/>
  <c r="AA354" i="2"/>
  <c r="AF354" i="2"/>
  <c r="AG354" i="2"/>
  <c r="H355" i="2"/>
  <c r="I355" i="2"/>
  <c r="N355" i="2"/>
  <c r="O355" i="2"/>
  <c r="T355" i="2"/>
  <c r="U355" i="2"/>
  <c r="Z355" i="2"/>
  <c r="AA355" i="2"/>
  <c r="AF355" i="2"/>
  <c r="AG355" i="2"/>
  <c r="H356" i="2"/>
  <c r="I356" i="2"/>
  <c r="N356" i="2"/>
  <c r="O356" i="2"/>
  <c r="T356" i="2"/>
  <c r="U356" i="2"/>
  <c r="Z356" i="2"/>
  <c r="AA356" i="2"/>
  <c r="AF356" i="2"/>
  <c r="AG356" i="2"/>
  <c r="H357" i="2"/>
  <c r="I357" i="2"/>
  <c r="N357" i="2"/>
  <c r="O357" i="2"/>
  <c r="T357" i="2"/>
  <c r="U357" i="2"/>
  <c r="Z357" i="2"/>
  <c r="AA357" i="2"/>
  <c r="AF357" i="2"/>
  <c r="AG357" i="2"/>
  <c r="H358" i="2"/>
  <c r="I358" i="2"/>
  <c r="N358" i="2"/>
  <c r="O358" i="2"/>
  <c r="T358" i="2"/>
  <c r="U358" i="2"/>
  <c r="Z358" i="2"/>
  <c r="AA358" i="2"/>
  <c r="AF358" i="2"/>
  <c r="AG358" i="2"/>
  <c r="H359" i="2"/>
  <c r="I359" i="2"/>
  <c r="N359" i="2"/>
  <c r="O359" i="2"/>
  <c r="T359" i="2"/>
  <c r="U359" i="2"/>
  <c r="Z359" i="2"/>
  <c r="AA359" i="2"/>
  <c r="AF359" i="2"/>
  <c r="AG359" i="2"/>
  <c r="H360" i="2"/>
  <c r="I360" i="2"/>
  <c r="N360" i="2"/>
  <c r="O360" i="2"/>
  <c r="T360" i="2"/>
  <c r="U360" i="2"/>
  <c r="Z360" i="2"/>
  <c r="AA360" i="2"/>
  <c r="AF360" i="2"/>
  <c r="AG360" i="2"/>
  <c r="H361" i="2"/>
  <c r="I361" i="2"/>
  <c r="N361" i="2"/>
  <c r="O361" i="2"/>
  <c r="T361" i="2"/>
  <c r="U361" i="2"/>
  <c r="Z361" i="2"/>
  <c r="AA361" i="2"/>
  <c r="AF361" i="2"/>
  <c r="AG361" i="2"/>
  <c r="H362" i="2"/>
  <c r="I362" i="2"/>
  <c r="N362" i="2"/>
  <c r="O362" i="2"/>
  <c r="T362" i="2"/>
  <c r="U362" i="2"/>
  <c r="Z362" i="2"/>
  <c r="AA362" i="2"/>
  <c r="AF362" i="2"/>
  <c r="AG362" i="2"/>
  <c r="H363" i="2"/>
  <c r="I363" i="2"/>
  <c r="N363" i="2"/>
  <c r="O363" i="2"/>
  <c r="T363" i="2"/>
  <c r="U363" i="2"/>
  <c r="Z363" i="2"/>
  <c r="AA363" i="2"/>
  <c r="AF363" i="2"/>
  <c r="AG363" i="2"/>
  <c r="H364" i="2"/>
  <c r="I364" i="2"/>
  <c r="N364" i="2"/>
  <c r="O364" i="2"/>
  <c r="T364" i="2"/>
  <c r="U364" i="2"/>
  <c r="Z364" i="2"/>
  <c r="AA364" i="2"/>
  <c r="AF364" i="2"/>
  <c r="AG364" i="2"/>
  <c r="H365" i="2"/>
  <c r="I365" i="2"/>
  <c r="N365" i="2"/>
  <c r="O365" i="2"/>
  <c r="T365" i="2"/>
  <c r="U365" i="2"/>
  <c r="Z365" i="2"/>
  <c r="AA365" i="2"/>
  <c r="AF365" i="2"/>
  <c r="AG365" i="2"/>
  <c r="H366" i="2"/>
  <c r="I366" i="2"/>
  <c r="N366" i="2"/>
  <c r="O366" i="2"/>
  <c r="T366" i="2"/>
  <c r="U366" i="2"/>
  <c r="Z366" i="2"/>
  <c r="AA366" i="2"/>
  <c r="AF366" i="2"/>
  <c r="AG366" i="2"/>
  <c r="H367" i="2"/>
  <c r="I367" i="2"/>
  <c r="N367" i="2"/>
  <c r="O367" i="2"/>
  <c r="T367" i="2"/>
  <c r="U367" i="2"/>
  <c r="Z367" i="2"/>
  <c r="AA367" i="2"/>
  <c r="AF367" i="2"/>
  <c r="AG367" i="2"/>
  <c r="H368" i="2"/>
  <c r="I368" i="2"/>
  <c r="N368" i="2"/>
  <c r="O368" i="2"/>
  <c r="T368" i="2"/>
  <c r="U368" i="2"/>
  <c r="Z368" i="2"/>
  <c r="AA368" i="2"/>
  <c r="AF368" i="2"/>
  <c r="AG368" i="2"/>
  <c r="H369" i="2"/>
  <c r="I369" i="2"/>
  <c r="N369" i="2"/>
  <c r="O369" i="2"/>
  <c r="T369" i="2"/>
  <c r="U369" i="2"/>
  <c r="Z369" i="2"/>
  <c r="AA369" i="2"/>
  <c r="AF369" i="2"/>
  <c r="AG369" i="2"/>
  <c r="H370" i="2"/>
  <c r="I370" i="2"/>
  <c r="N370" i="2"/>
  <c r="O370" i="2"/>
  <c r="T370" i="2"/>
  <c r="U370" i="2"/>
  <c r="Z370" i="2"/>
  <c r="AA370" i="2"/>
  <c r="AF370" i="2"/>
  <c r="AG370" i="2"/>
  <c r="H371" i="2"/>
  <c r="I371" i="2"/>
  <c r="N371" i="2"/>
  <c r="O371" i="2"/>
  <c r="T371" i="2"/>
  <c r="U371" i="2"/>
  <c r="Z371" i="2"/>
  <c r="AA371" i="2"/>
  <c r="AF371" i="2"/>
  <c r="AG371" i="2"/>
  <c r="H372" i="2"/>
  <c r="I372" i="2"/>
  <c r="N372" i="2"/>
  <c r="O372" i="2"/>
  <c r="T372" i="2"/>
  <c r="U372" i="2"/>
  <c r="Z372" i="2"/>
  <c r="AA372" i="2"/>
  <c r="AF372" i="2"/>
  <c r="AG372" i="2"/>
  <c r="H373" i="2"/>
  <c r="I373" i="2"/>
  <c r="N373" i="2"/>
  <c r="O373" i="2"/>
  <c r="T373" i="2"/>
  <c r="U373" i="2"/>
  <c r="Z373" i="2"/>
  <c r="AA373" i="2"/>
  <c r="AF373" i="2"/>
  <c r="AG373" i="2"/>
  <c r="H374" i="2"/>
  <c r="I374" i="2"/>
  <c r="N374" i="2"/>
  <c r="O374" i="2"/>
  <c r="T374" i="2"/>
  <c r="U374" i="2"/>
  <c r="Z374" i="2"/>
  <c r="AA374" i="2"/>
  <c r="AF374" i="2"/>
  <c r="AG374" i="2"/>
  <c r="H375" i="2"/>
  <c r="I375" i="2"/>
  <c r="N375" i="2"/>
  <c r="O375" i="2"/>
  <c r="T375" i="2"/>
  <c r="U375" i="2"/>
  <c r="Z375" i="2"/>
  <c r="AA375" i="2"/>
  <c r="AF375" i="2"/>
  <c r="AG375" i="2"/>
  <c r="H376" i="2"/>
  <c r="I376" i="2"/>
  <c r="N376" i="2"/>
  <c r="O376" i="2"/>
  <c r="T376" i="2"/>
  <c r="U376" i="2"/>
  <c r="Z376" i="2"/>
  <c r="AA376" i="2"/>
  <c r="AF376" i="2"/>
  <c r="AG376" i="2"/>
  <c r="H377" i="2"/>
  <c r="I377" i="2"/>
  <c r="N377" i="2"/>
  <c r="O377" i="2"/>
  <c r="T377" i="2"/>
  <c r="U377" i="2"/>
  <c r="Z377" i="2"/>
  <c r="AA377" i="2"/>
  <c r="AF377" i="2"/>
  <c r="AG377" i="2"/>
  <c r="H378" i="2"/>
  <c r="I378" i="2"/>
  <c r="N378" i="2"/>
  <c r="O378" i="2"/>
  <c r="T378" i="2"/>
  <c r="U378" i="2"/>
  <c r="Z378" i="2"/>
  <c r="AA378" i="2"/>
  <c r="AF378" i="2"/>
  <c r="AG378" i="2"/>
  <c r="H379" i="2"/>
  <c r="I379" i="2"/>
  <c r="N379" i="2"/>
  <c r="O379" i="2"/>
  <c r="T379" i="2"/>
  <c r="U379" i="2"/>
  <c r="Z379" i="2"/>
  <c r="AA379" i="2"/>
  <c r="AF379" i="2"/>
  <c r="AG379" i="2"/>
  <c r="H380" i="2"/>
  <c r="I380" i="2"/>
  <c r="N380" i="2"/>
  <c r="O380" i="2"/>
  <c r="T380" i="2"/>
  <c r="U380" i="2"/>
  <c r="Z380" i="2"/>
  <c r="AA380" i="2"/>
  <c r="AF380" i="2"/>
  <c r="AG380" i="2"/>
  <c r="H381" i="2"/>
  <c r="I381" i="2"/>
  <c r="N381" i="2"/>
  <c r="O381" i="2"/>
  <c r="T381" i="2"/>
  <c r="U381" i="2"/>
  <c r="Z381" i="2"/>
  <c r="AA381" i="2"/>
  <c r="AF381" i="2"/>
  <c r="AG381" i="2"/>
  <c r="H382" i="2"/>
  <c r="I382" i="2"/>
  <c r="N382" i="2"/>
  <c r="O382" i="2"/>
  <c r="T382" i="2"/>
  <c r="U382" i="2"/>
  <c r="Z382" i="2"/>
  <c r="AA382" i="2"/>
  <c r="AF382" i="2"/>
  <c r="AG382" i="2"/>
  <c r="H383" i="2"/>
  <c r="I383" i="2"/>
  <c r="N383" i="2"/>
  <c r="O383" i="2"/>
  <c r="T383" i="2"/>
  <c r="U383" i="2"/>
  <c r="Z383" i="2"/>
  <c r="AA383" i="2"/>
  <c r="AF383" i="2"/>
  <c r="AG383" i="2"/>
  <c r="H384" i="2"/>
  <c r="I384" i="2"/>
  <c r="N384" i="2"/>
  <c r="O384" i="2"/>
  <c r="T384" i="2"/>
  <c r="U384" i="2"/>
  <c r="Z384" i="2"/>
  <c r="AA384" i="2"/>
  <c r="AF384" i="2"/>
  <c r="AG384" i="2"/>
  <c r="H385" i="2"/>
  <c r="I385" i="2"/>
  <c r="N385" i="2"/>
  <c r="O385" i="2"/>
  <c r="T385" i="2"/>
  <c r="U385" i="2"/>
  <c r="Z385" i="2"/>
  <c r="AA385" i="2"/>
  <c r="AF385" i="2"/>
  <c r="AG385" i="2"/>
  <c r="H386" i="2"/>
  <c r="I386" i="2"/>
  <c r="N386" i="2"/>
  <c r="O386" i="2"/>
  <c r="T386" i="2"/>
  <c r="U386" i="2"/>
  <c r="Z386" i="2"/>
  <c r="AA386" i="2"/>
  <c r="AF386" i="2"/>
  <c r="AG386" i="2"/>
  <c r="H387" i="2"/>
  <c r="I387" i="2"/>
  <c r="N387" i="2"/>
  <c r="O387" i="2"/>
  <c r="T387" i="2"/>
  <c r="U387" i="2"/>
  <c r="Z387" i="2"/>
  <c r="AA387" i="2"/>
  <c r="AF387" i="2"/>
  <c r="AG387" i="2"/>
  <c r="H388" i="2"/>
  <c r="I388" i="2"/>
  <c r="N388" i="2"/>
  <c r="O388" i="2"/>
  <c r="T388" i="2"/>
  <c r="U388" i="2"/>
  <c r="Z388" i="2"/>
  <c r="AA388" i="2"/>
  <c r="AF388" i="2"/>
  <c r="AG388" i="2"/>
  <c r="H389" i="2"/>
  <c r="I389" i="2"/>
  <c r="N389" i="2"/>
  <c r="O389" i="2"/>
  <c r="T389" i="2"/>
  <c r="U389" i="2"/>
  <c r="Z389" i="2"/>
  <c r="AA389" i="2"/>
  <c r="AF389" i="2"/>
  <c r="AG389" i="2"/>
  <c r="H390" i="2"/>
  <c r="I390" i="2"/>
  <c r="N390" i="2"/>
  <c r="O390" i="2"/>
  <c r="T390" i="2"/>
  <c r="U390" i="2"/>
  <c r="Z390" i="2"/>
  <c r="AA390" i="2"/>
  <c r="AF390" i="2"/>
  <c r="AG390" i="2"/>
  <c r="H391" i="2"/>
  <c r="I391" i="2"/>
  <c r="N391" i="2"/>
  <c r="O391" i="2"/>
  <c r="T391" i="2"/>
  <c r="U391" i="2"/>
  <c r="Z391" i="2"/>
  <c r="AA391" i="2"/>
  <c r="AF391" i="2"/>
  <c r="AG391" i="2"/>
  <c r="H392" i="2"/>
  <c r="I392" i="2"/>
  <c r="N392" i="2"/>
  <c r="O392" i="2"/>
  <c r="T392" i="2"/>
  <c r="U392" i="2"/>
  <c r="Z392" i="2"/>
  <c r="AA392" i="2"/>
  <c r="AF392" i="2"/>
  <c r="AG392" i="2"/>
  <c r="H393" i="2"/>
  <c r="I393" i="2"/>
  <c r="N393" i="2"/>
  <c r="O393" i="2"/>
  <c r="T393" i="2"/>
  <c r="U393" i="2"/>
  <c r="Z393" i="2"/>
  <c r="AA393" i="2"/>
  <c r="AF393" i="2"/>
  <c r="AG393" i="2"/>
  <c r="H394" i="2"/>
  <c r="I394" i="2"/>
  <c r="N394" i="2"/>
  <c r="O394" i="2"/>
  <c r="T394" i="2"/>
  <c r="U394" i="2"/>
  <c r="Z394" i="2"/>
  <c r="AA394" i="2"/>
  <c r="AF394" i="2"/>
  <c r="AG394" i="2"/>
  <c r="H395" i="2"/>
  <c r="I395" i="2"/>
  <c r="N395" i="2"/>
  <c r="O395" i="2"/>
  <c r="T395" i="2"/>
  <c r="U395" i="2"/>
  <c r="Z395" i="2"/>
  <c r="AA395" i="2"/>
  <c r="AF395" i="2"/>
  <c r="AG395" i="2"/>
  <c r="H396" i="2"/>
  <c r="I396" i="2"/>
  <c r="N396" i="2"/>
  <c r="O396" i="2"/>
  <c r="T396" i="2"/>
  <c r="U396" i="2"/>
  <c r="Z396" i="2"/>
  <c r="AA396" i="2"/>
  <c r="AF396" i="2"/>
  <c r="AG396" i="2"/>
  <c r="H397" i="2"/>
  <c r="I397" i="2"/>
  <c r="N397" i="2"/>
  <c r="O397" i="2"/>
  <c r="T397" i="2"/>
  <c r="U397" i="2"/>
  <c r="Z397" i="2"/>
  <c r="AA397" i="2"/>
  <c r="AF397" i="2"/>
  <c r="AG397" i="2"/>
  <c r="H398" i="2"/>
  <c r="I398" i="2"/>
  <c r="N398" i="2"/>
  <c r="O398" i="2"/>
  <c r="T398" i="2"/>
  <c r="U398" i="2"/>
  <c r="Z398" i="2"/>
  <c r="AA398" i="2"/>
  <c r="AF398" i="2"/>
  <c r="AG398" i="2"/>
  <c r="H399" i="2"/>
  <c r="I399" i="2"/>
  <c r="N399" i="2"/>
  <c r="O399" i="2"/>
  <c r="T399" i="2"/>
  <c r="U399" i="2"/>
  <c r="Z399" i="2"/>
  <c r="AA399" i="2"/>
  <c r="AF399" i="2"/>
  <c r="AG399" i="2"/>
  <c r="H400" i="2"/>
  <c r="I400" i="2"/>
  <c r="N400" i="2"/>
  <c r="O400" i="2"/>
  <c r="T400" i="2"/>
  <c r="U400" i="2"/>
  <c r="Z400" i="2"/>
  <c r="AA400" i="2"/>
  <c r="AF400" i="2"/>
  <c r="AG400" i="2"/>
  <c r="H401" i="2"/>
  <c r="I401" i="2"/>
  <c r="N401" i="2"/>
  <c r="O401" i="2"/>
  <c r="T401" i="2"/>
  <c r="U401" i="2"/>
  <c r="Z401" i="2"/>
  <c r="AA401" i="2"/>
  <c r="AF401" i="2"/>
  <c r="AG401" i="2"/>
  <c r="H402" i="2"/>
  <c r="I402" i="2"/>
  <c r="N402" i="2"/>
  <c r="O402" i="2"/>
  <c r="T402" i="2"/>
  <c r="U402" i="2"/>
  <c r="Z402" i="2"/>
  <c r="AA402" i="2"/>
  <c r="AF402" i="2"/>
  <c r="AG402" i="2"/>
  <c r="H403" i="2"/>
  <c r="I403" i="2"/>
  <c r="N403" i="2"/>
  <c r="O403" i="2"/>
  <c r="T403" i="2"/>
  <c r="U403" i="2"/>
  <c r="Z403" i="2"/>
  <c r="AA403" i="2"/>
  <c r="AF403" i="2"/>
  <c r="AG403" i="2"/>
  <c r="H404" i="2"/>
  <c r="I404" i="2"/>
  <c r="N404" i="2"/>
  <c r="O404" i="2"/>
  <c r="T404" i="2"/>
  <c r="U404" i="2"/>
  <c r="Z404" i="2"/>
  <c r="AA404" i="2"/>
  <c r="AF404" i="2"/>
  <c r="AG404" i="2"/>
  <c r="H405" i="2"/>
  <c r="I405" i="2"/>
  <c r="N405" i="2"/>
  <c r="O405" i="2"/>
  <c r="T405" i="2"/>
  <c r="U405" i="2"/>
  <c r="Z405" i="2"/>
  <c r="AA405" i="2"/>
  <c r="AF405" i="2"/>
  <c r="AG405" i="2"/>
  <c r="H406" i="2"/>
  <c r="I406" i="2"/>
  <c r="N406" i="2"/>
  <c r="O406" i="2"/>
  <c r="T406" i="2"/>
  <c r="U406" i="2"/>
  <c r="Z406" i="2"/>
  <c r="AA406" i="2"/>
  <c r="AF406" i="2"/>
  <c r="AG406" i="2"/>
  <c r="H407" i="2"/>
  <c r="I407" i="2"/>
  <c r="N407" i="2"/>
  <c r="O407" i="2"/>
  <c r="T407" i="2"/>
  <c r="U407" i="2"/>
  <c r="Z407" i="2"/>
  <c r="AA407" i="2"/>
  <c r="AF407" i="2"/>
  <c r="AG407" i="2"/>
  <c r="H408" i="2"/>
  <c r="I408" i="2"/>
  <c r="N408" i="2"/>
  <c r="O408" i="2"/>
  <c r="T408" i="2"/>
  <c r="U408" i="2"/>
  <c r="Z408" i="2"/>
  <c r="AA408" i="2"/>
  <c r="AF408" i="2"/>
  <c r="AG408" i="2"/>
  <c r="H409" i="2"/>
  <c r="I409" i="2"/>
  <c r="N409" i="2"/>
  <c r="O409" i="2"/>
  <c r="T409" i="2"/>
  <c r="U409" i="2"/>
  <c r="Z409" i="2"/>
  <c r="AA409" i="2"/>
  <c r="AF409" i="2"/>
  <c r="AG409" i="2"/>
  <c r="H410" i="2"/>
  <c r="I410" i="2"/>
  <c r="N410" i="2"/>
  <c r="O410" i="2"/>
  <c r="T410" i="2"/>
  <c r="U410" i="2"/>
  <c r="Z410" i="2"/>
  <c r="AA410" i="2"/>
  <c r="AF410" i="2"/>
  <c r="AG410" i="2"/>
  <c r="H411" i="2"/>
  <c r="I411" i="2"/>
  <c r="N411" i="2"/>
  <c r="O411" i="2"/>
  <c r="T411" i="2"/>
  <c r="U411" i="2"/>
  <c r="Z411" i="2"/>
  <c r="AA411" i="2"/>
  <c r="AF411" i="2"/>
  <c r="AG411" i="2"/>
  <c r="H412" i="2"/>
  <c r="I412" i="2"/>
  <c r="N412" i="2"/>
  <c r="O412" i="2"/>
  <c r="T412" i="2"/>
  <c r="U412" i="2"/>
  <c r="Z412" i="2"/>
  <c r="AA412" i="2"/>
  <c r="AF412" i="2"/>
  <c r="AG412" i="2"/>
  <c r="H413" i="2"/>
  <c r="I413" i="2"/>
  <c r="N413" i="2"/>
  <c r="O413" i="2"/>
  <c r="T413" i="2"/>
  <c r="U413" i="2"/>
  <c r="Z413" i="2"/>
  <c r="AA413" i="2"/>
  <c r="AF413" i="2"/>
  <c r="AG413" i="2"/>
  <c r="H414" i="2"/>
  <c r="I414" i="2"/>
  <c r="N414" i="2"/>
  <c r="O414" i="2"/>
  <c r="T414" i="2"/>
  <c r="U414" i="2"/>
  <c r="Z414" i="2"/>
  <c r="AA414" i="2"/>
  <c r="AF414" i="2"/>
  <c r="AG414" i="2"/>
  <c r="H415" i="2"/>
  <c r="I415" i="2"/>
  <c r="N415" i="2"/>
  <c r="O415" i="2"/>
  <c r="T415" i="2"/>
  <c r="U415" i="2"/>
  <c r="Z415" i="2"/>
  <c r="AA415" i="2"/>
  <c r="AF415" i="2"/>
  <c r="AG415" i="2"/>
  <c r="H416" i="2"/>
  <c r="I416" i="2"/>
  <c r="N416" i="2"/>
  <c r="O416" i="2"/>
  <c r="T416" i="2"/>
  <c r="U416" i="2"/>
  <c r="Z416" i="2"/>
  <c r="AA416" i="2"/>
  <c r="AF416" i="2"/>
  <c r="AG416" i="2"/>
  <c r="H417" i="2"/>
  <c r="I417" i="2"/>
  <c r="N417" i="2"/>
  <c r="O417" i="2"/>
  <c r="T417" i="2"/>
  <c r="U417" i="2"/>
  <c r="Z417" i="2"/>
  <c r="AA417" i="2"/>
  <c r="AF417" i="2"/>
  <c r="AG417" i="2"/>
  <c r="H418" i="2"/>
  <c r="I418" i="2"/>
  <c r="N418" i="2"/>
  <c r="O418" i="2"/>
  <c r="T418" i="2"/>
  <c r="U418" i="2"/>
  <c r="Z418" i="2"/>
  <c r="AA418" i="2"/>
  <c r="AF418" i="2"/>
  <c r="AG418" i="2"/>
  <c r="H419" i="2"/>
  <c r="I419" i="2"/>
  <c r="N419" i="2"/>
  <c r="O419" i="2"/>
  <c r="T419" i="2"/>
  <c r="U419" i="2"/>
  <c r="Z419" i="2"/>
  <c r="AA419" i="2"/>
  <c r="AF419" i="2"/>
  <c r="AG419" i="2"/>
  <c r="H420" i="2"/>
  <c r="I420" i="2"/>
  <c r="N420" i="2"/>
  <c r="O420" i="2"/>
  <c r="T420" i="2"/>
  <c r="U420" i="2"/>
  <c r="Z420" i="2"/>
  <c r="AA420" i="2"/>
  <c r="AF420" i="2"/>
  <c r="AG420" i="2"/>
  <c r="H421" i="2"/>
  <c r="I421" i="2"/>
  <c r="N421" i="2"/>
  <c r="O421" i="2"/>
  <c r="T421" i="2"/>
  <c r="U421" i="2"/>
  <c r="Z421" i="2"/>
  <c r="AA421" i="2"/>
  <c r="AF421" i="2"/>
  <c r="AG421" i="2"/>
  <c r="H422" i="2"/>
  <c r="I422" i="2"/>
  <c r="N422" i="2"/>
  <c r="O422" i="2"/>
  <c r="T422" i="2"/>
  <c r="U422" i="2"/>
  <c r="Z422" i="2"/>
  <c r="AA422" i="2"/>
  <c r="AF422" i="2"/>
  <c r="AG422" i="2"/>
  <c r="H423" i="2"/>
  <c r="I423" i="2"/>
  <c r="N423" i="2"/>
  <c r="O423" i="2"/>
  <c r="T423" i="2"/>
  <c r="U423" i="2"/>
  <c r="Z423" i="2"/>
  <c r="AA423" i="2"/>
  <c r="AF423" i="2"/>
  <c r="AG423" i="2"/>
  <c r="H424" i="2"/>
  <c r="I424" i="2"/>
  <c r="N424" i="2"/>
  <c r="O424" i="2"/>
  <c r="T424" i="2"/>
  <c r="U424" i="2"/>
  <c r="Z424" i="2"/>
  <c r="AA424" i="2"/>
  <c r="AF424" i="2"/>
  <c r="AG424" i="2"/>
  <c r="H425" i="2"/>
  <c r="I425" i="2"/>
  <c r="N425" i="2"/>
  <c r="O425" i="2"/>
  <c r="T425" i="2"/>
  <c r="U425" i="2"/>
  <c r="Z425" i="2"/>
  <c r="AA425" i="2"/>
  <c r="AF425" i="2"/>
  <c r="AG425" i="2"/>
  <c r="H426" i="2"/>
  <c r="I426" i="2"/>
  <c r="N426" i="2"/>
  <c r="O426" i="2"/>
  <c r="T426" i="2"/>
  <c r="U426" i="2"/>
  <c r="Z426" i="2"/>
  <c r="AA426" i="2"/>
  <c r="AF426" i="2"/>
  <c r="AG426" i="2"/>
  <c r="H427" i="2"/>
  <c r="I427" i="2"/>
  <c r="N427" i="2"/>
  <c r="O427" i="2"/>
  <c r="T427" i="2"/>
  <c r="U427" i="2"/>
  <c r="Z427" i="2"/>
  <c r="AA427" i="2"/>
  <c r="AF427" i="2"/>
  <c r="AG427" i="2"/>
  <c r="H428" i="2"/>
  <c r="I428" i="2"/>
  <c r="N428" i="2"/>
  <c r="O428" i="2"/>
  <c r="T428" i="2"/>
  <c r="U428" i="2"/>
  <c r="Z428" i="2"/>
  <c r="AA428" i="2"/>
  <c r="AF428" i="2"/>
  <c r="AG428" i="2"/>
  <c r="H429" i="2"/>
  <c r="I429" i="2"/>
  <c r="N429" i="2"/>
  <c r="O429" i="2"/>
  <c r="T429" i="2"/>
  <c r="U429" i="2"/>
  <c r="Z429" i="2"/>
  <c r="AA429" i="2"/>
  <c r="AF429" i="2"/>
  <c r="AG429" i="2"/>
  <c r="H430" i="2"/>
  <c r="I430" i="2"/>
  <c r="N430" i="2"/>
  <c r="O430" i="2"/>
  <c r="T430" i="2"/>
  <c r="U430" i="2"/>
  <c r="Z430" i="2"/>
  <c r="AA430" i="2"/>
  <c r="AF430" i="2"/>
  <c r="AG430" i="2"/>
  <c r="H431" i="2"/>
  <c r="I431" i="2"/>
  <c r="N431" i="2"/>
  <c r="O431" i="2"/>
  <c r="T431" i="2"/>
  <c r="U431" i="2"/>
  <c r="Z431" i="2"/>
  <c r="AA431" i="2"/>
  <c r="AF431" i="2"/>
  <c r="AG431" i="2"/>
  <c r="H432" i="2"/>
  <c r="I432" i="2"/>
  <c r="N432" i="2"/>
  <c r="O432" i="2"/>
  <c r="T432" i="2"/>
  <c r="U432" i="2"/>
  <c r="Z432" i="2"/>
  <c r="AA432" i="2"/>
  <c r="AF432" i="2"/>
  <c r="AG432" i="2"/>
  <c r="H433" i="2"/>
  <c r="I433" i="2"/>
  <c r="N433" i="2"/>
  <c r="O433" i="2"/>
  <c r="T433" i="2"/>
  <c r="U433" i="2"/>
  <c r="Z433" i="2"/>
  <c r="AA433" i="2"/>
  <c r="AF433" i="2"/>
  <c r="AG433" i="2"/>
  <c r="H434" i="2"/>
  <c r="I434" i="2"/>
  <c r="N434" i="2"/>
  <c r="O434" i="2"/>
  <c r="T434" i="2"/>
  <c r="U434" i="2"/>
  <c r="Z434" i="2"/>
  <c r="AA434" i="2"/>
  <c r="AF434" i="2"/>
  <c r="AG434" i="2"/>
  <c r="H435" i="2"/>
  <c r="I435" i="2"/>
  <c r="N435" i="2"/>
  <c r="O435" i="2"/>
  <c r="T435" i="2"/>
  <c r="U435" i="2"/>
  <c r="Z435" i="2"/>
  <c r="AA435" i="2"/>
  <c r="AF435" i="2"/>
  <c r="AG435" i="2"/>
  <c r="H436" i="2"/>
  <c r="I436" i="2"/>
  <c r="N436" i="2"/>
  <c r="O436" i="2"/>
  <c r="T436" i="2"/>
  <c r="U436" i="2"/>
  <c r="Z436" i="2"/>
  <c r="AA436" i="2"/>
  <c r="AF436" i="2"/>
  <c r="AG436" i="2"/>
  <c r="H437" i="2"/>
  <c r="I437" i="2"/>
  <c r="N437" i="2"/>
  <c r="O437" i="2"/>
  <c r="T437" i="2"/>
  <c r="U437" i="2"/>
  <c r="Z437" i="2"/>
  <c r="AA437" i="2"/>
  <c r="AF437" i="2"/>
  <c r="AG437" i="2"/>
  <c r="H438" i="2"/>
  <c r="I438" i="2"/>
  <c r="N438" i="2"/>
  <c r="O438" i="2"/>
  <c r="T438" i="2"/>
  <c r="U438" i="2"/>
  <c r="Z438" i="2"/>
  <c r="AA438" i="2"/>
  <c r="AF438" i="2"/>
  <c r="AG438" i="2"/>
  <c r="H439" i="2"/>
  <c r="I439" i="2"/>
  <c r="N439" i="2"/>
  <c r="O439" i="2"/>
  <c r="T439" i="2"/>
  <c r="U439" i="2"/>
  <c r="Z439" i="2"/>
  <c r="AA439" i="2"/>
  <c r="AF439" i="2"/>
  <c r="AG439" i="2"/>
  <c r="H440" i="2"/>
  <c r="I440" i="2"/>
  <c r="N440" i="2"/>
  <c r="O440" i="2"/>
  <c r="T440" i="2"/>
  <c r="U440" i="2"/>
  <c r="Z440" i="2"/>
  <c r="AA440" i="2"/>
  <c r="AF440" i="2"/>
  <c r="AG440" i="2"/>
  <c r="H441" i="2"/>
  <c r="I441" i="2"/>
  <c r="N441" i="2"/>
  <c r="O441" i="2"/>
  <c r="T441" i="2"/>
  <c r="U441" i="2"/>
  <c r="Z441" i="2"/>
  <c r="AA441" i="2"/>
  <c r="AF441" i="2"/>
  <c r="AG441" i="2"/>
  <c r="H442" i="2"/>
  <c r="I442" i="2"/>
  <c r="N442" i="2"/>
  <c r="O442" i="2"/>
  <c r="T442" i="2"/>
  <c r="U442" i="2"/>
  <c r="Z442" i="2"/>
  <c r="AA442" i="2"/>
  <c r="AF442" i="2"/>
  <c r="AG442" i="2"/>
  <c r="H443" i="2"/>
  <c r="I443" i="2"/>
  <c r="N443" i="2"/>
  <c r="O443" i="2"/>
  <c r="T443" i="2"/>
  <c r="U443" i="2"/>
  <c r="Z443" i="2"/>
  <c r="AA443" i="2"/>
  <c r="AF443" i="2"/>
  <c r="AG443" i="2"/>
  <c r="H444" i="2"/>
  <c r="I444" i="2"/>
  <c r="N444" i="2"/>
  <c r="O444" i="2"/>
  <c r="T444" i="2"/>
  <c r="U444" i="2"/>
  <c r="Z444" i="2"/>
  <c r="AA444" i="2"/>
  <c r="AF444" i="2"/>
  <c r="AG444" i="2"/>
  <c r="H445" i="2"/>
  <c r="I445" i="2"/>
  <c r="N445" i="2"/>
  <c r="O445" i="2"/>
  <c r="T445" i="2"/>
  <c r="U445" i="2"/>
  <c r="Z445" i="2"/>
  <c r="AA445" i="2"/>
  <c r="AF445" i="2"/>
  <c r="AG445" i="2"/>
  <c r="H446" i="2"/>
  <c r="I446" i="2"/>
  <c r="N446" i="2"/>
  <c r="O446" i="2"/>
  <c r="T446" i="2"/>
  <c r="U446" i="2"/>
  <c r="Z446" i="2"/>
  <c r="AA446" i="2"/>
  <c r="AF446" i="2"/>
  <c r="AG446" i="2"/>
  <c r="H447" i="2"/>
  <c r="I447" i="2"/>
  <c r="N447" i="2"/>
  <c r="O447" i="2"/>
  <c r="T447" i="2"/>
  <c r="U447" i="2"/>
  <c r="Z447" i="2"/>
  <c r="AA447" i="2"/>
  <c r="AF447" i="2"/>
  <c r="AG447" i="2"/>
  <c r="H448" i="2"/>
  <c r="I448" i="2"/>
  <c r="N448" i="2"/>
  <c r="O448" i="2"/>
  <c r="T448" i="2"/>
  <c r="U448" i="2"/>
  <c r="Z448" i="2"/>
  <c r="AA448" i="2"/>
  <c r="AF448" i="2"/>
  <c r="AG448" i="2"/>
  <c r="H449" i="2"/>
  <c r="I449" i="2"/>
  <c r="N449" i="2"/>
  <c r="O449" i="2"/>
  <c r="T449" i="2"/>
  <c r="U449" i="2"/>
  <c r="Z449" i="2"/>
  <c r="AA449" i="2"/>
  <c r="AF449" i="2"/>
  <c r="AG449" i="2"/>
  <c r="H450" i="2"/>
  <c r="I450" i="2"/>
  <c r="N450" i="2"/>
  <c r="O450" i="2"/>
  <c r="T450" i="2"/>
  <c r="U450" i="2"/>
  <c r="Z450" i="2"/>
  <c r="AA450" i="2"/>
  <c r="AF450" i="2"/>
  <c r="AG450" i="2"/>
  <c r="H451" i="2"/>
  <c r="I451" i="2"/>
  <c r="N451" i="2"/>
  <c r="O451" i="2"/>
  <c r="T451" i="2"/>
  <c r="U451" i="2"/>
  <c r="Z451" i="2"/>
  <c r="AA451" i="2"/>
  <c r="AF451" i="2"/>
  <c r="AG451" i="2"/>
  <c r="H452" i="2"/>
  <c r="I452" i="2"/>
  <c r="N452" i="2"/>
  <c r="O452" i="2"/>
  <c r="T452" i="2"/>
  <c r="U452" i="2"/>
  <c r="Z452" i="2"/>
  <c r="AA452" i="2"/>
  <c r="AF452" i="2"/>
  <c r="AG452" i="2"/>
  <c r="H453" i="2"/>
  <c r="I453" i="2"/>
  <c r="N453" i="2"/>
  <c r="O453" i="2"/>
  <c r="T453" i="2"/>
  <c r="U453" i="2"/>
  <c r="Z453" i="2"/>
  <c r="AA453" i="2"/>
  <c r="AF453" i="2"/>
  <c r="AG453" i="2"/>
  <c r="H454" i="2"/>
  <c r="I454" i="2"/>
  <c r="N454" i="2"/>
  <c r="O454" i="2"/>
  <c r="T454" i="2"/>
  <c r="U454" i="2"/>
  <c r="Z454" i="2"/>
  <c r="AA454" i="2"/>
  <c r="AF454" i="2"/>
  <c r="AG454" i="2"/>
  <c r="H455" i="2"/>
  <c r="I455" i="2"/>
  <c r="N455" i="2"/>
  <c r="O455" i="2"/>
  <c r="T455" i="2"/>
  <c r="U455" i="2"/>
  <c r="Z455" i="2"/>
  <c r="AA455" i="2"/>
  <c r="AF455" i="2"/>
  <c r="AG455" i="2"/>
  <c r="H456" i="2"/>
  <c r="I456" i="2"/>
  <c r="N456" i="2"/>
  <c r="O456" i="2"/>
  <c r="T456" i="2"/>
  <c r="U456" i="2"/>
  <c r="Z456" i="2"/>
  <c r="AA456" i="2"/>
  <c r="AF456" i="2"/>
  <c r="AG456" i="2"/>
  <c r="H457" i="2"/>
  <c r="I457" i="2"/>
  <c r="N457" i="2"/>
  <c r="O457" i="2"/>
  <c r="T457" i="2"/>
  <c r="U457" i="2"/>
  <c r="Z457" i="2"/>
  <c r="AA457" i="2"/>
  <c r="AF457" i="2"/>
  <c r="AG457" i="2"/>
  <c r="H458" i="2"/>
  <c r="I458" i="2"/>
  <c r="N458" i="2"/>
  <c r="O458" i="2"/>
  <c r="T458" i="2"/>
  <c r="U458" i="2"/>
  <c r="Z458" i="2"/>
  <c r="AA458" i="2"/>
  <c r="AF458" i="2"/>
  <c r="AG458" i="2"/>
  <c r="H459" i="2"/>
  <c r="I459" i="2"/>
  <c r="N459" i="2"/>
  <c r="O459" i="2"/>
  <c r="T459" i="2"/>
  <c r="U459" i="2"/>
  <c r="Z459" i="2"/>
  <c r="AA459" i="2"/>
  <c r="AF459" i="2"/>
  <c r="AG459" i="2"/>
  <c r="H460" i="2"/>
  <c r="I460" i="2"/>
  <c r="N460" i="2"/>
  <c r="O460" i="2"/>
  <c r="T460" i="2"/>
  <c r="U460" i="2"/>
  <c r="Z460" i="2"/>
  <c r="AA460" i="2"/>
  <c r="AF460" i="2"/>
  <c r="AG460" i="2"/>
  <c r="H461" i="2"/>
  <c r="I461" i="2"/>
  <c r="N461" i="2"/>
  <c r="O461" i="2"/>
  <c r="T461" i="2"/>
  <c r="U461" i="2"/>
  <c r="Z461" i="2"/>
  <c r="AA461" i="2"/>
  <c r="AF461" i="2"/>
  <c r="AG461" i="2"/>
  <c r="H462" i="2"/>
  <c r="I462" i="2"/>
  <c r="N462" i="2"/>
  <c r="O462" i="2"/>
  <c r="T462" i="2"/>
  <c r="U462" i="2"/>
  <c r="Z462" i="2"/>
  <c r="AA462" i="2"/>
  <c r="AF462" i="2"/>
  <c r="AG462" i="2"/>
  <c r="H463" i="2"/>
  <c r="I463" i="2"/>
  <c r="N463" i="2"/>
  <c r="O463" i="2"/>
  <c r="T463" i="2"/>
  <c r="U463" i="2"/>
  <c r="Z463" i="2"/>
  <c r="AA463" i="2"/>
  <c r="AF463" i="2"/>
  <c r="AG463" i="2"/>
  <c r="H464" i="2"/>
  <c r="I464" i="2"/>
  <c r="N464" i="2"/>
  <c r="O464" i="2"/>
  <c r="T464" i="2"/>
  <c r="U464" i="2"/>
  <c r="Z464" i="2"/>
  <c r="AA464" i="2"/>
  <c r="AF464" i="2"/>
  <c r="AG464" i="2"/>
  <c r="H465" i="2"/>
  <c r="I465" i="2"/>
  <c r="N465" i="2"/>
  <c r="O465" i="2"/>
  <c r="T465" i="2"/>
  <c r="U465" i="2"/>
  <c r="Z465" i="2"/>
  <c r="AA465" i="2"/>
  <c r="AF465" i="2"/>
  <c r="AG465" i="2"/>
  <c r="H466" i="2"/>
  <c r="I466" i="2"/>
  <c r="N466" i="2"/>
  <c r="O466" i="2"/>
  <c r="T466" i="2"/>
  <c r="U466" i="2"/>
  <c r="Z466" i="2"/>
  <c r="AA466" i="2"/>
  <c r="AF466" i="2"/>
  <c r="AG466" i="2"/>
  <c r="H467" i="2"/>
  <c r="I467" i="2"/>
  <c r="N467" i="2"/>
  <c r="O467" i="2"/>
  <c r="T467" i="2"/>
  <c r="U467" i="2"/>
  <c r="Z467" i="2"/>
  <c r="AA467" i="2"/>
  <c r="AF467" i="2"/>
  <c r="AG467" i="2"/>
  <c r="H468" i="2"/>
  <c r="I468" i="2"/>
  <c r="N468" i="2"/>
  <c r="O468" i="2"/>
  <c r="T468" i="2"/>
  <c r="U468" i="2"/>
  <c r="Z468" i="2"/>
  <c r="AA468" i="2"/>
  <c r="AF468" i="2"/>
  <c r="AG468" i="2"/>
  <c r="H469" i="2"/>
  <c r="I469" i="2"/>
  <c r="N469" i="2"/>
  <c r="O469" i="2"/>
  <c r="T469" i="2"/>
  <c r="U469" i="2"/>
  <c r="Z469" i="2"/>
  <c r="AA469" i="2"/>
  <c r="AF469" i="2"/>
  <c r="AG469" i="2"/>
  <c r="H470" i="2"/>
  <c r="I470" i="2"/>
  <c r="N470" i="2"/>
  <c r="O470" i="2"/>
  <c r="T470" i="2"/>
  <c r="U470" i="2"/>
  <c r="Z470" i="2"/>
  <c r="AA470" i="2"/>
  <c r="AF470" i="2"/>
  <c r="AG470" i="2"/>
  <c r="H471" i="2"/>
  <c r="I471" i="2"/>
  <c r="N471" i="2"/>
  <c r="O471" i="2"/>
  <c r="T471" i="2"/>
  <c r="U471" i="2"/>
  <c r="Z471" i="2"/>
  <c r="AA471" i="2"/>
  <c r="AF471" i="2"/>
  <c r="AG471" i="2"/>
  <c r="H472" i="2"/>
  <c r="I472" i="2"/>
  <c r="N472" i="2"/>
  <c r="O472" i="2"/>
  <c r="T472" i="2"/>
  <c r="U472" i="2"/>
  <c r="Z472" i="2"/>
  <c r="AA472" i="2"/>
  <c r="AF472" i="2"/>
  <c r="AG472" i="2"/>
  <c r="H473" i="2"/>
  <c r="I473" i="2"/>
  <c r="N473" i="2"/>
  <c r="O473" i="2"/>
  <c r="T473" i="2"/>
  <c r="U473" i="2"/>
  <c r="Z473" i="2"/>
  <c r="AA473" i="2"/>
  <c r="AF473" i="2"/>
  <c r="AG473" i="2"/>
  <c r="H474" i="2"/>
  <c r="I474" i="2"/>
  <c r="N474" i="2"/>
  <c r="O474" i="2"/>
  <c r="T474" i="2"/>
  <c r="U474" i="2"/>
  <c r="Z474" i="2"/>
  <c r="AA474" i="2"/>
  <c r="AF474" i="2"/>
  <c r="AG474" i="2"/>
  <c r="H475" i="2"/>
  <c r="I475" i="2"/>
  <c r="N475" i="2"/>
  <c r="O475" i="2"/>
  <c r="T475" i="2"/>
  <c r="U475" i="2"/>
  <c r="Z475" i="2"/>
  <c r="AA475" i="2"/>
  <c r="AF475" i="2"/>
  <c r="AG475" i="2"/>
  <c r="H476" i="2"/>
  <c r="I476" i="2"/>
  <c r="N476" i="2"/>
  <c r="O476" i="2"/>
  <c r="T476" i="2"/>
  <c r="U476" i="2"/>
  <c r="Z476" i="2"/>
  <c r="AA476" i="2"/>
  <c r="AF476" i="2"/>
  <c r="AG476" i="2"/>
  <c r="H477" i="2"/>
  <c r="I477" i="2"/>
  <c r="N477" i="2"/>
  <c r="O477" i="2"/>
  <c r="T477" i="2"/>
  <c r="U477" i="2"/>
  <c r="Z477" i="2"/>
  <c r="AA477" i="2"/>
  <c r="AF477" i="2"/>
  <c r="AG477" i="2"/>
  <c r="H478" i="2"/>
  <c r="I478" i="2"/>
  <c r="N478" i="2"/>
  <c r="O478" i="2"/>
  <c r="T478" i="2"/>
  <c r="U478" i="2"/>
  <c r="Z478" i="2"/>
  <c r="AA478" i="2"/>
  <c r="AF478" i="2"/>
  <c r="AG478" i="2"/>
  <c r="H479" i="2"/>
  <c r="I479" i="2"/>
  <c r="N479" i="2"/>
  <c r="O479" i="2"/>
  <c r="T479" i="2"/>
  <c r="U479" i="2"/>
  <c r="Z479" i="2"/>
  <c r="AA479" i="2"/>
  <c r="AF479" i="2"/>
  <c r="AG479" i="2"/>
  <c r="H480" i="2"/>
  <c r="I480" i="2"/>
  <c r="N480" i="2"/>
  <c r="O480" i="2"/>
  <c r="T480" i="2"/>
  <c r="U480" i="2"/>
  <c r="Z480" i="2"/>
  <c r="AA480" i="2"/>
  <c r="AF480" i="2"/>
  <c r="AG480" i="2"/>
  <c r="H481" i="2"/>
  <c r="I481" i="2"/>
  <c r="N481" i="2"/>
  <c r="O481" i="2"/>
  <c r="T481" i="2"/>
  <c r="U481" i="2"/>
  <c r="Z481" i="2"/>
  <c r="AA481" i="2"/>
  <c r="AF481" i="2"/>
  <c r="AG481" i="2"/>
  <c r="H482" i="2"/>
  <c r="I482" i="2"/>
  <c r="N482" i="2"/>
  <c r="O482" i="2"/>
  <c r="T482" i="2"/>
  <c r="U482" i="2"/>
  <c r="Z482" i="2"/>
  <c r="AA482" i="2"/>
  <c r="AF482" i="2"/>
  <c r="AG482" i="2"/>
  <c r="H483" i="2"/>
  <c r="I483" i="2"/>
  <c r="N483" i="2"/>
  <c r="O483" i="2"/>
  <c r="T483" i="2"/>
  <c r="U483" i="2"/>
  <c r="Z483" i="2"/>
  <c r="AA483" i="2"/>
  <c r="AF483" i="2"/>
  <c r="AG483" i="2"/>
  <c r="H484" i="2"/>
  <c r="I484" i="2"/>
  <c r="N484" i="2"/>
  <c r="O484" i="2"/>
  <c r="T484" i="2"/>
  <c r="U484" i="2"/>
  <c r="Z484" i="2"/>
  <c r="AA484" i="2"/>
  <c r="AF484" i="2"/>
  <c r="AG484" i="2"/>
  <c r="H485" i="2"/>
  <c r="I485" i="2"/>
  <c r="N485" i="2"/>
  <c r="O485" i="2"/>
  <c r="T485" i="2"/>
  <c r="U485" i="2"/>
  <c r="Z485" i="2"/>
  <c r="AA485" i="2"/>
  <c r="AF485" i="2"/>
  <c r="AG485" i="2"/>
  <c r="H486" i="2"/>
  <c r="I486" i="2"/>
  <c r="N486" i="2"/>
  <c r="O486" i="2"/>
  <c r="T486" i="2"/>
  <c r="U486" i="2"/>
  <c r="Z486" i="2"/>
  <c r="AA486" i="2"/>
  <c r="AF486" i="2"/>
  <c r="AG486" i="2"/>
  <c r="H487" i="2"/>
  <c r="I487" i="2"/>
  <c r="N487" i="2"/>
  <c r="O487" i="2"/>
  <c r="T487" i="2"/>
  <c r="U487" i="2"/>
  <c r="Z487" i="2"/>
  <c r="AA487" i="2"/>
  <c r="AF487" i="2"/>
  <c r="AG487" i="2"/>
  <c r="H488" i="2"/>
  <c r="I488" i="2"/>
  <c r="N488" i="2"/>
  <c r="O488" i="2"/>
  <c r="T488" i="2"/>
  <c r="U488" i="2"/>
  <c r="Z488" i="2"/>
  <c r="AA488" i="2"/>
  <c r="AF488" i="2"/>
  <c r="AG488" i="2"/>
  <c r="H489" i="2"/>
  <c r="I489" i="2"/>
  <c r="N489" i="2"/>
  <c r="O489" i="2"/>
  <c r="T489" i="2"/>
  <c r="U489" i="2"/>
  <c r="Z489" i="2"/>
  <c r="AA489" i="2"/>
  <c r="AF489" i="2"/>
  <c r="AG489" i="2"/>
  <c r="H490" i="2"/>
  <c r="I490" i="2"/>
  <c r="N490" i="2"/>
  <c r="O490" i="2"/>
  <c r="T490" i="2"/>
  <c r="U490" i="2"/>
  <c r="Z490" i="2"/>
  <c r="AA490" i="2"/>
  <c r="AF490" i="2"/>
  <c r="AG490" i="2"/>
  <c r="H491" i="2"/>
  <c r="I491" i="2"/>
  <c r="N491" i="2"/>
  <c r="O491" i="2"/>
  <c r="T491" i="2"/>
  <c r="U491" i="2"/>
  <c r="Z491" i="2"/>
  <c r="AA491" i="2"/>
  <c r="AF491" i="2"/>
  <c r="AG491" i="2"/>
  <c r="H492" i="2"/>
  <c r="I492" i="2"/>
  <c r="N492" i="2"/>
  <c r="O492" i="2"/>
  <c r="T492" i="2"/>
  <c r="U492" i="2"/>
  <c r="Z492" i="2"/>
  <c r="AA492" i="2"/>
  <c r="AF492" i="2"/>
  <c r="AG492" i="2"/>
  <c r="H493" i="2"/>
  <c r="I493" i="2"/>
  <c r="N493" i="2"/>
  <c r="O493" i="2"/>
  <c r="T493" i="2"/>
  <c r="U493" i="2"/>
  <c r="Z493" i="2"/>
  <c r="AA493" i="2"/>
  <c r="AF493" i="2"/>
  <c r="AG493" i="2"/>
  <c r="H494" i="2"/>
  <c r="I494" i="2"/>
  <c r="N494" i="2"/>
  <c r="O494" i="2"/>
  <c r="T494" i="2"/>
  <c r="U494" i="2"/>
  <c r="Z494" i="2"/>
  <c r="AA494" i="2"/>
  <c r="AF494" i="2"/>
  <c r="AG494" i="2"/>
  <c r="H495" i="2"/>
  <c r="I495" i="2"/>
  <c r="N495" i="2"/>
  <c r="O495" i="2"/>
  <c r="T495" i="2"/>
  <c r="U495" i="2"/>
  <c r="Z495" i="2"/>
  <c r="AA495" i="2"/>
  <c r="AF495" i="2"/>
  <c r="AG495" i="2"/>
  <c r="H496" i="2"/>
  <c r="I496" i="2"/>
  <c r="N496" i="2"/>
  <c r="O496" i="2"/>
  <c r="T496" i="2"/>
  <c r="U496" i="2"/>
  <c r="Z496" i="2"/>
  <c r="AA496" i="2"/>
  <c r="AF496" i="2"/>
  <c r="AG496" i="2"/>
  <c r="H497" i="2"/>
  <c r="I497" i="2"/>
  <c r="N497" i="2"/>
  <c r="O497" i="2"/>
  <c r="T497" i="2"/>
  <c r="U497" i="2"/>
  <c r="Z497" i="2"/>
  <c r="AA497" i="2"/>
  <c r="AF497" i="2"/>
  <c r="AG497" i="2"/>
  <c r="H498" i="2"/>
  <c r="I498" i="2"/>
  <c r="N498" i="2"/>
  <c r="O498" i="2"/>
  <c r="T498" i="2"/>
  <c r="U498" i="2"/>
  <c r="Z498" i="2"/>
  <c r="AA498" i="2"/>
  <c r="AF498" i="2"/>
  <c r="AG498" i="2"/>
  <c r="H499" i="2"/>
  <c r="I499" i="2"/>
  <c r="N499" i="2"/>
  <c r="O499" i="2"/>
  <c r="T499" i="2"/>
  <c r="U499" i="2"/>
  <c r="Z499" i="2"/>
  <c r="AA499" i="2"/>
  <c r="AF499" i="2"/>
  <c r="AG499" i="2"/>
  <c r="H500" i="2"/>
  <c r="I500" i="2"/>
  <c r="N500" i="2"/>
  <c r="O500" i="2"/>
  <c r="T500" i="2"/>
  <c r="U500" i="2"/>
  <c r="Z500" i="2"/>
  <c r="AA500" i="2"/>
  <c r="AF500" i="2"/>
  <c r="AG500" i="2"/>
  <c r="H501" i="2"/>
  <c r="I501" i="2"/>
  <c r="N501" i="2"/>
  <c r="O501" i="2"/>
  <c r="T501" i="2"/>
  <c r="U501" i="2"/>
  <c r="Z501" i="2"/>
  <c r="AA501" i="2"/>
  <c r="AF501" i="2"/>
  <c r="AG501" i="2"/>
  <c r="H502" i="2"/>
  <c r="I502" i="2"/>
  <c r="N502" i="2"/>
  <c r="O502" i="2"/>
  <c r="T502" i="2"/>
  <c r="U502" i="2"/>
  <c r="Z502" i="2"/>
  <c r="AA502" i="2"/>
  <c r="AF502" i="2"/>
  <c r="AG502" i="2"/>
  <c r="H503" i="2"/>
  <c r="I503" i="2"/>
  <c r="N503" i="2"/>
  <c r="O503" i="2"/>
  <c r="T503" i="2"/>
  <c r="U503" i="2"/>
  <c r="Z503" i="2"/>
  <c r="AA503" i="2"/>
  <c r="AF503" i="2"/>
  <c r="AG503" i="2"/>
  <c r="H504" i="2"/>
  <c r="I504" i="2"/>
  <c r="N504" i="2"/>
  <c r="O504" i="2"/>
  <c r="T504" i="2"/>
  <c r="U504" i="2"/>
  <c r="Z504" i="2"/>
  <c r="AA504" i="2"/>
  <c r="AF504" i="2"/>
  <c r="AG504" i="2"/>
  <c r="H505" i="2"/>
  <c r="I505" i="2"/>
  <c r="N505" i="2"/>
  <c r="O505" i="2"/>
  <c r="T505" i="2"/>
  <c r="U505" i="2"/>
  <c r="Z505" i="2"/>
  <c r="AA505" i="2"/>
  <c r="AF505" i="2"/>
  <c r="AG505" i="2"/>
  <c r="H506" i="2"/>
  <c r="I506" i="2"/>
  <c r="N506" i="2"/>
  <c r="O506" i="2"/>
  <c r="T506" i="2"/>
  <c r="U506" i="2"/>
  <c r="Z506" i="2"/>
  <c r="AA506" i="2"/>
  <c r="AF506" i="2"/>
  <c r="AG506" i="2"/>
  <c r="H507" i="2"/>
  <c r="I507" i="2"/>
  <c r="N507" i="2"/>
  <c r="O507" i="2"/>
  <c r="T507" i="2"/>
  <c r="U507" i="2"/>
  <c r="Z507" i="2"/>
  <c r="AA507" i="2"/>
  <c r="AF507" i="2"/>
  <c r="AG507" i="2"/>
  <c r="H508" i="2"/>
  <c r="I508" i="2"/>
  <c r="N508" i="2"/>
  <c r="O508" i="2"/>
  <c r="T508" i="2"/>
  <c r="U508" i="2"/>
  <c r="Z508" i="2"/>
  <c r="AA508" i="2"/>
  <c r="AF508" i="2"/>
  <c r="AG508" i="2"/>
  <c r="H509" i="2"/>
  <c r="I509" i="2"/>
  <c r="N509" i="2"/>
  <c r="O509" i="2"/>
  <c r="T509" i="2"/>
  <c r="U509" i="2"/>
  <c r="Z509" i="2"/>
  <c r="AA509" i="2"/>
  <c r="AF509" i="2"/>
  <c r="AG509" i="2"/>
  <c r="H510" i="2"/>
  <c r="I510" i="2"/>
  <c r="N510" i="2"/>
  <c r="O510" i="2"/>
  <c r="T510" i="2"/>
  <c r="U510" i="2"/>
  <c r="Z510" i="2"/>
  <c r="AA510" i="2"/>
  <c r="AF510" i="2"/>
  <c r="AG510" i="2"/>
  <c r="H511" i="2"/>
  <c r="I511" i="2"/>
  <c r="N511" i="2"/>
  <c r="O511" i="2"/>
  <c r="T511" i="2"/>
  <c r="U511" i="2"/>
  <c r="Z511" i="2"/>
  <c r="AA511" i="2"/>
  <c r="AF511" i="2"/>
  <c r="AG511" i="2"/>
  <c r="H512" i="2"/>
  <c r="I512" i="2"/>
  <c r="N512" i="2"/>
  <c r="O512" i="2"/>
  <c r="T512" i="2"/>
  <c r="U512" i="2"/>
  <c r="Z512" i="2"/>
  <c r="AA512" i="2"/>
  <c r="AF512" i="2"/>
  <c r="AG512" i="2"/>
  <c r="H513" i="2"/>
  <c r="I513" i="2"/>
  <c r="N513" i="2"/>
  <c r="O513" i="2"/>
  <c r="T513" i="2"/>
  <c r="U513" i="2"/>
  <c r="Z513" i="2"/>
  <c r="AA513" i="2"/>
  <c r="AF513" i="2"/>
  <c r="AG513" i="2"/>
  <c r="H514" i="2"/>
  <c r="I514" i="2"/>
  <c r="N514" i="2"/>
  <c r="O514" i="2"/>
  <c r="T514" i="2"/>
  <c r="U514" i="2"/>
  <c r="Z514" i="2"/>
  <c r="AA514" i="2"/>
  <c r="AF514" i="2"/>
  <c r="AG514" i="2"/>
  <c r="H515" i="2"/>
  <c r="I515" i="2"/>
  <c r="N515" i="2"/>
  <c r="O515" i="2"/>
  <c r="T515" i="2"/>
  <c r="U515" i="2"/>
  <c r="Z515" i="2"/>
  <c r="AA515" i="2"/>
  <c r="AF515" i="2"/>
  <c r="AG515" i="2"/>
  <c r="H516" i="2"/>
  <c r="I516" i="2"/>
  <c r="N516" i="2"/>
  <c r="O516" i="2"/>
  <c r="T516" i="2"/>
  <c r="U516" i="2"/>
  <c r="Z516" i="2"/>
  <c r="AA516" i="2"/>
  <c r="AF516" i="2"/>
  <c r="AG516" i="2"/>
  <c r="H517" i="2"/>
  <c r="I517" i="2"/>
  <c r="N517" i="2"/>
  <c r="O517" i="2"/>
  <c r="T517" i="2"/>
  <c r="U517" i="2"/>
  <c r="Z517" i="2"/>
  <c r="AA517" i="2"/>
  <c r="AF517" i="2"/>
  <c r="AG517" i="2"/>
  <c r="H518" i="2"/>
  <c r="I518" i="2"/>
  <c r="N518" i="2"/>
  <c r="O518" i="2"/>
  <c r="T518" i="2"/>
  <c r="U518" i="2"/>
  <c r="Z518" i="2"/>
  <c r="AA518" i="2"/>
  <c r="AF518" i="2"/>
  <c r="AG518" i="2"/>
  <c r="H519" i="2"/>
  <c r="I519" i="2"/>
  <c r="N519" i="2"/>
  <c r="O519" i="2"/>
  <c r="T519" i="2"/>
  <c r="U519" i="2"/>
  <c r="Z519" i="2"/>
  <c r="AA519" i="2"/>
  <c r="AF519" i="2"/>
  <c r="AG519" i="2"/>
  <c r="H520" i="2"/>
  <c r="I520" i="2"/>
  <c r="N520" i="2"/>
  <c r="O520" i="2"/>
  <c r="T520" i="2"/>
  <c r="U520" i="2"/>
  <c r="Z520" i="2"/>
  <c r="AA520" i="2"/>
  <c r="AF520" i="2"/>
  <c r="AG520" i="2"/>
  <c r="H521" i="2"/>
  <c r="I521" i="2"/>
  <c r="N521" i="2"/>
  <c r="O521" i="2"/>
  <c r="T521" i="2"/>
  <c r="U521" i="2"/>
  <c r="Z521" i="2"/>
  <c r="AA521" i="2"/>
  <c r="AF521" i="2"/>
  <c r="AG521" i="2"/>
  <c r="H522" i="2"/>
  <c r="I522" i="2"/>
  <c r="N522" i="2"/>
  <c r="O522" i="2"/>
  <c r="T522" i="2"/>
  <c r="U522" i="2"/>
  <c r="Z522" i="2"/>
  <c r="AA522" i="2"/>
  <c r="AF522" i="2"/>
  <c r="AG522" i="2"/>
  <c r="H523" i="2"/>
  <c r="I523" i="2"/>
  <c r="N523" i="2"/>
  <c r="O523" i="2"/>
  <c r="T523" i="2"/>
  <c r="U523" i="2"/>
  <c r="Z523" i="2"/>
  <c r="AA523" i="2"/>
  <c r="AF523" i="2"/>
  <c r="AG523" i="2"/>
  <c r="H524" i="2"/>
  <c r="I524" i="2"/>
  <c r="N524" i="2"/>
  <c r="O524" i="2"/>
  <c r="T524" i="2"/>
  <c r="U524" i="2"/>
  <c r="Z524" i="2"/>
  <c r="AA524" i="2"/>
  <c r="AF524" i="2"/>
  <c r="AG524" i="2"/>
  <c r="H525" i="2"/>
  <c r="I525" i="2"/>
  <c r="N525" i="2"/>
  <c r="O525" i="2"/>
  <c r="T525" i="2"/>
  <c r="U525" i="2"/>
  <c r="Z525" i="2"/>
  <c r="AA525" i="2"/>
  <c r="AF525" i="2"/>
  <c r="AG525" i="2"/>
  <c r="H526" i="2"/>
  <c r="I526" i="2"/>
  <c r="N526" i="2"/>
  <c r="O526" i="2"/>
  <c r="T526" i="2"/>
  <c r="U526" i="2"/>
  <c r="Z526" i="2"/>
  <c r="AA526" i="2"/>
  <c r="AF526" i="2"/>
  <c r="AG526" i="2"/>
  <c r="H527" i="2"/>
  <c r="I527" i="2"/>
  <c r="N527" i="2"/>
  <c r="O527" i="2"/>
  <c r="T527" i="2"/>
  <c r="U527" i="2"/>
  <c r="Z527" i="2"/>
  <c r="AA527" i="2"/>
  <c r="AF527" i="2"/>
  <c r="AG527" i="2"/>
  <c r="H528" i="2"/>
  <c r="I528" i="2"/>
  <c r="N528" i="2"/>
  <c r="O528" i="2"/>
  <c r="T528" i="2"/>
  <c r="U528" i="2"/>
  <c r="Z528" i="2"/>
  <c r="AA528" i="2"/>
  <c r="AF528" i="2"/>
  <c r="AG528" i="2"/>
  <c r="H529" i="2"/>
  <c r="I529" i="2"/>
  <c r="N529" i="2"/>
  <c r="O529" i="2"/>
  <c r="T529" i="2"/>
  <c r="U529" i="2"/>
  <c r="Z529" i="2"/>
  <c r="AA529" i="2"/>
  <c r="AF529" i="2"/>
  <c r="AG529" i="2"/>
  <c r="H530" i="2"/>
  <c r="I530" i="2"/>
  <c r="N530" i="2"/>
  <c r="O530" i="2"/>
  <c r="T530" i="2"/>
  <c r="U530" i="2"/>
  <c r="Z530" i="2"/>
  <c r="AA530" i="2"/>
  <c r="AF530" i="2"/>
  <c r="AG530" i="2"/>
  <c r="H531" i="2"/>
  <c r="I531" i="2"/>
  <c r="N531" i="2"/>
  <c r="O531" i="2"/>
  <c r="T531" i="2"/>
  <c r="U531" i="2"/>
  <c r="Z531" i="2"/>
  <c r="AA531" i="2"/>
  <c r="AF531" i="2"/>
  <c r="AG531" i="2"/>
  <c r="H532" i="2"/>
  <c r="I532" i="2"/>
  <c r="N532" i="2"/>
  <c r="O532" i="2"/>
  <c r="T532" i="2"/>
  <c r="U532" i="2"/>
  <c r="Z532" i="2"/>
  <c r="AA532" i="2"/>
  <c r="AF532" i="2"/>
  <c r="AG532" i="2"/>
  <c r="H533" i="2"/>
  <c r="I533" i="2"/>
  <c r="N533" i="2"/>
  <c r="O533" i="2"/>
  <c r="T533" i="2"/>
  <c r="U533" i="2"/>
  <c r="Z533" i="2"/>
  <c r="AA533" i="2"/>
  <c r="AF533" i="2"/>
  <c r="AG533" i="2"/>
  <c r="H534" i="2"/>
  <c r="I534" i="2"/>
  <c r="N534" i="2"/>
  <c r="O534" i="2"/>
  <c r="T534" i="2"/>
  <c r="U534" i="2"/>
  <c r="Z534" i="2"/>
  <c r="AA534" i="2"/>
  <c r="AF534" i="2"/>
  <c r="AG534" i="2"/>
  <c r="H535" i="2"/>
  <c r="I535" i="2"/>
  <c r="N535" i="2"/>
  <c r="O535" i="2"/>
  <c r="T535" i="2"/>
  <c r="U535" i="2"/>
  <c r="Z535" i="2"/>
  <c r="AA535" i="2"/>
  <c r="AF535" i="2"/>
  <c r="AG535" i="2"/>
  <c r="H536" i="2"/>
  <c r="I536" i="2"/>
  <c r="N536" i="2"/>
  <c r="O536" i="2"/>
  <c r="T536" i="2"/>
  <c r="U536" i="2"/>
  <c r="Z536" i="2"/>
  <c r="AA536" i="2"/>
  <c r="AF536" i="2"/>
  <c r="AG536" i="2"/>
  <c r="H537" i="2"/>
  <c r="I537" i="2"/>
  <c r="N537" i="2"/>
  <c r="O537" i="2"/>
  <c r="T537" i="2"/>
  <c r="U537" i="2"/>
  <c r="Z537" i="2"/>
  <c r="AA537" i="2"/>
  <c r="AF537" i="2"/>
  <c r="AG537" i="2"/>
  <c r="H538" i="2"/>
  <c r="I538" i="2"/>
  <c r="N538" i="2"/>
  <c r="O538" i="2"/>
  <c r="T538" i="2"/>
  <c r="U538" i="2"/>
  <c r="Z538" i="2"/>
  <c r="AA538" i="2"/>
  <c r="AF538" i="2"/>
  <c r="AG538" i="2"/>
  <c r="H539" i="2"/>
  <c r="I539" i="2"/>
  <c r="N539" i="2"/>
  <c r="O539" i="2"/>
  <c r="T539" i="2"/>
  <c r="U539" i="2"/>
  <c r="Z539" i="2"/>
  <c r="AA539" i="2"/>
  <c r="AF539" i="2"/>
  <c r="AG539" i="2"/>
  <c r="H540" i="2"/>
  <c r="I540" i="2"/>
  <c r="N540" i="2"/>
  <c r="O540" i="2"/>
  <c r="T540" i="2"/>
  <c r="U540" i="2"/>
  <c r="Z540" i="2"/>
  <c r="AA540" i="2"/>
  <c r="AF540" i="2"/>
  <c r="AG540" i="2"/>
  <c r="H541" i="2"/>
  <c r="I541" i="2"/>
  <c r="N541" i="2"/>
  <c r="O541" i="2"/>
  <c r="T541" i="2"/>
  <c r="U541" i="2"/>
  <c r="Z541" i="2"/>
  <c r="AA541" i="2"/>
  <c r="AF541" i="2"/>
  <c r="AG541" i="2"/>
  <c r="H542" i="2"/>
  <c r="I542" i="2"/>
  <c r="N542" i="2"/>
  <c r="O542" i="2"/>
  <c r="T542" i="2"/>
  <c r="U542" i="2"/>
  <c r="Z542" i="2"/>
  <c r="AA542" i="2"/>
  <c r="AF542" i="2"/>
  <c r="AG542" i="2"/>
  <c r="H543" i="2"/>
  <c r="I543" i="2"/>
  <c r="N543" i="2"/>
  <c r="O543" i="2"/>
  <c r="T543" i="2"/>
  <c r="U543" i="2"/>
  <c r="Z543" i="2"/>
  <c r="AA543" i="2"/>
  <c r="AF543" i="2"/>
  <c r="AG543" i="2"/>
  <c r="H544" i="2"/>
  <c r="I544" i="2"/>
  <c r="N544" i="2"/>
  <c r="O544" i="2"/>
  <c r="T544" i="2"/>
  <c r="U544" i="2"/>
  <c r="Z544" i="2"/>
  <c r="AA544" i="2"/>
  <c r="AF544" i="2"/>
  <c r="AG544" i="2"/>
  <c r="H545" i="2"/>
  <c r="I545" i="2"/>
  <c r="N545" i="2"/>
  <c r="O545" i="2"/>
  <c r="T545" i="2"/>
  <c r="U545" i="2"/>
  <c r="Z545" i="2"/>
  <c r="AA545" i="2"/>
  <c r="AF545" i="2"/>
  <c r="AG545" i="2"/>
  <c r="H546" i="2"/>
  <c r="I546" i="2"/>
  <c r="N546" i="2"/>
  <c r="O546" i="2"/>
  <c r="T546" i="2"/>
  <c r="U546" i="2"/>
  <c r="Z546" i="2"/>
  <c r="AA546" i="2"/>
  <c r="AF546" i="2"/>
  <c r="AG546" i="2"/>
  <c r="H547" i="2"/>
  <c r="I547" i="2"/>
  <c r="N547" i="2"/>
  <c r="O547" i="2"/>
  <c r="T547" i="2"/>
  <c r="U547" i="2"/>
  <c r="Z547" i="2"/>
  <c r="AA547" i="2"/>
  <c r="AF547" i="2"/>
  <c r="AG547" i="2"/>
  <c r="H548" i="2"/>
  <c r="I548" i="2"/>
  <c r="N548" i="2"/>
  <c r="O548" i="2"/>
  <c r="T548" i="2"/>
  <c r="U548" i="2"/>
  <c r="Z548" i="2"/>
  <c r="AA548" i="2"/>
  <c r="AF548" i="2"/>
  <c r="AG548" i="2"/>
  <c r="H549" i="2"/>
  <c r="I549" i="2"/>
  <c r="N549" i="2"/>
  <c r="O549" i="2"/>
  <c r="T549" i="2"/>
  <c r="U549" i="2"/>
  <c r="Z549" i="2"/>
  <c r="AA549" i="2"/>
  <c r="AF549" i="2"/>
  <c r="AG549" i="2"/>
  <c r="H550" i="2"/>
  <c r="I550" i="2"/>
  <c r="N550" i="2"/>
  <c r="O550" i="2"/>
  <c r="T550" i="2"/>
  <c r="U550" i="2"/>
  <c r="Z550" i="2"/>
  <c r="AA550" i="2"/>
  <c r="AF550" i="2"/>
  <c r="AG550" i="2"/>
  <c r="H551" i="2"/>
  <c r="I551" i="2"/>
  <c r="N551" i="2"/>
  <c r="O551" i="2"/>
  <c r="T551" i="2"/>
  <c r="U551" i="2"/>
  <c r="Z551" i="2"/>
  <c r="AA551" i="2"/>
  <c r="AF551" i="2"/>
  <c r="AG551" i="2"/>
  <c r="H552" i="2"/>
  <c r="I552" i="2"/>
  <c r="N552" i="2"/>
  <c r="O552" i="2"/>
  <c r="T552" i="2"/>
  <c r="U552" i="2"/>
  <c r="Z552" i="2"/>
  <c r="AA552" i="2"/>
  <c r="AF552" i="2"/>
  <c r="AG552" i="2"/>
  <c r="H553" i="2"/>
  <c r="I553" i="2"/>
  <c r="N553" i="2"/>
  <c r="O553" i="2"/>
  <c r="T553" i="2"/>
  <c r="U553" i="2"/>
  <c r="Z553" i="2"/>
  <c r="AA553" i="2"/>
  <c r="AF553" i="2"/>
  <c r="AG553" i="2"/>
  <c r="H554" i="2"/>
  <c r="I554" i="2"/>
  <c r="N554" i="2"/>
  <c r="O554" i="2"/>
  <c r="T554" i="2"/>
  <c r="U554" i="2"/>
  <c r="Z554" i="2"/>
  <c r="AA554" i="2"/>
  <c r="AF554" i="2"/>
  <c r="AG554" i="2"/>
  <c r="H555" i="2"/>
  <c r="I555" i="2"/>
  <c r="N555" i="2"/>
  <c r="O555" i="2"/>
  <c r="T555" i="2"/>
  <c r="U555" i="2"/>
  <c r="Z555" i="2"/>
  <c r="AA555" i="2"/>
  <c r="AF555" i="2"/>
  <c r="AG555" i="2"/>
  <c r="H556" i="2"/>
  <c r="I556" i="2"/>
  <c r="N556" i="2"/>
  <c r="O556" i="2"/>
  <c r="T556" i="2"/>
  <c r="U556" i="2"/>
  <c r="Z556" i="2"/>
  <c r="AA556" i="2"/>
  <c r="AF556" i="2"/>
  <c r="AG556" i="2"/>
  <c r="H557" i="2"/>
  <c r="I557" i="2"/>
  <c r="N557" i="2"/>
  <c r="O557" i="2"/>
  <c r="T557" i="2"/>
  <c r="U557" i="2"/>
  <c r="Z557" i="2"/>
  <c r="AA557" i="2"/>
  <c r="AF557" i="2"/>
  <c r="AG557" i="2"/>
  <c r="H558" i="2"/>
  <c r="I558" i="2"/>
  <c r="N558" i="2"/>
  <c r="O558" i="2"/>
  <c r="T558" i="2"/>
  <c r="U558" i="2"/>
  <c r="Z558" i="2"/>
  <c r="AA558" i="2"/>
  <c r="AF558" i="2"/>
  <c r="AG558" i="2"/>
  <c r="H559" i="2"/>
  <c r="I559" i="2"/>
  <c r="N559" i="2"/>
  <c r="O559" i="2"/>
  <c r="T559" i="2"/>
  <c r="U559" i="2"/>
  <c r="Z559" i="2"/>
  <c r="AA559" i="2"/>
  <c r="AF559" i="2"/>
  <c r="AG559" i="2"/>
  <c r="H560" i="2"/>
  <c r="I560" i="2"/>
  <c r="N560" i="2"/>
  <c r="O560" i="2"/>
  <c r="T560" i="2"/>
  <c r="U560" i="2"/>
  <c r="Z560" i="2"/>
  <c r="AA560" i="2"/>
  <c r="AF560" i="2"/>
  <c r="AG560" i="2"/>
  <c r="H561" i="2"/>
  <c r="I561" i="2"/>
  <c r="N561" i="2"/>
  <c r="O561" i="2"/>
  <c r="T561" i="2"/>
  <c r="U561" i="2"/>
  <c r="Z561" i="2"/>
  <c r="AA561" i="2"/>
  <c r="AF561" i="2"/>
  <c r="AG561" i="2"/>
  <c r="H562" i="2"/>
  <c r="I562" i="2"/>
  <c r="N562" i="2"/>
  <c r="O562" i="2"/>
  <c r="T562" i="2"/>
  <c r="U562" i="2"/>
  <c r="Z562" i="2"/>
  <c r="AA562" i="2"/>
  <c r="AF562" i="2"/>
  <c r="AG562" i="2"/>
  <c r="H563" i="2"/>
  <c r="I563" i="2"/>
  <c r="N563" i="2"/>
  <c r="O563" i="2"/>
  <c r="T563" i="2"/>
  <c r="U563" i="2"/>
  <c r="Z563" i="2"/>
  <c r="AA563" i="2"/>
  <c r="AF563" i="2"/>
  <c r="AG563" i="2"/>
  <c r="H564" i="2"/>
  <c r="I564" i="2"/>
  <c r="N564" i="2"/>
  <c r="O564" i="2"/>
  <c r="T564" i="2"/>
  <c r="U564" i="2"/>
  <c r="Z564" i="2"/>
  <c r="AA564" i="2"/>
  <c r="AF564" i="2"/>
  <c r="AG564" i="2"/>
  <c r="H565" i="2"/>
  <c r="I565" i="2"/>
  <c r="N565" i="2"/>
  <c r="O565" i="2"/>
  <c r="T565" i="2"/>
  <c r="U565" i="2"/>
  <c r="Z565" i="2"/>
  <c r="AA565" i="2"/>
  <c r="AF565" i="2"/>
  <c r="AG565" i="2"/>
  <c r="H566" i="2"/>
  <c r="I566" i="2"/>
  <c r="N566" i="2"/>
  <c r="O566" i="2"/>
  <c r="T566" i="2"/>
  <c r="U566" i="2"/>
  <c r="Z566" i="2"/>
  <c r="AA566" i="2"/>
  <c r="AF566" i="2"/>
  <c r="AG566" i="2"/>
  <c r="H567" i="2"/>
  <c r="I567" i="2"/>
  <c r="N567" i="2"/>
  <c r="O567" i="2"/>
  <c r="T567" i="2"/>
  <c r="U567" i="2"/>
  <c r="Z567" i="2"/>
  <c r="AA567" i="2"/>
  <c r="AF567" i="2"/>
  <c r="AG567" i="2"/>
  <c r="H568" i="2"/>
  <c r="I568" i="2"/>
  <c r="N568" i="2"/>
  <c r="O568" i="2"/>
  <c r="T568" i="2"/>
  <c r="U568" i="2"/>
  <c r="Z568" i="2"/>
  <c r="AA568" i="2"/>
  <c r="AF568" i="2"/>
  <c r="AG568" i="2"/>
  <c r="H569" i="2"/>
  <c r="I569" i="2"/>
  <c r="N569" i="2"/>
  <c r="O569" i="2"/>
  <c r="T569" i="2"/>
  <c r="U569" i="2"/>
  <c r="Z569" i="2"/>
  <c r="AA569" i="2"/>
  <c r="AF569" i="2"/>
  <c r="AG569" i="2"/>
  <c r="H570" i="2"/>
  <c r="I570" i="2"/>
  <c r="N570" i="2"/>
  <c r="O570" i="2"/>
  <c r="T570" i="2"/>
  <c r="U570" i="2"/>
  <c r="Z570" i="2"/>
  <c r="AA570" i="2"/>
  <c r="AF570" i="2"/>
  <c r="AG570" i="2"/>
  <c r="H571" i="2"/>
  <c r="I571" i="2"/>
  <c r="N571" i="2"/>
  <c r="O571" i="2"/>
  <c r="T571" i="2"/>
  <c r="U571" i="2"/>
  <c r="Z571" i="2"/>
  <c r="AA571" i="2"/>
  <c r="AF571" i="2"/>
  <c r="AG571" i="2"/>
  <c r="H572" i="2"/>
  <c r="I572" i="2"/>
  <c r="N572" i="2"/>
  <c r="O572" i="2"/>
  <c r="T572" i="2"/>
  <c r="U572" i="2"/>
  <c r="Z572" i="2"/>
  <c r="AA572" i="2"/>
  <c r="AF572" i="2"/>
  <c r="AG572" i="2"/>
  <c r="H573" i="2"/>
  <c r="I573" i="2"/>
  <c r="N573" i="2"/>
  <c r="O573" i="2"/>
  <c r="T573" i="2"/>
  <c r="U573" i="2"/>
  <c r="Z573" i="2"/>
  <c r="AA573" i="2"/>
  <c r="AF573" i="2"/>
  <c r="AG573" i="2"/>
  <c r="H574" i="2"/>
  <c r="I574" i="2"/>
  <c r="N574" i="2"/>
  <c r="O574" i="2"/>
  <c r="T574" i="2"/>
  <c r="U574" i="2"/>
  <c r="Z574" i="2"/>
  <c r="AA574" i="2"/>
  <c r="AF574" i="2"/>
  <c r="AG574" i="2"/>
  <c r="H575" i="2"/>
  <c r="I575" i="2"/>
  <c r="N575" i="2"/>
  <c r="O575" i="2"/>
  <c r="T575" i="2"/>
  <c r="U575" i="2"/>
  <c r="Z575" i="2"/>
  <c r="AA575" i="2"/>
  <c r="AF575" i="2"/>
  <c r="AG575" i="2"/>
  <c r="H576" i="2"/>
  <c r="I576" i="2"/>
  <c r="N576" i="2"/>
  <c r="O576" i="2"/>
  <c r="T576" i="2"/>
  <c r="U576" i="2"/>
  <c r="Z576" i="2"/>
  <c r="AA576" i="2"/>
  <c r="AF576" i="2"/>
  <c r="AG576" i="2"/>
  <c r="H577" i="2"/>
  <c r="I577" i="2"/>
  <c r="N577" i="2"/>
  <c r="O577" i="2"/>
  <c r="T577" i="2"/>
  <c r="U577" i="2"/>
  <c r="Z577" i="2"/>
  <c r="AA577" i="2"/>
  <c r="AF577" i="2"/>
  <c r="AG577" i="2"/>
  <c r="H578" i="2"/>
  <c r="I578" i="2"/>
  <c r="N578" i="2"/>
  <c r="O578" i="2"/>
  <c r="T578" i="2"/>
  <c r="U578" i="2"/>
  <c r="Z578" i="2"/>
  <c r="AA578" i="2"/>
  <c r="AF578" i="2"/>
  <c r="AG578" i="2"/>
  <c r="H579" i="2"/>
  <c r="I579" i="2"/>
  <c r="N579" i="2"/>
  <c r="O579" i="2"/>
  <c r="T579" i="2"/>
  <c r="U579" i="2"/>
  <c r="Z579" i="2"/>
  <c r="AA579" i="2"/>
  <c r="AF579" i="2"/>
  <c r="AG579" i="2"/>
  <c r="H580" i="2"/>
  <c r="I580" i="2"/>
  <c r="N580" i="2"/>
  <c r="O580" i="2"/>
  <c r="T580" i="2"/>
  <c r="U580" i="2"/>
  <c r="Z580" i="2"/>
  <c r="AA580" i="2"/>
  <c r="AF580" i="2"/>
  <c r="AG580" i="2"/>
  <c r="H581" i="2"/>
  <c r="I581" i="2"/>
  <c r="N581" i="2"/>
  <c r="O581" i="2"/>
  <c r="T581" i="2"/>
  <c r="U581" i="2"/>
  <c r="Z581" i="2"/>
  <c r="AA581" i="2"/>
  <c r="AF581" i="2"/>
  <c r="AG581" i="2"/>
  <c r="H582" i="2"/>
  <c r="I582" i="2"/>
  <c r="N582" i="2"/>
  <c r="O582" i="2"/>
  <c r="T582" i="2"/>
  <c r="U582" i="2"/>
  <c r="Z582" i="2"/>
  <c r="AA582" i="2"/>
  <c r="AF582" i="2"/>
  <c r="AG582" i="2"/>
  <c r="H583" i="2"/>
  <c r="I583" i="2"/>
  <c r="N583" i="2"/>
  <c r="O583" i="2"/>
  <c r="T583" i="2"/>
  <c r="U583" i="2"/>
  <c r="Z583" i="2"/>
  <c r="AA583" i="2"/>
  <c r="AF583" i="2"/>
  <c r="AG583" i="2"/>
  <c r="H584" i="2"/>
  <c r="I584" i="2"/>
  <c r="N584" i="2"/>
  <c r="O584" i="2"/>
  <c r="T584" i="2"/>
  <c r="U584" i="2"/>
  <c r="Z584" i="2"/>
  <c r="AA584" i="2"/>
  <c r="AF584" i="2"/>
  <c r="AG584" i="2"/>
  <c r="H585" i="2"/>
  <c r="I585" i="2"/>
  <c r="N585" i="2"/>
  <c r="O585" i="2"/>
  <c r="T585" i="2"/>
  <c r="U585" i="2"/>
  <c r="Z585" i="2"/>
  <c r="AA585" i="2"/>
  <c r="AF585" i="2"/>
  <c r="AG585" i="2"/>
  <c r="H586" i="2"/>
  <c r="I586" i="2"/>
  <c r="N586" i="2"/>
  <c r="O586" i="2"/>
  <c r="T586" i="2"/>
  <c r="U586" i="2"/>
  <c r="Z586" i="2"/>
  <c r="AA586" i="2"/>
  <c r="AF586" i="2"/>
  <c r="AG586" i="2"/>
  <c r="H587" i="2"/>
  <c r="I587" i="2"/>
  <c r="N587" i="2"/>
  <c r="O587" i="2"/>
  <c r="T587" i="2"/>
  <c r="U587" i="2"/>
  <c r="Z587" i="2"/>
  <c r="AA587" i="2"/>
  <c r="AF587" i="2"/>
  <c r="AG587" i="2"/>
  <c r="H588" i="2"/>
  <c r="I588" i="2"/>
  <c r="N588" i="2"/>
  <c r="O588" i="2"/>
  <c r="T588" i="2"/>
  <c r="U588" i="2"/>
  <c r="Z588" i="2"/>
  <c r="AA588" i="2"/>
  <c r="AF588" i="2"/>
  <c r="AG588" i="2"/>
  <c r="H589" i="2"/>
  <c r="I589" i="2"/>
  <c r="N589" i="2"/>
  <c r="O589" i="2"/>
  <c r="T589" i="2"/>
  <c r="U589" i="2"/>
  <c r="Z589" i="2"/>
  <c r="AA589" i="2"/>
  <c r="AF589" i="2"/>
  <c r="AG589" i="2"/>
  <c r="H590" i="2"/>
  <c r="I590" i="2"/>
  <c r="N590" i="2"/>
  <c r="O590" i="2"/>
  <c r="T590" i="2"/>
  <c r="U590" i="2"/>
  <c r="Z590" i="2"/>
  <c r="AA590" i="2"/>
  <c r="AF590" i="2"/>
  <c r="AG590" i="2"/>
  <c r="H591" i="2"/>
  <c r="I591" i="2"/>
  <c r="N591" i="2"/>
  <c r="O591" i="2"/>
  <c r="T591" i="2"/>
  <c r="U591" i="2"/>
  <c r="Z591" i="2"/>
  <c r="AA591" i="2"/>
  <c r="AF591" i="2"/>
  <c r="AG591" i="2"/>
  <c r="H592" i="2"/>
  <c r="I592" i="2"/>
  <c r="N592" i="2"/>
  <c r="O592" i="2"/>
  <c r="T592" i="2"/>
  <c r="U592" i="2"/>
  <c r="Z592" i="2"/>
  <c r="AA592" i="2"/>
  <c r="AF592" i="2"/>
  <c r="AG592" i="2"/>
  <c r="H593" i="2"/>
  <c r="I593" i="2"/>
  <c r="N593" i="2"/>
  <c r="O593" i="2"/>
  <c r="T593" i="2"/>
  <c r="U593" i="2"/>
  <c r="Z593" i="2"/>
  <c r="AA593" i="2"/>
  <c r="AF593" i="2"/>
  <c r="AG593" i="2"/>
  <c r="H594" i="2"/>
  <c r="I594" i="2"/>
  <c r="N594" i="2"/>
  <c r="O594" i="2"/>
  <c r="T594" i="2"/>
  <c r="U594" i="2"/>
  <c r="Z594" i="2"/>
  <c r="AA594" i="2"/>
  <c r="AF594" i="2"/>
  <c r="AG594" i="2"/>
  <c r="H595" i="2"/>
  <c r="I595" i="2"/>
  <c r="N595" i="2"/>
  <c r="O595" i="2"/>
  <c r="T595" i="2"/>
  <c r="U595" i="2"/>
  <c r="Z595" i="2"/>
  <c r="AA595" i="2"/>
  <c r="AF595" i="2"/>
  <c r="AG595" i="2"/>
  <c r="H596" i="2"/>
  <c r="I596" i="2"/>
  <c r="N596" i="2"/>
  <c r="O596" i="2"/>
  <c r="T596" i="2"/>
  <c r="U596" i="2"/>
  <c r="Z596" i="2"/>
  <c r="AA596" i="2"/>
  <c r="AF596" i="2"/>
  <c r="AG596" i="2"/>
  <c r="H597" i="2"/>
  <c r="I597" i="2"/>
  <c r="N597" i="2"/>
  <c r="O597" i="2"/>
  <c r="T597" i="2"/>
  <c r="U597" i="2"/>
  <c r="Z597" i="2"/>
  <c r="AA597" i="2"/>
  <c r="AF597" i="2"/>
  <c r="AG597" i="2"/>
  <c r="H598" i="2"/>
  <c r="I598" i="2"/>
  <c r="N598" i="2"/>
  <c r="O598" i="2"/>
  <c r="T598" i="2"/>
  <c r="U598" i="2"/>
  <c r="Z598" i="2"/>
  <c r="AA598" i="2"/>
  <c r="AF598" i="2"/>
  <c r="AG598" i="2"/>
  <c r="H599" i="2"/>
  <c r="I599" i="2"/>
  <c r="N599" i="2"/>
  <c r="O599" i="2"/>
  <c r="T599" i="2"/>
  <c r="U599" i="2"/>
  <c r="Z599" i="2"/>
  <c r="AA599" i="2"/>
  <c r="AF599" i="2"/>
  <c r="AG599" i="2"/>
  <c r="H600" i="2"/>
  <c r="I600" i="2"/>
  <c r="N600" i="2"/>
  <c r="O600" i="2"/>
  <c r="T600" i="2"/>
  <c r="U600" i="2"/>
  <c r="Z600" i="2"/>
  <c r="AA600" i="2"/>
  <c r="AF600" i="2"/>
  <c r="AG600" i="2"/>
  <c r="H601" i="2"/>
  <c r="I601" i="2"/>
  <c r="N601" i="2"/>
  <c r="O601" i="2"/>
  <c r="T601" i="2"/>
  <c r="U601" i="2"/>
  <c r="Z601" i="2"/>
  <c r="AA601" i="2"/>
  <c r="AF601" i="2"/>
  <c r="AG601" i="2"/>
  <c r="H602" i="2"/>
  <c r="I602" i="2"/>
  <c r="N602" i="2"/>
  <c r="O602" i="2"/>
  <c r="T602" i="2"/>
  <c r="U602" i="2"/>
  <c r="Z602" i="2"/>
  <c r="AA602" i="2"/>
  <c r="AF602" i="2"/>
  <c r="AG602" i="2"/>
  <c r="H603" i="2"/>
  <c r="I603" i="2"/>
  <c r="N603" i="2"/>
  <c r="O603" i="2"/>
  <c r="T603" i="2"/>
  <c r="U603" i="2"/>
  <c r="Z603" i="2"/>
  <c r="AA603" i="2"/>
  <c r="AF603" i="2"/>
  <c r="AG603" i="2"/>
  <c r="H604" i="2"/>
  <c r="I604" i="2"/>
  <c r="N604" i="2"/>
  <c r="O604" i="2"/>
  <c r="T604" i="2"/>
  <c r="U604" i="2"/>
  <c r="Z604" i="2"/>
  <c r="AA604" i="2"/>
  <c r="AF604" i="2"/>
  <c r="AG604" i="2"/>
  <c r="H605" i="2"/>
  <c r="I605" i="2"/>
  <c r="N605" i="2"/>
  <c r="O605" i="2"/>
  <c r="T605" i="2"/>
  <c r="U605" i="2"/>
  <c r="Z605" i="2"/>
  <c r="AA605" i="2"/>
  <c r="AF605" i="2"/>
  <c r="AG605" i="2"/>
  <c r="H606" i="2"/>
  <c r="I606" i="2"/>
  <c r="N606" i="2"/>
  <c r="O606" i="2"/>
  <c r="T606" i="2"/>
  <c r="U606" i="2"/>
  <c r="Z606" i="2"/>
  <c r="AA606" i="2"/>
  <c r="AF606" i="2"/>
  <c r="AG606" i="2"/>
  <c r="H607" i="2"/>
  <c r="I607" i="2"/>
  <c r="N607" i="2"/>
  <c r="O607" i="2"/>
  <c r="T607" i="2"/>
  <c r="U607" i="2"/>
  <c r="Z607" i="2"/>
  <c r="AA607" i="2"/>
  <c r="AF607" i="2"/>
  <c r="AG607" i="2"/>
  <c r="H608" i="2"/>
  <c r="I608" i="2"/>
  <c r="N608" i="2"/>
  <c r="O608" i="2"/>
  <c r="T608" i="2"/>
  <c r="U608" i="2"/>
  <c r="Z608" i="2"/>
  <c r="AA608" i="2"/>
  <c r="AF608" i="2"/>
  <c r="AG608" i="2"/>
  <c r="H609" i="2"/>
  <c r="I609" i="2"/>
  <c r="N609" i="2"/>
  <c r="O609" i="2"/>
  <c r="T609" i="2"/>
  <c r="U609" i="2"/>
  <c r="Z609" i="2"/>
  <c r="AA609" i="2"/>
  <c r="AF609" i="2"/>
  <c r="AG609" i="2"/>
  <c r="H610" i="2"/>
  <c r="I610" i="2"/>
  <c r="N610" i="2"/>
  <c r="O610" i="2"/>
  <c r="T610" i="2"/>
  <c r="U610" i="2"/>
  <c r="Z610" i="2"/>
  <c r="AA610" i="2"/>
  <c r="AF610" i="2"/>
  <c r="AG610" i="2"/>
  <c r="H611" i="2"/>
  <c r="I611" i="2"/>
  <c r="N611" i="2"/>
  <c r="O611" i="2"/>
  <c r="T611" i="2"/>
  <c r="U611" i="2"/>
  <c r="Z611" i="2"/>
  <c r="AA611" i="2"/>
  <c r="AF611" i="2"/>
  <c r="AG611" i="2"/>
  <c r="H612" i="2"/>
  <c r="I612" i="2"/>
  <c r="N612" i="2"/>
  <c r="O612" i="2"/>
  <c r="T612" i="2"/>
  <c r="U612" i="2"/>
  <c r="Z612" i="2"/>
  <c r="AA612" i="2"/>
  <c r="AF612" i="2"/>
  <c r="AG612" i="2"/>
  <c r="H613" i="2"/>
  <c r="I613" i="2"/>
  <c r="N613" i="2"/>
  <c r="O613" i="2"/>
  <c r="T613" i="2"/>
  <c r="U613" i="2"/>
  <c r="Z613" i="2"/>
  <c r="AA613" i="2"/>
  <c r="AF613" i="2"/>
  <c r="AG613" i="2"/>
  <c r="H614" i="2"/>
  <c r="I614" i="2"/>
  <c r="N614" i="2"/>
  <c r="O614" i="2"/>
  <c r="T614" i="2"/>
  <c r="U614" i="2"/>
  <c r="Z614" i="2"/>
  <c r="AA614" i="2"/>
  <c r="AF614" i="2"/>
  <c r="AG614" i="2"/>
  <c r="H615" i="2"/>
  <c r="I615" i="2"/>
  <c r="N615" i="2"/>
  <c r="O615" i="2"/>
  <c r="T615" i="2"/>
  <c r="U615" i="2"/>
  <c r="Z615" i="2"/>
  <c r="AA615" i="2"/>
  <c r="AF615" i="2"/>
  <c r="AG615" i="2"/>
  <c r="H616" i="2"/>
  <c r="I616" i="2"/>
  <c r="N616" i="2"/>
  <c r="O616" i="2"/>
  <c r="T616" i="2"/>
  <c r="U616" i="2"/>
  <c r="Z616" i="2"/>
  <c r="AA616" i="2"/>
  <c r="AF616" i="2"/>
  <c r="AG616" i="2"/>
  <c r="H617" i="2"/>
  <c r="I617" i="2"/>
  <c r="N617" i="2"/>
  <c r="O617" i="2"/>
  <c r="T617" i="2"/>
  <c r="U617" i="2"/>
  <c r="Z617" i="2"/>
  <c r="AA617" i="2"/>
  <c r="AF617" i="2"/>
  <c r="AG617" i="2"/>
  <c r="H618" i="2"/>
  <c r="I618" i="2"/>
  <c r="N618" i="2"/>
  <c r="O618" i="2"/>
  <c r="T618" i="2"/>
  <c r="U618" i="2"/>
  <c r="Z618" i="2"/>
  <c r="AA618" i="2"/>
  <c r="AF618" i="2"/>
  <c r="AG618" i="2"/>
  <c r="H619" i="2"/>
  <c r="I619" i="2"/>
  <c r="N619" i="2"/>
  <c r="O619" i="2"/>
  <c r="T619" i="2"/>
  <c r="U619" i="2"/>
  <c r="Z619" i="2"/>
  <c r="AA619" i="2"/>
  <c r="AF619" i="2"/>
  <c r="AG619" i="2"/>
  <c r="H620" i="2"/>
  <c r="I620" i="2"/>
  <c r="N620" i="2"/>
  <c r="O620" i="2"/>
  <c r="T620" i="2"/>
  <c r="U620" i="2"/>
  <c r="Z620" i="2"/>
  <c r="AA620" i="2"/>
  <c r="AF620" i="2"/>
  <c r="AG620" i="2"/>
  <c r="H621" i="2"/>
  <c r="I621" i="2"/>
  <c r="N621" i="2"/>
  <c r="O621" i="2"/>
  <c r="T621" i="2"/>
  <c r="U621" i="2"/>
  <c r="Z621" i="2"/>
  <c r="AA621" i="2"/>
  <c r="AF621" i="2"/>
  <c r="AG621" i="2"/>
  <c r="H622" i="2"/>
  <c r="I622" i="2"/>
  <c r="N622" i="2"/>
  <c r="O622" i="2"/>
  <c r="T622" i="2"/>
  <c r="U622" i="2"/>
  <c r="Z622" i="2"/>
  <c r="AA622" i="2"/>
  <c r="AF622" i="2"/>
  <c r="AG622" i="2"/>
  <c r="H623" i="2"/>
  <c r="I623" i="2"/>
  <c r="N623" i="2"/>
  <c r="O623" i="2"/>
  <c r="T623" i="2"/>
  <c r="U623" i="2"/>
  <c r="Z623" i="2"/>
  <c r="AA623" i="2"/>
  <c r="AF623" i="2"/>
  <c r="AG623" i="2"/>
  <c r="H624" i="2"/>
  <c r="I624" i="2"/>
  <c r="N624" i="2"/>
  <c r="O624" i="2"/>
  <c r="T624" i="2"/>
  <c r="U624" i="2"/>
  <c r="Z624" i="2"/>
  <c r="AA624" i="2"/>
  <c r="AF624" i="2"/>
  <c r="AG624" i="2"/>
  <c r="H625" i="2"/>
  <c r="I625" i="2"/>
  <c r="N625" i="2"/>
  <c r="O625" i="2"/>
  <c r="T625" i="2"/>
  <c r="U625" i="2"/>
  <c r="Z625" i="2"/>
  <c r="AA625" i="2"/>
  <c r="AF625" i="2"/>
  <c r="AG625" i="2"/>
  <c r="H626" i="2"/>
  <c r="I626" i="2"/>
  <c r="N626" i="2"/>
  <c r="O626" i="2"/>
  <c r="T626" i="2"/>
  <c r="U626" i="2"/>
  <c r="Z626" i="2"/>
  <c r="AA626" i="2"/>
  <c r="AF626" i="2"/>
  <c r="AG626" i="2"/>
  <c r="H627" i="2"/>
  <c r="I627" i="2"/>
  <c r="N627" i="2"/>
  <c r="O627" i="2"/>
  <c r="T627" i="2"/>
  <c r="U627" i="2"/>
  <c r="Z627" i="2"/>
  <c r="AA627" i="2"/>
  <c r="AF627" i="2"/>
  <c r="AG627" i="2"/>
  <c r="H628" i="2"/>
  <c r="I628" i="2"/>
  <c r="N628" i="2"/>
  <c r="O628" i="2"/>
  <c r="T628" i="2"/>
  <c r="U628" i="2"/>
  <c r="Z628" i="2"/>
  <c r="AA628" i="2"/>
  <c r="AF628" i="2"/>
  <c r="AG628" i="2"/>
  <c r="H629" i="2"/>
  <c r="I629" i="2"/>
  <c r="N629" i="2"/>
  <c r="O629" i="2"/>
  <c r="T629" i="2"/>
  <c r="U629" i="2"/>
  <c r="Z629" i="2"/>
  <c r="AA629" i="2"/>
  <c r="AF629" i="2"/>
  <c r="AG629" i="2"/>
  <c r="H630" i="2"/>
  <c r="I630" i="2"/>
  <c r="N630" i="2"/>
  <c r="O630" i="2"/>
  <c r="T630" i="2"/>
  <c r="U630" i="2"/>
  <c r="Z630" i="2"/>
  <c r="AA630" i="2"/>
  <c r="AF630" i="2"/>
  <c r="AG630" i="2"/>
  <c r="H631" i="2"/>
  <c r="I631" i="2"/>
  <c r="N631" i="2"/>
  <c r="O631" i="2"/>
  <c r="T631" i="2"/>
  <c r="U631" i="2"/>
  <c r="Z631" i="2"/>
  <c r="AA631" i="2"/>
  <c r="AF631" i="2"/>
  <c r="AG631" i="2"/>
  <c r="H632" i="2"/>
  <c r="I632" i="2"/>
  <c r="N632" i="2"/>
  <c r="O632" i="2"/>
  <c r="T632" i="2"/>
  <c r="U632" i="2"/>
  <c r="Z632" i="2"/>
  <c r="AA632" i="2"/>
  <c r="AF632" i="2"/>
  <c r="AG632" i="2"/>
  <c r="H633" i="2"/>
  <c r="I633" i="2"/>
  <c r="N633" i="2"/>
  <c r="O633" i="2"/>
  <c r="T633" i="2"/>
  <c r="U633" i="2"/>
  <c r="Z633" i="2"/>
  <c r="AA633" i="2"/>
  <c r="AF633" i="2"/>
  <c r="AG633" i="2"/>
  <c r="H634" i="2"/>
  <c r="I634" i="2"/>
  <c r="N634" i="2"/>
  <c r="O634" i="2"/>
  <c r="T634" i="2"/>
  <c r="U634" i="2"/>
  <c r="Z634" i="2"/>
  <c r="AA634" i="2"/>
  <c r="AF634" i="2"/>
  <c r="AG634" i="2"/>
  <c r="H635" i="2"/>
  <c r="I635" i="2"/>
  <c r="N635" i="2"/>
  <c r="O635" i="2"/>
  <c r="T635" i="2"/>
  <c r="U635" i="2"/>
  <c r="Z635" i="2"/>
  <c r="AA635" i="2"/>
  <c r="AF635" i="2"/>
  <c r="AG635" i="2"/>
  <c r="H636" i="2"/>
  <c r="I636" i="2"/>
  <c r="N636" i="2"/>
  <c r="O636" i="2"/>
  <c r="T636" i="2"/>
  <c r="U636" i="2"/>
  <c r="Z636" i="2"/>
  <c r="AA636" i="2"/>
  <c r="AF636" i="2"/>
  <c r="AG636" i="2"/>
  <c r="H637" i="2"/>
  <c r="I637" i="2"/>
  <c r="N637" i="2"/>
  <c r="O637" i="2"/>
  <c r="T637" i="2"/>
  <c r="U637" i="2"/>
  <c r="Z637" i="2"/>
  <c r="AA637" i="2"/>
  <c r="AF637" i="2"/>
  <c r="AG637" i="2"/>
  <c r="H638" i="2"/>
  <c r="I638" i="2"/>
  <c r="N638" i="2"/>
  <c r="O638" i="2"/>
  <c r="T638" i="2"/>
  <c r="U638" i="2"/>
  <c r="Z638" i="2"/>
  <c r="AA638" i="2"/>
  <c r="AF638" i="2"/>
  <c r="AG638" i="2"/>
  <c r="H639" i="2"/>
  <c r="I639" i="2"/>
  <c r="N639" i="2"/>
  <c r="O639" i="2"/>
  <c r="T639" i="2"/>
  <c r="U639" i="2"/>
  <c r="Z639" i="2"/>
  <c r="AA639" i="2"/>
  <c r="AF639" i="2"/>
  <c r="AG639" i="2"/>
  <c r="H640" i="2"/>
  <c r="I640" i="2"/>
  <c r="N640" i="2"/>
  <c r="O640" i="2"/>
  <c r="T640" i="2"/>
  <c r="U640" i="2"/>
  <c r="Z640" i="2"/>
  <c r="AA640" i="2"/>
  <c r="AF640" i="2"/>
  <c r="AG640" i="2"/>
  <c r="H641" i="2"/>
  <c r="I641" i="2"/>
  <c r="N641" i="2"/>
  <c r="O641" i="2"/>
  <c r="T641" i="2"/>
  <c r="U641" i="2"/>
  <c r="Z641" i="2"/>
  <c r="AA641" i="2"/>
  <c r="AF641" i="2"/>
  <c r="AG641" i="2"/>
  <c r="H642" i="2"/>
  <c r="I642" i="2"/>
  <c r="N642" i="2"/>
  <c r="O642" i="2"/>
  <c r="T642" i="2"/>
  <c r="U642" i="2"/>
  <c r="Z642" i="2"/>
  <c r="AA642" i="2"/>
  <c r="AF642" i="2"/>
  <c r="AG642" i="2"/>
  <c r="H643" i="2"/>
  <c r="I643" i="2"/>
  <c r="N643" i="2"/>
  <c r="O643" i="2"/>
  <c r="T643" i="2"/>
  <c r="U643" i="2"/>
  <c r="Z643" i="2"/>
  <c r="AA643" i="2"/>
  <c r="AF643" i="2"/>
  <c r="AG643" i="2"/>
  <c r="H644" i="2"/>
  <c r="I644" i="2"/>
  <c r="N644" i="2"/>
  <c r="O644" i="2"/>
  <c r="T644" i="2"/>
  <c r="U644" i="2"/>
  <c r="Z644" i="2"/>
  <c r="AA644" i="2"/>
  <c r="AF644" i="2"/>
  <c r="AG644" i="2"/>
  <c r="H645" i="2"/>
  <c r="I645" i="2"/>
  <c r="N645" i="2"/>
  <c r="O645" i="2"/>
  <c r="T645" i="2"/>
  <c r="U645" i="2"/>
  <c r="Z645" i="2"/>
  <c r="AA645" i="2"/>
  <c r="AF645" i="2"/>
  <c r="AG645" i="2"/>
  <c r="H646" i="2"/>
  <c r="I646" i="2"/>
  <c r="N646" i="2"/>
  <c r="O646" i="2"/>
  <c r="T646" i="2"/>
  <c r="U646" i="2"/>
  <c r="Z646" i="2"/>
  <c r="AA646" i="2"/>
  <c r="AF646" i="2"/>
  <c r="AG646" i="2"/>
  <c r="H647" i="2"/>
  <c r="I647" i="2"/>
  <c r="N647" i="2"/>
  <c r="O647" i="2"/>
  <c r="T647" i="2"/>
  <c r="U647" i="2"/>
  <c r="Z647" i="2"/>
  <c r="AA647" i="2"/>
  <c r="AF647" i="2"/>
  <c r="AG647" i="2"/>
  <c r="H648" i="2"/>
  <c r="I648" i="2"/>
  <c r="N648" i="2"/>
  <c r="O648" i="2"/>
  <c r="T648" i="2"/>
  <c r="U648" i="2"/>
  <c r="Z648" i="2"/>
  <c r="AA648" i="2"/>
  <c r="AF648" i="2"/>
  <c r="AG648" i="2"/>
  <c r="H649" i="2"/>
  <c r="I649" i="2"/>
  <c r="N649" i="2"/>
  <c r="O649" i="2"/>
  <c r="T649" i="2"/>
  <c r="U649" i="2"/>
  <c r="Z649" i="2"/>
  <c r="AA649" i="2"/>
  <c r="AF649" i="2"/>
  <c r="AG649" i="2"/>
  <c r="H650" i="2"/>
  <c r="I650" i="2"/>
  <c r="N650" i="2"/>
  <c r="O650" i="2"/>
  <c r="T650" i="2"/>
  <c r="U650" i="2"/>
  <c r="Z650" i="2"/>
  <c r="AA650" i="2"/>
  <c r="AF650" i="2"/>
  <c r="AG650" i="2"/>
  <c r="H651" i="2"/>
  <c r="I651" i="2"/>
  <c r="N651" i="2"/>
  <c r="O651" i="2"/>
  <c r="T651" i="2"/>
  <c r="U651" i="2"/>
  <c r="Z651" i="2"/>
  <c r="AA651" i="2"/>
  <c r="AF651" i="2"/>
  <c r="AG651" i="2"/>
  <c r="H652" i="2"/>
  <c r="I652" i="2"/>
  <c r="N652" i="2"/>
  <c r="O652" i="2"/>
  <c r="T652" i="2"/>
  <c r="U652" i="2"/>
  <c r="Z652" i="2"/>
  <c r="AA652" i="2"/>
  <c r="AF652" i="2"/>
  <c r="AG652" i="2"/>
  <c r="H653" i="2"/>
  <c r="I653" i="2"/>
  <c r="N653" i="2"/>
  <c r="O653" i="2"/>
  <c r="T653" i="2"/>
  <c r="U653" i="2"/>
  <c r="Z653" i="2"/>
  <c r="AA653" i="2"/>
  <c r="AF653" i="2"/>
  <c r="AG653" i="2"/>
  <c r="H654" i="2"/>
  <c r="I654" i="2"/>
  <c r="N654" i="2"/>
  <c r="O654" i="2"/>
  <c r="T654" i="2"/>
  <c r="U654" i="2"/>
  <c r="Z654" i="2"/>
  <c r="AA654" i="2"/>
  <c r="AF654" i="2"/>
  <c r="AG654" i="2"/>
  <c r="H655" i="2"/>
  <c r="I655" i="2"/>
  <c r="N655" i="2"/>
  <c r="O655" i="2"/>
  <c r="T655" i="2"/>
  <c r="U655" i="2"/>
  <c r="Z655" i="2"/>
  <c r="AA655" i="2"/>
  <c r="AF655" i="2"/>
  <c r="AG655" i="2"/>
  <c r="H656" i="2"/>
  <c r="I656" i="2"/>
  <c r="N656" i="2"/>
  <c r="O656" i="2"/>
  <c r="T656" i="2"/>
  <c r="U656" i="2"/>
  <c r="Z656" i="2"/>
  <c r="AA656" i="2"/>
  <c r="AF656" i="2"/>
  <c r="AG656" i="2"/>
  <c r="H657" i="2"/>
  <c r="I657" i="2"/>
  <c r="N657" i="2"/>
  <c r="O657" i="2"/>
  <c r="T657" i="2"/>
  <c r="U657" i="2"/>
  <c r="Z657" i="2"/>
  <c r="AA657" i="2"/>
  <c r="AF657" i="2"/>
  <c r="AG657" i="2"/>
  <c r="H658" i="2"/>
  <c r="I658" i="2"/>
  <c r="N658" i="2"/>
  <c r="O658" i="2"/>
  <c r="T658" i="2"/>
  <c r="U658" i="2"/>
  <c r="Z658" i="2"/>
  <c r="AA658" i="2"/>
  <c r="AF658" i="2"/>
  <c r="AG658" i="2"/>
  <c r="H659" i="2"/>
  <c r="I659" i="2"/>
  <c r="N659" i="2"/>
  <c r="O659" i="2"/>
  <c r="T659" i="2"/>
  <c r="U659" i="2"/>
  <c r="Z659" i="2"/>
  <c r="AA659" i="2"/>
  <c r="AF659" i="2"/>
  <c r="AG659" i="2"/>
  <c r="H660" i="2"/>
  <c r="I660" i="2"/>
  <c r="N660" i="2"/>
  <c r="O660" i="2"/>
  <c r="T660" i="2"/>
  <c r="U660" i="2"/>
  <c r="Z660" i="2"/>
  <c r="AA660" i="2"/>
  <c r="AF660" i="2"/>
  <c r="AG660" i="2"/>
  <c r="H661" i="2"/>
  <c r="I661" i="2"/>
  <c r="N661" i="2"/>
  <c r="O661" i="2"/>
  <c r="T661" i="2"/>
  <c r="U661" i="2"/>
  <c r="Z661" i="2"/>
  <c r="AA661" i="2"/>
  <c r="AF661" i="2"/>
  <c r="AG661" i="2"/>
  <c r="H662" i="2"/>
  <c r="I662" i="2"/>
  <c r="N662" i="2"/>
  <c r="O662" i="2"/>
  <c r="T662" i="2"/>
  <c r="U662" i="2"/>
  <c r="Z662" i="2"/>
  <c r="AA662" i="2"/>
  <c r="AF662" i="2"/>
  <c r="AG662" i="2"/>
  <c r="H663" i="2"/>
  <c r="I663" i="2"/>
  <c r="N663" i="2"/>
  <c r="O663" i="2"/>
  <c r="T663" i="2"/>
  <c r="U663" i="2"/>
  <c r="Z663" i="2"/>
  <c r="AA663" i="2"/>
  <c r="AF663" i="2"/>
  <c r="AG663" i="2"/>
  <c r="H664" i="2"/>
  <c r="I664" i="2"/>
  <c r="N664" i="2"/>
  <c r="O664" i="2"/>
  <c r="T664" i="2"/>
  <c r="U664" i="2"/>
  <c r="Z664" i="2"/>
  <c r="AA664" i="2"/>
  <c r="AF664" i="2"/>
  <c r="AG664" i="2"/>
  <c r="H665" i="2"/>
  <c r="I665" i="2"/>
  <c r="N665" i="2"/>
  <c r="O665" i="2"/>
  <c r="T665" i="2"/>
  <c r="U665" i="2"/>
  <c r="Z665" i="2"/>
  <c r="AA665" i="2"/>
  <c r="AF665" i="2"/>
  <c r="AG665" i="2"/>
  <c r="H666" i="2"/>
  <c r="I666" i="2"/>
  <c r="N666" i="2"/>
  <c r="O666" i="2"/>
  <c r="T666" i="2"/>
  <c r="U666" i="2"/>
  <c r="Z666" i="2"/>
  <c r="AA666" i="2"/>
  <c r="AF666" i="2"/>
  <c r="AG666" i="2"/>
  <c r="H667" i="2"/>
  <c r="I667" i="2"/>
  <c r="N667" i="2"/>
  <c r="O667" i="2"/>
  <c r="T667" i="2"/>
  <c r="U667" i="2"/>
  <c r="Z667" i="2"/>
  <c r="AA667" i="2"/>
  <c r="AF667" i="2"/>
  <c r="AG667" i="2"/>
  <c r="H668" i="2"/>
  <c r="I668" i="2"/>
  <c r="N668" i="2"/>
  <c r="O668" i="2"/>
  <c r="T668" i="2"/>
  <c r="U668" i="2"/>
  <c r="Z668" i="2"/>
  <c r="AA668" i="2"/>
  <c r="AF668" i="2"/>
  <c r="AG668" i="2"/>
  <c r="H669" i="2"/>
  <c r="I669" i="2"/>
  <c r="N669" i="2"/>
  <c r="O669" i="2"/>
  <c r="T669" i="2"/>
  <c r="U669" i="2"/>
  <c r="Z669" i="2"/>
  <c r="AA669" i="2"/>
  <c r="AF669" i="2"/>
  <c r="AG669" i="2"/>
  <c r="H670" i="2"/>
  <c r="I670" i="2"/>
  <c r="N670" i="2"/>
  <c r="O670" i="2"/>
  <c r="T670" i="2"/>
  <c r="U670" i="2"/>
  <c r="Z670" i="2"/>
  <c r="AA670" i="2"/>
  <c r="AF670" i="2"/>
  <c r="AG670" i="2"/>
  <c r="H671" i="2"/>
  <c r="I671" i="2"/>
  <c r="N671" i="2"/>
  <c r="O671" i="2"/>
  <c r="T671" i="2"/>
  <c r="U671" i="2"/>
  <c r="Z671" i="2"/>
  <c r="AA671" i="2"/>
  <c r="AF671" i="2"/>
  <c r="AG671" i="2"/>
  <c r="H672" i="2"/>
  <c r="I672" i="2"/>
  <c r="N672" i="2"/>
  <c r="O672" i="2"/>
  <c r="T672" i="2"/>
  <c r="U672" i="2"/>
  <c r="Z672" i="2"/>
  <c r="AA672" i="2"/>
  <c r="AF672" i="2"/>
  <c r="AG672" i="2"/>
  <c r="H673" i="2"/>
  <c r="I673" i="2"/>
  <c r="N673" i="2"/>
  <c r="O673" i="2"/>
  <c r="T673" i="2"/>
  <c r="U673" i="2"/>
  <c r="Z673" i="2"/>
  <c r="AA673" i="2"/>
  <c r="AF673" i="2"/>
  <c r="AG673" i="2"/>
  <c r="H674" i="2"/>
  <c r="I674" i="2"/>
  <c r="N674" i="2"/>
  <c r="O674" i="2"/>
  <c r="T674" i="2"/>
  <c r="U674" i="2"/>
  <c r="Z674" i="2"/>
  <c r="AA674" i="2"/>
  <c r="AF674" i="2"/>
  <c r="AG674" i="2"/>
  <c r="H675" i="2"/>
  <c r="I675" i="2"/>
  <c r="N675" i="2"/>
  <c r="O675" i="2"/>
  <c r="T675" i="2"/>
  <c r="U675" i="2"/>
  <c r="Z675" i="2"/>
  <c r="AA675" i="2"/>
  <c r="AF675" i="2"/>
  <c r="AG675" i="2"/>
  <c r="H676" i="2"/>
  <c r="I676" i="2"/>
  <c r="N676" i="2"/>
  <c r="O676" i="2"/>
  <c r="T676" i="2"/>
  <c r="U676" i="2"/>
  <c r="Z676" i="2"/>
  <c r="AA676" i="2"/>
  <c r="AF676" i="2"/>
  <c r="AG676" i="2"/>
  <c r="H677" i="2"/>
  <c r="I677" i="2"/>
  <c r="N677" i="2"/>
  <c r="O677" i="2"/>
  <c r="T677" i="2"/>
  <c r="U677" i="2"/>
  <c r="Z677" i="2"/>
  <c r="AA677" i="2"/>
  <c r="AF677" i="2"/>
  <c r="AG677" i="2"/>
  <c r="H678" i="2"/>
  <c r="I678" i="2"/>
  <c r="N678" i="2"/>
  <c r="O678" i="2"/>
  <c r="T678" i="2"/>
  <c r="U678" i="2"/>
  <c r="Z678" i="2"/>
  <c r="AA678" i="2"/>
  <c r="AF678" i="2"/>
  <c r="AG678" i="2"/>
  <c r="H679" i="2"/>
  <c r="I679" i="2"/>
  <c r="N679" i="2"/>
  <c r="O679" i="2"/>
  <c r="T679" i="2"/>
  <c r="U679" i="2"/>
  <c r="Z679" i="2"/>
  <c r="AA679" i="2"/>
  <c r="AF679" i="2"/>
  <c r="AG679" i="2"/>
  <c r="H680" i="2"/>
  <c r="I680" i="2"/>
  <c r="N680" i="2"/>
  <c r="O680" i="2"/>
  <c r="T680" i="2"/>
  <c r="U680" i="2"/>
  <c r="Z680" i="2"/>
  <c r="AA680" i="2"/>
  <c r="AF680" i="2"/>
  <c r="AG680" i="2"/>
  <c r="H681" i="2"/>
  <c r="I681" i="2"/>
  <c r="N681" i="2"/>
  <c r="O681" i="2"/>
  <c r="T681" i="2"/>
  <c r="U681" i="2"/>
  <c r="Z681" i="2"/>
  <c r="AA681" i="2"/>
  <c r="AF681" i="2"/>
  <c r="AG681" i="2"/>
  <c r="H682" i="2"/>
  <c r="I682" i="2"/>
  <c r="N682" i="2"/>
  <c r="O682" i="2"/>
  <c r="T682" i="2"/>
  <c r="U682" i="2"/>
  <c r="Z682" i="2"/>
  <c r="AA682" i="2"/>
  <c r="AF682" i="2"/>
  <c r="AG682" i="2"/>
  <c r="H683" i="2"/>
  <c r="I683" i="2"/>
  <c r="N683" i="2"/>
  <c r="O683" i="2"/>
  <c r="T683" i="2"/>
  <c r="U683" i="2"/>
  <c r="Z683" i="2"/>
  <c r="AA683" i="2"/>
  <c r="AF683" i="2"/>
  <c r="AG683" i="2"/>
  <c r="H684" i="2"/>
  <c r="I684" i="2"/>
  <c r="N684" i="2"/>
  <c r="O684" i="2"/>
  <c r="T684" i="2"/>
  <c r="U684" i="2"/>
  <c r="Z684" i="2"/>
  <c r="AA684" i="2"/>
  <c r="AF684" i="2"/>
  <c r="AG684" i="2"/>
  <c r="H685" i="2"/>
  <c r="I685" i="2"/>
  <c r="N685" i="2"/>
  <c r="O685" i="2"/>
  <c r="T685" i="2"/>
  <c r="U685" i="2"/>
  <c r="Z685" i="2"/>
  <c r="AA685" i="2"/>
  <c r="AF685" i="2"/>
  <c r="AG685" i="2"/>
  <c r="H686" i="2"/>
  <c r="I686" i="2"/>
  <c r="N686" i="2"/>
  <c r="O686" i="2"/>
  <c r="T686" i="2"/>
  <c r="U686" i="2"/>
  <c r="Z686" i="2"/>
  <c r="AA686" i="2"/>
  <c r="AF686" i="2"/>
  <c r="AG686" i="2"/>
  <c r="H687" i="2"/>
  <c r="I687" i="2"/>
  <c r="N687" i="2"/>
  <c r="O687" i="2"/>
  <c r="T687" i="2"/>
  <c r="U687" i="2"/>
  <c r="Z687" i="2"/>
  <c r="AA687" i="2"/>
  <c r="AF687" i="2"/>
  <c r="AG687" i="2"/>
  <c r="H688" i="2"/>
  <c r="I688" i="2"/>
  <c r="N688" i="2"/>
  <c r="O688" i="2"/>
  <c r="T688" i="2"/>
  <c r="U688" i="2"/>
  <c r="Z688" i="2"/>
  <c r="AA688" i="2"/>
  <c r="AF688" i="2"/>
  <c r="AG688" i="2"/>
  <c r="H689" i="2"/>
  <c r="I689" i="2"/>
  <c r="N689" i="2"/>
  <c r="O689" i="2"/>
  <c r="T689" i="2"/>
  <c r="U689" i="2"/>
  <c r="Z689" i="2"/>
  <c r="AA689" i="2"/>
  <c r="AF689" i="2"/>
  <c r="AG689" i="2"/>
  <c r="H690" i="2"/>
  <c r="I690" i="2"/>
  <c r="N690" i="2"/>
  <c r="O690" i="2"/>
  <c r="T690" i="2"/>
  <c r="U690" i="2"/>
  <c r="Z690" i="2"/>
  <c r="AA690" i="2"/>
  <c r="AF690" i="2"/>
  <c r="AG690" i="2"/>
  <c r="H691" i="2"/>
  <c r="I691" i="2"/>
  <c r="N691" i="2"/>
  <c r="O691" i="2"/>
  <c r="T691" i="2"/>
  <c r="U691" i="2"/>
  <c r="Z691" i="2"/>
  <c r="AA691" i="2"/>
  <c r="AF691" i="2"/>
  <c r="AG691" i="2"/>
  <c r="H692" i="2"/>
  <c r="I692" i="2"/>
  <c r="N692" i="2"/>
  <c r="O692" i="2"/>
  <c r="T692" i="2"/>
  <c r="U692" i="2"/>
  <c r="Z692" i="2"/>
  <c r="AA692" i="2"/>
  <c r="AF692" i="2"/>
  <c r="AG692" i="2"/>
  <c r="H693" i="2"/>
  <c r="I693" i="2"/>
  <c r="N693" i="2"/>
  <c r="O693" i="2"/>
  <c r="T693" i="2"/>
  <c r="U693" i="2"/>
  <c r="Z693" i="2"/>
  <c r="AA693" i="2"/>
  <c r="AF693" i="2"/>
  <c r="AG693" i="2"/>
  <c r="H694" i="2"/>
  <c r="I694" i="2"/>
  <c r="N694" i="2"/>
  <c r="O694" i="2"/>
  <c r="T694" i="2"/>
  <c r="U694" i="2"/>
  <c r="Z694" i="2"/>
  <c r="AA694" i="2"/>
  <c r="AF694" i="2"/>
  <c r="AG694" i="2"/>
  <c r="H695" i="2"/>
  <c r="I695" i="2"/>
  <c r="N695" i="2"/>
  <c r="O695" i="2"/>
  <c r="T695" i="2"/>
  <c r="U695" i="2"/>
  <c r="Z695" i="2"/>
  <c r="AA695" i="2"/>
  <c r="AF695" i="2"/>
  <c r="AG695" i="2"/>
  <c r="H696" i="2"/>
  <c r="I696" i="2"/>
  <c r="N696" i="2"/>
  <c r="O696" i="2"/>
  <c r="T696" i="2"/>
  <c r="U696" i="2"/>
  <c r="Z696" i="2"/>
  <c r="AA696" i="2"/>
  <c r="AF696" i="2"/>
  <c r="AG696" i="2"/>
  <c r="H697" i="2"/>
  <c r="I697" i="2"/>
  <c r="N697" i="2"/>
  <c r="O697" i="2"/>
  <c r="T697" i="2"/>
  <c r="U697" i="2"/>
  <c r="Z697" i="2"/>
  <c r="AA697" i="2"/>
  <c r="AF697" i="2"/>
  <c r="AG697" i="2"/>
  <c r="H698" i="2"/>
  <c r="I698" i="2"/>
  <c r="N698" i="2"/>
  <c r="O698" i="2"/>
  <c r="T698" i="2"/>
  <c r="U698" i="2"/>
  <c r="Z698" i="2"/>
  <c r="AA698" i="2"/>
  <c r="AF698" i="2"/>
  <c r="AG698" i="2"/>
  <c r="H699" i="2"/>
  <c r="I699" i="2"/>
  <c r="N699" i="2"/>
  <c r="O699" i="2"/>
  <c r="T699" i="2"/>
  <c r="U699" i="2"/>
  <c r="Z699" i="2"/>
  <c r="AA699" i="2"/>
  <c r="AF699" i="2"/>
  <c r="AG699" i="2"/>
  <c r="H700" i="2"/>
  <c r="I700" i="2"/>
  <c r="N700" i="2"/>
  <c r="O700" i="2"/>
  <c r="T700" i="2"/>
  <c r="U700" i="2"/>
  <c r="Z700" i="2"/>
  <c r="AA700" i="2"/>
  <c r="AF700" i="2"/>
  <c r="AG700" i="2"/>
  <c r="H701" i="2"/>
  <c r="I701" i="2"/>
  <c r="N701" i="2"/>
  <c r="O701" i="2"/>
  <c r="T701" i="2"/>
  <c r="U701" i="2"/>
  <c r="Z701" i="2"/>
  <c r="AA701" i="2"/>
  <c r="AF701" i="2"/>
  <c r="AG701" i="2"/>
  <c r="H702" i="2"/>
  <c r="I702" i="2"/>
  <c r="N702" i="2"/>
  <c r="O702" i="2"/>
  <c r="T702" i="2"/>
  <c r="U702" i="2"/>
  <c r="Z702" i="2"/>
  <c r="AA702" i="2"/>
  <c r="AF702" i="2"/>
  <c r="AG702" i="2"/>
  <c r="H703" i="2"/>
  <c r="I703" i="2"/>
  <c r="N703" i="2"/>
  <c r="O703" i="2"/>
  <c r="T703" i="2"/>
  <c r="U703" i="2"/>
  <c r="Z703" i="2"/>
  <c r="AA703" i="2"/>
  <c r="AF703" i="2"/>
  <c r="AG703" i="2"/>
  <c r="H704" i="2"/>
  <c r="I704" i="2"/>
  <c r="N704" i="2"/>
  <c r="O704" i="2"/>
  <c r="T704" i="2"/>
  <c r="U704" i="2"/>
  <c r="Z704" i="2"/>
  <c r="AA704" i="2"/>
  <c r="AF704" i="2"/>
  <c r="AG704" i="2"/>
  <c r="H705" i="2"/>
  <c r="I705" i="2"/>
  <c r="N705" i="2"/>
  <c r="O705" i="2"/>
  <c r="T705" i="2"/>
  <c r="U705" i="2"/>
  <c r="Z705" i="2"/>
  <c r="AA705" i="2"/>
  <c r="AF705" i="2"/>
  <c r="AG705" i="2"/>
  <c r="H706" i="2"/>
  <c r="I706" i="2"/>
  <c r="N706" i="2"/>
  <c r="O706" i="2"/>
  <c r="T706" i="2"/>
  <c r="U706" i="2"/>
  <c r="Z706" i="2"/>
  <c r="AA706" i="2"/>
  <c r="AF706" i="2"/>
  <c r="AG706" i="2"/>
  <c r="H707" i="2"/>
  <c r="I707" i="2"/>
  <c r="N707" i="2"/>
  <c r="O707" i="2"/>
  <c r="T707" i="2"/>
  <c r="U707" i="2"/>
  <c r="Z707" i="2"/>
  <c r="AA707" i="2"/>
  <c r="AF707" i="2"/>
  <c r="AG707" i="2"/>
  <c r="H708" i="2"/>
  <c r="I708" i="2"/>
  <c r="N708" i="2"/>
  <c r="O708" i="2"/>
  <c r="T708" i="2"/>
  <c r="U708" i="2"/>
  <c r="Z708" i="2"/>
  <c r="AA708" i="2"/>
  <c r="AF708" i="2"/>
  <c r="AG708" i="2"/>
  <c r="H709" i="2"/>
  <c r="I709" i="2"/>
  <c r="N709" i="2"/>
  <c r="O709" i="2"/>
  <c r="T709" i="2"/>
  <c r="U709" i="2"/>
  <c r="Z709" i="2"/>
  <c r="AA709" i="2"/>
  <c r="AF709" i="2"/>
  <c r="AG709" i="2"/>
  <c r="H710" i="2"/>
  <c r="I710" i="2"/>
  <c r="N710" i="2"/>
  <c r="O710" i="2"/>
  <c r="T710" i="2"/>
  <c r="U710" i="2"/>
  <c r="Z710" i="2"/>
  <c r="AA710" i="2"/>
  <c r="AF710" i="2"/>
  <c r="AG710" i="2"/>
  <c r="H711" i="2"/>
  <c r="I711" i="2"/>
  <c r="N711" i="2"/>
  <c r="O711" i="2"/>
  <c r="T711" i="2"/>
  <c r="U711" i="2"/>
  <c r="Z711" i="2"/>
  <c r="AA711" i="2"/>
  <c r="AF711" i="2"/>
  <c r="AG711" i="2"/>
  <c r="H712" i="2"/>
  <c r="I712" i="2"/>
  <c r="N712" i="2"/>
  <c r="O712" i="2"/>
  <c r="T712" i="2"/>
  <c r="U712" i="2"/>
  <c r="Z712" i="2"/>
  <c r="AA712" i="2"/>
  <c r="AF712" i="2"/>
  <c r="AG712" i="2"/>
  <c r="H713" i="2"/>
  <c r="I713" i="2"/>
  <c r="N713" i="2"/>
  <c r="O713" i="2"/>
  <c r="T713" i="2"/>
  <c r="U713" i="2"/>
  <c r="Z713" i="2"/>
  <c r="AA713" i="2"/>
  <c r="AF713" i="2"/>
  <c r="AG713" i="2"/>
  <c r="H714" i="2"/>
  <c r="I714" i="2"/>
  <c r="N714" i="2"/>
  <c r="O714" i="2"/>
  <c r="T714" i="2"/>
  <c r="U714" i="2"/>
  <c r="Z714" i="2"/>
  <c r="AA714" i="2"/>
  <c r="AF714" i="2"/>
  <c r="AG714" i="2"/>
  <c r="H715" i="2"/>
  <c r="I715" i="2"/>
  <c r="N715" i="2"/>
  <c r="O715" i="2"/>
  <c r="T715" i="2"/>
  <c r="U715" i="2"/>
  <c r="Z715" i="2"/>
  <c r="AA715" i="2"/>
  <c r="AF715" i="2"/>
  <c r="AG715" i="2"/>
  <c r="H716" i="2"/>
  <c r="I716" i="2"/>
  <c r="N716" i="2"/>
  <c r="O716" i="2"/>
  <c r="T716" i="2"/>
  <c r="U716" i="2"/>
  <c r="Z716" i="2"/>
  <c r="AA716" i="2"/>
  <c r="AF716" i="2"/>
  <c r="AG716" i="2"/>
  <c r="H717" i="2"/>
  <c r="I717" i="2"/>
  <c r="N717" i="2"/>
  <c r="O717" i="2"/>
  <c r="T717" i="2"/>
  <c r="U717" i="2"/>
  <c r="Z717" i="2"/>
  <c r="AA717" i="2"/>
  <c r="AF717" i="2"/>
  <c r="AG717" i="2"/>
  <c r="H718" i="2"/>
  <c r="I718" i="2"/>
  <c r="N718" i="2"/>
  <c r="O718" i="2"/>
  <c r="T718" i="2"/>
  <c r="U718" i="2"/>
  <c r="Z718" i="2"/>
  <c r="AA718" i="2"/>
  <c r="AF718" i="2"/>
  <c r="AG718" i="2"/>
  <c r="H719" i="2"/>
  <c r="I719" i="2"/>
  <c r="N719" i="2"/>
  <c r="O719" i="2"/>
  <c r="T719" i="2"/>
  <c r="U719" i="2"/>
  <c r="Z719" i="2"/>
  <c r="AA719" i="2"/>
  <c r="AF719" i="2"/>
  <c r="AG719" i="2"/>
  <c r="H720" i="2"/>
  <c r="I720" i="2"/>
  <c r="N720" i="2"/>
  <c r="O720" i="2"/>
  <c r="T720" i="2"/>
  <c r="U720" i="2"/>
  <c r="Z720" i="2"/>
  <c r="AA720" i="2"/>
  <c r="AF720" i="2"/>
  <c r="AG720" i="2"/>
  <c r="H721" i="2"/>
  <c r="I721" i="2"/>
  <c r="N721" i="2"/>
  <c r="O721" i="2"/>
  <c r="T721" i="2"/>
  <c r="U721" i="2"/>
  <c r="Z721" i="2"/>
  <c r="AA721" i="2"/>
  <c r="AF721" i="2"/>
  <c r="AG721" i="2"/>
  <c r="H722" i="2"/>
  <c r="I722" i="2"/>
  <c r="N722" i="2"/>
  <c r="O722" i="2"/>
  <c r="T722" i="2"/>
  <c r="U722" i="2"/>
  <c r="Z722" i="2"/>
  <c r="AA722" i="2"/>
  <c r="AF722" i="2"/>
  <c r="AG722" i="2"/>
  <c r="H723" i="2"/>
  <c r="I723" i="2"/>
  <c r="N723" i="2"/>
  <c r="O723" i="2"/>
  <c r="T723" i="2"/>
  <c r="U723" i="2"/>
  <c r="Z723" i="2"/>
  <c r="AA723" i="2"/>
  <c r="AF723" i="2"/>
  <c r="AG723" i="2"/>
  <c r="H724" i="2"/>
  <c r="I724" i="2"/>
  <c r="N724" i="2"/>
  <c r="O724" i="2"/>
  <c r="T724" i="2"/>
  <c r="U724" i="2"/>
  <c r="Z724" i="2"/>
  <c r="AA724" i="2"/>
  <c r="AF724" i="2"/>
  <c r="AG724" i="2"/>
  <c r="H725" i="2"/>
  <c r="I725" i="2"/>
  <c r="N725" i="2"/>
  <c r="O725" i="2"/>
  <c r="T725" i="2"/>
  <c r="U725" i="2"/>
  <c r="Z725" i="2"/>
  <c r="AA725" i="2"/>
  <c r="AF725" i="2"/>
  <c r="AG725" i="2"/>
  <c r="H726" i="2"/>
  <c r="I726" i="2"/>
  <c r="N726" i="2"/>
  <c r="O726" i="2"/>
  <c r="T726" i="2"/>
  <c r="U726" i="2"/>
  <c r="Z726" i="2"/>
  <c r="AA726" i="2"/>
  <c r="AF726" i="2"/>
  <c r="AG726" i="2"/>
  <c r="H727" i="2"/>
  <c r="I727" i="2"/>
  <c r="N727" i="2"/>
  <c r="O727" i="2"/>
  <c r="T727" i="2"/>
  <c r="U727" i="2"/>
  <c r="Z727" i="2"/>
  <c r="AA727" i="2"/>
  <c r="AF727" i="2"/>
  <c r="AG727" i="2"/>
  <c r="H728" i="2"/>
  <c r="I728" i="2"/>
  <c r="N728" i="2"/>
  <c r="O728" i="2"/>
  <c r="T728" i="2"/>
  <c r="U728" i="2"/>
  <c r="Z728" i="2"/>
  <c r="AA728" i="2"/>
  <c r="AF728" i="2"/>
  <c r="AG728" i="2"/>
  <c r="H729" i="2"/>
  <c r="I729" i="2"/>
  <c r="N729" i="2"/>
  <c r="O729" i="2"/>
  <c r="T729" i="2"/>
  <c r="U729" i="2"/>
  <c r="Z729" i="2"/>
  <c r="AA729" i="2"/>
  <c r="AF729" i="2"/>
  <c r="AG729" i="2"/>
  <c r="H730" i="2"/>
  <c r="I730" i="2"/>
  <c r="N730" i="2"/>
  <c r="O730" i="2"/>
  <c r="T730" i="2"/>
  <c r="U730" i="2"/>
  <c r="Z730" i="2"/>
  <c r="AA730" i="2"/>
  <c r="AF730" i="2"/>
  <c r="AG730" i="2"/>
  <c r="H731" i="2"/>
  <c r="I731" i="2"/>
  <c r="N731" i="2"/>
  <c r="O731" i="2"/>
  <c r="T731" i="2"/>
  <c r="U731" i="2"/>
  <c r="Z731" i="2"/>
  <c r="AA731" i="2"/>
  <c r="AF731" i="2"/>
  <c r="AG731" i="2"/>
  <c r="H732" i="2"/>
  <c r="I732" i="2"/>
  <c r="N732" i="2"/>
  <c r="O732" i="2"/>
  <c r="T732" i="2"/>
  <c r="U732" i="2"/>
  <c r="Z732" i="2"/>
  <c r="AA732" i="2"/>
  <c r="AF732" i="2"/>
  <c r="AG732" i="2"/>
  <c r="H733" i="2"/>
  <c r="I733" i="2"/>
  <c r="N733" i="2"/>
  <c r="O733" i="2"/>
  <c r="T733" i="2"/>
  <c r="U733" i="2"/>
  <c r="Z733" i="2"/>
  <c r="AA733" i="2"/>
  <c r="AF733" i="2"/>
  <c r="AG733" i="2"/>
  <c r="H734" i="2"/>
  <c r="I734" i="2"/>
  <c r="N734" i="2"/>
  <c r="O734" i="2"/>
  <c r="T734" i="2"/>
  <c r="U734" i="2"/>
  <c r="Z734" i="2"/>
  <c r="AA734" i="2"/>
  <c r="AF734" i="2"/>
  <c r="AG734" i="2"/>
  <c r="H735" i="2"/>
  <c r="I735" i="2"/>
  <c r="N735" i="2"/>
  <c r="O735" i="2"/>
  <c r="T735" i="2"/>
  <c r="U735" i="2"/>
  <c r="Z735" i="2"/>
  <c r="AA735" i="2"/>
  <c r="AF735" i="2"/>
  <c r="AG735" i="2"/>
  <c r="H736" i="2"/>
  <c r="I736" i="2"/>
  <c r="N736" i="2"/>
  <c r="O736" i="2"/>
  <c r="T736" i="2"/>
  <c r="U736" i="2"/>
  <c r="Z736" i="2"/>
  <c r="AA736" i="2"/>
  <c r="AF736" i="2"/>
  <c r="AG736" i="2"/>
  <c r="H737" i="2"/>
  <c r="I737" i="2"/>
  <c r="N737" i="2"/>
  <c r="O737" i="2"/>
  <c r="T737" i="2"/>
  <c r="U737" i="2"/>
  <c r="Z737" i="2"/>
  <c r="AA737" i="2"/>
  <c r="AF737" i="2"/>
  <c r="AG737" i="2"/>
  <c r="H738" i="2"/>
  <c r="I738" i="2"/>
  <c r="N738" i="2"/>
  <c r="O738" i="2"/>
  <c r="T738" i="2"/>
  <c r="U738" i="2"/>
  <c r="Z738" i="2"/>
  <c r="AA738" i="2"/>
  <c r="AF738" i="2"/>
  <c r="AG738" i="2"/>
  <c r="H739" i="2"/>
  <c r="I739" i="2"/>
  <c r="N739" i="2"/>
  <c r="O739" i="2"/>
  <c r="T739" i="2"/>
  <c r="U739" i="2"/>
  <c r="Z739" i="2"/>
  <c r="AA739" i="2"/>
  <c r="AF739" i="2"/>
  <c r="AG739" i="2"/>
  <c r="H740" i="2"/>
  <c r="I740" i="2"/>
  <c r="N740" i="2"/>
  <c r="O740" i="2"/>
  <c r="T740" i="2"/>
  <c r="U740" i="2"/>
  <c r="Z740" i="2"/>
  <c r="AA740" i="2"/>
  <c r="AF740" i="2"/>
  <c r="AG740" i="2"/>
  <c r="H741" i="2"/>
  <c r="I741" i="2"/>
  <c r="N741" i="2"/>
  <c r="O741" i="2"/>
  <c r="T741" i="2"/>
  <c r="U741" i="2"/>
  <c r="Z741" i="2"/>
  <c r="AA741" i="2"/>
  <c r="AF741" i="2"/>
  <c r="AG741" i="2"/>
  <c r="H742" i="2"/>
  <c r="I742" i="2"/>
  <c r="N742" i="2"/>
  <c r="O742" i="2"/>
  <c r="T742" i="2"/>
  <c r="U742" i="2"/>
  <c r="Z742" i="2"/>
  <c r="AA742" i="2"/>
  <c r="AF742" i="2"/>
  <c r="AG742" i="2"/>
  <c r="H743" i="2"/>
  <c r="I743" i="2"/>
  <c r="N743" i="2"/>
  <c r="O743" i="2"/>
  <c r="T743" i="2"/>
  <c r="U743" i="2"/>
  <c r="Z743" i="2"/>
  <c r="AA743" i="2"/>
  <c r="AF743" i="2"/>
  <c r="AG743" i="2"/>
  <c r="H744" i="2"/>
  <c r="I744" i="2"/>
  <c r="N744" i="2"/>
  <c r="O744" i="2"/>
  <c r="T744" i="2"/>
  <c r="U744" i="2"/>
  <c r="Z744" i="2"/>
  <c r="AA744" i="2"/>
  <c r="AF744" i="2"/>
  <c r="AG744" i="2"/>
  <c r="H745" i="2"/>
  <c r="I745" i="2"/>
  <c r="N745" i="2"/>
  <c r="O745" i="2"/>
  <c r="T745" i="2"/>
  <c r="U745" i="2"/>
  <c r="Z745" i="2"/>
  <c r="AA745" i="2"/>
  <c r="AF745" i="2"/>
  <c r="AG745" i="2"/>
  <c r="H746" i="2"/>
  <c r="I746" i="2"/>
  <c r="N746" i="2"/>
  <c r="O746" i="2"/>
  <c r="T746" i="2"/>
  <c r="U746" i="2"/>
  <c r="Z746" i="2"/>
  <c r="AA746" i="2"/>
  <c r="AF746" i="2"/>
  <c r="AG746" i="2"/>
  <c r="H747" i="2"/>
  <c r="I747" i="2"/>
  <c r="N747" i="2"/>
  <c r="O747" i="2"/>
  <c r="T747" i="2"/>
  <c r="U747" i="2"/>
  <c r="Z747" i="2"/>
  <c r="AA747" i="2"/>
  <c r="AF747" i="2"/>
  <c r="AG747" i="2"/>
  <c r="H748" i="2"/>
  <c r="I748" i="2"/>
  <c r="N748" i="2"/>
  <c r="O748" i="2"/>
  <c r="T748" i="2"/>
  <c r="U748" i="2"/>
  <c r="Z748" i="2"/>
  <c r="AA748" i="2"/>
  <c r="AF748" i="2"/>
  <c r="AG748" i="2"/>
  <c r="H749" i="2"/>
  <c r="I749" i="2"/>
  <c r="N749" i="2"/>
  <c r="O749" i="2"/>
  <c r="T749" i="2"/>
  <c r="U749" i="2"/>
  <c r="Z749" i="2"/>
  <c r="AA749" i="2"/>
  <c r="AF749" i="2"/>
  <c r="AG749" i="2"/>
  <c r="H750" i="2"/>
  <c r="I750" i="2"/>
  <c r="N750" i="2"/>
  <c r="O750" i="2"/>
  <c r="T750" i="2"/>
  <c r="U750" i="2"/>
  <c r="Z750" i="2"/>
  <c r="AA750" i="2"/>
  <c r="AF750" i="2"/>
  <c r="AG750" i="2"/>
  <c r="H751" i="2"/>
  <c r="I751" i="2"/>
  <c r="N751" i="2"/>
  <c r="O751" i="2"/>
  <c r="T751" i="2"/>
  <c r="U751" i="2"/>
  <c r="Z751" i="2"/>
  <c r="AA751" i="2"/>
  <c r="AF751" i="2"/>
  <c r="AG751" i="2"/>
  <c r="H752" i="2"/>
  <c r="I752" i="2"/>
  <c r="N752" i="2"/>
  <c r="O752" i="2"/>
  <c r="T752" i="2"/>
  <c r="U752" i="2"/>
  <c r="Z752" i="2"/>
  <c r="AA752" i="2"/>
  <c r="AF752" i="2"/>
  <c r="AG752" i="2"/>
  <c r="H753" i="2"/>
  <c r="I753" i="2"/>
  <c r="N753" i="2"/>
  <c r="O753" i="2"/>
  <c r="T753" i="2"/>
  <c r="U753" i="2"/>
  <c r="Z753" i="2"/>
  <c r="AA753" i="2"/>
  <c r="AF753" i="2"/>
  <c r="AG753" i="2"/>
  <c r="H754" i="2"/>
  <c r="I754" i="2"/>
  <c r="N754" i="2"/>
  <c r="O754" i="2"/>
  <c r="T754" i="2"/>
  <c r="U754" i="2"/>
  <c r="Z754" i="2"/>
  <c r="AA754" i="2"/>
  <c r="AF754" i="2"/>
  <c r="AG754" i="2"/>
  <c r="H755" i="2"/>
  <c r="I755" i="2"/>
  <c r="N755" i="2"/>
  <c r="O755" i="2"/>
  <c r="T755" i="2"/>
  <c r="U755" i="2"/>
  <c r="Z755" i="2"/>
  <c r="AA755" i="2"/>
  <c r="AF755" i="2"/>
  <c r="AG755" i="2"/>
  <c r="H756" i="2"/>
  <c r="I756" i="2"/>
  <c r="N756" i="2"/>
  <c r="O756" i="2"/>
  <c r="T756" i="2"/>
  <c r="U756" i="2"/>
  <c r="Z756" i="2"/>
  <c r="AA756" i="2"/>
  <c r="AF756" i="2"/>
  <c r="AG756" i="2"/>
  <c r="H757" i="2"/>
  <c r="I757" i="2"/>
  <c r="N757" i="2"/>
  <c r="O757" i="2"/>
  <c r="T757" i="2"/>
  <c r="U757" i="2"/>
  <c r="Z757" i="2"/>
  <c r="AA757" i="2"/>
  <c r="AF757" i="2"/>
  <c r="AG757" i="2"/>
  <c r="H758" i="2"/>
  <c r="I758" i="2"/>
  <c r="N758" i="2"/>
  <c r="O758" i="2"/>
  <c r="T758" i="2"/>
  <c r="U758" i="2"/>
  <c r="Z758" i="2"/>
  <c r="AA758" i="2"/>
  <c r="AF758" i="2"/>
  <c r="AG758" i="2"/>
  <c r="H759" i="2"/>
  <c r="I759" i="2"/>
  <c r="N759" i="2"/>
  <c r="O759" i="2"/>
  <c r="T759" i="2"/>
  <c r="U759" i="2"/>
  <c r="Z759" i="2"/>
  <c r="AA759" i="2"/>
  <c r="AF759" i="2"/>
  <c r="AG759" i="2"/>
  <c r="H760" i="2"/>
  <c r="I760" i="2"/>
  <c r="N760" i="2"/>
  <c r="O760" i="2"/>
  <c r="T760" i="2"/>
  <c r="U760" i="2"/>
  <c r="Z760" i="2"/>
  <c r="AA760" i="2"/>
  <c r="AF760" i="2"/>
  <c r="AG760" i="2"/>
  <c r="H761" i="2"/>
  <c r="I761" i="2"/>
  <c r="N761" i="2"/>
  <c r="O761" i="2"/>
  <c r="T761" i="2"/>
  <c r="U761" i="2"/>
  <c r="Z761" i="2"/>
  <c r="AA761" i="2"/>
  <c r="AF761" i="2"/>
  <c r="AG761" i="2"/>
  <c r="H762" i="2"/>
  <c r="I762" i="2"/>
  <c r="N762" i="2"/>
  <c r="O762" i="2"/>
  <c r="T762" i="2"/>
  <c r="U762" i="2"/>
  <c r="Z762" i="2"/>
  <c r="AA762" i="2"/>
  <c r="AF762" i="2"/>
  <c r="AG762" i="2"/>
  <c r="H763" i="2"/>
  <c r="I763" i="2"/>
  <c r="N763" i="2"/>
  <c r="O763" i="2"/>
  <c r="T763" i="2"/>
  <c r="U763" i="2"/>
  <c r="Z763" i="2"/>
  <c r="AA763" i="2"/>
  <c r="AF763" i="2"/>
  <c r="AG763" i="2"/>
  <c r="H764" i="2"/>
  <c r="I764" i="2"/>
  <c r="N764" i="2"/>
  <c r="O764" i="2"/>
  <c r="T764" i="2"/>
  <c r="U764" i="2"/>
  <c r="Z764" i="2"/>
  <c r="AA764" i="2"/>
  <c r="AF764" i="2"/>
  <c r="AG764" i="2"/>
  <c r="H765" i="2"/>
  <c r="I765" i="2"/>
  <c r="N765" i="2"/>
  <c r="O765" i="2"/>
  <c r="T765" i="2"/>
  <c r="U765" i="2"/>
  <c r="Z765" i="2"/>
  <c r="AA765" i="2"/>
  <c r="AF765" i="2"/>
  <c r="AG765" i="2"/>
  <c r="H766" i="2"/>
  <c r="I766" i="2"/>
  <c r="N766" i="2"/>
  <c r="O766" i="2"/>
  <c r="T766" i="2"/>
  <c r="U766" i="2"/>
  <c r="Z766" i="2"/>
  <c r="AA766" i="2"/>
  <c r="AF766" i="2"/>
  <c r="AG766" i="2"/>
  <c r="H767" i="2"/>
  <c r="I767" i="2"/>
  <c r="N767" i="2"/>
  <c r="O767" i="2"/>
  <c r="T767" i="2"/>
  <c r="U767" i="2"/>
  <c r="Z767" i="2"/>
  <c r="AA767" i="2"/>
  <c r="AF767" i="2"/>
  <c r="AG767" i="2"/>
  <c r="H768" i="2"/>
  <c r="I768" i="2"/>
  <c r="N768" i="2"/>
  <c r="O768" i="2"/>
  <c r="T768" i="2"/>
  <c r="U768" i="2"/>
  <c r="Z768" i="2"/>
  <c r="AA768" i="2"/>
  <c r="AF768" i="2"/>
  <c r="AG768" i="2"/>
  <c r="H769" i="2"/>
  <c r="I769" i="2"/>
  <c r="N769" i="2"/>
  <c r="O769" i="2"/>
  <c r="T769" i="2"/>
  <c r="U769" i="2"/>
  <c r="Z769" i="2"/>
  <c r="AA769" i="2"/>
  <c r="AF769" i="2"/>
  <c r="AG769" i="2"/>
  <c r="H770" i="2"/>
  <c r="I770" i="2"/>
  <c r="N770" i="2"/>
  <c r="O770" i="2"/>
  <c r="T770" i="2"/>
  <c r="U770" i="2"/>
  <c r="Z770" i="2"/>
  <c r="AA770" i="2"/>
  <c r="AF770" i="2"/>
  <c r="AG770" i="2"/>
  <c r="H771" i="2"/>
  <c r="I771" i="2"/>
  <c r="N771" i="2"/>
  <c r="O771" i="2"/>
  <c r="T771" i="2"/>
  <c r="U771" i="2"/>
  <c r="Z771" i="2"/>
  <c r="AA771" i="2"/>
  <c r="AF771" i="2"/>
  <c r="AG771" i="2"/>
  <c r="H772" i="2"/>
  <c r="I772" i="2"/>
  <c r="N772" i="2"/>
  <c r="O772" i="2"/>
  <c r="T772" i="2"/>
  <c r="U772" i="2"/>
  <c r="Z772" i="2"/>
  <c r="AA772" i="2"/>
  <c r="AF772" i="2"/>
  <c r="AG772" i="2"/>
  <c r="H773" i="2"/>
  <c r="I773" i="2"/>
  <c r="N773" i="2"/>
  <c r="O773" i="2"/>
  <c r="T773" i="2"/>
  <c r="U773" i="2"/>
  <c r="Z773" i="2"/>
  <c r="AA773" i="2"/>
  <c r="AF773" i="2"/>
  <c r="AG773" i="2"/>
  <c r="H774" i="2"/>
  <c r="I774" i="2"/>
  <c r="N774" i="2"/>
  <c r="O774" i="2"/>
  <c r="T774" i="2"/>
  <c r="U774" i="2"/>
  <c r="Z774" i="2"/>
  <c r="AA774" i="2"/>
  <c r="AF774" i="2"/>
  <c r="AG774" i="2"/>
  <c r="H775" i="2"/>
  <c r="I775" i="2"/>
  <c r="N775" i="2"/>
  <c r="O775" i="2"/>
  <c r="T775" i="2"/>
  <c r="U775" i="2"/>
  <c r="Z775" i="2"/>
  <c r="AA775" i="2"/>
  <c r="AF775" i="2"/>
  <c r="AG775" i="2"/>
  <c r="H776" i="2"/>
  <c r="I776" i="2"/>
  <c r="N776" i="2"/>
  <c r="O776" i="2"/>
  <c r="T776" i="2"/>
  <c r="U776" i="2"/>
  <c r="Z776" i="2"/>
  <c r="AA776" i="2"/>
  <c r="AF776" i="2"/>
  <c r="AG776" i="2"/>
  <c r="H777" i="2"/>
  <c r="I777" i="2"/>
  <c r="N777" i="2"/>
  <c r="O777" i="2"/>
  <c r="T777" i="2"/>
  <c r="U777" i="2"/>
  <c r="Z777" i="2"/>
  <c r="AA777" i="2"/>
  <c r="AF777" i="2"/>
  <c r="AG777" i="2"/>
  <c r="H778" i="2"/>
  <c r="I778" i="2"/>
  <c r="N778" i="2"/>
  <c r="O778" i="2"/>
  <c r="T778" i="2"/>
  <c r="U778" i="2"/>
  <c r="Z778" i="2"/>
  <c r="AA778" i="2"/>
  <c r="AF778" i="2"/>
  <c r="AG778" i="2"/>
  <c r="H779" i="2"/>
  <c r="I779" i="2"/>
  <c r="N779" i="2"/>
  <c r="O779" i="2"/>
  <c r="T779" i="2"/>
  <c r="U779" i="2"/>
  <c r="Z779" i="2"/>
  <c r="AA779" i="2"/>
  <c r="AF779" i="2"/>
  <c r="AG779" i="2"/>
  <c r="H780" i="2"/>
  <c r="I780" i="2"/>
  <c r="N780" i="2"/>
  <c r="O780" i="2"/>
  <c r="T780" i="2"/>
  <c r="U780" i="2"/>
  <c r="Z780" i="2"/>
  <c r="AA780" i="2"/>
  <c r="AF780" i="2"/>
  <c r="AG780" i="2"/>
  <c r="H781" i="2"/>
  <c r="I781" i="2"/>
  <c r="N781" i="2"/>
  <c r="O781" i="2"/>
  <c r="T781" i="2"/>
  <c r="U781" i="2"/>
  <c r="Z781" i="2"/>
  <c r="AA781" i="2"/>
  <c r="AF781" i="2"/>
  <c r="AG781" i="2"/>
  <c r="H782" i="2"/>
  <c r="I782" i="2"/>
  <c r="N782" i="2"/>
  <c r="O782" i="2"/>
  <c r="T782" i="2"/>
  <c r="U782" i="2"/>
  <c r="Z782" i="2"/>
  <c r="AA782" i="2"/>
  <c r="AF782" i="2"/>
  <c r="AG782" i="2"/>
  <c r="H783" i="2"/>
  <c r="I783" i="2"/>
  <c r="N783" i="2"/>
  <c r="O783" i="2"/>
  <c r="T783" i="2"/>
  <c r="U783" i="2"/>
  <c r="Z783" i="2"/>
  <c r="AA783" i="2"/>
  <c r="AF783" i="2"/>
  <c r="AG783" i="2"/>
  <c r="H784" i="2"/>
  <c r="I784" i="2"/>
  <c r="N784" i="2"/>
  <c r="O784" i="2"/>
  <c r="T784" i="2"/>
  <c r="U784" i="2"/>
  <c r="Z784" i="2"/>
  <c r="AA784" i="2"/>
  <c r="AF784" i="2"/>
  <c r="AG784" i="2"/>
  <c r="H785" i="2"/>
  <c r="I785" i="2"/>
  <c r="N785" i="2"/>
  <c r="O785" i="2"/>
  <c r="T785" i="2"/>
  <c r="U785" i="2"/>
  <c r="Z785" i="2"/>
  <c r="AA785" i="2"/>
  <c r="AF785" i="2"/>
  <c r="AG785" i="2"/>
  <c r="H786" i="2"/>
  <c r="I786" i="2"/>
  <c r="N786" i="2"/>
  <c r="O786" i="2"/>
  <c r="T786" i="2"/>
  <c r="U786" i="2"/>
  <c r="Z786" i="2"/>
  <c r="AA786" i="2"/>
  <c r="AF786" i="2"/>
  <c r="AG786" i="2"/>
  <c r="H787" i="2"/>
  <c r="I787" i="2"/>
  <c r="N787" i="2"/>
  <c r="O787" i="2"/>
  <c r="T787" i="2"/>
  <c r="U787" i="2"/>
  <c r="Z787" i="2"/>
  <c r="AA787" i="2"/>
  <c r="AF787" i="2"/>
  <c r="AG787" i="2"/>
  <c r="H788" i="2"/>
  <c r="I788" i="2"/>
  <c r="N788" i="2"/>
  <c r="O788" i="2"/>
  <c r="T788" i="2"/>
  <c r="U788" i="2"/>
  <c r="Z788" i="2"/>
  <c r="AA788" i="2"/>
  <c r="AF788" i="2"/>
  <c r="AG788" i="2"/>
  <c r="H789" i="2"/>
  <c r="I789" i="2"/>
  <c r="N789" i="2"/>
  <c r="O789" i="2"/>
  <c r="T789" i="2"/>
  <c r="U789" i="2"/>
  <c r="Z789" i="2"/>
  <c r="AA789" i="2"/>
  <c r="AF789" i="2"/>
  <c r="AG789" i="2"/>
  <c r="H790" i="2"/>
  <c r="I790" i="2"/>
  <c r="N790" i="2"/>
  <c r="O790" i="2"/>
  <c r="T790" i="2"/>
  <c r="U790" i="2"/>
  <c r="Z790" i="2"/>
  <c r="AA790" i="2"/>
  <c r="AF790" i="2"/>
  <c r="AG790" i="2"/>
  <c r="H791" i="2"/>
  <c r="I791" i="2"/>
  <c r="N791" i="2"/>
  <c r="O791" i="2"/>
  <c r="T791" i="2"/>
  <c r="U791" i="2"/>
  <c r="Z791" i="2"/>
  <c r="AA791" i="2"/>
  <c r="AF791" i="2"/>
  <c r="AG791" i="2"/>
  <c r="H792" i="2"/>
  <c r="I792" i="2"/>
  <c r="N792" i="2"/>
  <c r="O792" i="2"/>
  <c r="T792" i="2"/>
  <c r="U792" i="2"/>
  <c r="Z792" i="2"/>
  <c r="AA792" i="2"/>
  <c r="AF792" i="2"/>
  <c r="AG792" i="2"/>
  <c r="H793" i="2"/>
  <c r="I793" i="2"/>
  <c r="N793" i="2"/>
  <c r="O793" i="2"/>
  <c r="T793" i="2"/>
  <c r="U793" i="2"/>
  <c r="Z793" i="2"/>
  <c r="AA793" i="2"/>
  <c r="AF793" i="2"/>
  <c r="AG793" i="2"/>
  <c r="H794" i="2"/>
  <c r="I794" i="2"/>
  <c r="N794" i="2"/>
  <c r="O794" i="2"/>
  <c r="T794" i="2"/>
  <c r="U794" i="2"/>
  <c r="Z794" i="2"/>
  <c r="AA794" i="2"/>
  <c r="AF794" i="2"/>
  <c r="AG794" i="2"/>
  <c r="H795" i="2"/>
  <c r="I795" i="2"/>
  <c r="N795" i="2"/>
  <c r="O795" i="2"/>
  <c r="T795" i="2"/>
  <c r="U795" i="2"/>
  <c r="Z795" i="2"/>
  <c r="AA795" i="2"/>
  <c r="AF795" i="2"/>
  <c r="AG795" i="2"/>
  <c r="H796" i="2"/>
  <c r="I796" i="2"/>
  <c r="N796" i="2"/>
  <c r="O796" i="2"/>
  <c r="T796" i="2"/>
  <c r="U796" i="2"/>
  <c r="Z796" i="2"/>
  <c r="AA796" i="2"/>
  <c r="AF796" i="2"/>
  <c r="AG796" i="2"/>
  <c r="H797" i="2"/>
  <c r="I797" i="2"/>
  <c r="N797" i="2"/>
  <c r="O797" i="2"/>
  <c r="T797" i="2"/>
  <c r="U797" i="2"/>
  <c r="Z797" i="2"/>
  <c r="AA797" i="2"/>
  <c r="AF797" i="2"/>
  <c r="AG797" i="2"/>
  <c r="H798" i="2"/>
  <c r="I798" i="2"/>
  <c r="N798" i="2"/>
  <c r="O798" i="2"/>
  <c r="T798" i="2"/>
  <c r="U798" i="2"/>
  <c r="Z798" i="2"/>
  <c r="AA798" i="2"/>
  <c r="AF798" i="2"/>
  <c r="AG798" i="2"/>
  <c r="H799" i="2"/>
  <c r="I799" i="2"/>
  <c r="N799" i="2"/>
  <c r="O799" i="2"/>
  <c r="T799" i="2"/>
  <c r="U799" i="2"/>
  <c r="Z799" i="2"/>
  <c r="AA799" i="2"/>
  <c r="AF799" i="2"/>
  <c r="AG799" i="2"/>
  <c r="H800" i="2"/>
  <c r="I800" i="2"/>
  <c r="N800" i="2"/>
  <c r="O800" i="2"/>
  <c r="T800" i="2"/>
  <c r="U800" i="2"/>
  <c r="Z800" i="2"/>
  <c r="AA800" i="2"/>
  <c r="AF800" i="2"/>
  <c r="AG800" i="2"/>
  <c r="H801" i="2"/>
  <c r="I801" i="2"/>
  <c r="N801" i="2"/>
  <c r="O801" i="2"/>
  <c r="T801" i="2"/>
  <c r="U801" i="2"/>
  <c r="Z801" i="2"/>
  <c r="AA801" i="2"/>
  <c r="AF801" i="2"/>
  <c r="AG801" i="2"/>
  <c r="H802" i="2"/>
  <c r="I802" i="2"/>
  <c r="N802" i="2"/>
  <c r="O802" i="2"/>
  <c r="T802" i="2"/>
  <c r="U802" i="2"/>
  <c r="Z802" i="2"/>
  <c r="AA802" i="2"/>
  <c r="AF802" i="2"/>
  <c r="AG802" i="2"/>
  <c r="H803" i="2"/>
  <c r="I803" i="2"/>
  <c r="N803" i="2"/>
  <c r="O803" i="2"/>
  <c r="T803" i="2"/>
  <c r="U803" i="2"/>
  <c r="Z803" i="2"/>
  <c r="AA803" i="2"/>
  <c r="AF803" i="2"/>
  <c r="AG803" i="2"/>
  <c r="H804" i="2"/>
  <c r="I804" i="2"/>
  <c r="N804" i="2"/>
  <c r="O804" i="2"/>
  <c r="T804" i="2"/>
  <c r="U804" i="2"/>
  <c r="Z804" i="2"/>
  <c r="AA804" i="2"/>
  <c r="AF804" i="2"/>
  <c r="AG804" i="2"/>
  <c r="H805" i="2"/>
  <c r="I805" i="2"/>
  <c r="N805" i="2"/>
  <c r="O805" i="2"/>
  <c r="T805" i="2"/>
  <c r="U805" i="2"/>
  <c r="Z805" i="2"/>
  <c r="AA805" i="2"/>
  <c r="AF805" i="2"/>
  <c r="AG805" i="2"/>
  <c r="H806" i="2"/>
  <c r="I806" i="2"/>
  <c r="N806" i="2"/>
  <c r="O806" i="2"/>
  <c r="T806" i="2"/>
  <c r="U806" i="2"/>
  <c r="Z806" i="2"/>
  <c r="AA806" i="2"/>
  <c r="AF806" i="2"/>
  <c r="AG806" i="2"/>
  <c r="H807" i="2"/>
  <c r="I807" i="2"/>
  <c r="N807" i="2"/>
  <c r="O807" i="2"/>
  <c r="T807" i="2"/>
  <c r="U807" i="2"/>
  <c r="Z807" i="2"/>
  <c r="AA807" i="2"/>
  <c r="AF807" i="2"/>
  <c r="AG807" i="2"/>
  <c r="H808" i="2"/>
  <c r="I808" i="2"/>
  <c r="N808" i="2"/>
  <c r="O808" i="2"/>
  <c r="T808" i="2"/>
  <c r="U808" i="2"/>
  <c r="Z808" i="2"/>
  <c r="AA808" i="2"/>
  <c r="AF808" i="2"/>
  <c r="AG808" i="2"/>
  <c r="H809" i="2"/>
  <c r="I809" i="2"/>
  <c r="N809" i="2"/>
  <c r="O809" i="2"/>
  <c r="T809" i="2"/>
  <c r="U809" i="2"/>
  <c r="Z809" i="2"/>
  <c r="AA809" i="2"/>
  <c r="AF809" i="2"/>
  <c r="AG809" i="2"/>
  <c r="H810" i="2"/>
  <c r="I810" i="2"/>
  <c r="N810" i="2"/>
  <c r="O810" i="2"/>
  <c r="T810" i="2"/>
  <c r="U810" i="2"/>
  <c r="Z810" i="2"/>
  <c r="AA810" i="2"/>
  <c r="AF810" i="2"/>
  <c r="AG810" i="2"/>
  <c r="H811" i="2"/>
  <c r="I811" i="2"/>
  <c r="N811" i="2"/>
  <c r="O811" i="2"/>
  <c r="T811" i="2"/>
  <c r="U811" i="2"/>
  <c r="Z811" i="2"/>
  <c r="AA811" i="2"/>
  <c r="AF811" i="2"/>
  <c r="AG811" i="2"/>
  <c r="H812" i="2"/>
  <c r="I812" i="2"/>
  <c r="N812" i="2"/>
  <c r="O812" i="2"/>
  <c r="T812" i="2"/>
  <c r="U812" i="2"/>
  <c r="Z812" i="2"/>
  <c r="AA812" i="2"/>
  <c r="AF812" i="2"/>
  <c r="AG812" i="2"/>
  <c r="H813" i="2"/>
  <c r="I813" i="2"/>
  <c r="N813" i="2"/>
  <c r="O813" i="2"/>
  <c r="T813" i="2"/>
  <c r="U813" i="2"/>
  <c r="Z813" i="2"/>
  <c r="AA813" i="2"/>
  <c r="AF813" i="2"/>
  <c r="AG813" i="2"/>
  <c r="H814" i="2"/>
  <c r="I814" i="2"/>
  <c r="N814" i="2"/>
  <c r="O814" i="2"/>
  <c r="T814" i="2"/>
  <c r="U814" i="2"/>
  <c r="Z814" i="2"/>
  <c r="AA814" i="2"/>
  <c r="AF814" i="2"/>
  <c r="AG814" i="2"/>
  <c r="H815" i="2"/>
  <c r="I815" i="2"/>
  <c r="N815" i="2"/>
  <c r="O815" i="2"/>
  <c r="T815" i="2"/>
  <c r="U815" i="2"/>
  <c r="Z815" i="2"/>
  <c r="AA815" i="2"/>
  <c r="AF815" i="2"/>
  <c r="AG815" i="2"/>
  <c r="H816" i="2"/>
  <c r="I816" i="2"/>
  <c r="N816" i="2"/>
  <c r="O816" i="2"/>
  <c r="T816" i="2"/>
  <c r="U816" i="2"/>
  <c r="Z816" i="2"/>
  <c r="AA816" i="2"/>
  <c r="AF816" i="2"/>
  <c r="AG816" i="2"/>
  <c r="H817" i="2"/>
  <c r="I817" i="2"/>
  <c r="N817" i="2"/>
  <c r="O817" i="2"/>
  <c r="T817" i="2"/>
  <c r="U817" i="2"/>
  <c r="Z817" i="2"/>
  <c r="AA817" i="2"/>
  <c r="AF817" i="2"/>
  <c r="AG817" i="2"/>
  <c r="H818" i="2"/>
  <c r="I818" i="2"/>
  <c r="N818" i="2"/>
  <c r="O818" i="2"/>
  <c r="T818" i="2"/>
  <c r="U818" i="2"/>
  <c r="Z818" i="2"/>
  <c r="AA818" i="2"/>
  <c r="AF818" i="2"/>
  <c r="AG818" i="2"/>
  <c r="H819" i="2"/>
  <c r="I819" i="2"/>
  <c r="N819" i="2"/>
  <c r="O819" i="2"/>
  <c r="T819" i="2"/>
  <c r="U819" i="2"/>
  <c r="Z819" i="2"/>
  <c r="AA819" i="2"/>
  <c r="AF819" i="2"/>
  <c r="AG819" i="2"/>
  <c r="H820" i="2"/>
  <c r="I820" i="2"/>
  <c r="N820" i="2"/>
  <c r="O820" i="2"/>
  <c r="T820" i="2"/>
  <c r="U820" i="2"/>
  <c r="Z820" i="2"/>
  <c r="AA820" i="2"/>
  <c r="AF820" i="2"/>
  <c r="AG820" i="2"/>
  <c r="H821" i="2"/>
  <c r="I821" i="2"/>
  <c r="N821" i="2"/>
  <c r="O821" i="2"/>
  <c r="T821" i="2"/>
  <c r="U821" i="2"/>
  <c r="Z821" i="2"/>
  <c r="AA821" i="2"/>
  <c r="AF821" i="2"/>
  <c r="AG821" i="2"/>
  <c r="H822" i="2"/>
  <c r="I822" i="2"/>
  <c r="N822" i="2"/>
  <c r="O822" i="2"/>
  <c r="T822" i="2"/>
  <c r="U822" i="2"/>
  <c r="Z822" i="2"/>
  <c r="AA822" i="2"/>
  <c r="AF822" i="2"/>
  <c r="AG822" i="2"/>
  <c r="H823" i="2"/>
  <c r="I823" i="2"/>
  <c r="N823" i="2"/>
  <c r="O823" i="2"/>
  <c r="T823" i="2"/>
  <c r="U823" i="2"/>
  <c r="Z823" i="2"/>
  <c r="AA823" i="2"/>
  <c r="AF823" i="2"/>
  <c r="AG823" i="2"/>
  <c r="H824" i="2"/>
  <c r="I824" i="2"/>
  <c r="N824" i="2"/>
  <c r="O824" i="2"/>
  <c r="T824" i="2"/>
  <c r="U824" i="2"/>
  <c r="Z824" i="2"/>
  <c r="AA824" i="2"/>
  <c r="AF824" i="2"/>
  <c r="AG824" i="2"/>
  <c r="H825" i="2"/>
  <c r="I825" i="2"/>
  <c r="N825" i="2"/>
  <c r="O825" i="2"/>
  <c r="T825" i="2"/>
  <c r="U825" i="2"/>
  <c r="Z825" i="2"/>
  <c r="AA825" i="2"/>
  <c r="AF825" i="2"/>
  <c r="AG825" i="2"/>
  <c r="H826" i="2"/>
  <c r="I826" i="2"/>
  <c r="N826" i="2"/>
  <c r="O826" i="2"/>
  <c r="T826" i="2"/>
  <c r="U826" i="2"/>
  <c r="Z826" i="2"/>
  <c r="AA826" i="2"/>
  <c r="AF826" i="2"/>
  <c r="AG826" i="2"/>
  <c r="H827" i="2"/>
  <c r="I827" i="2"/>
  <c r="N827" i="2"/>
  <c r="O827" i="2"/>
  <c r="T827" i="2"/>
  <c r="U827" i="2"/>
  <c r="Z827" i="2"/>
  <c r="AA827" i="2"/>
  <c r="AF827" i="2"/>
  <c r="AG827" i="2"/>
  <c r="H828" i="2"/>
  <c r="I828" i="2"/>
  <c r="N828" i="2"/>
  <c r="O828" i="2"/>
  <c r="T828" i="2"/>
  <c r="U828" i="2"/>
  <c r="Z828" i="2"/>
  <c r="AA828" i="2"/>
  <c r="AF828" i="2"/>
  <c r="AG828" i="2"/>
  <c r="H829" i="2"/>
  <c r="I829" i="2"/>
  <c r="N829" i="2"/>
  <c r="O829" i="2"/>
  <c r="T829" i="2"/>
  <c r="U829" i="2"/>
  <c r="Z829" i="2"/>
  <c r="AA829" i="2"/>
  <c r="AF829" i="2"/>
  <c r="AG829" i="2"/>
  <c r="H830" i="2"/>
  <c r="I830" i="2"/>
  <c r="N830" i="2"/>
  <c r="O830" i="2"/>
  <c r="T830" i="2"/>
  <c r="U830" i="2"/>
  <c r="Z830" i="2"/>
  <c r="AA830" i="2"/>
  <c r="AF830" i="2"/>
  <c r="AG830" i="2"/>
  <c r="H831" i="2"/>
  <c r="I831" i="2"/>
  <c r="N831" i="2"/>
  <c r="O831" i="2"/>
  <c r="T831" i="2"/>
  <c r="U831" i="2"/>
  <c r="Z831" i="2"/>
  <c r="AA831" i="2"/>
  <c r="AF831" i="2"/>
  <c r="AG831" i="2"/>
  <c r="H832" i="2"/>
  <c r="I832" i="2"/>
  <c r="N832" i="2"/>
  <c r="O832" i="2"/>
  <c r="T832" i="2"/>
  <c r="U832" i="2"/>
  <c r="Z832" i="2"/>
  <c r="AA832" i="2"/>
  <c r="AF832" i="2"/>
  <c r="AG832" i="2"/>
  <c r="H833" i="2"/>
  <c r="I833" i="2"/>
  <c r="N833" i="2"/>
  <c r="O833" i="2"/>
  <c r="T833" i="2"/>
  <c r="U833" i="2"/>
  <c r="Z833" i="2"/>
  <c r="AA833" i="2"/>
  <c r="AF833" i="2"/>
  <c r="AG833" i="2"/>
  <c r="H834" i="2"/>
  <c r="I834" i="2"/>
  <c r="N834" i="2"/>
  <c r="O834" i="2"/>
  <c r="T834" i="2"/>
  <c r="U834" i="2"/>
  <c r="Z834" i="2"/>
  <c r="AA834" i="2"/>
  <c r="AF834" i="2"/>
  <c r="AG834" i="2"/>
  <c r="H835" i="2"/>
  <c r="I835" i="2"/>
  <c r="N835" i="2"/>
  <c r="O835" i="2"/>
  <c r="T835" i="2"/>
  <c r="U835" i="2"/>
  <c r="Z835" i="2"/>
  <c r="AA835" i="2"/>
  <c r="AF835" i="2"/>
  <c r="AG835" i="2"/>
  <c r="H836" i="2"/>
  <c r="I836" i="2"/>
  <c r="N836" i="2"/>
  <c r="O836" i="2"/>
  <c r="T836" i="2"/>
  <c r="U836" i="2"/>
  <c r="Z836" i="2"/>
  <c r="AA836" i="2"/>
  <c r="AF836" i="2"/>
  <c r="AG836" i="2"/>
  <c r="H837" i="2"/>
  <c r="I837" i="2"/>
  <c r="N837" i="2"/>
  <c r="O837" i="2"/>
  <c r="T837" i="2"/>
  <c r="U837" i="2"/>
  <c r="Z837" i="2"/>
  <c r="AA837" i="2"/>
  <c r="AF837" i="2"/>
  <c r="AG837" i="2"/>
  <c r="H838" i="2"/>
  <c r="I838" i="2"/>
  <c r="N838" i="2"/>
  <c r="O838" i="2"/>
  <c r="T838" i="2"/>
  <c r="U838" i="2"/>
  <c r="Z838" i="2"/>
  <c r="AA838" i="2"/>
  <c r="AF838" i="2"/>
  <c r="AG838" i="2"/>
  <c r="H839" i="2"/>
  <c r="I839" i="2"/>
  <c r="N839" i="2"/>
  <c r="O839" i="2"/>
  <c r="T839" i="2"/>
  <c r="U839" i="2"/>
  <c r="Z839" i="2"/>
  <c r="AA839" i="2"/>
  <c r="AF839" i="2"/>
  <c r="AG839" i="2"/>
  <c r="H840" i="2"/>
  <c r="I840" i="2"/>
  <c r="N840" i="2"/>
  <c r="O840" i="2"/>
  <c r="T840" i="2"/>
  <c r="U840" i="2"/>
  <c r="Z840" i="2"/>
  <c r="AA840" i="2"/>
  <c r="AF840" i="2"/>
  <c r="AG840" i="2"/>
  <c r="H841" i="2"/>
  <c r="I841" i="2"/>
  <c r="N841" i="2"/>
  <c r="O841" i="2"/>
  <c r="T841" i="2"/>
  <c r="U841" i="2"/>
  <c r="Z841" i="2"/>
  <c r="AA841" i="2"/>
  <c r="AF841" i="2"/>
  <c r="AG841" i="2"/>
  <c r="H842" i="2"/>
  <c r="I842" i="2"/>
  <c r="N842" i="2"/>
  <c r="O842" i="2"/>
  <c r="T842" i="2"/>
  <c r="U842" i="2"/>
  <c r="Z842" i="2"/>
  <c r="AA842" i="2"/>
  <c r="AF842" i="2"/>
  <c r="AG842" i="2"/>
  <c r="H843" i="2"/>
  <c r="I843" i="2"/>
  <c r="N843" i="2"/>
  <c r="O843" i="2"/>
  <c r="T843" i="2"/>
  <c r="U843" i="2"/>
  <c r="Z843" i="2"/>
  <c r="AA843" i="2"/>
  <c r="AF843" i="2"/>
  <c r="AG843" i="2"/>
  <c r="H844" i="2"/>
  <c r="I844" i="2"/>
  <c r="N844" i="2"/>
  <c r="O844" i="2"/>
  <c r="T844" i="2"/>
  <c r="U844" i="2"/>
  <c r="Z844" i="2"/>
  <c r="AA844" i="2"/>
  <c r="AF844" i="2"/>
  <c r="AG844" i="2"/>
  <c r="H845" i="2"/>
  <c r="I845" i="2"/>
  <c r="N845" i="2"/>
  <c r="O845" i="2"/>
  <c r="T845" i="2"/>
  <c r="U845" i="2"/>
  <c r="Z845" i="2"/>
  <c r="AA845" i="2"/>
  <c r="AF845" i="2"/>
  <c r="AG845" i="2"/>
  <c r="H846" i="2"/>
  <c r="I846" i="2"/>
  <c r="N846" i="2"/>
  <c r="O846" i="2"/>
  <c r="T846" i="2"/>
  <c r="U846" i="2"/>
  <c r="Z846" i="2"/>
  <c r="AA846" i="2"/>
  <c r="AF846" i="2"/>
  <c r="AG846" i="2"/>
  <c r="H847" i="2"/>
  <c r="I847" i="2"/>
  <c r="N847" i="2"/>
  <c r="O847" i="2"/>
  <c r="T847" i="2"/>
  <c r="U847" i="2"/>
  <c r="Z847" i="2"/>
  <c r="AA847" i="2"/>
  <c r="AF847" i="2"/>
  <c r="AG847" i="2"/>
  <c r="H848" i="2"/>
  <c r="I848" i="2"/>
  <c r="N848" i="2"/>
  <c r="O848" i="2"/>
  <c r="T848" i="2"/>
  <c r="U848" i="2"/>
  <c r="Z848" i="2"/>
  <c r="AA848" i="2"/>
  <c r="AF848" i="2"/>
  <c r="AG848" i="2"/>
  <c r="H849" i="2"/>
  <c r="I849" i="2"/>
  <c r="N849" i="2"/>
  <c r="O849" i="2"/>
  <c r="T849" i="2"/>
  <c r="U849" i="2"/>
  <c r="Z849" i="2"/>
  <c r="AA849" i="2"/>
  <c r="AF849" i="2"/>
  <c r="AG849" i="2"/>
  <c r="H850" i="2"/>
  <c r="I850" i="2"/>
  <c r="N850" i="2"/>
  <c r="O850" i="2"/>
  <c r="T850" i="2"/>
  <c r="U850" i="2"/>
  <c r="Z850" i="2"/>
  <c r="AA850" i="2"/>
  <c r="AF850" i="2"/>
  <c r="AG850" i="2"/>
  <c r="H851" i="2"/>
  <c r="I851" i="2"/>
  <c r="N851" i="2"/>
  <c r="O851" i="2"/>
  <c r="T851" i="2"/>
  <c r="U851" i="2"/>
  <c r="Z851" i="2"/>
  <c r="AA851" i="2"/>
  <c r="AF851" i="2"/>
  <c r="AG851" i="2"/>
  <c r="H852" i="2"/>
  <c r="I852" i="2"/>
  <c r="N852" i="2"/>
  <c r="O852" i="2"/>
  <c r="T852" i="2"/>
  <c r="U852" i="2"/>
  <c r="Z852" i="2"/>
  <c r="AA852" i="2"/>
  <c r="AF852" i="2"/>
  <c r="AG852" i="2"/>
  <c r="H853" i="2"/>
  <c r="I853" i="2"/>
  <c r="N853" i="2"/>
  <c r="O853" i="2"/>
  <c r="T853" i="2"/>
  <c r="U853" i="2"/>
  <c r="Z853" i="2"/>
  <c r="AA853" i="2"/>
  <c r="AF853" i="2"/>
  <c r="AG853" i="2"/>
  <c r="H854" i="2"/>
  <c r="I854" i="2"/>
  <c r="N854" i="2"/>
  <c r="O854" i="2"/>
  <c r="T854" i="2"/>
  <c r="U854" i="2"/>
  <c r="Z854" i="2"/>
  <c r="AA854" i="2"/>
  <c r="AF854" i="2"/>
  <c r="AG854" i="2"/>
  <c r="H855" i="2"/>
  <c r="I855" i="2"/>
  <c r="N855" i="2"/>
  <c r="O855" i="2"/>
  <c r="T855" i="2"/>
  <c r="U855" i="2"/>
  <c r="Z855" i="2"/>
  <c r="AA855" i="2"/>
  <c r="AF855" i="2"/>
  <c r="AG855" i="2"/>
  <c r="H856" i="2"/>
  <c r="I856" i="2"/>
  <c r="N856" i="2"/>
  <c r="O856" i="2"/>
  <c r="T856" i="2"/>
  <c r="U856" i="2"/>
  <c r="Z856" i="2"/>
  <c r="AA856" i="2"/>
  <c r="AF856" i="2"/>
  <c r="AG856" i="2"/>
  <c r="H857" i="2"/>
  <c r="I857" i="2"/>
  <c r="N857" i="2"/>
  <c r="O857" i="2"/>
  <c r="T857" i="2"/>
  <c r="U857" i="2"/>
  <c r="Z857" i="2"/>
  <c r="AA857" i="2"/>
  <c r="AF857" i="2"/>
  <c r="AG857" i="2"/>
  <c r="H858" i="2"/>
  <c r="I858" i="2"/>
  <c r="N858" i="2"/>
  <c r="O858" i="2"/>
  <c r="T858" i="2"/>
  <c r="U858" i="2"/>
  <c r="Z858" i="2"/>
  <c r="AA858" i="2"/>
  <c r="AF858" i="2"/>
  <c r="AG858" i="2"/>
  <c r="H859" i="2"/>
  <c r="I859" i="2"/>
  <c r="N859" i="2"/>
  <c r="O859" i="2"/>
  <c r="T859" i="2"/>
  <c r="U859" i="2"/>
  <c r="Z859" i="2"/>
  <c r="AA859" i="2"/>
  <c r="AF859" i="2"/>
  <c r="AG859" i="2"/>
  <c r="H860" i="2"/>
  <c r="I860" i="2"/>
  <c r="N860" i="2"/>
  <c r="O860" i="2"/>
  <c r="T860" i="2"/>
  <c r="U860" i="2"/>
  <c r="Z860" i="2"/>
  <c r="AA860" i="2"/>
  <c r="AF860" i="2"/>
  <c r="AG860" i="2"/>
  <c r="H861" i="2"/>
  <c r="I861" i="2"/>
  <c r="N861" i="2"/>
  <c r="O861" i="2"/>
  <c r="T861" i="2"/>
  <c r="U861" i="2"/>
  <c r="Z861" i="2"/>
  <c r="AA861" i="2"/>
  <c r="AF861" i="2"/>
  <c r="AG861" i="2"/>
  <c r="H862" i="2"/>
  <c r="I862" i="2"/>
  <c r="N862" i="2"/>
  <c r="O862" i="2"/>
  <c r="T862" i="2"/>
  <c r="U862" i="2"/>
  <c r="Z862" i="2"/>
  <c r="AA862" i="2"/>
  <c r="AF862" i="2"/>
  <c r="AG862" i="2"/>
  <c r="H863" i="2"/>
  <c r="I863" i="2"/>
  <c r="N863" i="2"/>
  <c r="O863" i="2"/>
  <c r="T863" i="2"/>
  <c r="U863" i="2"/>
  <c r="Z863" i="2"/>
  <c r="AA863" i="2"/>
  <c r="AF863" i="2"/>
  <c r="AG863" i="2"/>
  <c r="H864" i="2"/>
  <c r="I864" i="2"/>
  <c r="N864" i="2"/>
  <c r="O864" i="2"/>
  <c r="T864" i="2"/>
  <c r="U864" i="2"/>
  <c r="Z864" i="2"/>
  <c r="AA864" i="2"/>
  <c r="AF864" i="2"/>
  <c r="AG864" i="2"/>
  <c r="H865" i="2"/>
  <c r="I865" i="2"/>
  <c r="N865" i="2"/>
  <c r="O865" i="2"/>
  <c r="T865" i="2"/>
  <c r="U865" i="2"/>
  <c r="Z865" i="2"/>
  <c r="AA865" i="2"/>
  <c r="AF865" i="2"/>
  <c r="AG865" i="2"/>
  <c r="H866" i="2"/>
  <c r="I866" i="2"/>
  <c r="N866" i="2"/>
  <c r="O866" i="2"/>
  <c r="T866" i="2"/>
  <c r="U866" i="2"/>
  <c r="Z866" i="2"/>
  <c r="AA866" i="2"/>
  <c r="AF866" i="2"/>
  <c r="AG866" i="2"/>
  <c r="H867" i="2"/>
  <c r="I867" i="2"/>
  <c r="N867" i="2"/>
  <c r="O867" i="2"/>
  <c r="T867" i="2"/>
  <c r="U867" i="2"/>
  <c r="Z867" i="2"/>
  <c r="AA867" i="2"/>
  <c r="AF867" i="2"/>
  <c r="AG867" i="2"/>
  <c r="H868" i="2"/>
  <c r="I868" i="2"/>
  <c r="N868" i="2"/>
  <c r="O868" i="2"/>
  <c r="T868" i="2"/>
  <c r="U868" i="2"/>
  <c r="Z868" i="2"/>
  <c r="AA868" i="2"/>
  <c r="AF868" i="2"/>
  <c r="AG868" i="2"/>
  <c r="H869" i="2"/>
  <c r="I869" i="2"/>
  <c r="N869" i="2"/>
  <c r="O869" i="2"/>
  <c r="T869" i="2"/>
  <c r="U869" i="2"/>
  <c r="Z869" i="2"/>
  <c r="AA869" i="2"/>
  <c r="AF869" i="2"/>
  <c r="AG869" i="2"/>
  <c r="H870" i="2"/>
  <c r="I870" i="2"/>
  <c r="N870" i="2"/>
  <c r="O870" i="2"/>
  <c r="T870" i="2"/>
  <c r="U870" i="2"/>
  <c r="Z870" i="2"/>
  <c r="AA870" i="2"/>
  <c r="AF870" i="2"/>
  <c r="AG870" i="2"/>
  <c r="H871" i="2"/>
  <c r="I871" i="2"/>
  <c r="N871" i="2"/>
  <c r="O871" i="2"/>
  <c r="T871" i="2"/>
  <c r="U871" i="2"/>
  <c r="Z871" i="2"/>
  <c r="AA871" i="2"/>
  <c r="AF871" i="2"/>
  <c r="AG871" i="2"/>
  <c r="H872" i="2"/>
  <c r="I872" i="2"/>
  <c r="N872" i="2"/>
  <c r="O872" i="2"/>
  <c r="T872" i="2"/>
  <c r="U872" i="2"/>
  <c r="Z872" i="2"/>
  <c r="AA872" i="2"/>
  <c r="AF872" i="2"/>
  <c r="AG872" i="2"/>
  <c r="H873" i="2"/>
  <c r="I873" i="2"/>
  <c r="N873" i="2"/>
  <c r="O873" i="2"/>
  <c r="T873" i="2"/>
  <c r="U873" i="2"/>
  <c r="Z873" i="2"/>
  <c r="AA873" i="2"/>
  <c r="AF873" i="2"/>
  <c r="AG873" i="2"/>
  <c r="H874" i="2"/>
  <c r="I874" i="2"/>
  <c r="N874" i="2"/>
  <c r="O874" i="2"/>
  <c r="T874" i="2"/>
  <c r="U874" i="2"/>
  <c r="Z874" i="2"/>
  <c r="AA874" i="2"/>
  <c r="AF874" i="2"/>
  <c r="AG874" i="2"/>
  <c r="H875" i="2"/>
  <c r="I875" i="2"/>
  <c r="N875" i="2"/>
  <c r="O875" i="2"/>
  <c r="T875" i="2"/>
  <c r="U875" i="2"/>
  <c r="Z875" i="2"/>
  <c r="AA875" i="2"/>
  <c r="AF875" i="2"/>
  <c r="AG875" i="2"/>
  <c r="H876" i="2"/>
  <c r="I876" i="2"/>
  <c r="N876" i="2"/>
  <c r="O876" i="2"/>
  <c r="T876" i="2"/>
  <c r="U876" i="2"/>
  <c r="Z876" i="2"/>
  <c r="AA876" i="2"/>
  <c r="AF876" i="2"/>
  <c r="AG876" i="2"/>
  <c r="H877" i="2"/>
  <c r="I877" i="2"/>
  <c r="N877" i="2"/>
  <c r="O877" i="2"/>
  <c r="T877" i="2"/>
  <c r="U877" i="2"/>
  <c r="Z877" i="2"/>
  <c r="AA877" i="2"/>
  <c r="AF877" i="2"/>
  <c r="AG877" i="2"/>
  <c r="H878" i="2"/>
  <c r="I878" i="2"/>
  <c r="N878" i="2"/>
  <c r="O878" i="2"/>
  <c r="T878" i="2"/>
  <c r="U878" i="2"/>
  <c r="Z878" i="2"/>
  <c r="AA878" i="2"/>
  <c r="AF878" i="2"/>
  <c r="AG878" i="2"/>
  <c r="H879" i="2"/>
  <c r="I879" i="2"/>
  <c r="N879" i="2"/>
  <c r="O879" i="2"/>
  <c r="T879" i="2"/>
  <c r="U879" i="2"/>
  <c r="Z879" i="2"/>
  <c r="AA879" i="2"/>
  <c r="AF879" i="2"/>
  <c r="AG879" i="2"/>
  <c r="H880" i="2"/>
  <c r="I880" i="2"/>
  <c r="N880" i="2"/>
  <c r="O880" i="2"/>
  <c r="T880" i="2"/>
  <c r="U880" i="2"/>
  <c r="Z880" i="2"/>
  <c r="AA880" i="2"/>
  <c r="AF880" i="2"/>
  <c r="AG880" i="2"/>
  <c r="H881" i="2"/>
  <c r="I881" i="2"/>
  <c r="N881" i="2"/>
  <c r="O881" i="2"/>
  <c r="T881" i="2"/>
  <c r="U881" i="2"/>
  <c r="Z881" i="2"/>
  <c r="AA881" i="2"/>
  <c r="AF881" i="2"/>
  <c r="AG881" i="2"/>
  <c r="H882" i="2"/>
  <c r="I882" i="2"/>
  <c r="N882" i="2"/>
  <c r="O882" i="2"/>
  <c r="T882" i="2"/>
  <c r="U882" i="2"/>
  <c r="Z882" i="2"/>
  <c r="AA882" i="2"/>
  <c r="AF882" i="2"/>
  <c r="AG882" i="2"/>
  <c r="H883" i="2"/>
  <c r="I883" i="2"/>
  <c r="N883" i="2"/>
  <c r="O883" i="2"/>
  <c r="T883" i="2"/>
  <c r="U883" i="2"/>
  <c r="Z883" i="2"/>
  <c r="AA883" i="2"/>
  <c r="AF883" i="2"/>
  <c r="AG883" i="2"/>
  <c r="H884" i="2"/>
  <c r="I884" i="2"/>
  <c r="N884" i="2"/>
  <c r="O884" i="2"/>
  <c r="T884" i="2"/>
  <c r="U884" i="2"/>
  <c r="Z884" i="2"/>
  <c r="AA884" i="2"/>
  <c r="AF884" i="2"/>
  <c r="AG884" i="2"/>
  <c r="H885" i="2"/>
  <c r="I885" i="2"/>
  <c r="N885" i="2"/>
  <c r="O885" i="2"/>
  <c r="T885" i="2"/>
  <c r="U885" i="2"/>
  <c r="Z885" i="2"/>
  <c r="AA885" i="2"/>
  <c r="AF885" i="2"/>
  <c r="AG885" i="2"/>
  <c r="H886" i="2"/>
  <c r="I886" i="2"/>
  <c r="N886" i="2"/>
  <c r="O886" i="2"/>
  <c r="T886" i="2"/>
  <c r="U886" i="2"/>
  <c r="Z886" i="2"/>
  <c r="AA886" i="2"/>
  <c r="AF886" i="2"/>
  <c r="AG886" i="2"/>
  <c r="H887" i="2"/>
  <c r="I887" i="2"/>
  <c r="N887" i="2"/>
  <c r="O887" i="2"/>
  <c r="T887" i="2"/>
  <c r="U887" i="2"/>
  <c r="Z887" i="2"/>
  <c r="AA887" i="2"/>
  <c r="AF887" i="2"/>
  <c r="AG887" i="2"/>
  <c r="H888" i="2"/>
  <c r="I888" i="2"/>
  <c r="N888" i="2"/>
  <c r="O888" i="2"/>
  <c r="T888" i="2"/>
  <c r="U888" i="2"/>
  <c r="Z888" i="2"/>
  <c r="AA888" i="2"/>
  <c r="AF888" i="2"/>
  <c r="AG888" i="2"/>
  <c r="H889" i="2"/>
  <c r="I889" i="2"/>
  <c r="N889" i="2"/>
  <c r="O889" i="2"/>
  <c r="T889" i="2"/>
  <c r="U889" i="2"/>
  <c r="Z889" i="2"/>
  <c r="AA889" i="2"/>
  <c r="AF889" i="2"/>
  <c r="AG889" i="2"/>
  <c r="H890" i="2"/>
  <c r="I890" i="2"/>
  <c r="N890" i="2"/>
  <c r="O890" i="2"/>
  <c r="T890" i="2"/>
  <c r="U890" i="2"/>
  <c r="Z890" i="2"/>
  <c r="AA890" i="2"/>
  <c r="AF890" i="2"/>
  <c r="AG890" i="2"/>
  <c r="H891" i="2"/>
  <c r="I891" i="2"/>
  <c r="N891" i="2"/>
  <c r="O891" i="2"/>
  <c r="T891" i="2"/>
  <c r="U891" i="2"/>
  <c r="Z891" i="2"/>
  <c r="AA891" i="2"/>
  <c r="AF891" i="2"/>
  <c r="AG891" i="2"/>
  <c r="H892" i="2"/>
  <c r="I892" i="2"/>
  <c r="N892" i="2"/>
  <c r="O892" i="2"/>
  <c r="T892" i="2"/>
  <c r="U892" i="2"/>
  <c r="Z892" i="2"/>
  <c r="AA892" i="2"/>
  <c r="AF892" i="2"/>
  <c r="AG892" i="2"/>
  <c r="H893" i="2"/>
  <c r="I893" i="2"/>
  <c r="N893" i="2"/>
  <c r="O893" i="2"/>
  <c r="T893" i="2"/>
  <c r="U893" i="2"/>
  <c r="Z893" i="2"/>
  <c r="AA893" i="2"/>
  <c r="AF893" i="2"/>
  <c r="AG893" i="2"/>
  <c r="H894" i="2"/>
  <c r="I894" i="2"/>
  <c r="N894" i="2"/>
  <c r="O894" i="2"/>
  <c r="T894" i="2"/>
  <c r="U894" i="2"/>
  <c r="Z894" i="2"/>
  <c r="AA894" i="2"/>
  <c r="AF894" i="2"/>
  <c r="AG894" i="2"/>
  <c r="H895" i="2"/>
  <c r="I895" i="2"/>
  <c r="N895" i="2"/>
  <c r="O895" i="2"/>
  <c r="T895" i="2"/>
  <c r="U895" i="2"/>
  <c r="Z895" i="2"/>
  <c r="AA895" i="2"/>
  <c r="AF895" i="2"/>
  <c r="AG895" i="2"/>
  <c r="H896" i="2"/>
  <c r="I896" i="2"/>
  <c r="N896" i="2"/>
  <c r="O896" i="2"/>
  <c r="T896" i="2"/>
  <c r="U896" i="2"/>
  <c r="Z896" i="2"/>
  <c r="AA896" i="2"/>
  <c r="AF896" i="2"/>
  <c r="AG896" i="2"/>
  <c r="H897" i="2"/>
  <c r="I897" i="2"/>
  <c r="N897" i="2"/>
  <c r="O897" i="2"/>
  <c r="T897" i="2"/>
  <c r="U897" i="2"/>
  <c r="Z897" i="2"/>
  <c r="AA897" i="2"/>
  <c r="AF897" i="2"/>
  <c r="AG897" i="2"/>
  <c r="H898" i="2"/>
  <c r="I898" i="2"/>
  <c r="N898" i="2"/>
  <c r="O898" i="2"/>
  <c r="T898" i="2"/>
  <c r="U898" i="2"/>
  <c r="Z898" i="2"/>
  <c r="AA898" i="2"/>
  <c r="AF898" i="2"/>
  <c r="AG898" i="2"/>
  <c r="H899" i="2"/>
  <c r="I899" i="2"/>
  <c r="N899" i="2"/>
  <c r="O899" i="2"/>
  <c r="T899" i="2"/>
  <c r="U899" i="2"/>
  <c r="Z899" i="2"/>
  <c r="AA899" i="2"/>
  <c r="AF899" i="2"/>
  <c r="AG899" i="2"/>
  <c r="H900" i="2"/>
  <c r="I900" i="2"/>
  <c r="N900" i="2"/>
  <c r="O900" i="2"/>
  <c r="T900" i="2"/>
  <c r="U900" i="2"/>
  <c r="Z900" i="2"/>
  <c r="AA900" i="2"/>
  <c r="AF900" i="2"/>
  <c r="AG900" i="2"/>
  <c r="H901" i="2"/>
  <c r="I901" i="2"/>
  <c r="N901" i="2"/>
  <c r="O901" i="2"/>
  <c r="T901" i="2"/>
  <c r="U901" i="2"/>
  <c r="Z901" i="2"/>
  <c r="AA901" i="2"/>
  <c r="AF901" i="2"/>
  <c r="AG901" i="2"/>
  <c r="H902" i="2"/>
  <c r="I902" i="2"/>
  <c r="N902" i="2"/>
  <c r="O902" i="2"/>
  <c r="T902" i="2"/>
  <c r="U902" i="2"/>
  <c r="Z902" i="2"/>
  <c r="AA902" i="2"/>
  <c r="AF902" i="2"/>
  <c r="AG902" i="2"/>
  <c r="H903" i="2"/>
  <c r="I903" i="2"/>
  <c r="N903" i="2"/>
  <c r="O903" i="2"/>
  <c r="T903" i="2"/>
  <c r="U903" i="2"/>
  <c r="Z903" i="2"/>
  <c r="AA903" i="2"/>
  <c r="AF903" i="2"/>
  <c r="AG903" i="2"/>
  <c r="H5" i="15" l="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 r="AQ2" i="1"/>
  <c r="D9" i="11"/>
  <c r="D8" i="11"/>
  <c r="D7" i="11"/>
  <c r="D6" i="11"/>
  <c r="D5" i="11"/>
  <c r="B6" i="14"/>
  <c r="H6" i="11"/>
  <c r="H5" i="11"/>
  <c r="E6" i="14" s="1"/>
  <c r="D13" i="11"/>
  <c r="D12" i="11"/>
  <c r="D10" i="11"/>
  <c r="AO901" i="1"/>
  <c r="AN901" i="1"/>
  <c r="AI901" i="1"/>
  <c r="AH901" i="1"/>
  <c r="AC901" i="1"/>
  <c r="AB901" i="1"/>
  <c r="W901" i="1"/>
  <c r="V901" i="1"/>
  <c r="N901" i="1"/>
  <c r="O901" i="1" s="1"/>
  <c r="AO900" i="1"/>
  <c r="AN900" i="1"/>
  <c r="AI900" i="1"/>
  <c r="AH900" i="1"/>
  <c r="AC900" i="1"/>
  <c r="AB900" i="1"/>
  <c r="W900" i="1"/>
  <c r="V900" i="1"/>
  <c r="N900" i="1"/>
  <c r="O900" i="1" s="1"/>
  <c r="AO899" i="1"/>
  <c r="AN899" i="1"/>
  <c r="AI899" i="1"/>
  <c r="AH899" i="1"/>
  <c r="AC899" i="1"/>
  <c r="AB899" i="1"/>
  <c r="W899" i="1"/>
  <c r="V899" i="1"/>
  <c r="N899" i="1"/>
  <c r="O899" i="1" s="1"/>
  <c r="AO898" i="1"/>
  <c r="AN898" i="1"/>
  <c r="AI898" i="1"/>
  <c r="AH898" i="1"/>
  <c r="AC898" i="1"/>
  <c r="AB898" i="1"/>
  <c r="W898" i="1"/>
  <c r="V898" i="1"/>
  <c r="N898" i="1"/>
  <c r="O898" i="1" s="1"/>
  <c r="AO897" i="1"/>
  <c r="AN897" i="1"/>
  <c r="AI897" i="1"/>
  <c r="AH897" i="1"/>
  <c r="AC897" i="1"/>
  <c r="AB897" i="1"/>
  <c r="W897" i="1"/>
  <c r="V897" i="1"/>
  <c r="N897" i="1"/>
  <c r="O897" i="1" s="1"/>
  <c r="AO896" i="1"/>
  <c r="AN896" i="1"/>
  <c r="AI896" i="1"/>
  <c r="AH896" i="1"/>
  <c r="AC896" i="1"/>
  <c r="AB896" i="1"/>
  <c r="W896" i="1"/>
  <c r="V896" i="1"/>
  <c r="N896" i="1"/>
  <c r="O896" i="1" s="1"/>
  <c r="AO895" i="1"/>
  <c r="AN895" i="1"/>
  <c r="AI895" i="1"/>
  <c r="AH895" i="1"/>
  <c r="AC895" i="1"/>
  <c r="AB895" i="1"/>
  <c r="W895" i="1"/>
  <c r="V895" i="1"/>
  <c r="N895" i="1"/>
  <c r="O895" i="1" s="1"/>
  <c r="AO894" i="1"/>
  <c r="AN894" i="1"/>
  <c r="AI894" i="1"/>
  <c r="AH894" i="1"/>
  <c r="AC894" i="1"/>
  <c r="AB894" i="1"/>
  <c r="W894" i="1"/>
  <c r="V894" i="1"/>
  <c r="N894" i="1"/>
  <c r="O894" i="1" s="1"/>
  <c r="AO893" i="1"/>
  <c r="AN893" i="1"/>
  <c r="AI893" i="1"/>
  <c r="AH893" i="1"/>
  <c r="AC893" i="1"/>
  <c r="AB893" i="1"/>
  <c r="W893" i="1"/>
  <c r="V893" i="1"/>
  <c r="N893" i="1"/>
  <c r="O893" i="1" s="1"/>
  <c r="AO892" i="1"/>
  <c r="AN892" i="1"/>
  <c r="AI892" i="1"/>
  <c r="AH892" i="1"/>
  <c r="AC892" i="1"/>
  <c r="AB892" i="1"/>
  <c r="W892" i="1"/>
  <c r="V892" i="1"/>
  <c r="N892" i="1"/>
  <c r="O892" i="1" s="1"/>
  <c r="AO891" i="1"/>
  <c r="AN891" i="1"/>
  <c r="AI891" i="1"/>
  <c r="AH891" i="1"/>
  <c r="AC891" i="1"/>
  <c r="AB891" i="1"/>
  <c r="W891" i="1"/>
  <c r="V891" i="1"/>
  <c r="N891" i="1"/>
  <c r="O891" i="1" s="1"/>
  <c r="AO890" i="1"/>
  <c r="AN890" i="1"/>
  <c r="AI890" i="1"/>
  <c r="AH890" i="1"/>
  <c r="AC890" i="1"/>
  <c r="AB890" i="1"/>
  <c r="W890" i="1"/>
  <c r="V890" i="1"/>
  <c r="N890" i="1"/>
  <c r="O890" i="1" s="1"/>
  <c r="AO889" i="1"/>
  <c r="AN889" i="1"/>
  <c r="AI889" i="1"/>
  <c r="AH889" i="1"/>
  <c r="AC889" i="1"/>
  <c r="AB889" i="1"/>
  <c r="W889" i="1"/>
  <c r="V889" i="1"/>
  <c r="N889" i="1"/>
  <c r="O889" i="1" s="1"/>
  <c r="AO888" i="1"/>
  <c r="AN888" i="1"/>
  <c r="AI888" i="1"/>
  <c r="AH888" i="1"/>
  <c r="AC888" i="1"/>
  <c r="AB888" i="1"/>
  <c r="W888" i="1"/>
  <c r="V888" i="1"/>
  <c r="N888" i="1"/>
  <c r="O888" i="1" s="1"/>
  <c r="AO887" i="1"/>
  <c r="AN887" i="1"/>
  <c r="AI887" i="1"/>
  <c r="AH887" i="1"/>
  <c r="AC887" i="1"/>
  <c r="AB887" i="1"/>
  <c r="W887" i="1"/>
  <c r="V887" i="1"/>
  <c r="N887" i="1"/>
  <c r="O887" i="1" s="1"/>
  <c r="AO886" i="1"/>
  <c r="AN886" i="1"/>
  <c r="AI886" i="1"/>
  <c r="AH886" i="1"/>
  <c r="AC886" i="1"/>
  <c r="AB886" i="1"/>
  <c r="W886" i="1"/>
  <c r="V886" i="1"/>
  <c r="N886" i="1"/>
  <c r="O886" i="1" s="1"/>
  <c r="AO885" i="1"/>
  <c r="AN885" i="1"/>
  <c r="AI885" i="1"/>
  <c r="AH885" i="1"/>
  <c r="AC885" i="1"/>
  <c r="AB885" i="1"/>
  <c r="W885" i="1"/>
  <c r="V885" i="1"/>
  <c r="N885" i="1"/>
  <c r="O885" i="1" s="1"/>
  <c r="AO884" i="1"/>
  <c r="AN884" i="1"/>
  <c r="AI884" i="1"/>
  <c r="AH884" i="1"/>
  <c r="AC884" i="1"/>
  <c r="AB884" i="1"/>
  <c r="W884" i="1"/>
  <c r="V884" i="1"/>
  <c r="N884" i="1"/>
  <c r="O884" i="1" s="1"/>
  <c r="AO883" i="1"/>
  <c r="AN883" i="1"/>
  <c r="AI883" i="1"/>
  <c r="AH883" i="1"/>
  <c r="AC883" i="1"/>
  <c r="AB883" i="1"/>
  <c r="W883" i="1"/>
  <c r="V883" i="1"/>
  <c r="N883" i="1"/>
  <c r="O883" i="1" s="1"/>
  <c r="AO882" i="1"/>
  <c r="AN882" i="1"/>
  <c r="AI882" i="1"/>
  <c r="AH882" i="1"/>
  <c r="AC882" i="1"/>
  <c r="AB882" i="1"/>
  <c r="W882" i="1"/>
  <c r="V882" i="1"/>
  <c r="N882" i="1"/>
  <c r="O882" i="1" s="1"/>
  <c r="AO881" i="1"/>
  <c r="AN881" i="1"/>
  <c r="AI881" i="1"/>
  <c r="AH881" i="1"/>
  <c r="AC881" i="1"/>
  <c r="AB881" i="1"/>
  <c r="W881" i="1"/>
  <c r="V881" i="1"/>
  <c r="O881" i="1"/>
  <c r="N881" i="1"/>
  <c r="AO880" i="1"/>
  <c r="AN880" i="1"/>
  <c r="AI880" i="1"/>
  <c r="AH880" i="1"/>
  <c r="AC880" i="1"/>
  <c r="AB880" i="1"/>
  <c r="W880" i="1"/>
  <c r="V880" i="1"/>
  <c r="N880" i="1"/>
  <c r="O880" i="1" s="1"/>
  <c r="AO879" i="1"/>
  <c r="AN879" i="1"/>
  <c r="AI879" i="1"/>
  <c r="AH879" i="1"/>
  <c r="AC879" i="1"/>
  <c r="AB879" i="1"/>
  <c r="W879" i="1"/>
  <c r="V879" i="1"/>
  <c r="N879" i="1"/>
  <c r="O879" i="1" s="1"/>
  <c r="AO878" i="1"/>
  <c r="AN878" i="1"/>
  <c r="AI878" i="1"/>
  <c r="AH878" i="1"/>
  <c r="AC878" i="1"/>
  <c r="AB878" i="1"/>
  <c r="W878" i="1"/>
  <c r="V878" i="1"/>
  <c r="N878" i="1"/>
  <c r="O878" i="1" s="1"/>
  <c r="AO877" i="1"/>
  <c r="AN877" i="1"/>
  <c r="AI877" i="1"/>
  <c r="AH877" i="1"/>
  <c r="AC877" i="1"/>
  <c r="AB877" i="1"/>
  <c r="W877" i="1"/>
  <c r="V877" i="1"/>
  <c r="N877" i="1"/>
  <c r="O877" i="1" s="1"/>
  <c r="AO876" i="1"/>
  <c r="AN876" i="1"/>
  <c r="AI876" i="1"/>
  <c r="AH876" i="1"/>
  <c r="AC876" i="1"/>
  <c r="AB876" i="1"/>
  <c r="W876" i="1"/>
  <c r="V876" i="1"/>
  <c r="N876" i="1"/>
  <c r="O876" i="1" s="1"/>
  <c r="AO875" i="1"/>
  <c r="AN875" i="1"/>
  <c r="AI875" i="1"/>
  <c r="AH875" i="1"/>
  <c r="AC875" i="1"/>
  <c r="AB875" i="1"/>
  <c r="W875" i="1"/>
  <c r="V875" i="1"/>
  <c r="N875" i="1"/>
  <c r="O875" i="1" s="1"/>
  <c r="AO874" i="1"/>
  <c r="AN874" i="1"/>
  <c r="AI874" i="1"/>
  <c r="AH874" i="1"/>
  <c r="AC874" i="1"/>
  <c r="AB874" i="1"/>
  <c r="W874" i="1"/>
  <c r="V874" i="1"/>
  <c r="N874" i="1"/>
  <c r="O874" i="1" s="1"/>
  <c r="AO873" i="1"/>
  <c r="AN873" i="1"/>
  <c r="AI873" i="1"/>
  <c r="AH873" i="1"/>
  <c r="AC873" i="1"/>
  <c r="AB873" i="1"/>
  <c r="W873" i="1"/>
  <c r="V873" i="1"/>
  <c r="N873" i="1"/>
  <c r="O873" i="1" s="1"/>
  <c r="AO872" i="1"/>
  <c r="AN872" i="1"/>
  <c r="AI872" i="1"/>
  <c r="AH872" i="1"/>
  <c r="AC872" i="1"/>
  <c r="AB872" i="1"/>
  <c r="W872" i="1"/>
  <c r="V872" i="1"/>
  <c r="N872" i="1"/>
  <c r="O872" i="1" s="1"/>
  <c r="AO871" i="1"/>
  <c r="AN871" i="1"/>
  <c r="AI871" i="1"/>
  <c r="AH871" i="1"/>
  <c r="AC871" i="1"/>
  <c r="AB871" i="1"/>
  <c r="W871" i="1"/>
  <c r="V871" i="1"/>
  <c r="N871" i="1"/>
  <c r="O871" i="1" s="1"/>
  <c r="AO870" i="1"/>
  <c r="AN870" i="1"/>
  <c r="AI870" i="1"/>
  <c r="AH870" i="1"/>
  <c r="AC870" i="1"/>
  <c r="AB870" i="1"/>
  <c r="W870" i="1"/>
  <c r="V870" i="1"/>
  <c r="N870" i="1"/>
  <c r="O870" i="1" s="1"/>
  <c r="AO869" i="1"/>
  <c r="AN869" i="1"/>
  <c r="AI869" i="1"/>
  <c r="AH869" i="1"/>
  <c r="AC869" i="1"/>
  <c r="AB869" i="1"/>
  <c r="W869" i="1"/>
  <c r="V869" i="1"/>
  <c r="N869" i="1"/>
  <c r="O869" i="1" s="1"/>
  <c r="AO868" i="1"/>
  <c r="AN868" i="1"/>
  <c r="AI868" i="1"/>
  <c r="AH868" i="1"/>
  <c r="AC868" i="1"/>
  <c r="AB868" i="1"/>
  <c r="W868" i="1"/>
  <c r="V868" i="1"/>
  <c r="N868" i="1"/>
  <c r="O868" i="1" s="1"/>
  <c r="AO867" i="1"/>
  <c r="AN867" i="1"/>
  <c r="AI867" i="1"/>
  <c r="AH867" i="1"/>
  <c r="AC867" i="1"/>
  <c r="AB867" i="1"/>
  <c r="W867" i="1"/>
  <c r="V867" i="1"/>
  <c r="N867" i="1"/>
  <c r="O867" i="1" s="1"/>
  <c r="AO866" i="1"/>
  <c r="AN866" i="1"/>
  <c r="AI866" i="1"/>
  <c r="AH866" i="1"/>
  <c r="AC866" i="1"/>
  <c r="AB866" i="1"/>
  <c r="W866" i="1"/>
  <c r="V866" i="1"/>
  <c r="N866" i="1"/>
  <c r="O866" i="1" s="1"/>
  <c r="AO865" i="1"/>
  <c r="AN865" i="1"/>
  <c r="AI865" i="1"/>
  <c r="AH865" i="1"/>
  <c r="AC865" i="1"/>
  <c r="AB865" i="1"/>
  <c r="W865" i="1"/>
  <c r="V865" i="1"/>
  <c r="N865" i="1"/>
  <c r="O865" i="1" s="1"/>
  <c r="AO864" i="1"/>
  <c r="AN864" i="1"/>
  <c r="AI864" i="1"/>
  <c r="AH864" i="1"/>
  <c r="AC864" i="1"/>
  <c r="AB864" i="1"/>
  <c r="W864" i="1"/>
  <c r="V864" i="1"/>
  <c r="N864" i="1"/>
  <c r="O864" i="1" s="1"/>
  <c r="AO863" i="1"/>
  <c r="AN863" i="1"/>
  <c r="AI863" i="1"/>
  <c r="AH863" i="1"/>
  <c r="AC863" i="1"/>
  <c r="AB863" i="1"/>
  <c r="W863" i="1"/>
  <c r="V863" i="1"/>
  <c r="N863" i="1"/>
  <c r="O863" i="1" s="1"/>
  <c r="AO862" i="1"/>
  <c r="AN862" i="1"/>
  <c r="AI862" i="1"/>
  <c r="AH862" i="1"/>
  <c r="AC862" i="1"/>
  <c r="AB862" i="1"/>
  <c r="W862" i="1"/>
  <c r="V862" i="1"/>
  <c r="N862" i="1"/>
  <c r="O862" i="1" s="1"/>
  <c r="AO861" i="1"/>
  <c r="AN861" i="1"/>
  <c r="AI861" i="1"/>
  <c r="AH861" i="1"/>
  <c r="AC861" i="1"/>
  <c r="AB861" i="1"/>
  <c r="W861" i="1"/>
  <c r="V861" i="1"/>
  <c r="N861" i="1"/>
  <c r="O861" i="1" s="1"/>
  <c r="AO860" i="1"/>
  <c r="AN860" i="1"/>
  <c r="AI860" i="1"/>
  <c r="AH860" i="1"/>
  <c r="AC860" i="1"/>
  <c r="AB860" i="1"/>
  <c r="W860" i="1"/>
  <c r="V860" i="1"/>
  <c r="N860" i="1"/>
  <c r="O860" i="1" s="1"/>
  <c r="AO859" i="1"/>
  <c r="AN859" i="1"/>
  <c r="AI859" i="1"/>
  <c r="AH859" i="1"/>
  <c r="AC859" i="1"/>
  <c r="AB859" i="1"/>
  <c r="W859" i="1"/>
  <c r="V859" i="1"/>
  <c r="N859" i="1"/>
  <c r="O859" i="1" s="1"/>
  <c r="AO858" i="1"/>
  <c r="AN858" i="1"/>
  <c r="AI858" i="1"/>
  <c r="AH858" i="1"/>
  <c r="AC858" i="1"/>
  <c r="AB858" i="1"/>
  <c r="W858" i="1"/>
  <c r="V858" i="1"/>
  <c r="N858" i="1"/>
  <c r="O858" i="1" s="1"/>
  <c r="AO857" i="1"/>
  <c r="AN857" i="1"/>
  <c r="AI857" i="1"/>
  <c r="AH857" i="1"/>
  <c r="AC857" i="1"/>
  <c r="AB857" i="1"/>
  <c r="W857" i="1"/>
  <c r="V857" i="1"/>
  <c r="N857" i="1"/>
  <c r="O857" i="1" s="1"/>
  <c r="AO856" i="1"/>
  <c r="AN856" i="1"/>
  <c r="AI856" i="1"/>
  <c r="AH856" i="1"/>
  <c r="AC856" i="1"/>
  <c r="AB856" i="1"/>
  <c r="W856" i="1"/>
  <c r="V856" i="1"/>
  <c r="N856" i="1"/>
  <c r="O856" i="1" s="1"/>
  <c r="AO855" i="1"/>
  <c r="AN855" i="1"/>
  <c r="AI855" i="1"/>
  <c r="AH855" i="1"/>
  <c r="AC855" i="1"/>
  <c r="AB855" i="1"/>
  <c r="W855" i="1"/>
  <c r="V855" i="1"/>
  <c r="N855" i="1"/>
  <c r="O855" i="1" s="1"/>
  <c r="AO854" i="1"/>
  <c r="AN854" i="1"/>
  <c r="AI854" i="1"/>
  <c r="AH854" i="1"/>
  <c r="AC854" i="1"/>
  <c r="AB854" i="1"/>
  <c r="W854" i="1"/>
  <c r="V854" i="1"/>
  <c r="N854" i="1"/>
  <c r="O854" i="1" s="1"/>
  <c r="AO853" i="1"/>
  <c r="AN853" i="1"/>
  <c r="AI853" i="1"/>
  <c r="AH853" i="1"/>
  <c r="AC853" i="1"/>
  <c r="AB853" i="1"/>
  <c r="W853" i="1"/>
  <c r="V853" i="1"/>
  <c r="N853" i="1"/>
  <c r="O853" i="1" s="1"/>
  <c r="AO852" i="1"/>
  <c r="AN852" i="1"/>
  <c r="AI852" i="1"/>
  <c r="AH852" i="1"/>
  <c r="AC852" i="1"/>
  <c r="AB852" i="1"/>
  <c r="W852" i="1"/>
  <c r="V852" i="1"/>
  <c r="N852" i="1"/>
  <c r="O852" i="1" s="1"/>
  <c r="AO851" i="1"/>
  <c r="AN851" i="1"/>
  <c r="AI851" i="1"/>
  <c r="AH851" i="1"/>
  <c r="AC851" i="1"/>
  <c r="AB851" i="1"/>
  <c r="W851" i="1"/>
  <c r="V851" i="1"/>
  <c r="N851" i="1"/>
  <c r="O851" i="1" s="1"/>
  <c r="AO850" i="1"/>
  <c r="AN850" i="1"/>
  <c r="AI850" i="1"/>
  <c r="AH850" i="1"/>
  <c r="AC850" i="1"/>
  <c r="AB850" i="1"/>
  <c r="W850" i="1"/>
  <c r="V850" i="1"/>
  <c r="N850" i="1"/>
  <c r="O850" i="1" s="1"/>
  <c r="AO849" i="1"/>
  <c r="AN849" i="1"/>
  <c r="AI849" i="1"/>
  <c r="AH849" i="1"/>
  <c r="AC849" i="1"/>
  <c r="AB849" i="1"/>
  <c r="W849" i="1"/>
  <c r="V849" i="1"/>
  <c r="N849" i="1"/>
  <c r="O849" i="1" s="1"/>
  <c r="AO848" i="1"/>
  <c r="AN848" i="1"/>
  <c r="AI848" i="1"/>
  <c r="AH848" i="1"/>
  <c r="AC848" i="1"/>
  <c r="AB848" i="1"/>
  <c r="W848" i="1"/>
  <c r="V848" i="1"/>
  <c r="N848" i="1"/>
  <c r="O848" i="1" s="1"/>
  <c r="AO847" i="1"/>
  <c r="AN847" i="1"/>
  <c r="AI847" i="1"/>
  <c r="AH847" i="1"/>
  <c r="AC847" i="1"/>
  <c r="AB847" i="1"/>
  <c r="W847" i="1"/>
  <c r="V847" i="1"/>
  <c r="N847" i="1"/>
  <c r="O847" i="1" s="1"/>
  <c r="AO846" i="1"/>
  <c r="AN846" i="1"/>
  <c r="AI846" i="1"/>
  <c r="AH846" i="1"/>
  <c r="AC846" i="1"/>
  <c r="AB846" i="1"/>
  <c r="W846" i="1"/>
  <c r="V846" i="1"/>
  <c r="N846" i="1"/>
  <c r="O846" i="1" s="1"/>
  <c r="AO845" i="1"/>
  <c r="AN845" i="1"/>
  <c r="AI845" i="1"/>
  <c r="AH845" i="1"/>
  <c r="AC845" i="1"/>
  <c r="AB845" i="1"/>
  <c r="W845" i="1"/>
  <c r="V845" i="1"/>
  <c r="N845" i="1"/>
  <c r="O845" i="1" s="1"/>
  <c r="AO844" i="1"/>
  <c r="AN844" i="1"/>
  <c r="AI844" i="1"/>
  <c r="AH844" i="1"/>
  <c r="AC844" i="1"/>
  <c r="AB844" i="1"/>
  <c r="W844" i="1"/>
  <c r="V844" i="1"/>
  <c r="N844" i="1"/>
  <c r="O844" i="1" s="1"/>
  <c r="AO843" i="1"/>
  <c r="AN843" i="1"/>
  <c r="AI843" i="1"/>
  <c r="AH843" i="1"/>
  <c r="AC843" i="1"/>
  <c r="AB843" i="1"/>
  <c r="W843" i="1"/>
  <c r="V843" i="1"/>
  <c r="N843" i="1"/>
  <c r="O843" i="1" s="1"/>
  <c r="AO842" i="1"/>
  <c r="AN842" i="1"/>
  <c r="AI842" i="1"/>
  <c r="AH842" i="1"/>
  <c r="AC842" i="1"/>
  <c r="AB842" i="1"/>
  <c r="W842" i="1"/>
  <c r="V842" i="1"/>
  <c r="N842" i="1"/>
  <c r="O842" i="1" s="1"/>
  <c r="AO841" i="1"/>
  <c r="AN841" i="1"/>
  <c r="AI841" i="1"/>
  <c r="AH841" i="1"/>
  <c r="AC841" i="1"/>
  <c r="AB841" i="1"/>
  <c r="W841" i="1"/>
  <c r="V841" i="1"/>
  <c r="N841" i="1"/>
  <c r="O841" i="1" s="1"/>
  <c r="AO840" i="1"/>
  <c r="AN840" i="1"/>
  <c r="AI840" i="1"/>
  <c r="AH840" i="1"/>
  <c r="AC840" i="1"/>
  <c r="AB840" i="1"/>
  <c r="W840" i="1"/>
  <c r="V840" i="1"/>
  <c r="N840" i="1"/>
  <c r="O840" i="1" s="1"/>
  <c r="AO839" i="1"/>
  <c r="AN839" i="1"/>
  <c r="AI839" i="1"/>
  <c r="AH839" i="1"/>
  <c r="AC839" i="1"/>
  <c r="AB839" i="1"/>
  <c r="W839" i="1"/>
  <c r="V839" i="1"/>
  <c r="N839" i="1"/>
  <c r="O839" i="1" s="1"/>
  <c r="AO838" i="1"/>
  <c r="AN838" i="1"/>
  <c r="AI838" i="1"/>
  <c r="AH838" i="1"/>
  <c r="AC838" i="1"/>
  <c r="AB838" i="1"/>
  <c r="W838" i="1"/>
  <c r="V838" i="1"/>
  <c r="N838" i="1"/>
  <c r="O838" i="1" s="1"/>
  <c r="AO837" i="1"/>
  <c r="AN837" i="1"/>
  <c r="AI837" i="1"/>
  <c r="AH837" i="1"/>
  <c r="AC837" i="1"/>
  <c r="AB837" i="1"/>
  <c r="W837" i="1"/>
  <c r="V837" i="1"/>
  <c r="N837" i="1"/>
  <c r="O837" i="1" s="1"/>
  <c r="AO836" i="1"/>
  <c r="AN836" i="1"/>
  <c r="AI836" i="1"/>
  <c r="AH836" i="1"/>
  <c r="AC836" i="1"/>
  <c r="AB836" i="1"/>
  <c r="W836" i="1"/>
  <c r="V836" i="1"/>
  <c r="N836" i="1"/>
  <c r="O836" i="1" s="1"/>
  <c r="AO835" i="1"/>
  <c r="AN835" i="1"/>
  <c r="AI835" i="1"/>
  <c r="AH835" i="1"/>
  <c r="AC835" i="1"/>
  <c r="AB835" i="1"/>
  <c r="W835" i="1"/>
  <c r="V835" i="1"/>
  <c r="N835" i="1"/>
  <c r="O835" i="1" s="1"/>
  <c r="AO834" i="1"/>
  <c r="AN834" i="1"/>
  <c r="AI834" i="1"/>
  <c r="AH834" i="1"/>
  <c r="AC834" i="1"/>
  <c r="AB834" i="1"/>
  <c r="W834" i="1"/>
  <c r="V834" i="1"/>
  <c r="N834" i="1"/>
  <c r="O834" i="1" s="1"/>
  <c r="AO833" i="1"/>
  <c r="AN833" i="1"/>
  <c r="AI833" i="1"/>
  <c r="AH833" i="1"/>
  <c r="AC833" i="1"/>
  <c r="AB833" i="1"/>
  <c r="W833" i="1"/>
  <c r="V833" i="1"/>
  <c r="N833" i="1"/>
  <c r="O833" i="1" s="1"/>
  <c r="AO832" i="1"/>
  <c r="AN832" i="1"/>
  <c r="AI832" i="1"/>
  <c r="AH832" i="1"/>
  <c r="AC832" i="1"/>
  <c r="AB832" i="1"/>
  <c r="W832" i="1"/>
  <c r="V832" i="1"/>
  <c r="N832" i="1"/>
  <c r="O832" i="1" s="1"/>
  <c r="AO831" i="1"/>
  <c r="AN831" i="1"/>
  <c r="AI831" i="1"/>
  <c r="AH831" i="1"/>
  <c r="AC831" i="1"/>
  <c r="AB831" i="1"/>
  <c r="W831" i="1"/>
  <c r="V831" i="1"/>
  <c r="N831" i="1"/>
  <c r="O831" i="1" s="1"/>
  <c r="AO830" i="1"/>
  <c r="AN830" i="1"/>
  <c r="AI830" i="1"/>
  <c r="AH830" i="1"/>
  <c r="AC830" i="1"/>
  <c r="AB830" i="1"/>
  <c r="W830" i="1"/>
  <c r="V830" i="1"/>
  <c r="N830" i="1"/>
  <c r="O830" i="1" s="1"/>
  <c r="AO829" i="1"/>
  <c r="AN829" i="1"/>
  <c r="AI829" i="1"/>
  <c r="AH829" i="1"/>
  <c r="AC829" i="1"/>
  <c r="AB829" i="1"/>
  <c r="W829" i="1"/>
  <c r="V829" i="1"/>
  <c r="N829" i="1"/>
  <c r="O829" i="1" s="1"/>
  <c r="AO828" i="1"/>
  <c r="AN828" i="1"/>
  <c r="AI828" i="1"/>
  <c r="AH828" i="1"/>
  <c r="AC828" i="1"/>
  <c r="AB828" i="1"/>
  <c r="W828" i="1"/>
  <c r="V828" i="1"/>
  <c r="N828" i="1"/>
  <c r="O828" i="1" s="1"/>
  <c r="AO827" i="1"/>
  <c r="AN827" i="1"/>
  <c r="AI827" i="1"/>
  <c r="AH827" i="1"/>
  <c r="AC827" i="1"/>
  <c r="AB827" i="1"/>
  <c r="W827" i="1"/>
  <c r="V827" i="1"/>
  <c r="N827" i="1"/>
  <c r="O827" i="1" s="1"/>
  <c r="AO826" i="1"/>
  <c r="AN826" i="1"/>
  <c r="AI826" i="1"/>
  <c r="AH826" i="1"/>
  <c r="AC826" i="1"/>
  <c r="AB826" i="1"/>
  <c r="W826" i="1"/>
  <c r="V826" i="1"/>
  <c r="N826" i="1"/>
  <c r="O826" i="1" s="1"/>
  <c r="AO825" i="1"/>
  <c r="AN825" i="1"/>
  <c r="AI825" i="1"/>
  <c r="AH825" i="1"/>
  <c r="AC825" i="1"/>
  <c r="AB825" i="1"/>
  <c r="W825" i="1"/>
  <c r="V825" i="1"/>
  <c r="N825" i="1"/>
  <c r="O825" i="1" s="1"/>
  <c r="AO824" i="1"/>
  <c r="AN824" i="1"/>
  <c r="AI824" i="1"/>
  <c r="AH824" i="1"/>
  <c r="AC824" i="1"/>
  <c r="AB824" i="1"/>
  <c r="W824" i="1"/>
  <c r="V824" i="1"/>
  <c r="N824" i="1"/>
  <c r="O824" i="1" s="1"/>
  <c r="AO823" i="1"/>
  <c r="AN823" i="1"/>
  <c r="AI823" i="1"/>
  <c r="AH823" i="1"/>
  <c r="AC823" i="1"/>
  <c r="AB823" i="1"/>
  <c r="W823" i="1"/>
  <c r="V823" i="1"/>
  <c r="N823" i="1"/>
  <c r="O823" i="1" s="1"/>
  <c r="AO822" i="1"/>
  <c r="AN822" i="1"/>
  <c r="AI822" i="1"/>
  <c r="AH822" i="1"/>
  <c r="AC822" i="1"/>
  <c r="AB822" i="1"/>
  <c r="W822" i="1"/>
  <c r="V822" i="1"/>
  <c r="N822" i="1"/>
  <c r="O822" i="1" s="1"/>
  <c r="AO821" i="1"/>
  <c r="AN821" i="1"/>
  <c r="AI821" i="1"/>
  <c r="AH821" i="1"/>
  <c r="AC821" i="1"/>
  <c r="AB821" i="1"/>
  <c r="W821" i="1"/>
  <c r="V821" i="1"/>
  <c r="N821" i="1"/>
  <c r="O821" i="1" s="1"/>
  <c r="AO820" i="1"/>
  <c r="AN820" i="1"/>
  <c r="AI820" i="1"/>
  <c r="AH820" i="1"/>
  <c r="AC820" i="1"/>
  <c r="AB820" i="1"/>
  <c r="W820" i="1"/>
  <c r="V820" i="1"/>
  <c r="N820" i="1"/>
  <c r="O820" i="1" s="1"/>
  <c r="AO819" i="1"/>
  <c r="AN819" i="1"/>
  <c r="AI819" i="1"/>
  <c r="AH819" i="1"/>
  <c r="AC819" i="1"/>
  <c r="AB819" i="1"/>
  <c r="W819" i="1"/>
  <c r="V819" i="1"/>
  <c r="N819" i="1"/>
  <c r="O819" i="1" s="1"/>
  <c r="AO818" i="1"/>
  <c r="AN818" i="1"/>
  <c r="AI818" i="1"/>
  <c r="AH818" i="1"/>
  <c r="AC818" i="1"/>
  <c r="AB818" i="1"/>
  <c r="W818" i="1"/>
  <c r="V818" i="1"/>
  <c r="N818" i="1"/>
  <c r="O818" i="1" s="1"/>
  <c r="AO817" i="1"/>
  <c r="AN817" i="1"/>
  <c r="AI817" i="1"/>
  <c r="AH817" i="1"/>
  <c r="AC817" i="1"/>
  <c r="AB817" i="1"/>
  <c r="W817" i="1"/>
  <c r="V817" i="1"/>
  <c r="N817" i="1"/>
  <c r="O817" i="1" s="1"/>
  <c r="AO816" i="1"/>
  <c r="AN816" i="1"/>
  <c r="AI816" i="1"/>
  <c r="AH816" i="1"/>
  <c r="AC816" i="1"/>
  <c r="AB816" i="1"/>
  <c r="W816" i="1"/>
  <c r="V816" i="1"/>
  <c r="N816" i="1"/>
  <c r="O816" i="1" s="1"/>
  <c r="AO815" i="1"/>
  <c r="AN815" i="1"/>
  <c r="AI815" i="1"/>
  <c r="AH815" i="1"/>
  <c r="AC815" i="1"/>
  <c r="AB815" i="1"/>
  <c r="W815" i="1"/>
  <c r="V815" i="1"/>
  <c r="N815" i="1"/>
  <c r="O815" i="1" s="1"/>
  <c r="AO814" i="1"/>
  <c r="AN814" i="1"/>
  <c r="AI814" i="1"/>
  <c r="AH814" i="1"/>
  <c r="AC814" i="1"/>
  <c r="AB814" i="1"/>
  <c r="W814" i="1"/>
  <c r="V814" i="1"/>
  <c r="N814" i="1"/>
  <c r="O814" i="1" s="1"/>
  <c r="AO813" i="1"/>
  <c r="AN813" i="1"/>
  <c r="AI813" i="1"/>
  <c r="AH813" i="1"/>
  <c r="AC813" i="1"/>
  <c r="AB813" i="1"/>
  <c r="W813" i="1"/>
  <c r="V813" i="1"/>
  <c r="N813" i="1"/>
  <c r="O813" i="1" s="1"/>
  <c r="AO812" i="1"/>
  <c r="AN812" i="1"/>
  <c r="AI812" i="1"/>
  <c r="AH812" i="1"/>
  <c r="AC812" i="1"/>
  <c r="AB812" i="1"/>
  <c r="W812" i="1"/>
  <c r="V812" i="1"/>
  <c r="N812" i="1"/>
  <c r="O812" i="1" s="1"/>
  <c r="AO811" i="1"/>
  <c r="AN811" i="1"/>
  <c r="AI811" i="1"/>
  <c r="AH811" i="1"/>
  <c r="AC811" i="1"/>
  <c r="AB811" i="1"/>
  <c r="W811" i="1"/>
  <c r="V811" i="1"/>
  <c r="N811" i="1"/>
  <c r="O811" i="1" s="1"/>
  <c r="AO810" i="1"/>
  <c r="AN810" i="1"/>
  <c r="AI810" i="1"/>
  <c r="AH810" i="1"/>
  <c r="AC810" i="1"/>
  <c r="AB810" i="1"/>
  <c r="W810" i="1"/>
  <c r="V810" i="1"/>
  <c r="N810" i="1"/>
  <c r="O810" i="1" s="1"/>
  <c r="AO809" i="1"/>
  <c r="AN809" i="1"/>
  <c r="AI809" i="1"/>
  <c r="AH809" i="1"/>
  <c r="AC809" i="1"/>
  <c r="AB809" i="1"/>
  <c r="W809" i="1"/>
  <c r="V809" i="1"/>
  <c r="N809" i="1"/>
  <c r="O809" i="1" s="1"/>
  <c r="AO808" i="1"/>
  <c r="AN808" i="1"/>
  <c r="AI808" i="1"/>
  <c r="AH808" i="1"/>
  <c r="AC808" i="1"/>
  <c r="AB808" i="1"/>
  <c r="W808" i="1"/>
  <c r="V808" i="1"/>
  <c r="N808" i="1"/>
  <c r="O808" i="1" s="1"/>
  <c r="AO807" i="1"/>
  <c r="AN807" i="1"/>
  <c r="AI807" i="1"/>
  <c r="AH807" i="1"/>
  <c r="AC807" i="1"/>
  <c r="AB807" i="1"/>
  <c r="W807" i="1"/>
  <c r="V807" i="1"/>
  <c r="N807" i="1"/>
  <c r="O807" i="1" s="1"/>
  <c r="AO806" i="1"/>
  <c r="AN806" i="1"/>
  <c r="AI806" i="1"/>
  <c r="AH806" i="1"/>
  <c r="AC806" i="1"/>
  <c r="AB806" i="1"/>
  <c r="W806" i="1"/>
  <c r="V806" i="1"/>
  <c r="N806" i="1"/>
  <c r="O806" i="1" s="1"/>
  <c r="AO805" i="1"/>
  <c r="AN805" i="1"/>
  <c r="AI805" i="1"/>
  <c r="AH805" i="1"/>
  <c r="AC805" i="1"/>
  <c r="AB805" i="1"/>
  <c r="W805" i="1"/>
  <c r="V805" i="1"/>
  <c r="N805" i="1"/>
  <c r="O805" i="1" s="1"/>
  <c r="AO804" i="1"/>
  <c r="AN804" i="1"/>
  <c r="AI804" i="1"/>
  <c r="AH804" i="1"/>
  <c r="AC804" i="1"/>
  <c r="AB804" i="1"/>
  <c r="W804" i="1"/>
  <c r="V804" i="1"/>
  <c r="N804" i="1"/>
  <c r="O804" i="1" s="1"/>
  <c r="AO803" i="1"/>
  <c r="AN803" i="1"/>
  <c r="AI803" i="1"/>
  <c r="AH803" i="1"/>
  <c r="AC803" i="1"/>
  <c r="AB803" i="1"/>
  <c r="W803" i="1"/>
  <c r="V803" i="1"/>
  <c r="N803" i="1"/>
  <c r="O803" i="1" s="1"/>
  <c r="AO802" i="1"/>
  <c r="AN802" i="1"/>
  <c r="AI802" i="1"/>
  <c r="AH802" i="1"/>
  <c r="AC802" i="1"/>
  <c r="AB802" i="1"/>
  <c r="W802" i="1"/>
  <c r="V802" i="1"/>
  <c r="N802" i="1"/>
  <c r="O802" i="1" s="1"/>
  <c r="AO801" i="1"/>
  <c r="AN801" i="1"/>
  <c r="AI801" i="1"/>
  <c r="AH801" i="1"/>
  <c r="AC801" i="1"/>
  <c r="AB801" i="1"/>
  <c r="W801" i="1"/>
  <c r="V801" i="1"/>
  <c r="N801" i="1"/>
  <c r="O801" i="1" s="1"/>
  <c r="AO800" i="1"/>
  <c r="AN800" i="1"/>
  <c r="AI800" i="1"/>
  <c r="AH800" i="1"/>
  <c r="AC800" i="1"/>
  <c r="AB800" i="1"/>
  <c r="W800" i="1"/>
  <c r="V800" i="1"/>
  <c r="N800" i="1"/>
  <c r="O800" i="1" s="1"/>
  <c r="AO799" i="1"/>
  <c r="AN799" i="1"/>
  <c r="AI799" i="1"/>
  <c r="AH799" i="1"/>
  <c r="AC799" i="1"/>
  <c r="AB799" i="1"/>
  <c r="W799" i="1"/>
  <c r="V799" i="1"/>
  <c r="N799" i="1"/>
  <c r="O799" i="1" s="1"/>
  <c r="AO798" i="1"/>
  <c r="AN798" i="1"/>
  <c r="AI798" i="1"/>
  <c r="AH798" i="1"/>
  <c r="AC798" i="1"/>
  <c r="AB798" i="1"/>
  <c r="W798" i="1"/>
  <c r="V798" i="1"/>
  <c r="N798" i="1"/>
  <c r="O798" i="1" s="1"/>
  <c r="AO797" i="1"/>
  <c r="AN797" i="1"/>
  <c r="AI797" i="1"/>
  <c r="AH797" i="1"/>
  <c r="AC797" i="1"/>
  <c r="AB797" i="1"/>
  <c r="W797" i="1"/>
  <c r="V797" i="1"/>
  <c r="N797" i="1"/>
  <c r="O797" i="1" s="1"/>
  <c r="AO796" i="1"/>
  <c r="AN796" i="1"/>
  <c r="AI796" i="1"/>
  <c r="AH796" i="1"/>
  <c r="AC796" i="1"/>
  <c r="AB796" i="1"/>
  <c r="W796" i="1"/>
  <c r="V796" i="1"/>
  <c r="N796" i="1"/>
  <c r="O796" i="1" s="1"/>
  <c r="AO795" i="1"/>
  <c r="AN795" i="1"/>
  <c r="AI795" i="1"/>
  <c r="AH795" i="1"/>
  <c r="AC795" i="1"/>
  <c r="AB795" i="1"/>
  <c r="W795" i="1"/>
  <c r="V795" i="1"/>
  <c r="N795" i="1"/>
  <c r="O795" i="1" s="1"/>
  <c r="AO794" i="1"/>
  <c r="AN794" i="1"/>
  <c r="AI794" i="1"/>
  <c r="AH794" i="1"/>
  <c r="AC794" i="1"/>
  <c r="AB794" i="1"/>
  <c r="W794" i="1"/>
  <c r="V794" i="1"/>
  <c r="N794" i="1"/>
  <c r="O794" i="1" s="1"/>
  <c r="AO793" i="1"/>
  <c r="AN793" i="1"/>
  <c r="AI793" i="1"/>
  <c r="AH793" i="1"/>
  <c r="AC793" i="1"/>
  <c r="AB793" i="1"/>
  <c r="W793" i="1"/>
  <c r="V793" i="1"/>
  <c r="N793" i="1"/>
  <c r="O793" i="1" s="1"/>
  <c r="AO792" i="1"/>
  <c r="AN792" i="1"/>
  <c r="AI792" i="1"/>
  <c r="AH792" i="1"/>
  <c r="AC792" i="1"/>
  <c r="AB792" i="1"/>
  <c r="W792" i="1"/>
  <c r="V792" i="1"/>
  <c r="N792" i="1"/>
  <c r="O792" i="1" s="1"/>
  <c r="AO791" i="1"/>
  <c r="AN791" i="1"/>
  <c r="AI791" i="1"/>
  <c r="AH791" i="1"/>
  <c r="AC791" i="1"/>
  <c r="AB791" i="1"/>
  <c r="W791" i="1"/>
  <c r="V791" i="1"/>
  <c r="N791" i="1"/>
  <c r="O791" i="1" s="1"/>
  <c r="AO790" i="1"/>
  <c r="AN790" i="1"/>
  <c r="AI790" i="1"/>
  <c r="AH790" i="1"/>
  <c r="AC790" i="1"/>
  <c r="AB790" i="1"/>
  <c r="W790" i="1"/>
  <c r="V790" i="1"/>
  <c r="N790" i="1"/>
  <c r="O790" i="1" s="1"/>
  <c r="AO789" i="1"/>
  <c r="AN789" i="1"/>
  <c r="AI789" i="1"/>
  <c r="AH789" i="1"/>
  <c r="AC789" i="1"/>
  <c r="AB789" i="1"/>
  <c r="W789" i="1"/>
  <c r="V789" i="1"/>
  <c r="N789" i="1"/>
  <c r="O789" i="1" s="1"/>
  <c r="AO788" i="1"/>
  <c r="AN788" i="1"/>
  <c r="AI788" i="1"/>
  <c r="AH788" i="1"/>
  <c r="AC788" i="1"/>
  <c r="AB788" i="1"/>
  <c r="W788" i="1"/>
  <c r="V788" i="1"/>
  <c r="N788" i="1"/>
  <c r="O788" i="1" s="1"/>
  <c r="AO787" i="1"/>
  <c r="AN787" i="1"/>
  <c r="AI787" i="1"/>
  <c r="AH787" i="1"/>
  <c r="AC787" i="1"/>
  <c r="AB787" i="1"/>
  <c r="W787" i="1"/>
  <c r="V787" i="1"/>
  <c r="N787" i="1"/>
  <c r="O787" i="1" s="1"/>
  <c r="AO786" i="1"/>
  <c r="AN786" i="1"/>
  <c r="AI786" i="1"/>
  <c r="AH786" i="1"/>
  <c r="AC786" i="1"/>
  <c r="AB786" i="1"/>
  <c r="W786" i="1"/>
  <c r="V786" i="1"/>
  <c r="N786" i="1"/>
  <c r="O786" i="1" s="1"/>
  <c r="AO785" i="1"/>
  <c r="AN785" i="1"/>
  <c r="AI785" i="1"/>
  <c r="AH785" i="1"/>
  <c r="AC785" i="1"/>
  <c r="AB785" i="1"/>
  <c r="W785" i="1"/>
  <c r="V785" i="1"/>
  <c r="N785" i="1"/>
  <c r="O785" i="1" s="1"/>
  <c r="AO784" i="1"/>
  <c r="AN784" i="1"/>
  <c r="AI784" i="1"/>
  <c r="AH784" i="1"/>
  <c r="AC784" i="1"/>
  <c r="AB784" i="1"/>
  <c r="W784" i="1"/>
  <c r="V784" i="1"/>
  <c r="N784" i="1"/>
  <c r="O784" i="1" s="1"/>
  <c r="AO783" i="1"/>
  <c r="AN783" i="1"/>
  <c r="AI783" i="1"/>
  <c r="AH783" i="1"/>
  <c r="AC783" i="1"/>
  <c r="AB783" i="1"/>
  <c r="W783" i="1"/>
  <c r="V783" i="1"/>
  <c r="N783" i="1"/>
  <c r="O783" i="1" s="1"/>
  <c r="AO782" i="1"/>
  <c r="AN782" i="1"/>
  <c r="AI782" i="1"/>
  <c r="AH782" i="1"/>
  <c r="AC782" i="1"/>
  <c r="AB782" i="1"/>
  <c r="W782" i="1"/>
  <c r="V782" i="1"/>
  <c r="N782" i="1"/>
  <c r="O782" i="1" s="1"/>
  <c r="AO781" i="1"/>
  <c r="AN781" i="1"/>
  <c r="AI781" i="1"/>
  <c r="AH781" i="1"/>
  <c r="AC781" i="1"/>
  <c r="AB781" i="1"/>
  <c r="W781" i="1"/>
  <c r="V781" i="1"/>
  <c r="N781" i="1"/>
  <c r="O781" i="1" s="1"/>
  <c r="AO780" i="1"/>
  <c r="AN780" i="1"/>
  <c r="AI780" i="1"/>
  <c r="AH780" i="1"/>
  <c r="AC780" i="1"/>
  <c r="AB780" i="1"/>
  <c r="W780" i="1"/>
  <c r="V780" i="1"/>
  <c r="N780" i="1"/>
  <c r="O780" i="1" s="1"/>
  <c r="AO779" i="1"/>
  <c r="AN779" i="1"/>
  <c r="AI779" i="1"/>
  <c r="AH779" i="1"/>
  <c r="AC779" i="1"/>
  <c r="AB779" i="1"/>
  <c r="W779" i="1"/>
  <c r="V779" i="1"/>
  <c r="N779" i="1"/>
  <c r="O779" i="1" s="1"/>
  <c r="AO778" i="1"/>
  <c r="AN778" i="1"/>
  <c r="AI778" i="1"/>
  <c r="AH778" i="1"/>
  <c r="AC778" i="1"/>
  <c r="AB778" i="1"/>
  <c r="W778" i="1"/>
  <c r="V778" i="1"/>
  <c r="N778" i="1"/>
  <c r="O778" i="1" s="1"/>
  <c r="AO777" i="1"/>
  <c r="AN777" i="1"/>
  <c r="AI777" i="1"/>
  <c r="AH777" i="1"/>
  <c r="AC777" i="1"/>
  <c r="AB777" i="1"/>
  <c r="W777" i="1"/>
  <c r="V777" i="1"/>
  <c r="N777" i="1"/>
  <c r="O777" i="1" s="1"/>
  <c r="AO776" i="1"/>
  <c r="AN776" i="1"/>
  <c r="AI776" i="1"/>
  <c r="AH776" i="1"/>
  <c r="AC776" i="1"/>
  <c r="AB776" i="1"/>
  <c r="W776" i="1"/>
  <c r="V776" i="1"/>
  <c r="N776" i="1"/>
  <c r="O776" i="1" s="1"/>
  <c r="AO775" i="1"/>
  <c r="AN775" i="1"/>
  <c r="AI775" i="1"/>
  <c r="AH775" i="1"/>
  <c r="AC775" i="1"/>
  <c r="AB775" i="1"/>
  <c r="W775" i="1"/>
  <c r="V775" i="1"/>
  <c r="N775" i="1"/>
  <c r="O775" i="1" s="1"/>
  <c r="AO774" i="1"/>
  <c r="AN774" i="1"/>
  <c r="AI774" i="1"/>
  <c r="AH774" i="1"/>
  <c r="AC774" i="1"/>
  <c r="AB774" i="1"/>
  <c r="W774" i="1"/>
  <c r="V774" i="1"/>
  <c r="N774" i="1"/>
  <c r="O774" i="1" s="1"/>
  <c r="AO773" i="1"/>
  <c r="AN773" i="1"/>
  <c r="AI773" i="1"/>
  <c r="AH773" i="1"/>
  <c r="AC773" i="1"/>
  <c r="AB773" i="1"/>
  <c r="W773" i="1"/>
  <c r="V773" i="1"/>
  <c r="N773" i="1"/>
  <c r="O773" i="1" s="1"/>
  <c r="AO772" i="1"/>
  <c r="AN772" i="1"/>
  <c r="AI772" i="1"/>
  <c r="AH772" i="1"/>
  <c r="AC772" i="1"/>
  <c r="AB772" i="1"/>
  <c r="W772" i="1"/>
  <c r="V772" i="1"/>
  <c r="N772" i="1"/>
  <c r="O772" i="1" s="1"/>
  <c r="AO771" i="1"/>
  <c r="AN771" i="1"/>
  <c r="AI771" i="1"/>
  <c r="AH771" i="1"/>
  <c r="AC771" i="1"/>
  <c r="AB771" i="1"/>
  <c r="W771" i="1"/>
  <c r="V771" i="1"/>
  <c r="N771" i="1"/>
  <c r="O771" i="1" s="1"/>
  <c r="AO770" i="1"/>
  <c r="AN770" i="1"/>
  <c r="AI770" i="1"/>
  <c r="AH770" i="1"/>
  <c r="AC770" i="1"/>
  <c r="AB770" i="1"/>
  <c r="W770" i="1"/>
  <c r="V770" i="1"/>
  <c r="N770" i="1"/>
  <c r="O770" i="1" s="1"/>
  <c r="AO769" i="1"/>
  <c r="AN769" i="1"/>
  <c r="AI769" i="1"/>
  <c r="AH769" i="1"/>
  <c r="AC769" i="1"/>
  <c r="AB769" i="1"/>
  <c r="W769" i="1"/>
  <c r="V769" i="1"/>
  <c r="N769" i="1"/>
  <c r="O769" i="1" s="1"/>
  <c r="AO768" i="1"/>
  <c r="AN768" i="1"/>
  <c r="AI768" i="1"/>
  <c r="AH768" i="1"/>
  <c r="AC768" i="1"/>
  <c r="AB768" i="1"/>
  <c r="W768" i="1"/>
  <c r="V768" i="1"/>
  <c r="N768" i="1"/>
  <c r="O768" i="1" s="1"/>
  <c r="AO767" i="1"/>
  <c r="AN767" i="1"/>
  <c r="AI767" i="1"/>
  <c r="AH767" i="1"/>
  <c r="AC767" i="1"/>
  <c r="AB767" i="1"/>
  <c r="W767" i="1"/>
  <c r="V767" i="1"/>
  <c r="N767" i="1"/>
  <c r="O767" i="1" s="1"/>
  <c r="AO766" i="1"/>
  <c r="AN766" i="1"/>
  <c r="AI766" i="1"/>
  <c r="AH766" i="1"/>
  <c r="AC766" i="1"/>
  <c r="AB766" i="1"/>
  <c r="W766" i="1"/>
  <c r="V766" i="1"/>
  <c r="N766" i="1"/>
  <c r="O766" i="1" s="1"/>
  <c r="AO765" i="1"/>
  <c r="AN765" i="1"/>
  <c r="AI765" i="1"/>
  <c r="AH765" i="1"/>
  <c r="AC765" i="1"/>
  <c r="AB765" i="1"/>
  <c r="W765" i="1"/>
  <c r="V765" i="1"/>
  <c r="N765" i="1"/>
  <c r="O765" i="1" s="1"/>
  <c r="AO764" i="1"/>
  <c r="AN764" i="1"/>
  <c r="AI764" i="1"/>
  <c r="AH764" i="1"/>
  <c r="AC764" i="1"/>
  <c r="AB764" i="1"/>
  <c r="W764" i="1"/>
  <c r="V764" i="1"/>
  <c r="N764" i="1"/>
  <c r="O764" i="1" s="1"/>
  <c r="AO763" i="1"/>
  <c r="AN763" i="1"/>
  <c r="AI763" i="1"/>
  <c r="AH763" i="1"/>
  <c r="AC763" i="1"/>
  <c r="AB763" i="1"/>
  <c r="W763" i="1"/>
  <c r="V763" i="1"/>
  <c r="N763" i="1"/>
  <c r="O763" i="1" s="1"/>
  <c r="AO762" i="1"/>
  <c r="AN762" i="1"/>
  <c r="AI762" i="1"/>
  <c r="AH762" i="1"/>
  <c r="AC762" i="1"/>
  <c r="AB762" i="1"/>
  <c r="W762" i="1"/>
  <c r="V762" i="1"/>
  <c r="N762" i="1"/>
  <c r="O762" i="1" s="1"/>
  <c r="AO761" i="1"/>
  <c r="AN761" i="1"/>
  <c r="AI761" i="1"/>
  <c r="AH761" i="1"/>
  <c r="AC761" i="1"/>
  <c r="AB761" i="1"/>
  <c r="W761" i="1"/>
  <c r="V761" i="1"/>
  <c r="N761" i="1"/>
  <c r="O761" i="1" s="1"/>
  <c r="AO760" i="1"/>
  <c r="AN760" i="1"/>
  <c r="AI760" i="1"/>
  <c r="AH760" i="1"/>
  <c r="AC760" i="1"/>
  <c r="AB760" i="1"/>
  <c r="W760" i="1"/>
  <c r="V760" i="1"/>
  <c r="N760" i="1"/>
  <c r="O760" i="1" s="1"/>
  <c r="AO759" i="1"/>
  <c r="AN759" i="1"/>
  <c r="AI759" i="1"/>
  <c r="AH759" i="1"/>
  <c r="AC759" i="1"/>
  <c r="AB759" i="1"/>
  <c r="W759" i="1"/>
  <c r="V759" i="1"/>
  <c r="N759" i="1"/>
  <c r="O759" i="1" s="1"/>
  <c r="AO758" i="1"/>
  <c r="AN758" i="1"/>
  <c r="AI758" i="1"/>
  <c r="AH758" i="1"/>
  <c r="AC758" i="1"/>
  <c r="AB758" i="1"/>
  <c r="W758" i="1"/>
  <c r="V758" i="1"/>
  <c r="N758" i="1"/>
  <c r="O758" i="1" s="1"/>
  <c r="AO757" i="1"/>
  <c r="AN757" i="1"/>
  <c r="AI757" i="1"/>
  <c r="AH757" i="1"/>
  <c r="AC757" i="1"/>
  <c r="AB757" i="1"/>
  <c r="W757" i="1"/>
  <c r="V757" i="1"/>
  <c r="N757" i="1"/>
  <c r="O757" i="1" s="1"/>
  <c r="AO756" i="1"/>
  <c r="AN756" i="1"/>
  <c r="AI756" i="1"/>
  <c r="AH756" i="1"/>
  <c r="AC756" i="1"/>
  <c r="AB756" i="1"/>
  <c r="W756" i="1"/>
  <c r="V756" i="1"/>
  <c r="N756" i="1"/>
  <c r="O756" i="1" s="1"/>
  <c r="AO755" i="1"/>
  <c r="AN755" i="1"/>
  <c r="AI755" i="1"/>
  <c r="AH755" i="1"/>
  <c r="AC755" i="1"/>
  <c r="AB755" i="1"/>
  <c r="W755" i="1"/>
  <c r="V755" i="1"/>
  <c r="N755" i="1"/>
  <c r="O755" i="1" s="1"/>
  <c r="AO754" i="1"/>
  <c r="AN754" i="1"/>
  <c r="AI754" i="1"/>
  <c r="AH754" i="1"/>
  <c r="AC754" i="1"/>
  <c r="AB754" i="1"/>
  <c r="W754" i="1"/>
  <c r="V754" i="1"/>
  <c r="N754" i="1"/>
  <c r="O754" i="1" s="1"/>
  <c r="AO753" i="1"/>
  <c r="AN753" i="1"/>
  <c r="AI753" i="1"/>
  <c r="AH753" i="1"/>
  <c r="AC753" i="1"/>
  <c r="AB753" i="1"/>
  <c r="W753" i="1"/>
  <c r="V753" i="1"/>
  <c r="N753" i="1"/>
  <c r="O753" i="1" s="1"/>
  <c r="AO752" i="1"/>
  <c r="AN752" i="1"/>
  <c r="AI752" i="1"/>
  <c r="AH752" i="1"/>
  <c r="AC752" i="1"/>
  <c r="AB752" i="1"/>
  <c r="W752" i="1"/>
  <c r="V752" i="1"/>
  <c r="N752" i="1"/>
  <c r="O752" i="1" s="1"/>
  <c r="AO751" i="1"/>
  <c r="AN751" i="1"/>
  <c r="AI751" i="1"/>
  <c r="AH751" i="1"/>
  <c r="AC751" i="1"/>
  <c r="AB751" i="1"/>
  <c r="W751" i="1"/>
  <c r="V751" i="1"/>
  <c r="N751" i="1"/>
  <c r="O751" i="1" s="1"/>
  <c r="AO750" i="1"/>
  <c r="AN750" i="1"/>
  <c r="AI750" i="1"/>
  <c r="AH750" i="1"/>
  <c r="AC750" i="1"/>
  <c r="AB750" i="1"/>
  <c r="W750" i="1"/>
  <c r="V750" i="1"/>
  <c r="N750" i="1"/>
  <c r="O750" i="1" s="1"/>
  <c r="AO749" i="1"/>
  <c r="AN749" i="1"/>
  <c r="AI749" i="1"/>
  <c r="AH749" i="1"/>
  <c r="AC749" i="1"/>
  <c r="AB749" i="1"/>
  <c r="W749" i="1"/>
  <c r="V749" i="1"/>
  <c r="N749" i="1"/>
  <c r="O749" i="1" s="1"/>
  <c r="AO748" i="1"/>
  <c r="AN748" i="1"/>
  <c r="AI748" i="1"/>
  <c r="AH748" i="1"/>
  <c r="AC748" i="1"/>
  <c r="AB748" i="1"/>
  <c r="W748" i="1"/>
  <c r="V748" i="1"/>
  <c r="N748" i="1"/>
  <c r="O748" i="1" s="1"/>
  <c r="AO747" i="1"/>
  <c r="AN747" i="1"/>
  <c r="AI747" i="1"/>
  <c r="AH747" i="1"/>
  <c r="AC747" i="1"/>
  <c r="AB747" i="1"/>
  <c r="W747" i="1"/>
  <c r="V747" i="1"/>
  <c r="N747" i="1"/>
  <c r="O747" i="1" s="1"/>
  <c r="AO746" i="1"/>
  <c r="AN746" i="1"/>
  <c r="AI746" i="1"/>
  <c r="AH746" i="1"/>
  <c r="AC746" i="1"/>
  <c r="AB746" i="1"/>
  <c r="W746" i="1"/>
  <c r="V746" i="1"/>
  <c r="N746" i="1"/>
  <c r="O746" i="1" s="1"/>
  <c r="AO745" i="1"/>
  <c r="AN745" i="1"/>
  <c r="AI745" i="1"/>
  <c r="AH745" i="1"/>
  <c r="AC745" i="1"/>
  <c r="AB745" i="1"/>
  <c r="W745" i="1"/>
  <c r="V745" i="1"/>
  <c r="N745" i="1"/>
  <c r="O745" i="1" s="1"/>
  <c r="AO744" i="1"/>
  <c r="AN744" i="1"/>
  <c r="AI744" i="1"/>
  <c r="AH744" i="1"/>
  <c r="AC744" i="1"/>
  <c r="AB744" i="1"/>
  <c r="W744" i="1"/>
  <c r="V744" i="1"/>
  <c r="N744" i="1"/>
  <c r="O744" i="1" s="1"/>
  <c r="AO743" i="1"/>
  <c r="AN743" i="1"/>
  <c r="AI743" i="1"/>
  <c r="AH743" i="1"/>
  <c r="AC743" i="1"/>
  <c r="AB743" i="1"/>
  <c r="W743" i="1"/>
  <c r="V743" i="1"/>
  <c r="N743" i="1"/>
  <c r="O743" i="1" s="1"/>
  <c r="AO742" i="1"/>
  <c r="AN742" i="1"/>
  <c r="AI742" i="1"/>
  <c r="AH742" i="1"/>
  <c r="AC742" i="1"/>
  <c r="AB742" i="1"/>
  <c r="W742" i="1"/>
  <c r="V742" i="1"/>
  <c r="N742" i="1"/>
  <c r="O742" i="1" s="1"/>
  <c r="AO741" i="1"/>
  <c r="AN741" i="1"/>
  <c r="AI741" i="1"/>
  <c r="AH741" i="1"/>
  <c r="AC741" i="1"/>
  <c r="AB741" i="1"/>
  <c r="W741" i="1"/>
  <c r="V741" i="1"/>
  <c r="N741" i="1"/>
  <c r="O741" i="1" s="1"/>
  <c r="AO740" i="1"/>
  <c r="AN740" i="1"/>
  <c r="AI740" i="1"/>
  <c r="AH740" i="1"/>
  <c r="AC740" i="1"/>
  <c r="AB740" i="1"/>
  <c r="W740" i="1"/>
  <c r="V740" i="1"/>
  <c r="N740" i="1"/>
  <c r="O740" i="1" s="1"/>
  <c r="AO739" i="1"/>
  <c r="AN739" i="1"/>
  <c r="AI739" i="1"/>
  <c r="AH739" i="1"/>
  <c r="AC739" i="1"/>
  <c r="AB739" i="1"/>
  <c r="W739" i="1"/>
  <c r="V739" i="1"/>
  <c r="N739" i="1"/>
  <c r="O739" i="1" s="1"/>
  <c r="AO738" i="1"/>
  <c r="AN738" i="1"/>
  <c r="AI738" i="1"/>
  <c r="AH738" i="1"/>
  <c r="AC738" i="1"/>
  <c r="AB738" i="1"/>
  <c r="W738" i="1"/>
  <c r="V738" i="1"/>
  <c r="N738" i="1"/>
  <c r="O738" i="1" s="1"/>
  <c r="AO737" i="1"/>
  <c r="AN737" i="1"/>
  <c r="AI737" i="1"/>
  <c r="AH737" i="1"/>
  <c r="AC737" i="1"/>
  <c r="AB737" i="1"/>
  <c r="W737" i="1"/>
  <c r="V737" i="1"/>
  <c r="N737" i="1"/>
  <c r="O737" i="1" s="1"/>
  <c r="AO736" i="1"/>
  <c r="AN736" i="1"/>
  <c r="AI736" i="1"/>
  <c r="AH736" i="1"/>
  <c r="AC736" i="1"/>
  <c r="AB736" i="1"/>
  <c r="W736" i="1"/>
  <c r="V736" i="1"/>
  <c r="N736" i="1"/>
  <c r="O736" i="1" s="1"/>
  <c r="AO735" i="1"/>
  <c r="AN735" i="1"/>
  <c r="AI735" i="1"/>
  <c r="AH735" i="1"/>
  <c r="AC735" i="1"/>
  <c r="AB735" i="1"/>
  <c r="W735" i="1"/>
  <c r="V735" i="1"/>
  <c r="N735" i="1"/>
  <c r="O735" i="1" s="1"/>
  <c r="AO734" i="1"/>
  <c r="AN734" i="1"/>
  <c r="AI734" i="1"/>
  <c r="AH734" i="1"/>
  <c r="AC734" i="1"/>
  <c r="AB734" i="1"/>
  <c r="W734" i="1"/>
  <c r="V734" i="1"/>
  <c r="N734" i="1"/>
  <c r="O734" i="1" s="1"/>
  <c r="AO733" i="1"/>
  <c r="AN733" i="1"/>
  <c r="AI733" i="1"/>
  <c r="AH733" i="1"/>
  <c r="AC733" i="1"/>
  <c r="AB733" i="1"/>
  <c r="W733" i="1"/>
  <c r="V733" i="1"/>
  <c r="N733" i="1"/>
  <c r="O733" i="1" s="1"/>
  <c r="AO732" i="1"/>
  <c r="AN732" i="1"/>
  <c r="AI732" i="1"/>
  <c r="AH732" i="1"/>
  <c r="AC732" i="1"/>
  <c r="AB732" i="1"/>
  <c r="W732" i="1"/>
  <c r="V732" i="1"/>
  <c r="N732" i="1"/>
  <c r="O732" i="1" s="1"/>
  <c r="AO731" i="1"/>
  <c r="AN731" i="1"/>
  <c r="AI731" i="1"/>
  <c r="AH731" i="1"/>
  <c r="AC731" i="1"/>
  <c r="AB731" i="1"/>
  <c r="W731" i="1"/>
  <c r="V731" i="1"/>
  <c r="N731" i="1"/>
  <c r="O731" i="1" s="1"/>
  <c r="AO730" i="1"/>
  <c r="AN730" i="1"/>
  <c r="AI730" i="1"/>
  <c r="AH730" i="1"/>
  <c r="AC730" i="1"/>
  <c r="AB730" i="1"/>
  <c r="W730" i="1"/>
  <c r="V730" i="1"/>
  <c r="N730" i="1"/>
  <c r="O730" i="1" s="1"/>
  <c r="AO729" i="1"/>
  <c r="AN729" i="1"/>
  <c r="AI729" i="1"/>
  <c r="AH729" i="1"/>
  <c r="AC729" i="1"/>
  <c r="AB729" i="1"/>
  <c r="W729" i="1"/>
  <c r="V729" i="1"/>
  <c r="N729" i="1"/>
  <c r="O729" i="1" s="1"/>
  <c r="AO728" i="1"/>
  <c r="AN728" i="1"/>
  <c r="AI728" i="1"/>
  <c r="AH728" i="1"/>
  <c r="AC728" i="1"/>
  <c r="AB728" i="1"/>
  <c r="W728" i="1"/>
  <c r="V728" i="1"/>
  <c r="N728" i="1"/>
  <c r="O728" i="1" s="1"/>
  <c r="AO727" i="1"/>
  <c r="AN727" i="1"/>
  <c r="AI727" i="1"/>
  <c r="AH727" i="1"/>
  <c r="AC727" i="1"/>
  <c r="AB727" i="1"/>
  <c r="W727" i="1"/>
  <c r="V727" i="1"/>
  <c r="N727" i="1"/>
  <c r="O727" i="1" s="1"/>
  <c r="AO726" i="1"/>
  <c r="AN726" i="1"/>
  <c r="AI726" i="1"/>
  <c r="AH726" i="1"/>
  <c r="AC726" i="1"/>
  <c r="AB726" i="1"/>
  <c r="W726" i="1"/>
  <c r="V726" i="1"/>
  <c r="N726" i="1"/>
  <c r="O726" i="1" s="1"/>
  <c r="AO725" i="1"/>
  <c r="AN725" i="1"/>
  <c r="AI725" i="1"/>
  <c r="AH725" i="1"/>
  <c r="AC725" i="1"/>
  <c r="AB725" i="1"/>
  <c r="W725" i="1"/>
  <c r="V725" i="1"/>
  <c r="N725" i="1"/>
  <c r="O725" i="1" s="1"/>
  <c r="AO724" i="1"/>
  <c r="AN724" i="1"/>
  <c r="AI724" i="1"/>
  <c r="AH724" i="1"/>
  <c r="AC724" i="1"/>
  <c r="AB724" i="1"/>
  <c r="W724" i="1"/>
  <c r="V724" i="1"/>
  <c r="N724" i="1"/>
  <c r="O724" i="1" s="1"/>
  <c r="AO723" i="1"/>
  <c r="AN723" i="1"/>
  <c r="AI723" i="1"/>
  <c r="AH723" i="1"/>
  <c r="AC723" i="1"/>
  <c r="AB723" i="1"/>
  <c r="W723" i="1"/>
  <c r="V723" i="1"/>
  <c r="N723" i="1"/>
  <c r="O723" i="1" s="1"/>
  <c r="AO722" i="1"/>
  <c r="AN722" i="1"/>
  <c r="AI722" i="1"/>
  <c r="AH722" i="1"/>
  <c r="AC722" i="1"/>
  <c r="AB722" i="1"/>
  <c r="W722" i="1"/>
  <c r="V722" i="1"/>
  <c r="N722" i="1"/>
  <c r="O722" i="1" s="1"/>
  <c r="AO721" i="1"/>
  <c r="AN721" i="1"/>
  <c r="AI721" i="1"/>
  <c r="AH721" i="1"/>
  <c r="AC721" i="1"/>
  <c r="AB721" i="1"/>
  <c r="W721" i="1"/>
  <c r="V721" i="1"/>
  <c r="N721" i="1"/>
  <c r="O721" i="1" s="1"/>
  <c r="AO720" i="1"/>
  <c r="AN720" i="1"/>
  <c r="AI720" i="1"/>
  <c r="AH720" i="1"/>
  <c r="AC720" i="1"/>
  <c r="AB720" i="1"/>
  <c r="W720" i="1"/>
  <c r="V720" i="1"/>
  <c r="N720" i="1"/>
  <c r="O720" i="1" s="1"/>
  <c r="AO719" i="1"/>
  <c r="AN719" i="1"/>
  <c r="AI719" i="1"/>
  <c r="AH719" i="1"/>
  <c r="AC719" i="1"/>
  <c r="AB719" i="1"/>
  <c r="W719" i="1"/>
  <c r="V719" i="1"/>
  <c r="N719" i="1"/>
  <c r="O719" i="1" s="1"/>
  <c r="AO718" i="1"/>
  <c r="AN718" i="1"/>
  <c r="AI718" i="1"/>
  <c r="AH718" i="1"/>
  <c r="AC718" i="1"/>
  <c r="AB718" i="1"/>
  <c r="W718" i="1"/>
  <c r="V718" i="1"/>
  <c r="N718" i="1"/>
  <c r="O718" i="1" s="1"/>
  <c r="AO717" i="1"/>
  <c r="AN717" i="1"/>
  <c r="AI717" i="1"/>
  <c r="AH717" i="1"/>
  <c r="AC717" i="1"/>
  <c r="AB717" i="1"/>
  <c r="W717" i="1"/>
  <c r="V717" i="1"/>
  <c r="N717" i="1"/>
  <c r="O717" i="1" s="1"/>
  <c r="AO716" i="1"/>
  <c r="AN716" i="1"/>
  <c r="AI716" i="1"/>
  <c r="AH716" i="1"/>
  <c r="AC716" i="1"/>
  <c r="AB716" i="1"/>
  <c r="W716" i="1"/>
  <c r="V716" i="1"/>
  <c r="N716" i="1"/>
  <c r="O716" i="1" s="1"/>
  <c r="AO715" i="1"/>
  <c r="AN715" i="1"/>
  <c r="AI715" i="1"/>
  <c r="AH715" i="1"/>
  <c r="AC715" i="1"/>
  <c r="AB715" i="1"/>
  <c r="W715" i="1"/>
  <c r="V715" i="1"/>
  <c r="N715" i="1"/>
  <c r="O715" i="1" s="1"/>
  <c r="AO714" i="1"/>
  <c r="AN714" i="1"/>
  <c r="AI714" i="1"/>
  <c r="AH714" i="1"/>
  <c r="AC714" i="1"/>
  <c r="AB714" i="1"/>
  <c r="W714" i="1"/>
  <c r="V714" i="1"/>
  <c r="N714" i="1"/>
  <c r="O714" i="1" s="1"/>
  <c r="AO713" i="1"/>
  <c r="AN713" i="1"/>
  <c r="AI713" i="1"/>
  <c r="AH713" i="1"/>
  <c r="AC713" i="1"/>
  <c r="AB713" i="1"/>
  <c r="W713" i="1"/>
  <c r="V713" i="1"/>
  <c r="N713" i="1"/>
  <c r="O713" i="1" s="1"/>
  <c r="AO712" i="1"/>
  <c r="AN712" i="1"/>
  <c r="AI712" i="1"/>
  <c r="AH712" i="1"/>
  <c r="AC712" i="1"/>
  <c r="AB712" i="1"/>
  <c r="W712" i="1"/>
  <c r="V712" i="1"/>
  <c r="N712" i="1"/>
  <c r="O712" i="1" s="1"/>
  <c r="AO711" i="1"/>
  <c r="AN711" i="1"/>
  <c r="AI711" i="1"/>
  <c r="AH711" i="1"/>
  <c r="AC711" i="1"/>
  <c r="AB711" i="1"/>
  <c r="W711" i="1"/>
  <c r="V711" i="1"/>
  <c r="N711" i="1"/>
  <c r="O711" i="1" s="1"/>
  <c r="AO710" i="1"/>
  <c r="AN710" i="1"/>
  <c r="AI710" i="1"/>
  <c r="AH710" i="1"/>
  <c r="AC710" i="1"/>
  <c r="AB710" i="1"/>
  <c r="W710" i="1"/>
  <c r="V710" i="1"/>
  <c r="N710" i="1"/>
  <c r="O710" i="1" s="1"/>
  <c r="AO709" i="1"/>
  <c r="AN709" i="1"/>
  <c r="AI709" i="1"/>
  <c r="AH709" i="1"/>
  <c r="AC709" i="1"/>
  <c r="AB709" i="1"/>
  <c r="W709" i="1"/>
  <c r="V709" i="1"/>
  <c r="N709" i="1"/>
  <c r="O709" i="1" s="1"/>
  <c r="AO708" i="1"/>
  <c r="AN708" i="1"/>
  <c r="AI708" i="1"/>
  <c r="AH708" i="1"/>
  <c r="AC708" i="1"/>
  <c r="AB708" i="1"/>
  <c r="W708" i="1"/>
  <c r="V708" i="1"/>
  <c r="N708" i="1"/>
  <c r="O708" i="1" s="1"/>
  <c r="AO707" i="1"/>
  <c r="AN707" i="1"/>
  <c r="AI707" i="1"/>
  <c r="AH707" i="1"/>
  <c r="AC707" i="1"/>
  <c r="AB707" i="1"/>
  <c r="W707" i="1"/>
  <c r="V707" i="1"/>
  <c r="N707" i="1"/>
  <c r="O707" i="1" s="1"/>
  <c r="AO706" i="1"/>
  <c r="AN706" i="1"/>
  <c r="AI706" i="1"/>
  <c r="AH706" i="1"/>
  <c r="AC706" i="1"/>
  <c r="AB706" i="1"/>
  <c r="W706" i="1"/>
  <c r="V706" i="1"/>
  <c r="N706" i="1"/>
  <c r="O706" i="1" s="1"/>
  <c r="AO705" i="1"/>
  <c r="AN705" i="1"/>
  <c r="AI705" i="1"/>
  <c r="AH705" i="1"/>
  <c r="AC705" i="1"/>
  <c r="AB705" i="1"/>
  <c r="W705" i="1"/>
  <c r="V705" i="1"/>
  <c r="N705" i="1"/>
  <c r="O705" i="1" s="1"/>
  <c r="AO704" i="1"/>
  <c r="AN704" i="1"/>
  <c r="AI704" i="1"/>
  <c r="AH704" i="1"/>
  <c r="AC704" i="1"/>
  <c r="AB704" i="1"/>
  <c r="W704" i="1"/>
  <c r="V704" i="1"/>
  <c r="N704" i="1"/>
  <c r="O704" i="1" s="1"/>
  <c r="AO703" i="1"/>
  <c r="AN703" i="1"/>
  <c r="AI703" i="1"/>
  <c r="AH703" i="1"/>
  <c r="AC703" i="1"/>
  <c r="AB703" i="1"/>
  <c r="W703" i="1"/>
  <c r="V703" i="1"/>
  <c r="N703" i="1"/>
  <c r="O703" i="1" s="1"/>
  <c r="AO702" i="1"/>
  <c r="AN702" i="1"/>
  <c r="AI702" i="1"/>
  <c r="AH702" i="1"/>
  <c r="AC702" i="1"/>
  <c r="AB702" i="1"/>
  <c r="W702" i="1"/>
  <c r="V702" i="1"/>
  <c r="N702" i="1"/>
  <c r="O702" i="1" s="1"/>
  <c r="AO701" i="1"/>
  <c r="AN701" i="1"/>
  <c r="AI701" i="1"/>
  <c r="AH701" i="1"/>
  <c r="AC701" i="1"/>
  <c r="AB701" i="1"/>
  <c r="W701" i="1"/>
  <c r="V701" i="1"/>
  <c r="O701" i="1"/>
  <c r="N701" i="1"/>
  <c r="AO700" i="1"/>
  <c r="AN700" i="1"/>
  <c r="AI700" i="1"/>
  <c r="AH700" i="1"/>
  <c r="AC700" i="1"/>
  <c r="AB700" i="1"/>
  <c r="W700" i="1"/>
  <c r="V700" i="1"/>
  <c r="N700" i="1"/>
  <c r="O700" i="1" s="1"/>
  <c r="AO699" i="1"/>
  <c r="AN699" i="1"/>
  <c r="AI699" i="1"/>
  <c r="AH699" i="1"/>
  <c r="AC699" i="1"/>
  <c r="AB699" i="1"/>
  <c r="W699" i="1"/>
  <c r="V699" i="1"/>
  <c r="N699" i="1"/>
  <c r="O699" i="1" s="1"/>
  <c r="AO698" i="1"/>
  <c r="AN698" i="1"/>
  <c r="AI698" i="1"/>
  <c r="AH698" i="1"/>
  <c r="AC698" i="1"/>
  <c r="AB698" i="1"/>
  <c r="W698" i="1"/>
  <c r="V698" i="1"/>
  <c r="N698" i="1"/>
  <c r="O698" i="1" s="1"/>
  <c r="AO697" i="1"/>
  <c r="AN697" i="1"/>
  <c r="AI697" i="1"/>
  <c r="AH697" i="1"/>
  <c r="AC697" i="1"/>
  <c r="AB697" i="1"/>
  <c r="W697" i="1"/>
  <c r="V697" i="1"/>
  <c r="N697" i="1"/>
  <c r="O697" i="1" s="1"/>
  <c r="AO696" i="1"/>
  <c r="AN696" i="1"/>
  <c r="AI696" i="1"/>
  <c r="AH696" i="1"/>
  <c r="AC696" i="1"/>
  <c r="AB696" i="1"/>
  <c r="W696" i="1"/>
  <c r="V696" i="1"/>
  <c r="N696" i="1"/>
  <c r="O696" i="1" s="1"/>
  <c r="AO695" i="1"/>
  <c r="AN695" i="1"/>
  <c r="AI695" i="1"/>
  <c r="AH695" i="1"/>
  <c r="AC695" i="1"/>
  <c r="AB695" i="1"/>
  <c r="W695" i="1"/>
  <c r="V695" i="1"/>
  <c r="N695" i="1"/>
  <c r="O695" i="1" s="1"/>
  <c r="AO694" i="1"/>
  <c r="AN694" i="1"/>
  <c r="AI694" i="1"/>
  <c r="AH694" i="1"/>
  <c r="AC694" i="1"/>
  <c r="AB694" i="1"/>
  <c r="W694" i="1"/>
  <c r="V694" i="1"/>
  <c r="N694" i="1"/>
  <c r="O694" i="1" s="1"/>
  <c r="AO693" i="1"/>
  <c r="AN693" i="1"/>
  <c r="AI693" i="1"/>
  <c r="AH693" i="1"/>
  <c r="AC693" i="1"/>
  <c r="AB693" i="1"/>
  <c r="W693" i="1"/>
  <c r="V693" i="1"/>
  <c r="N693" i="1"/>
  <c r="O693" i="1" s="1"/>
  <c r="AO692" i="1"/>
  <c r="AN692" i="1"/>
  <c r="AI692" i="1"/>
  <c r="AH692" i="1"/>
  <c r="AC692" i="1"/>
  <c r="AB692" i="1"/>
  <c r="W692" i="1"/>
  <c r="V692" i="1"/>
  <c r="N692" i="1"/>
  <c r="O692" i="1" s="1"/>
  <c r="AO691" i="1"/>
  <c r="AN691" i="1"/>
  <c r="AI691" i="1"/>
  <c r="AH691" i="1"/>
  <c r="AC691" i="1"/>
  <c r="AB691" i="1"/>
  <c r="W691" i="1"/>
  <c r="V691" i="1"/>
  <c r="N691" i="1"/>
  <c r="O691" i="1" s="1"/>
  <c r="AO690" i="1"/>
  <c r="AN690" i="1"/>
  <c r="AI690" i="1"/>
  <c r="AH690" i="1"/>
  <c r="AC690" i="1"/>
  <c r="AB690" i="1"/>
  <c r="W690" i="1"/>
  <c r="V690" i="1"/>
  <c r="N690" i="1"/>
  <c r="O690" i="1" s="1"/>
  <c r="AO689" i="1"/>
  <c r="AN689" i="1"/>
  <c r="AI689" i="1"/>
  <c r="AH689" i="1"/>
  <c r="AC689" i="1"/>
  <c r="AB689" i="1"/>
  <c r="W689" i="1"/>
  <c r="V689" i="1"/>
  <c r="N689" i="1"/>
  <c r="O689" i="1" s="1"/>
  <c r="AO688" i="1"/>
  <c r="AN688" i="1"/>
  <c r="AI688" i="1"/>
  <c r="AH688" i="1"/>
  <c r="AC688" i="1"/>
  <c r="AB688" i="1"/>
  <c r="W688" i="1"/>
  <c r="V688" i="1"/>
  <c r="N688" i="1"/>
  <c r="O688" i="1" s="1"/>
  <c r="AO687" i="1"/>
  <c r="AN687" i="1"/>
  <c r="AI687" i="1"/>
  <c r="AH687" i="1"/>
  <c r="AC687" i="1"/>
  <c r="AB687" i="1"/>
  <c r="W687" i="1"/>
  <c r="V687" i="1"/>
  <c r="N687" i="1"/>
  <c r="O687" i="1" s="1"/>
  <c r="AO686" i="1"/>
  <c r="AN686" i="1"/>
  <c r="AI686" i="1"/>
  <c r="AH686" i="1"/>
  <c r="AC686" i="1"/>
  <c r="AB686" i="1"/>
  <c r="W686" i="1"/>
  <c r="V686" i="1"/>
  <c r="N686" i="1"/>
  <c r="O686" i="1" s="1"/>
  <c r="AO685" i="1"/>
  <c r="AN685" i="1"/>
  <c r="AI685" i="1"/>
  <c r="AH685" i="1"/>
  <c r="AC685" i="1"/>
  <c r="AB685" i="1"/>
  <c r="W685" i="1"/>
  <c r="V685" i="1"/>
  <c r="O685" i="1"/>
  <c r="N685" i="1"/>
  <c r="AO684" i="1"/>
  <c r="AN684" i="1"/>
  <c r="AI684" i="1"/>
  <c r="AH684" i="1"/>
  <c r="AC684" i="1"/>
  <c r="AB684" i="1"/>
  <c r="W684" i="1"/>
  <c r="V684" i="1"/>
  <c r="N684" i="1"/>
  <c r="O684" i="1" s="1"/>
  <c r="AO683" i="1"/>
  <c r="AN683" i="1"/>
  <c r="AI683" i="1"/>
  <c r="AH683" i="1"/>
  <c r="AC683" i="1"/>
  <c r="AB683" i="1"/>
  <c r="W683" i="1"/>
  <c r="V683" i="1"/>
  <c r="N683" i="1"/>
  <c r="O683" i="1" s="1"/>
  <c r="AO682" i="1"/>
  <c r="AN682" i="1"/>
  <c r="AI682" i="1"/>
  <c r="AH682" i="1"/>
  <c r="AC682" i="1"/>
  <c r="AB682" i="1"/>
  <c r="W682" i="1"/>
  <c r="V682" i="1"/>
  <c r="N682" i="1"/>
  <c r="O682" i="1" s="1"/>
  <c r="AO681" i="1"/>
  <c r="AN681" i="1"/>
  <c r="AI681" i="1"/>
  <c r="AH681" i="1"/>
  <c r="AC681" i="1"/>
  <c r="AB681" i="1"/>
  <c r="W681" i="1"/>
  <c r="V681" i="1"/>
  <c r="N681" i="1"/>
  <c r="O681" i="1" s="1"/>
  <c r="AO680" i="1"/>
  <c r="AN680" i="1"/>
  <c r="AI680" i="1"/>
  <c r="AH680" i="1"/>
  <c r="AC680" i="1"/>
  <c r="AB680" i="1"/>
  <c r="W680" i="1"/>
  <c r="V680" i="1"/>
  <c r="N680" i="1"/>
  <c r="O680" i="1" s="1"/>
  <c r="AO679" i="1"/>
  <c r="AN679" i="1"/>
  <c r="AI679" i="1"/>
  <c r="AH679" i="1"/>
  <c r="AC679" i="1"/>
  <c r="AB679" i="1"/>
  <c r="W679" i="1"/>
  <c r="V679" i="1"/>
  <c r="N679" i="1"/>
  <c r="O679" i="1" s="1"/>
  <c r="AO678" i="1"/>
  <c r="AN678" i="1"/>
  <c r="AI678" i="1"/>
  <c r="AH678" i="1"/>
  <c r="AC678" i="1"/>
  <c r="AB678" i="1"/>
  <c r="W678" i="1"/>
  <c r="V678" i="1"/>
  <c r="N678" i="1"/>
  <c r="O678" i="1" s="1"/>
  <c r="AO677" i="1"/>
  <c r="AN677" i="1"/>
  <c r="AI677" i="1"/>
  <c r="AH677" i="1"/>
  <c r="AC677" i="1"/>
  <c r="AB677" i="1"/>
  <c r="W677" i="1"/>
  <c r="V677" i="1"/>
  <c r="N677" i="1"/>
  <c r="O677" i="1" s="1"/>
  <c r="AO676" i="1"/>
  <c r="AN676" i="1"/>
  <c r="AI676" i="1"/>
  <c r="AH676" i="1"/>
  <c r="AC676" i="1"/>
  <c r="AB676" i="1"/>
  <c r="W676" i="1"/>
  <c r="V676" i="1"/>
  <c r="N676" i="1"/>
  <c r="O676" i="1" s="1"/>
  <c r="AO675" i="1"/>
  <c r="AN675" i="1"/>
  <c r="AI675" i="1"/>
  <c r="AH675" i="1"/>
  <c r="AC675" i="1"/>
  <c r="AB675" i="1"/>
  <c r="W675" i="1"/>
  <c r="V675" i="1"/>
  <c r="N675" i="1"/>
  <c r="O675" i="1" s="1"/>
  <c r="AO674" i="1"/>
  <c r="AN674" i="1"/>
  <c r="AI674" i="1"/>
  <c r="AH674" i="1"/>
  <c r="AC674" i="1"/>
  <c r="AB674" i="1"/>
  <c r="W674" i="1"/>
  <c r="V674" i="1"/>
  <c r="N674" i="1"/>
  <c r="O674" i="1" s="1"/>
  <c r="AO673" i="1"/>
  <c r="AN673" i="1"/>
  <c r="AI673" i="1"/>
  <c r="AH673" i="1"/>
  <c r="AC673" i="1"/>
  <c r="AB673" i="1"/>
  <c r="W673" i="1"/>
  <c r="V673" i="1"/>
  <c r="N673" i="1"/>
  <c r="O673" i="1" s="1"/>
  <c r="AO672" i="1"/>
  <c r="AN672" i="1"/>
  <c r="AI672" i="1"/>
  <c r="AH672" i="1"/>
  <c r="AC672" i="1"/>
  <c r="AB672" i="1"/>
  <c r="W672" i="1"/>
  <c r="V672" i="1"/>
  <c r="N672" i="1"/>
  <c r="O672" i="1" s="1"/>
  <c r="AO671" i="1"/>
  <c r="AN671" i="1"/>
  <c r="AI671" i="1"/>
  <c r="AH671" i="1"/>
  <c r="AC671" i="1"/>
  <c r="AB671" i="1"/>
  <c r="W671" i="1"/>
  <c r="V671" i="1"/>
  <c r="N671" i="1"/>
  <c r="O671" i="1" s="1"/>
  <c r="AO670" i="1"/>
  <c r="AN670" i="1"/>
  <c r="AI670" i="1"/>
  <c r="AH670" i="1"/>
  <c r="AC670" i="1"/>
  <c r="AB670" i="1"/>
  <c r="W670" i="1"/>
  <c r="V670" i="1"/>
  <c r="N670" i="1"/>
  <c r="O670" i="1" s="1"/>
  <c r="AO669" i="1"/>
  <c r="AN669" i="1"/>
  <c r="AI669" i="1"/>
  <c r="AH669" i="1"/>
  <c r="AC669" i="1"/>
  <c r="AB669" i="1"/>
  <c r="W669" i="1"/>
  <c r="V669" i="1"/>
  <c r="N669" i="1"/>
  <c r="O669" i="1" s="1"/>
  <c r="AO668" i="1"/>
  <c r="AN668" i="1"/>
  <c r="AI668" i="1"/>
  <c r="AH668" i="1"/>
  <c r="AC668" i="1"/>
  <c r="AB668" i="1"/>
  <c r="W668" i="1"/>
  <c r="V668" i="1"/>
  <c r="N668" i="1"/>
  <c r="O668" i="1" s="1"/>
  <c r="AO667" i="1"/>
  <c r="AN667" i="1"/>
  <c r="AI667" i="1"/>
  <c r="AH667" i="1"/>
  <c r="AC667" i="1"/>
  <c r="AB667" i="1"/>
  <c r="W667" i="1"/>
  <c r="V667" i="1"/>
  <c r="N667" i="1"/>
  <c r="O667" i="1" s="1"/>
  <c r="AO666" i="1"/>
  <c r="AN666" i="1"/>
  <c r="AI666" i="1"/>
  <c r="AH666" i="1"/>
  <c r="AC666" i="1"/>
  <c r="AB666" i="1"/>
  <c r="W666" i="1"/>
  <c r="V666" i="1"/>
  <c r="N666" i="1"/>
  <c r="O666" i="1" s="1"/>
  <c r="AO665" i="1"/>
  <c r="AN665" i="1"/>
  <c r="AI665" i="1"/>
  <c r="AH665" i="1"/>
  <c r="AC665" i="1"/>
  <c r="AB665" i="1"/>
  <c r="W665" i="1"/>
  <c r="V665" i="1"/>
  <c r="N665" i="1"/>
  <c r="O665" i="1" s="1"/>
  <c r="AO664" i="1"/>
  <c r="AN664" i="1"/>
  <c r="AI664" i="1"/>
  <c r="AH664" i="1"/>
  <c r="AC664" i="1"/>
  <c r="AB664" i="1"/>
  <c r="W664" i="1"/>
  <c r="V664" i="1"/>
  <c r="N664" i="1"/>
  <c r="O664" i="1" s="1"/>
  <c r="AO663" i="1"/>
  <c r="AN663" i="1"/>
  <c r="AI663" i="1"/>
  <c r="AH663" i="1"/>
  <c r="AC663" i="1"/>
  <c r="AB663" i="1"/>
  <c r="W663" i="1"/>
  <c r="V663" i="1"/>
  <c r="N663" i="1"/>
  <c r="O663" i="1" s="1"/>
  <c r="AO662" i="1"/>
  <c r="AN662" i="1"/>
  <c r="AI662" i="1"/>
  <c r="AH662" i="1"/>
  <c r="AC662" i="1"/>
  <c r="AB662" i="1"/>
  <c r="W662" i="1"/>
  <c r="V662" i="1"/>
  <c r="N662" i="1"/>
  <c r="O662" i="1" s="1"/>
  <c r="AO661" i="1"/>
  <c r="AN661" i="1"/>
  <c r="AI661" i="1"/>
  <c r="AH661" i="1"/>
  <c r="AC661" i="1"/>
  <c r="AB661" i="1"/>
  <c r="W661" i="1"/>
  <c r="V661" i="1"/>
  <c r="N661" i="1"/>
  <c r="O661" i="1" s="1"/>
  <c r="AO660" i="1"/>
  <c r="AN660" i="1"/>
  <c r="AI660" i="1"/>
  <c r="AH660" i="1"/>
  <c r="AC660" i="1"/>
  <c r="AB660" i="1"/>
  <c r="W660" i="1"/>
  <c r="V660" i="1"/>
  <c r="N660" i="1"/>
  <c r="O660" i="1" s="1"/>
  <c r="AO659" i="1"/>
  <c r="AN659" i="1"/>
  <c r="AI659" i="1"/>
  <c r="AH659" i="1"/>
  <c r="AC659" i="1"/>
  <c r="AB659" i="1"/>
  <c r="W659" i="1"/>
  <c r="V659" i="1"/>
  <c r="N659" i="1"/>
  <c r="O659" i="1" s="1"/>
  <c r="AO658" i="1"/>
  <c r="AN658" i="1"/>
  <c r="AI658" i="1"/>
  <c r="AH658" i="1"/>
  <c r="AC658" i="1"/>
  <c r="AB658" i="1"/>
  <c r="W658" i="1"/>
  <c r="V658" i="1"/>
  <c r="N658" i="1"/>
  <c r="O658" i="1" s="1"/>
  <c r="AO657" i="1"/>
  <c r="AN657" i="1"/>
  <c r="AI657" i="1"/>
  <c r="AH657" i="1"/>
  <c r="AC657" i="1"/>
  <c r="AB657" i="1"/>
  <c r="W657" i="1"/>
  <c r="V657" i="1"/>
  <c r="N657" i="1"/>
  <c r="O657" i="1" s="1"/>
  <c r="AO656" i="1"/>
  <c r="AN656" i="1"/>
  <c r="AI656" i="1"/>
  <c r="AH656" i="1"/>
  <c r="AC656" i="1"/>
  <c r="AB656" i="1"/>
  <c r="W656" i="1"/>
  <c r="V656" i="1"/>
  <c r="N656" i="1"/>
  <c r="O656" i="1" s="1"/>
  <c r="AO655" i="1"/>
  <c r="AN655" i="1"/>
  <c r="AI655" i="1"/>
  <c r="AH655" i="1"/>
  <c r="AC655" i="1"/>
  <c r="AB655" i="1"/>
  <c r="W655" i="1"/>
  <c r="V655" i="1"/>
  <c r="N655" i="1"/>
  <c r="O655" i="1" s="1"/>
  <c r="AO654" i="1"/>
  <c r="AN654" i="1"/>
  <c r="AI654" i="1"/>
  <c r="AH654" i="1"/>
  <c r="AC654" i="1"/>
  <c r="AB654" i="1"/>
  <c r="W654" i="1"/>
  <c r="V654" i="1"/>
  <c r="N654" i="1"/>
  <c r="O654" i="1" s="1"/>
  <c r="AO653" i="1"/>
  <c r="AN653" i="1"/>
  <c r="AI653" i="1"/>
  <c r="AH653" i="1"/>
  <c r="AC653" i="1"/>
  <c r="AB653" i="1"/>
  <c r="W653" i="1"/>
  <c r="V653" i="1"/>
  <c r="O653" i="1"/>
  <c r="N653" i="1"/>
  <c r="AO652" i="1"/>
  <c r="AN652" i="1"/>
  <c r="AI652" i="1"/>
  <c r="AH652" i="1"/>
  <c r="AC652" i="1"/>
  <c r="AB652" i="1"/>
  <c r="W652" i="1"/>
  <c r="V652" i="1"/>
  <c r="N652" i="1"/>
  <c r="O652" i="1" s="1"/>
  <c r="AO651" i="1"/>
  <c r="AN651" i="1"/>
  <c r="AI651" i="1"/>
  <c r="AH651" i="1"/>
  <c r="AC651" i="1"/>
  <c r="AB651" i="1"/>
  <c r="W651" i="1"/>
  <c r="V651" i="1"/>
  <c r="N651" i="1"/>
  <c r="O651" i="1" s="1"/>
  <c r="AO650" i="1"/>
  <c r="AN650" i="1"/>
  <c r="AI650" i="1"/>
  <c r="AH650" i="1"/>
  <c r="AC650" i="1"/>
  <c r="AB650" i="1"/>
  <c r="W650" i="1"/>
  <c r="V650" i="1"/>
  <c r="N650" i="1"/>
  <c r="O650" i="1" s="1"/>
  <c r="AO649" i="1"/>
  <c r="AN649" i="1"/>
  <c r="AI649" i="1"/>
  <c r="AH649" i="1"/>
  <c r="AC649" i="1"/>
  <c r="AB649" i="1"/>
  <c r="W649" i="1"/>
  <c r="V649" i="1"/>
  <c r="N649" i="1"/>
  <c r="O649" i="1" s="1"/>
  <c r="AO648" i="1"/>
  <c r="AN648" i="1"/>
  <c r="AI648" i="1"/>
  <c r="AH648" i="1"/>
  <c r="AC648" i="1"/>
  <c r="AB648" i="1"/>
  <c r="W648" i="1"/>
  <c r="V648" i="1"/>
  <c r="N648" i="1"/>
  <c r="O648" i="1" s="1"/>
  <c r="AO647" i="1"/>
  <c r="AN647" i="1"/>
  <c r="AI647" i="1"/>
  <c r="AH647" i="1"/>
  <c r="AC647" i="1"/>
  <c r="AB647" i="1"/>
  <c r="W647" i="1"/>
  <c r="V647" i="1"/>
  <c r="N647" i="1"/>
  <c r="O647" i="1" s="1"/>
  <c r="AO646" i="1"/>
  <c r="AN646" i="1"/>
  <c r="AI646" i="1"/>
  <c r="AH646" i="1"/>
  <c r="AC646" i="1"/>
  <c r="AB646" i="1"/>
  <c r="W646" i="1"/>
  <c r="V646" i="1"/>
  <c r="N646" i="1"/>
  <c r="O646" i="1" s="1"/>
  <c r="AO645" i="1"/>
  <c r="AN645" i="1"/>
  <c r="AI645" i="1"/>
  <c r="AH645" i="1"/>
  <c r="AC645" i="1"/>
  <c r="AB645" i="1"/>
  <c r="W645" i="1"/>
  <c r="V645" i="1"/>
  <c r="O645" i="1"/>
  <c r="N645" i="1"/>
  <c r="AO644" i="1"/>
  <c r="AN644" i="1"/>
  <c r="AI644" i="1"/>
  <c r="AH644" i="1"/>
  <c r="AC644" i="1"/>
  <c r="AB644" i="1"/>
  <c r="W644" i="1"/>
  <c r="V644" i="1"/>
  <c r="N644" i="1"/>
  <c r="O644" i="1" s="1"/>
  <c r="AO643" i="1"/>
  <c r="AN643" i="1"/>
  <c r="AI643" i="1"/>
  <c r="AH643" i="1"/>
  <c r="AC643" i="1"/>
  <c r="AB643" i="1"/>
  <c r="W643" i="1"/>
  <c r="V643" i="1"/>
  <c r="N643" i="1"/>
  <c r="O643" i="1" s="1"/>
  <c r="AO642" i="1"/>
  <c r="AN642" i="1"/>
  <c r="AI642" i="1"/>
  <c r="AH642" i="1"/>
  <c r="AC642" i="1"/>
  <c r="AB642" i="1"/>
  <c r="W642" i="1"/>
  <c r="V642" i="1"/>
  <c r="N642" i="1"/>
  <c r="O642" i="1" s="1"/>
  <c r="AO641" i="1"/>
  <c r="AN641" i="1"/>
  <c r="AI641" i="1"/>
  <c r="AH641" i="1"/>
  <c r="AC641" i="1"/>
  <c r="AB641" i="1"/>
  <c r="W641" i="1"/>
  <c r="V641" i="1"/>
  <c r="N641" i="1"/>
  <c r="O641" i="1" s="1"/>
  <c r="AO640" i="1"/>
  <c r="AN640" i="1"/>
  <c r="AI640" i="1"/>
  <c r="AH640" i="1"/>
  <c r="AC640" i="1"/>
  <c r="AB640" i="1"/>
  <c r="W640" i="1"/>
  <c r="V640" i="1"/>
  <c r="N640" i="1"/>
  <c r="O640" i="1" s="1"/>
  <c r="AO639" i="1"/>
  <c r="AN639" i="1"/>
  <c r="AI639" i="1"/>
  <c r="AH639" i="1"/>
  <c r="AC639" i="1"/>
  <c r="AB639" i="1"/>
  <c r="W639" i="1"/>
  <c r="V639" i="1"/>
  <c r="N639" i="1"/>
  <c r="O639" i="1" s="1"/>
  <c r="AO638" i="1"/>
  <c r="AN638" i="1"/>
  <c r="AI638" i="1"/>
  <c r="AH638" i="1"/>
  <c r="AC638" i="1"/>
  <c r="AB638" i="1"/>
  <c r="W638" i="1"/>
  <c r="V638" i="1"/>
  <c r="N638" i="1"/>
  <c r="O638" i="1" s="1"/>
  <c r="AO637" i="1"/>
  <c r="AN637" i="1"/>
  <c r="AI637" i="1"/>
  <c r="AH637" i="1"/>
  <c r="AC637" i="1"/>
  <c r="AB637" i="1"/>
  <c r="W637" i="1"/>
  <c r="V637" i="1"/>
  <c r="N637" i="1"/>
  <c r="O637" i="1" s="1"/>
  <c r="AO636" i="1"/>
  <c r="AN636" i="1"/>
  <c r="AI636" i="1"/>
  <c r="AH636" i="1"/>
  <c r="AC636" i="1"/>
  <c r="AB636" i="1"/>
  <c r="W636" i="1"/>
  <c r="V636" i="1"/>
  <c r="N636" i="1"/>
  <c r="O636" i="1" s="1"/>
  <c r="AO635" i="1"/>
  <c r="AN635" i="1"/>
  <c r="AI635" i="1"/>
  <c r="AH635" i="1"/>
  <c r="AC635" i="1"/>
  <c r="AB635" i="1"/>
  <c r="W635" i="1"/>
  <c r="V635" i="1"/>
  <c r="O635" i="1"/>
  <c r="N635" i="1"/>
  <c r="AO634" i="1"/>
  <c r="AN634" i="1"/>
  <c r="AI634" i="1"/>
  <c r="AH634" i="1"/>
  <c r="AC634" i="1"/>
  <c r="AB634" i="1"/>
  <c r="W634" i="1"/>
  <c r="V634" i="1"/>
  <c r="N634" i="1"/>
  <c r="O634" i="1" s="1"/>
  <c r="AO633" i="1"/>
  <c r="AN633" i="1"/>
  <c r="AI633" i="1"/>
  <c r="AH633" i="1"/>
  <c r="AC633" i="1"/>
  <c r="AB633" i="1"/>
  <c r="W633" i="1"/>
  <c r="V633" i="1"/>
  <c r="N633" i="1"/>
  <c r="O633" i="1" s="1"/>
  <c r="AO632" i="1"/>
  <c r="AN632" i="1"/>
  <c r="AI632" i="1"/>
  <c r="AH632" i="1"/>
  <c r="AC632" i="1"/>
  <c r="AB632" i="1"/>
  <c r="W632" i="1"/>
  <c r="V632" i="1"/>
  <c r="N632" i="1"/>
  <c r="O632" i="1" s="1"/>
  <c r="AO631" i="1"/>
  <c r="AN631" i="1"/>
  <c r="AI631" i="1"/>
  <c r="AH631" i="1"/>
  <c r="AC631" i="1"/>
  <c r="AB631" i="1"/>
  <c r="W631" i="1"/>
  <c r="V631" i="1"/>
  <c r="N631" i="1"/>
  <c r="O631" i="1" s="1"/>
  <c r="AO630" i="1"/>
  <c r="AN630" i="1"/>
  <c r="AI630" i="1"/>
  <c r="AH630" i="1"/>
  <c r="AC630" i="1"/>
  <c r="AB630" i="1"/>
  <c r="W630" i="1"/>
  <c r="V630" i="1"/>
  <c r="N630" i="1"/>
  <c r="O630" i="1" s="1"/>
  <c r="AO629" i="1"/>
  <c r="AN629" i="1"/>
  <c r="AI629" i="1"/>
  <c r="AH629" i="1"/>
  <c r="AC629" i="1"/>
  <c r="AB629" i="1"/>
  <c r="W629" i="1"/>
  <c r="V629" i="1"/>
  <c r="N629" i="1"/>
  <c r="O629" i="1" s="1"/>
  <c r="AO628" i="1"/>
  <c r="AN628" i="1"/>
  <c r="AI628" i="1"/>
  <c r="AH628" i="1"/>
  <c r="AC628" i="1"/>
  <c r="AB628" i="1"/>
  <c r="W628" i="1"/>
  <c r="V628" i="1"/>
  <c r="N628" i="1"/>
  <c r="O628" i="1" s="1"/>
  <c r="AO627" i="1"/>
  <c r="AN627" i="1"/>
  <c r="AI627" i="1"/>
  <c r="AH627" i="1"/>
  <c r="AC627" i="1"/>
  <c r="AB627" i="1"/>
  <c r="W627" i="1"/>
  <c r="V627" i="1"/>
  <c r="N627" i="1"/>
  <c r="O627" i="1" s="1"/>
  <c r="AO626" i="1"/>
  <c r="AN626" i="1"/>
  <c r="AI626" i="1"/>
  <c r="AH626" i="1"/>
  <c r="AC626" i="1"/>
  <c r="AB626" i="1"/>
  <c r="W626" i="1"/>
  <c r="V626" i="1"/>
  <c r="N626" i="1"/>
  <c r="O626" i="1" s="1"/>
  <c r="AO625" i="1"/>
  <c r="AN625" i="1"/>
  <c r="AI625" i="1"/>
  <c r="AH625" i="1"/>
  <c r="AC625" i="1"/>
  <c r="AB625" i="1"/>
  <c r="W625" i="1"/>
  <c r="V625" i="1"/>
  <c r="N625" i="1"/>
  <c r="O625" i="1" s="1"/>
  <c r="AO624" i="1"/>
  <c r="AN624" i="1"/>
  <c r="AI624" i="1"/>
  <c r="AH624" i="1"/>
  <c r="AC624" i="1"/>
  <c r="AB624" i="1"/>
  <c r="W624" i="1"/>
  <c r="V624" i="1"/>
  <c r="N624" i="1"/>
  <c r="O624" i="1" s="1"/>
  <c r="AO623" i="1"/>
  <c r="AN623" i="1"/>
  <c r="AI623" i="1"/>
  <c r="AH623" i="1"/>
  <c r="AC623" i="1"/>
  <c r="AB623" i="1"/>
  <c r="W623" i="1"/>
  <c r="V623" i="1"/>
  <c r="N623" i="1"/>
  <c r="O623" i="1" s="1"/>
  <c r="AO622" i="1"/>
  <c r="AN622" i="1"/>
  <c r="AI622" i="1"/>
  <c r="AH622" i="1"/>
  <c r="AC622" i="1"/>
  <c r="AB622" i="1"/>
  <c r="W622" i="1"/>
  <c r="V622" i="1"/>
  <c r="N622" i="1"/>
  <c r="O622" i="1" s="1"/>
  <c r="AO621" i="1"/>
  <c r="AN621" i="1"/>
  <c r="AI621" i="1"/>
  <c r="AH621" i="1"/>
  <c r="AC621" i="1"/>
  <c r="AB621" i="1"/>
  <c r="W621" i="1"/>
  <c r="V621" i="1"/>
  <c r="O621" i="1"/>
  <c r="N621" i="1"/>
  <c r="AO620" i="1"/>
  <c r="AN620" i="1"/>
  <c r="AI620" i="1"/>
  <c r="AH620" i="1"/>
  <c r="AC620" i="1"/>
  <c r="AB620" i="1"/>
  <c r="W620" i="1"/>
  <c r="V620" i="1"/>
  <c r="N620" i="1"/>
  <c r="O620" i="1" s="1"/>
  <c r="AO619" i="1"/>
  <c r="AN619" i="1"/>
  <c r="AI619" i="1"/>
  <c r="AH619" i="1"/>
  <c r="AC619" i="1"/>
  <c r="AB619" i="1"/>
  <c r="W619" i="1"/>
  <c r="V619" i="1"/>
  <c r="N619" i="1"/>
  <c r="O619" i="1" s="1"/>
  <c r="AO618" i="1"/>
  <c r="AN618" i="1"/>
  <c r="AI618" i="1"/>
  <c r="AH618" i="1"/>
  <c r="AC618" i="1"/>
  <c r="AB618" i="1"/>
  <c r="W618" i="1"/>
  <c r="V618" i="1"/>
  <c r="N618" i="1"/>
  <c r="O618" i="1" s="1"/>
  <c r="AO617" i="1"/>
  <c r="AN617" i="1"/>
  <c r="AI617" i="1"/>
  <c r="AH617" i="1"/>
  <c r="AC617" i="1"/>
  <c r="AB617" i="1"/>
  <c r="W617" i="1"/>
  <c r="V617" i="1"/>
  <c r="N617" i="1"/>
  <c r="O617" i="1" s="1"/>
  <c r="AO616" i="1"/>
  <c r="AN616" i="1"/>
  <c r="AI616" i="1"/>
  <c r="AH616" i="1"/>
  <c r="AC616" i="1"/>
  <c r="AB616" i="1"/>
  <c r="W616" i="1"/>
  <c r="V616" i="1"/>
  <c r="N616" i="1"/>
  <c r="O616" i="1" s="1"/>
  <c r="AO615" i="1"/>
  <c r="AN615" i="1"/>
  <c r="AI615" i="1"/>
  <c r="AH615" i="1"/>
  <c r="AC615" i="1"/>
  <c r="AB615" i="1"/>
  <c r="W615" i="1"/>
  <c r="V615" i="1"/>
  <c r="N615" i="1"/>
  <c r="O615" i="1" s="1"/>
  <c r="AO614" i="1"/>
  <c r="AN614" i="1"/>
  <c r="AI614" i="1"/>
  <c r="AH614" i="1"/>
  <c r="AC614" i="1"/>
  <c r="AB614" i="1"/>
  <c r="W614" i="1"/>
  <c r="V614" i="1"/>
  <c r="N614" i="1"/>
  <c r="O614" i="1" s="1"/>
  <c r="AO613" i="1"/>
  <c r="AN613" i="1"/>
  <c r="AI613" i="1"/>
  <c r="AH613" i="1"/>
  <c r="AC613" i="1"/>
  <c r="AB613" i="1"/>
  <c r="W613" i="1"/>
  <c r="V613" i="1"/>
  <c r="O613" i="1"/>
  <c r="N613" i="1"/>
  <c r="AO612" i="1"/>
  <c r="AN612" i="1"/>
  <c r="AI612" i="1"/>
  <c r="AH612" i="1"/>
  <c r="AC612" i="1"/>
  <c r="AB612" i="1"/>
  <c r="W612" i="1"/>
  <c r="V612" i="1"/>
  <c r="N612" i="1"/>
  <c r="O612" i="1" s="1"/>
  <c r="AO611" i="1"/>
  <c r="AN611" i="1"/>
  <c r="AI611" i="1"/>
  <c r="AH611" i="1"/>
  <c r="AC611" i="1"/>
  <c r="AB611" i="1"/>
  <c r="W611" i="1"/>
  <c r="V611" i="1"/>
  <c r="N611" i="1"/>
  <c r="O611" i="1" s="1"/>
  <c r="AO610" i="1"/>
  <c r="AN610" i="1"/>
  <c r="AI610" i="1"/>
  <c r="AH610" i="1"/>
  <c r="AC610" i="1"/>
  <c r="AB610" i="1"/>
  <c r="W610" i="1"/>
  <c r="V610" i="1"/>
  <c r="N610" i="1"/>
  <c r="O610" i="1" s="1"/>
  <c r="AO609" i="1"/>
  <c r="AN609" i="1"/>
  <c r="AI609" i="1"/>
  <c r="AH609" i="1"/>
  <c r="AC609" i="1"/>
  <c r="AB609" i="1"/>
  <c r="W609" i="1"/>
  <c r="V609" i="1"/>
  <c r="N609" i="1"/>
  <c r="O609" i="1" s="1"/>
  <c r="AO608" i="1"/>
  <c r="AN608" i="1"/>
  <c r="AI608" i="1"/>
  <c r="AH608" i="1"/>
  <c r="AC608" i="1"/>
  <c r="AB608" i="1"/>
  <c r="W608" i="1"/>
  <c r="V608" i="1"/>
  <c r="N608" i="1"/>
  <c r="O608" i="1" s="1"/>
  <c r="AO607" i="1"/>
  <c r="AN607" i="1"/>
  <c r="AI607" i="1"/>
  <c r="AH607" i="1"/>
  <c r="AC607" i="1"/>
  <c r="AB607" i="1"/>
  <c r="W607" i="1"/>
  <c r="V607" i="1"/>
  <c r="N607" i="1"/>
  <c r="O607" i="1" s="1"/>
  <c r="AO606" i="1"/>
  <c r="AN606" i="1"/>
  <c r="AI606" i="1"/>
  <c r="AH606" i="1"/>
  <c r="AC606" i="1"/>
  <c r="AB606" i="1"/>
  <c r="W606" i="1"/>
  <c r="V606" i="1"/>
  <c r="N606" i="1"/>
  <c r="O606" i="1" s="1"/>
  <c r="AO605" i="1"/>
  <c r="AN605" i="1"/>
  <c r="AI605" i="1"/>
  <c r="AH605" i="1"/>
  <c r="AC605" i="1"/>
  <c r="AB605" i="1"/>
  <c r="W605" i="1"/>
  <c r="V605" i="1"/>
  <c r="N605" i="1"/>
  <c r="O605" i="1" s="1"/>
  <c r="AO604" i="1"/>
  <c r="AN604" i="1"/>
  <c r="AI604" i="1"/>
  <c r="AH604" i="1"/>
  <c r="AC604" i="1"/>
  <c r="AB604" i="1"/>
  <c r="W604" i="1"/>
  <c r="V604" i="1"/>
  <c r="N604" i="1"/>
  <c r="O604" i="1" s="1"/>
  <c r="AO603" i="1"/>
  <c r="AN603" i="1"/>
  <c r="AI603" i="1"/>
  <c r="AH603" i="1"/>
  <c r="AC603" i="1"/>
  <c r="AB603" i="1"/>
  <c r="W603" i="1"/>
  <c r="V603" i="1"/>
  <c r="O603" i="1"/>
  <c r="N603" i="1"/>
  <c r="AO602" i="1"/>
  <c r="AN602" i="1"/>
  <c r="AI602" i="1"/>
  <c r="AH602" i="1"/>
  <c r="AC602" i="1"/>
  <c r="AB602" i="1"/>
  <c r="W602" i="1"/>
  <c r="V602" i="1"/>
  <c r="N602" i="1"/>
  <c r="O602" i="1" s="1"/>
  <c r="AO601" i="1"/>
  <c r="AN601" i="1"/>
  <c r="AI601" i="1"/>
  <c r="AH601" i="1"/>
  <c r="AC601" i="1"/>
  <c r="AB601" i="1"/>
  <c r="W601" i="1"/>
  <c r="V601" i="1"/>
  <c r="N601" i="1"/>
  <c r="O601" i="1" s="1"/>
  <c r="AO600" i="1"/>
  <c r="AN600" i="1"/>
  <c r="AI600" i="1"/>
  <c r="AH600" i="1"/>
  <c r="AC600" i="1"/>
  <c r="AB600" i="1"/>
  <c r="W600" i="1"/>
  <c r="V600" i="1"/>
  <c r="N600" i="1"/>
  <c r="O600" i="1" s="1"/>
  <c r="AO599" i="1"/>
  <c r="AN599" i="1"/>
  <c r="AI599" i="1"/>
  <c r="AH599" i="1"/>
  <c r="AC599" i="1"/>
  <c r="AB599" i="1"/>
  <c r="W599" i="1"/>
  <c r="V599" i="1"/>
  <c r="N599" i="1"/>
  <c r="O599" i="1" s="1"/>
  <c r="AO598" i="1"/>
  <c r="AN598" i="1"/>
  <c r="AI598" i="1"/>
  <c r="AH598" i="1"/>
  <c r="AC598" i="1"/>
  <c r="AB598" i="1"/>
  <c r="W598" i="1"/>
  <c r="V598" i="1"/>
  <c r="N598" i="1"/>
  <c r="O598" i="1" s="1"/>
  <c r="AO597" i="1"/>
  <c r="AN597" i="1"/>
  <c r="AI597" i="1"/>
  <c r="AH597" i="1"/>
  <c r="AC597" i="1"/>
  <c r="AB597" i="1"/>
  <c r="W597" i="1"/>
  <c r="V597" i="1"/>
  <c r="N597" i="1"/>
  <c r="O597" i="1" s="1"/>
  <c r="AO596" i="1"/>
  <c r="AN596" i="1"/>
  <c r="AI596" i="1"/>
  <c r="AH596" i="1"/>
  <c r="AC596" i="1"/>
  <c r="AB596" i="1"/>
  <c r="W596" i="1"/>
  <c r="V596" i="1"/>
  <c r="N596" i="1"/>
  <c r="O596" i="1" s="1"/>
  <c r="AO595" i="1"/>
  <c r="AN595" i="1"/>
  <c r="AI595" i="1"/>
  <c r="AH595" i="1"/>
  <c r="AC595" i="1"/>
  <c r="AB595" i="1"/>
  <c r="W595" i="1"/>
  <c r="V595" i="1"/>
  <c r="N595" i="1"/>
  <c r="O595" i="1" s="1"/>
  <c r="AO594" i="1"/>
  <c r="AN594" i="1"/>
  <c r="AI594" i="1"/>
  <c r="AH594" i="1"/>
  <c r="AC594" i="1"/>
  <c r="AB594" i="1"/>
  <c r="W594" i="1"/>
  <c r="V594" i="1"/>
  <c r="N594" i="1"/>
  <c r="O594" i="1" s="1"/>
  <c r="AO593" i="1"/>
  <c r="AN593" i="1"/>
  <c r="AI593" i="1"/>
  <c r="AH593" i="1"/>
  <c r="AC593" i="1"/>
  <c r="AB593" i="1"/>
  <c r="W593" i="1"/>
  <c r="V593" i="1"/>
  <c r="N593" i="1"/>
  <c r="O593" i="1" s="1"/>
  <c r="AO592" i="1"/>
  <c r="AN592" i="1"/>
  <c r="AI592" i="1"/>
  <c r="AH592" i="1"/>
  <c r="AC592" i="1"/>
  <c r="AB592" i="1"/>
  <c r="W592" i="1"/>
  <c r="V592" i="1"/>
  <c r="N592" i="1"/>
  <c r="O592" i="1" s="1"/>
  <c r="AO591" i="1"/>
  <c r="AN591" i="1"/>
  <c r="AI591" i="1"/>
  <c r="AH591" i="1"/>
  <c r="AC591" i="1"/>
  <c r="AB591" i="1"/>
  <c r="W591" i="1"/>
  <c r="V591" i="1"/>
  <c r="N591" i="1"/>
  <c r="O591" i="1" s="1"/>
  <c r="AO590" i="1"/>
  <c r="AN590" i="1"/>
  <c r="AI590" i="1"/>
  <c r="AH590" i="1"/>
  <c r="AC590" i="1"/>
  <c r="AB590" i="1"/>
  <c r="W590" i="1"/>
  <c r="V590" i="1"/>
  <c r="N590" i="1"/>
  <c r="O590" i="1" s="1"/>
  <c r="AO589" i="1"/>
  <c r="AN589" i="1"/>
  <c r="AI589" i="1"/>
  <c r="AH589" i="1"/>
  <c r="AC589" i="1"/>
  <c r="AB589" i="1"/>
  <c r="W589" i="1"/>
  <c r="V589" i="1"/>
  <c r="O589" i="1"/>
  <c r="N589" i="1"/>
  <c r="AO588" i="1"/>
  <c r="AN588" i="1"/>
  <c r="AI588" i="1"/>
  <c r="AH588" i="1"/>
  <c r="AC588" i="1"/>
  <c r="AB588" i="1"/>
  <c r="W588" i="1"/>
  <c r="V588" i="1"/>
  <c r="N588" i="1"/>
  <c r="O588" i="1" s="1"/>
  <c r="AO587" i="1"/>
  <c r="AN587" i="1"/>
  <c r="AI587" i="1"/>
  <c r="AH587" i="1"/>
  <c r="AC587" i="1"/>
  <c r="AB587" i="1"/>
  <c r="W587" i="1"/>
  <c r="V587" i="1"/>
  <c r="N587" i="1"/>
  <c r="O587" i="1" s="1"/>
  <c r="AO586" i="1"/>
  <c r="AN586" i="1"/>
  <c r="AI586" i="1"/>
  <c r="AH586" i="1"/>
  <c r="AC586" i="1"/>
  <c r="AB586" i="1"/>
  <c r="W586" i="1"/>
  <c r="V586" i="1"/>
  <c r="N586" i="1"/>
  <c r="O586" i="1" s="1"/>
  <c r="AO585" i="1"/>
  <c r="AN585" i="1"/>
  <c r="AI585" i="1"/>
  <c r="AH585" i="1"/>
  <c r="AC585" i="1"/>
  <c r="AB585" i="1"/>
  <c r="W585" i="1"/>
  <c r="V585" i="1"/>
  <c r="N585" i="1"/>
  <c r="O585" i="1" s="1"/>
  <c r="AO584" i="1"/>
  <c r="AN584" i="1"/>
  <c r="AI584" i="1"/>
  <c r="AH584" i="1"/>
  <c r="AC584" i="1"/>
  <c r="AB584" i="1"/>
  <c r="W584" i="1"/>
  <c r="V584" i="1"/>
  <c r="N584" i="1"/>
  <c r="O584" i="1" s="1"/>
  <c r="AO583" i="1"/>
  <c r="AN583" i="1"/>
  <c r="AI583" i="1"/>
  <c r="AH583" i="1"/>
  <c r="AC583" i="1"/>
  <c r="AB583" i="1"/>
  <c r="W583" i="1"/>
  <c r="V583" i="1"/>
  <c r="N583" i="1"/>
  <c r="O583" i="1" s="1"/>
  <c r="AO582" i="1"/>
  <c r="AN582" i="1"/>
  <c r="AI582" i="1"/>
  <c r="AH582" i="1"/>
  <c r="AC582" i="1"/>
  <c r="AB582" i="1"/>
  <c r="W582" i="1"/>
  <c r="V582" i="1"/>
  <c r="N582" i="1"/>
  <c r="O582" i="1" s="1"/>
  <c r="AO581" i="1"/>
  <c r="AN581" i="1"/>
  <c r="AI581" i="1"/>
  <c r="AH581" i="1"/>
  <c r="AC581" i="1"/>
  <c r="AB581" i="1"/>
  <c r="W581" i="1"/>
  <c r="V581" i="1"/>
  <c r="O581" i="1"/>
  <c r="N581" i="1"/>
  <c r="AO580" i="1"/>
  <c r="AN580" i="1"/>
  <c r="AI580" i="1"/>
  <c r="AH580" i="1"/>
  <c r="AC580" i="1"/>
  <c r="AB580" i="1"/>
  <c r="W580" i="1"/>
  <c r="V580" i="1"/>
  <c r="N580" i="1"/>
  <c r="O580" i="1" s="1"/>
  <c r="AO579" i="1"/>
  <c r="AN579" i="1"/>
  <c r="AI579" i="1"/>
  <c r="AH579" i="1"/>
  <c r="AC579" i="1"/>
  <c r="AB579" i="1"/>
  <c r="W579" i="1"/>
  <c r="V579" i="1"/>
  <c r="N579" i="1"/>
  <c r="O579" i="1" s="1"/>
  <c r="AO578" i="1"/>
  <c r="AN578" i="1"/>
  <c r="AI578" i="1"/>
  <c r="AH578" i="1"/>
  <c r="AC578" i="1"/>
  <c r="AB578" i="1"/>
  <c r="W578" i="1"/>
  <c r="V578" i="1"/>
  <c r="N578" i="1"/>
  <c r="O578" i="1" s="1"/>
  <c r="AO577" i="1"/>
  <c r="AN577" i="1"/>
  <c r="AI577" i="1"/>
  <c r="AH577" i="1"/>
  <c r="AC577" i="1"/>
  <c r="AB577" i="1"/>
  <c r="W577" i="1"/>
  <c r="V577" i="1"/>
  <c r="N577" i="1"/>
  <c r="O577" i="1" s="1"/>
  <c r="AO576" i="1"/>
  <c r="AN576" i="1"/>
  <c r="AI576" i="1"/>
  <c r="AH576" i="1"/>
  <c r="AC576" i="1"/>
  <c r="AB576" i="1"/>
  <c r="W576" i="1"/>
  <c r="V576" i="1"/>
  <c r="N576" i="1"/>
  <c r="O576" i="1" s="1"/>
  <c r="AO575" i="1"/>
  <c r="AN575" i="1"/>
  <c r="AI575" i="1"/>
  <c r="AH575" i="1"/>
  <c r="AC575" i="1"/>
  <c r="AB575" i="1"/>
  <c r="W575" i="1"/>
  <c r="V575" i="1"/>
  <c r="N575" i="1"/>
  <c r="O575" i="1" s="1"/>
  <c r="AO574" i="1"/>
  <c r="AN574" i="1"/>
  <c r="AI574" i="1"/>
  <c r="AH574" i="1"/>
  <c r="AC574" i="1"/>
  <c r="AB574" i="1"/>
  <c r="W574" i="1"/>
  <c r="V574" i="1"/>
  <c r="N574" i="1"/>
  <c r="O574" i="1" s="1"/>
  <c r="AO573" i="1"/>
  <c r="AN573" i="1"/>
  <c r="AI573" i="1"/>
  <c r="AH573" i="1"/>
  <c r="AC573" i="1"/>
  <c r="AB573" i="1"/>
  <c r="W573" i="1"/>
  <c r="V573" i="1"/>
  <c r="N573" i="1"/>
  <c r="O573" i="1" s="1"/>
  <c r="AO572" i="1"/>
  <c r="AN572" i="1"/>
  <c r="AI572" i="1"/>
  <c r="AH572" i="1"/>
  <c r="AC572" i="1"/>
  <c r="AB572" i="1"/>
  <c r="W572" i="1"/>
  <c r="V572" i="1"/>
  <c r="N572" i="1"/>
  <c r="O572" i="1" s="1"/>
  <c r="AO571" i="1"/>
  <c r="AN571" i="1"/>
  <c r="AI571" i="1"/>
  <c r="AH571" i="1"/>
  <c r="AC571" i="1"/>
  <c r="AB571" i="1"/>
  <c r="W571" i="1"/>
  <c r="V571" i="1"/>
  <c r="O571" i="1"/>
  <c r="N571" i="1"/>
  <c r="AO570" i="1"/>
  <c r="AN570" i="1"/>
  <c r="AI570" i="1"/>
  <c r="AH570" i="1"/>
  <c r="AC570" i="1"/>
  <c r="AB570" i="1"/>
  <c r="W570" i="1"/>
  <c r="V570" i="1"/>
  <c r="N570" i="1"/>
  <c r="O570" i="1" s="1"/>
  <c r="AO569" i="1"/>
  <c r="AN569" i="1"/>
  <c r="AI569" i="1"/>
  <c r="AH569" i="1"/>
  <c r="AC569" i="1"/>
  <c r="AB569" i="1"/>
  <c r="W569" i="1"/>
  <c r="V569" i="1"/>
  <c r="N569" i="1"/>
  <c r="O569" i="1" s="1"/>
  <c r="AO568" i="1"/>
  <c r="AN568" i="1"/>
  <c r="AI568" i="1"/>
  <c r="AH568" i="1"/>
  <c r="AC568" i="1"/>
  <c r="AB568" i="1"/>
  <c r="W568" i="1"/>
  <c r="V568" i="1"/>
  <c r="N568" i="1"/>
  <c r="O568" i="1" s="1"/>
  <c r="AO567" i="1"/>
  <c r="AN567" i="1"/>
  <c r="AI567" i="1"/>
  <c r="AH567" i="1"/>
  <c r="AC567" i="1"/>
  <c r="AB567" i="1"/>
  <c r="W567" i="1"/>
  <c r="V567" i="1"/>
  <c r="N567" i="1"/>
  <c r="O567" i="1" s="1"/>
  <c r="AO566" i="1"/>
  <c r="AN566" i="1"/>
  <c r="AI566" i="1"/>
  <c r="AH566" i="1"/>
  <c r="AC566" i="1"/>
  <c r="AB566" i="1"/>
  <c r="W566" i="1"/>
  <c r="V566" i="1"/>
  <c r="N566" i="1"/>
  <c r="O566" i="1" s="1"/>
  <c r="AO565" i="1"/>
  <c r="AN565" i="1"/>
  <c r="AI565" i="1"/>
  <c r="AH565" i="1"/>
  <c r="AC565" i="1"/>
  <c r="AB565" i="1"/>
  <c r="W565" i="1"/>
  <c r="V565" i="1"/>
  <c r="N565" i="1"/>
  <c r="O565" i="1" s="1"/>
  <c r="AO564" i="1"/>
  <c r="AN564" i="1"/>
  <c r="AI564" i="1"/>
  <c r="AH564" i="1"/>
  <c r="AC564" i="1"/>
  <c r="AB564" i="1"/>
  <c r="W564" i="1"/>
  <c r="V564" i="1"/>
  <c r="N564" i="1"/>
  <c r="O564" i="1" s="1"/>
  <c r="AO563" i="1"/>
  <c r="AN563" i="1"/>
  <c r="AI563" i="1"/>
  <c r="AH563" i="1"/>
  <c r="AC563" i="1"/>
  <c r="AB563" i="1"/>
  <c r="W563" i="1"/>
  <c r="V563" i="1"/>
  <c r="N563" i="1"/>
  <c r="O563" i="1" s="1"/>
  <c r="AO562" i="1"/>
  <c r="AN562" i="1"/>
  <c r="AI562" i="1"/>
  <c r="AH562" i="1"/>
  <c r="AC562" i="1"/>
  <c r="AB562" i="1"/>
  <c r="W562" i="1"/>
  <c r="V562" i="1"/>
  <c r="N562" i="1"/>
  <c r="O562" i="1" s="1"/>
  <c r="AO561" i="1"/>
  <c r="AN561" i="1"/>
  <c r="AI561" i="1"/>
  <c r="AH561" i="1"/>
  <c r="AC561" i="1"/>
  <c r="AB561" i="1"/>
  <c r="W561" i="1"/>
  <c r="V561" i="1"/>
  <c r="N561" i="1"/>
  <c r="O561" i="1" s="1"/>
  <c r="AO560" i="1"/>
  <c r="AN560" i="1"/>
  <c r="AI560" i="1"/>
  <c r="AH560" i="1"/>
  <c r="AC560" i="1"/>
  <c r="AB560" i="1"/>
  <c r="W560" i="1"/>
  <c r="V560" i="1"/>
  <c r="N560" i="1"/>
  <c r="O560" i="1" s="1"/>
  <c r="AO559" i="1"/>
  <c r="AN559" i="1"/>
  <c r="AI559" i="1"/>
  <c r="AH559" i="1"/>
  <c r="AC559" i="1"/>
  <c r="AB559" i="1"/>
  <c r="W559" i="1"/>
  <c r="V559" i="1"/>
  <c r="N559" i="1"/>
  <c r="O559" i="1" s="1"/>
  <c r="AO558" i="1"/>
  <c r="AN558" i="1"/>
  <c r="AI558" i="1"/>
  <c r="AH558" i="1"/>
  <c r="AC558" i="1"/>
  <c r="AB558" i="1"/>
  <c r="W558" i="1"/>
  <c r="V558" i="1"/>
  <c r="N558" i="1"/>
  <c r="O558" i="1" s="1"/>
  <c r="AO557" i="1"/>
  <c r="AN557" i="1"/>
  <c r="AI557" i="1"/>
  <c r="AH557" i="1"/>
  <c r="AC557" i="1"/>
  <c r="AB557" i="1"/>
  <c r="W557" i="1"/>
  <c r="V557" i="1"/>
  <c r="N557" i="1"/>
  <c r="O557" i="1" s="1"/>
  <c r="AO556" i="1"/>
  <c r="AN556" i="1"/>
  <c r="AI556" i="1"/>
  <c r="AH556" i="1"/>
  <c r="AC556" i="1"/>
  <c r="AB556" i="1"/>
  <c r="W556" i="1"/>
  <c r="V556" i="1"/>
  <c r="N556" i="1"/>
  <c r="O556" i="1" s="1"/>
  <c r="AO555" i="1"/>
  <c r="AN555" i="1"/>
  <c r="AI555" i="1"/>
  <c r="AH555" i="1"/>
  <c r="AC555" i="1"/>
  <c r="AB555" i="1"/>
  <c r="W555" i="1"/>
  <c r="V555" i="1"/>
  <c r="N555" i="1"/>
  <c r="O555" i="1" s="1"/>
  <c r="AO554" i="1"/>
  <c r="AN554" i="1"/>
  <c r="AI554" i="1"/>
  <c r="AH554" i="1"/>
  <c r="AC554" i="1"/>
  <c r="AB554" i="1"/>
  <c r="W554" i="1"/>
  <c r="V554" i="1"/>
  <c r="N554" i="1"/>
  <c r="O554" i="1" s="1"/>
  <c r="AO553" i="1"/>
  <c r="AN553" i="1"/>
  <c r="AI553" i="1"/>
  <c r="AH553" i="1"/>
  <c r="AC553" i="1"/>
  <c r="AB553" i="1"/>
  <c r="W553" i="1"/>
  <c r="V553" i="1"/>
  <c r="N553" i="1"/>
  <c r="O553" i="1" s="1"/>
  <c r="AO552" i="1"/>
  <c r="AN552" i="1"/>
  <c r="AI552" i="1"/>
  <c r="AH552" i="1"/>
  <c r="AC552" i="1"/>
  <c r="AB552" i="1"/>
  <c r="W552" i="1"/>
  <c r="V552" i="1"/>
  <c r="N552" i="1"/>
  <c r="O552" i="1" s="1"/>
  <c r="AO551" i="1"/>
  <c r="AN551" i="1"/>
  <c r="AI551" i="1"/>
  <c r="AH551" i="1"/>
  <c r="AC551" i="1"/>
  <c r="AB551" i="1"/>
  <c r="W551" i="1"/>
  <c r="V551" i="1"/>
  <c r="N551" i="1"/>
  <c r="O551" i="1" s="1"/>
  <c r="AO550" i="1"/>
  <c r="AN550" i="1"/>
  <c r="AI550" i="1"/>
  <c r="AH550" i="1"/>
  <c r="AC550" i="1"/>
  <c r="AB550" i="1"/>
  <c r="W550" i="1"/>
  <c r="V550" i="1"/>
  <c r="N550" i="1"/>
  <c r="O550" i="1" s="1"/>
  <c r="AO549" i="1"/>
  <c r="AN549" i="1"/>
  <c r="AI549" i="1"/>
  <c r="AH549" i="1"/>
  <c r="AC549" i="1"/>
  <c r="AB549" i="1"/>
  <c r="W549" i="1"/>
  <c r="V549" i="1"/>
  <c r="N549" i="1"/>
  <c r="O549" i="1" s="1"/>
  <c r="AO548" i="1"/>
  <c r="AN548" i="1"/>
  <c r="AI548" i="1"/>
  <c r="AH548" i="1"/>
  <c r="AC548" i="1"/>
  <c r="AB548" i="1"/>
  <c r="W548" i="1"/>
  <c r="V548" i="1"/>
  <c r="N548" i="1"/>
  <c r="O548" i="1" s="1"/>
  <c r="AO547" i="1"/>
  <c r="AN547" i="1"/>
  <c r="AI547" i="1"/>
  <c r="AH547" i="1"/>
  <c r="AC547" i="1"/>
  <c r="AB547" i="1"/>
  <c r="W547" i="1"/>
  <c r="V547" i="1"/>
  <c r="N547" i="1"/>
  <c r="O547" i="1" s="1"/>
  <c r="AO546" i="1"/>
  <c r="AN546" i="1"/>
  <c r="AI546" i="1"/>
  <c r="AH546" i="1"/>
  <c r="AC546" i="1"/>
  <c r="AB546" i="1"/>
  <c r="W546" i="1"/>
  <c r="V546" i="1"/>
  <c r="N546" i="1"/>
  <c r="O546" i="1" s="1"/>
  <c r="AO545" i="1"/>
  <c r="AN545" i="1"/>
  <c r="AI545" i="1"/>
  <c r="AH545" i="1"/>
  <c r="AC545" i="1"/>
  <c r="AB545" i="1"/>
  <c r="W545" i="1"/>
  <c r="V545" i="1"/>
  <c r="N545" i="1"/>
  <c r="O545" i="1" s="1"/>
  <c r="AO544" i="1"/>
  <c r="AN544" i="1"/>
  <c r="AI544" i="1"/>
  <c r="AH544" i="1"/>
  <c r="AC544" i="1"/>
  <c r="AB544" i="1"/>
  <c r="W544" i="1"/>
  <c r="V544" i="1"/>
  <c r="N544" i="1"/>
  <c r="O544" i="1" s="1"/>
  <c r="AO543" i="1"/>
  <c r="AN543" i="1"/>
  <c r="AI543" i="1"/>
  <c r="AH543" i="1"/>
  <c r="AC543" i="1"/>
  <c r="AB543" i="1"/>
  <c r="W543" i="1"/>
  <c r="V543" i="1"/>
  <c r="N543" i="1"/>
  <c r="O543" i="1" s="1"/>
  <c r="AO542" i="1"/>
  <c r="AN542" i="1"/>
  <c r="AI542" i="1"/>
  <c r="AH542" i="1"/>
  <c r="AC542" i="1"/>
  <c r="AB542" i="1"/>
  <c r="W542" i="1"/>
  <c r="V542" i="1"/>
  <c r="N542" i="1"/>
  <c r="O542" i="1" s="1"/>
  <c r="AO541" i="1"/>
  <c r="AN541" i="1"/>
  <c r="AI541" i="1"/>
  <c r="AH541" i="1"/>
  <c r="AC541" i="1"/>
  <c r="AB541" i="1"/>
  <c r="W541" i="1"/>
  <c r="V541" i="1"/>
  <c r="N541" i="1"/>
  <c r="O541" i="1" s="1"/>
  <c r="AO540" i="1"/>
  <c r="AN540" i="1"/>
  <c r="AI540" i="1"/>
  <c r="AH540" i="1"/>
  <c r="AC540" i="1"/>
  <c r="AB540" i="1"/>
  <c r="W540" i="1"/>
  <c r="V540" i="1"/>
  <c r="N540" i="1"/>
  <c r="O540" i="1" s="1"/>
  <c r="AO539" i="1"/>
  <c r="AN539" i="1"/>
  <c r="AI539" i="1"/>
  <c r="AH539" i="1"/>
  <c r="AC539" i="1"/>
  <c r="AB539" i="1"/>
  <c r="W539" i="1"/>
  <c r="V539" i="1"/>
  <c r="N539" i="1"/>
  <c r="O539" i="1" s="1"/>
  <c r="AO538" i="1"/>
  <c r="AN538" i="1"/>
  <c r="AI538" i="1"/>
  <c r="AH538" i="1"/>
  <c r="AC538" i="1"/>
  <c r="AB538" i="1"/>
  <c r="W538" i="1"/>
  <c r="V538" i="1"/>
  <c r="N538" i="1"/>
  <c r="O538" i="1" s="1"/>
  <c r="AO537" i="1"/>
  <c r="AN537" i="1"/>
  <c r="AI537" i="1"/>
  <c r="AH537" i="1"/>
  <c r="AC537" i="1"/>
  <c r="AB537" i="1"/>
  <c r="W537" i="1"/>
  <c r="V537" i="1"/>
  <c r="N537" i="1"/>
  <c r="O537" i="1" s="1"/>
  <c r="AO536" i="1"/>
  <c r="AN536" i="1"/>
  <c r="AI536" i="1"/>
  <c r="AH536" i="1"/>
  <c r="AC536" i="1"/>
  <c r="AB536" i="1"/>
  <c r="W536" i="1"/>
  <c r="V536" i="1"/>
  <c r="N536" i="1"/>
  <c r="O536" i="1" s="1"/>
  <c r="AO535" i="1"/>
  <c r="AN535" i="1"/>
  <c r="AI535" i="1"/>
  <c r="AH535" i="1"/>
  <c r="AC535" i="1"/>
  <c r="AB535" i="1"/>
  <c r="W535" i="1"/>
  <c r="V535" i="1"/>
  <c r="N535" i="1"/>
  <c r="O535" i="1" s="1"/>
  <c r="AO534" i="1"/>
  <c r="AN534" i="1"/>
  <c r="AI534" i="1"/>
  <c r="AH534" i="1"/>
  <c r="AC534" i="1"/>
  <c r="AB534" i="1"/>
  <c r="W534" i="1"/>
  <c r="V534" i="1"/>
  <c r="N534" i="1"/>
  <c r="O534" i="1" s="1"/>
  <c r="AO533" i="1"/>
  <c r="AN533" i="1"/>
  <c r="AI533" i="1"/>
  <c r="AH533" i="1"/>
  <c r="AC533" i="1"/>
  <c r="AB533" i="1"/>
  <c r="W533" i="1"/>
  <c r="V533" i="1"/>
  <c r="N533" i="1"/>
  <c r="O533" i="1" s="1"/>
  <c r="AO532" i="1"/>
  <c r="AN532" i="1"/>
  <c r="AI532" i="1"/>
  <c r="AH532" i="1"/>
  <c r="AC532" i="1"/>
  <c r="AB532" i="1"/>
  <c r="W532" i="1"/>
  <c r="V532" i="1"/>
  <c r="N532" i="1"/>
  <c r="O532" i="1" s="1"/>
  <c r="AO531" i="1"/>
  <c r="AN531" i="1"/>
  <c r="AI531" i="1"/>
  <c r="AH531" i="1"/>
  <c r="AC531" i="1"/>
  <c r="AB531" i="1"/>
  <c r="W531" i="1"/>
  <c r="V531" i="1"/>
  <c r="N531" i="1"/>
  <c r="O531" i="1" s="1"/>
  <c r="AO530" i="1"/>
  <c r="AN530" i="1"/>
  <c r="AI530" i="1"/>
  <c r="AH530" i="1"/>
  <c r="AC530" i="1"/>
  <c r="AB530" i="1"/>
  <c r="W530" i="1"/>
  <c r="V530" i="1"/>
  <c r="N530" i="1"/>
  <c r="O530" i="1" s="1"/>
  <c r="AO529" i="1"/>
  <c r="AN529" i="1"/>
  <c r="AI529" i="1"/>
  <c r="AH529" i="1"/>
  <c r="AC529" i="1"/>
  <c r="AB529" i="1"/>
  <c r="W529" i="1"/>
  <c r="V529" i="1"/>
  <c r="N529" i="1"/>
  <c r="O529" i="1" s="1"/>
  <c r="AO528" i="1"/>
  <c r="AN528" i="1"/>
  <c r="AI528" i="1"/>
  <c r="AH528" i="1"/>
  <c r="AC528" i="1"/>
  <c r="AB528" i="1"/>
  <c r="W528" i="1"/>
  <c r="V528" i="1"/>
  <c r="N528" i="1"/>
  <c r="O528" i="1" s="1"/>
  <c r="AO527" i="1"/>
  <c r="AN527" i="1"/>
  <c r="AI527" i="1"/>
  <c r="AH527" i="1"/>
  <c r="AC527" i="1"/>
  <c r="AB527" i="1"/>
  <c r="W527" i="1"/>
  <c r="V527" i="1"/>
  <c r="N527" i="1"/>
  <c r="O527" i="1" s="1"/>
  <c r="AO526" i="1"/>
  <c r="AN526" i="1"/>
  <c r="AI526" i="1"/>
  <c r="AH526" i="1"/>
  <c r="AC526" i="1"/>
  <c r="AB526" i="1"/>
  <c r="W526" i="1"/>
  <c r="V526" i="1"/>
  <c r="N526" i="1"/>
  <c r="O526" i="1" s="1"/>
  <c r="AO525" i="1"/>
  <c r="AN525" i="1"/>
  <c r="AI525" i="1"/>
  <c r="AH525" i="1"/>
  <c r="AC525" i="1"/>
  <c r="AB525" i="1"/>
  <c r="W525" i="1"/>
  <c r="V525" i="1"/>
  <c r="N525" i="1"/>
  <c r="O525" i="1" s="1"/>
  <c r="AO524" i="1"/>
  <c r="AN524" i="1"/>
  <c r="AI524" i="1"/>
  <c r="AH524" i="1"/>
  <c r="AC524" i="1"/>
  <c r="AB524" i="1"/>
  <c r="W524" i="1"/>
  <c r="V524" i="1"/>
  <c r="N524" i="1"/>
  <c r="O524" i="1" s="1"/>
  <c r="AO523" i="1"/>
  <c r="AN523" i="1"/>
  <c r="AI523" i="1"/>
  <c r="AH523" i="1"/>
  <c r="AC523" i="1"/>
  <c r="AB523" i="1"/>
  <c r="W523" i="1"/>
  <c r="V523" i="1"/>
  <c r="N523" i="1"/>
  <c r="O523" i="1" s="1"/>
  <c r="AO522" i="1"/>
  <c r="AN522" i="1"/>
  <c r="AI522" i="1"/>
  <c r="AH522" i="1"/>
  <c r="AC522" i="1"/>
  <c r="AB522" i="1"/>
  <c r="W522" i="1"/>
  <c r="V522" i="1"/>
  <c r="N522" i="1"/>
  <c r="O522" i="1" s="1"/>
  <c r="AO521" i="1"/>
  <c r="AN521" i="1"/>
  <c r="AI521" i="1"/>
  <c r="AH521" i="1"/>
  <c r="AC521" i="1"/>
  <c r="AB521" i="1"/>
  <c r="W521" i="1"/>
  <c r="V521" i="1"/>
  <c r="N521" i="1"/>
  <c r="O521" i="1" s="1"/>
  <c r="AO520" i="1"/>
  <c r="AN520" i="1"/>
  <c r="AI520" i="1"/>
  <c r="AH520" i="1"/>
  <c r="AC520" i="1"/>
  <c r="AB520" i="1"/>
  <c r="W520" i="1"/>
  <c r="V520" i="1"/>
  <c r="N520" i="1"/>
  <c r="O520" i="1" s="1"/>
  <c r="AO519" i="1"/>
  <c r="AN519" i="1"/>
  <c r="AI519" i="1"/>
  <c r="AH519" i="1"/>
  <c r="AC519" i="1"/>
  <c r="AB519" i="1"/>
  <c r="W519" i="1"/>
  <c r="V519" i="1"/>
  <c r="N519" i="1"/>
  <c r="O519" i="1" s="1"/>
  <c r="AO518" i="1"/>
  <c r="AN518" i="1"/>
  <c r="AI518" i="1"/>
  <c r="AH518" i="1"/>
  <c r="AC518" i="1"/>
  <c r="AB518" i="1"/>
  <c r="W518" i="1"/>
  <c r="V518" i="1"/>
  <c r="N518" i="1"/>
  <c r="O518" i="1" s="1"/>
  <c r="AO517" i="1"/>
  <c r="AN517" i="1"/>
  <c r="AI517" i="1"/>
  <c r="AH517" i="1"/>
  <c r="AC517" i="1"/>
  <c r="AB517" i="1"/>
  <c r="W517" i="1"/>
  <c r="V517" i="1"/>
  <c r="N517" i="1"/>
  <c r="O517" i="1" s="1"/>
  <c r="AO516" i="1"/>
  <c r="AN516" i="1"/>
  <c r="AI516" i="1"/>
  <c r="AH516" i="1"/>
  <c r="AC516" i="1"/>
  <c r="AB516" i="1"/>
  <c r="W516" i="1"/>
  <c r="V516" i="1"/>
  <c r="N516" i="1"/>
  <c r="O516" i="1" s="1"/>
  <c r="AO515" i="1"/>
  <c r="AN515" i="1"/>
  <c r="AI515" i="1"/>
  <c r="AH515" i="1"/>
  <c r="AC515" i="1"/>
  <c r="AB515" i="1"/>
  <c r="W515" i="1"/>
  <c r="V515" i="1"/>
  <c r="N515" i="1"/>
  <c r="O515" i="1" s="1"/>
  <c r="AO514" i="1"/>
  <c r="AN514" i="1"/>
  <c r="AI514" i="1"/>
  <c r="AH514" i="1"/>
  <c r="AC514" i="1"/>
  <c r="AB514" i="1"/>
  <c r="W514" i="1"/>
  <c r="V514" i="1"/>
  <c r="N514" i="1"/>
  <c r="O514" i="1" s="1"/>
  <c r="AO513" i="1"/>
  <c r="AN513" i="1"/>
  <c r="AI513" i="1"/>
  <c r="AH513" i="1"/>
  <c r="AC513" i="1"/>
  <c r="AB513" i="1"/>
  <c r="W513" i="1"/>
  <c r="V513" i="1"/>
  <c r="N513" i="1"/>
  <c r="O513" i="1" s="1"/>
  <c r="AO512" i="1"/>
  <c r="AN512" i="1"/>
  <c r="AI512" i="1"/>
  <c r="AH512" i="1"/>
  <c r="AC512" i="1"/>
  <c r="AB512" i="1"/>
  <c r="W512" i="1"/>
  <c r="V512" i="1"/>
  <c r="N512" i="1"/>
  <c r="O512" i="1" s="1"/>
  <c r="AO511" i="1"/>
  <c r="AN511" i="1"/>
  <c r="AI511" i="1"/>
  <c r="AH511" i="1"/>
  <c r="AC511" i="1"/>
  <c r="AB511" i="1"/>
  <c r="W511" i="1"/>
  <c r="V511" i="1"/>
  <c r="N511" i="1"/>
  <c r="O511" i="1" s="1"/>
  <c r="AO510" i="1"/>
  <c r="AN510" i="1"/>
  <c r="AI510" i="1"/>
  <c r="AH510" i="1"/>
  <c r="AC510" i="1"/>
  <c r="AB510" i="1"/>
  <c r="W510" i="1"/>
  <c r="V510" i="1"/>
  <c r="N510" i="1"/>
  <c r="O510" i="1" s="1"/>
  <c r="AO509" i="1"/>
  <c r="AN509" i="1"/>
  <c r="AI509" i="1"/>
  <c r="AH509" i="1"/>
  <c r="AC509" i="1"/>
  <c r="AB509" i="1"/>
  <c r="W509" i="1"/>
  <c r="V509" i="1"/>
  <c r="N509" i="1"/>
  <c r="O509" i="1" s="1"/>
  <c r="AO508" i="1"/>
  <c r="AN508" i="1"/>
  <c r="AI508" i="1"/>
  <c r="AH508" i="1"/>
  <c r="AC508" i="1"/>
  <c r="AB508" i="1"/>
  <c r="W508" i="1"/>
  <c r="V508" i="1"/>
  <c r="N508" i="1"/>
  <c r="O508" i="1" s="1"/>
  <c r="AO507" i="1"/>
  <c r="AN507" i="1"/>
  <c r="AI507" i="1"/>
  <c r="AH507" i="1"/>
  <c r="AC507" i="1"/>
  <c r="AB507" i="1"/>
  <c r="W507" i="1"/>
  <c r="V507" i="1"/>
  <c r="N507" i="1"/>
  <c r="O507" i="1" s="1"/>
  <c r="AO506" i="1"/>
  <c r="AN506" i="1"/>
  <c r="AI506" i="1"/>
  <c r="AH506" i="1"/>
  <c r="AC506" i="1"/>
  <c r="AB506" i="1"/>
  <c r="W506" i="1"/>
  <c r="V506" i="1"/>
  <c r="N506" i="1"/>
  <c r="O506" i="1" s="1"/>
  <c r="AO505" i="1"/>
  <c r="AN505" i="1"/>
  <c r="AI505" i="1"/>
  <c r="AH505" i="1"/>
  <c r="AC505" i="1"/>
  <c r="AB505" i="1"/>
  <c r="W505" i="1"/>
  <c r="V505" i="1"/>
  <c r="N505" i="1"/>
  <c r="O505" i="1" s="1"/>
  <c r="AO504" i="1"/>
  <c r="AN504" i="1"/>
  <c r="AI504" i="1"/>
  <c r="AH504" i="1"/>
  <c r="AC504" i="1"/>
  <c r="AB504" i="1"/>
  <c r="W504" i="1"/>
  <c r="V504" i="1"/>
  <c r="N504" i="1"/>
  <c r="O504" i="1" s="1"/>
  <c r="AO503" i="1"/>
  <c r="AN503" i="1"/>
  <c r="AI503" i="1"/>
  <c r="AH503" i="1"/>
  <c r="AC503" i="1"/>
  <c r="AB503" i="1"/>
  <c r="W503" i="1"/>
  <c r="V503" i="1"/>
  <c r="N503" i="1"/>
  <c r="O503" i="1" s="1"/>
  <c r="AO502" i="1"/>
  <c r="AN502" i="1"/>
  <c r="AI502" i="1"/>
  <c r="AH502" i="1"/>
  <c r="AC502" i="1"/>
  <c r="AB502" i="1"/>
  <c r="W502" i="1"/>
  <c r="V502" i="1"/>
  <c r="N502" i="1"/>
  <c r="O502" i="1" s="1"/>
  <c r="AO501" i="1"/>
  <c r="AN501" i="1"/>
  <c r="AI501" i="1"/>
  <c r="AH501" i="1"/>
  <c r="AC501" i="1"/>
  <c r="AB501" i="1"/>
  <c r="W501" i="1"/>
  <c r="V501" i="1"/>
  <c r="N501" i="1"/>
  <c r="O501" i="1" s="1"/>
  <c r="AO500" i="1"/>
  <c r="AN500" i="1"/>
  <c r="AI500" i="1"/>
  <c r="AH500" i="1"/>
  <c r="AC500" i="1"/>
  <c r="AB500" i="1"/>
  <c r="W500" i="1"/>
  <c r="V500" i="1"/>
  <c r="N500" i="1"/>
  <c r="O500" i="1" s="1"/>
  <c r="AO499" i="1"/>
  <c r="AN499" i="1"/>
  <c r="AI499" i="1"/>
  <c r="AH499" i="1"/>
  <c r="AC499" i="1"/>
  <c r="AB499" i="1"/>
  <c r="W499" i="1"/>
  <c r="V499" i="1"/>
  <c r="N499" i="1"/>
  <c r="O499" i="1" s="1"/>
  <c r="AO498" i="1"/>
  <c r="AN498" i="1"/>
  <c r="AI498" i="1"/>
  <c r="AH498" i="1"/>
  <c r="AC498" i="1"/>
  <c r="AB498" i="1"/>
  <c r="W498" i="1"/>
  <c r="V498" i="1"/>
  <c r="N498" i="1"/>
  <c r="O498" i="1" s="1"/>
  <c r="AO497" i="1"/>
  <c r="AN497" i="1"/>
  <c r="AI497" i="1"/>
  <c r="AH497" i="1"/>
  <c r="AC497" i="1"/>
  <c r="AB497" i="1"/>
  <c r="W497" i="1"/>
  <c r="V497" i="1"/>
  <c r="N497" i="1"/>
  <c r="O497" i="1" s="1"/>
  <c r="AO496" i="1"/>
  <c r="AN496" i="1"/>
  <c r="AI496" i="1"/>
  <c r="AH496" i="1"/>
  <c r="AC496" i="1"/>
  <c r="AB496" i="1"/>
  <c r="W496" i="1"/>
  <c r="V496" i="1"/>
  <c r="N496" i="1"/>
  <c r="O496" i="1" s="1"/>
  <c r="AO495" i="1"/>
  <c r="AN495" i="1"/>
  <c r="AI495" i="1"/>
  <c r="AH495" i="1"/>
  <c r="AC495" i="1"/>
  <c r="AB495" i="1"/>
  <c r="W495" i="1"/>
  <c r="V495" i="1"/>
  <c r="N495" i="1"/>
  <c r="O495" i="1" s="1"/>
  <c r="AO494" i="1"/>
  <c r="AN494" i="1"/>
  <c r="AI494" i="1"/>
  <c r="AH494" i="1"/>
  <c r="AC494" i="1"/>
  <c r="AB494" i="1"/>
  <c r="W494" i="1"/>
  <c r="V494" i="1"/>
  <c r="N494" i="1"/>
  <c r="O494" i="1" s="1"/>
  <c r="AO493" i="1"/>
  <c r="AN493" i="1"/>
  <c r="AI493" i="1"/>
  <c r="AH493" i="1"/>
  <c r="AC493" i="1"/>
  <c r="AB493" i="1"/>
  <c r="W493" i="1"/>
  <c r="V493" i="1"/>
  <c r="N493" i="1"/>
  <c r="O493" i="1" s="1"/>
  <c r="AO492" i="1"/>
  <c r="AN492" i="1"/>
  <c r="AI492" i="1"/>
  <c r="AH492" i="1"/>
  <c r="AC492" i="1"/>
  <c r="AB492" i="1"/>
  <c r="W492" i="1"/>
  <c r="V492" i="1"/>
  <c r="N492" i="1"/>
  <c r="O492" i="1" s="1"/>
  <c r="AO491" i="1"/>
  <c r="AN491" i="1"/>
  <c r="AI491" i="1"/>
  <c r="AH491" i="1"/>
  <c r="AC491" i="1"/>
  <c r="AB491" i="1"/>
  <c r="W491" i="1"/>
  <c r="V491" i="1"/>
  <c r="N491" i="1"/>
  <c r="O491" i="1" s="1"/>
  <c r="AO490" i="1"/>
  <c r="AN490" i="1"/>
  <c r="AI490" i="1"/>
  <c r="AH490" i="1"/>
  <c r="AC490" i="1"/>
  <c r="AB490" i="1"/>
  <c r="W490" i="1"/>
  <c r="V490" i="1"/>
  <c r="N490" i="1"/>
  <c r="O490" i="1" s="1"/>
  <c r="AO489" i="1"/>
  <c r="AN489" i="1"/>
  <c r="AI489" i="1"/>
  <c r="AH489" i="1"/>
  <c r="AC489" i="1"/>
  <c r="AB489" i="1"/>
  <c r="W489" i="1"/>
  <c r="V489" i="1"/>
  <c r="N489" i="1"/>
  <c r="O489" i="1" s="1"/>
  <c r="AO488" i="1"/>
  <c r="AN488" i="1"/>
  <c r="AI488" i="1"/>
  <c r="AH488" i="1"/>
  <c r="AC488" i="1"/>
  <c r="AB488" i="1"/>
  <c r="W488" i="1"/>
  <c r="V488" i="1"/>
  <c r="N488" i="1"/>
  <c r="O488" i="1" s="1"/>
  <c r="AO487" i="1"/>
  <c r="AN487" i="1"/>
  <c r="AI487" i="1"/>
  <c r="AH487" i="1"/>
  <c r="AC487" i="1"/>
  <c r="AB487" i="1"/>
  <c r="W487" i="1"/>
  <c r="V487" i="1"/>
  <c r="N487" i="1"/>
  <c r="O487" i="1" s="1"/>
  <c r="AO486" i="1"/>
  <c r="AN486" i="1"/>
  <c r="AI486" i="1"/>
  <c r="AH486" i="1"/>
  <c r="AC486" i="1"/>
  <c r="AB486" i="1"/>
  <c r="W486" i="1"/>
  <c r="V486" i="1"/>
  <c r="N486" i="1"/>
  <c r="O486" i="1" s="1"/>
  <c r="AO485" i="1"/>
  <c r="AN485" i="1"/>
  <c r="AI485" i="1"/>
  <c r="AH485" i="1"/>
  <c r="AC485" i="1"/>
  <c r="AB485" i="1"/>
  <c r="W485" i="1"/>
  <c r="V485" i="1"/>
  <c r="N485" i="1"/>
  <c r="O485" i="1" s="1"/>
  <c r="AO484" i="1"/>
  <c r="AN484" i="1"/>
  <c r="AI484" i="1"/>
  <c r="AH484" i="1"/>
  <c r="AC484" i="1"/>
  <c r="AB484" i="1"/>
  <c r="W484" i="1"/>
  <c r="V484" i="1"/>
  <c r="N484" i="1"/>
  <c r="O484" i="1" s="1"/>
  <c r="AO483" i="1"/>
  <c r="AN483" i="1"/>
  <c r="AI483" i="1"/>
  <c r="AH483" i="1"/>
  <c r="AC483" i="1"/>
  <c r="AB483" i="1"/>
  <c r="W483" i="1"/>
  <c r="V483" i="1"/>
  <c r="N483" i="1"/>
  <c r="O483" i="1" s="1"/>
  <c r="AO482" i="1"/>
  <c r="AN482" i="1"/>
  <c r="AI482" i="1"/>
  <c r="AH482" i="1"/>
  <c r="AC482" i="1"/>
  <c r="AB482" i="1"/>
  <c r="W482" i="1"/>
  <c r="V482" i="1"/>
  <c r="N482" i="1"/>
  <c r="O482" i="1" s="1"/>
  <c r="AO481" i="1"/>
  <c r="AN481" i="1"/>
  <c r="AI481" i="1"/>
  <c r="AH481" i="1"/>
  <c r="AC481" i="1"/>
  <c r="AB481" i="1"/>
  <c r="W481" i="1"/>
  <c r="V481" i="1"/>
  <c r="N481" i="1"/>
  <c r="O481" i="1" s="1"/>
  <c r="AO480" i="1"/>
  <c r="AN480" i="1"/>
  <c r="AI480" i="1"/>
  <c r="AH480" i="1"/>
  <c r="AC480" i="1"/>
  <c r="AB480" i="1"/>
  <c r="W480" i="1"/>
  <c r="V480" i="1"/>
  <c r="N480" i="1"/>
  <c r="O480" i="1" s="1"/>
  <c r="AO479" i="1"/>
  <c r="AN479" i="1"/>
  <c r="AI479" i="1"/>
  <c r="AH479" i="1"/>
  <c r="AC479" i="1"/>
  <c r="AB479" i="1"/>
  <c r="W479" i="1"/>
  <c r="V479" i="1"/>
  <c r="N479" i="1"/>
  <c r="O479" i="1" s="1"/>
  <c r="AO478" i="1"/>
  <c r="AN478" i="1"/>
  <c r="AI478" i="1"/>
  <c r="AH478" i="1"/>
  <c r="AC478" i="1"/>
  <c r="AB478" i="1"/>
  <c r="W478" i="1"/>
  <c r="V478" i="1"/>
  <c r="N478" i="1"/>
  <c r="O478" i="1" s="1"/>
  <c r="AO477" i="1"/>
  <c r="AN477" i="1"/>
  <c r="AI477" i="1"/>
  <c r="AH477" i="1"/>
  <c r="AC477" i="1"/>
  <c r="AB477" i="1"/>
  <c r="W477" i="1"/>
  <c r="V477" i="1"/>
  <c r="N477" i="1"/>
  <c r="O477" i="1" s="1"/>
  <c r="AO476" i="1"/>
  <c r="AN476" i="1"/>
  <c r="AI476" i="1"/>
  <c r="AH476" i="1"/>
  <c r="AC476" i="1"/>
  <c r="AB476" i="1"/>
  <c r="W476" i="1"/>
  <c r="V476" i="1"/>
  <c r="N476" i="1"/>
  <c r="O476" i="1" s="1"/>
  <c r="AO475" i="1"/>
  <c r="AN475" i="1"/>
  <c r="AI475" i="1"/>
  <c r="AH475" i="1"/>
  <c r="AC475" i="1"/>
  <c r="AB475" i="1"/>
  <c r="W475" i="1"/>
  <c r="V475" i="1"/>
  <c r="N475" i="1"/>
  <c r="O475" i="1" s="1"/>
  <c r="AO474" i="1"/>
  <c r="AN474" i="1"/>
  <c r="AI474" i="1"/>
  <c r="AH474" i="1"/>
  <c r="AC474" i="1"/>
  <c r="AB474" i="1"/>
  <c r="W474" i="1"/>
  <c r="V474" i="1"/>
  <c r="N474" i="1"/>
  <c r="O474" i="1" s="1"/>
  <c r="AO473" i="1"/>
  <c r="AN473" i="1"/>
  <c r="AI473" i="1"/>
  <c r="AH473" i="1"/>
  <c r="AC473" i="1"/>
  <c r="AB473" i="1"/>
  <c r="W473" i="1"/>
  <c r="V473" i="1"/>
  <c r="N473" i="1"/>
  <c r="O473" i="1" s="1"/>
  <c r="AO472" i="1"/>
  <c r="AN472" i="1"/>
  <c r="AI472" i="1"/>
  <c r="AH472" i="1"/>
  <c r="AC472" i="1"/>
  <c r="AB472" i="1"/>
  <c r="W472" i="1"/>
  <c r="V472" i="1"/>
  <c r="N472" i="1"/>
  <c r="O472" i="1" s="1"/>
  <c r="AO471" i="1"/>
  <c r="AN471" i="1"/>
  <c r="AI471" i="1"/>
  <c r="AH471" i="1"/>
  <c r="AC471" i="1"/>
  <c r="AB471" i="1"/>
  <c r="W471" i="1"/>
  <c r="V471" i="1"/>
  <c r="N471" i="1"/>
  <c r="O471" i="1" s="1"/>
  <c r="AO470" i="1"/>
  <c r="AN470" i="1"/>
  <c r="AI470" i="1"/>
  <c r="AH470" i="1"/>
  <c r="AC470" i="1"/>
  <c r="AB470" i="1"/>
  <c r="W470" i="1"/>
  <c r="V470" i="1"/>
  <c r="N470" i="1"/>
  <c r="O470" i="1" s="1"/>
  <c r="AO469" i="1"/>
  <c r="AN469" i="1"/>
  <c r="AI469" i="1"/>
  <c r="AH469" i="1"/>
  <c r="AC469" i="1"/>
  <c r="AB469" i="1"/>
  <c r="W469" i="1"/>
  <c r="V469" i="1"/>
  <c r="N469" i="1"/>
  <c r="O469" i="1" s="1"/>
  <c r="AO468" i="1"/>
  <c r="AN468" i="1"/>
  <c r="AI468" i="1"/>
  <c r="AH468" i="1"/>
  <c r="AC468" i="1"/>
  <c r="AB468" i="1"/>
  <c r="W468" i="1"/>
  <c r="V468" i="1"/>
  <c r="N468" i="1"/>
  <c r="O468" i="1" s="1"/>
  <c r="AO467" i="1"/>
  <c r="AN467" i="1"/>
  <c r="AI467" i="1"/>
  <c r="AH467" i="1"/>
  <c r="AC467" i="1"/>
  <c r="AB467" i="1"/>
  <c r="W467" i="1"/>
  <c r="V467" i="1"/>
  <c r="N467" i="1"/>
  <c r="O467" i="1" s="1"/>
  <c r="AO466" i="1"/>
  <c r="AN466" i="1"/>
  <c r="AI466" i="1"/>
  <c r="AH466" i="1"/>
  <c r="AC466" i="1"/>
  <c r="AB466" i="1"/>
  <c r="W466" i="1"/>
  <c r="V466" i="1"/>
  <c r="N466" i="1"/>
  <c r="O466" i="1" s="1"/>
  <c r="AO465" i="1"/>
  <c r="AN465" i="1"/>
  <c r="AI465" i="1"/>
  <c r="AH465" i="1"/>
  <c r="AC465" i="1"/>
  <c r="AB465" i="1"/>
  <c r="W465" i="1"/>
  <c r="V465" i="1"/>
  <c r="N465" i="1"/>
  <c r="O465" i="1" s="1"/>
  <c r="AO464" i="1"/>
  <c r="AN464" i="1"/>
  <c r="AI464" i="1"/>
  <c r="AH464" i="1"/>
  <c r="AC464" i="1"/>
  <c r="AB464" i="1"/>
  <c r="W464" i="1"/>
  <c r="V464" i="1"/>
  <c r="N464" i="1"/>
  <c r="O464" i="1" s="1"/>
  <c r="AO463" i="1"/>
  <c r="AN463" i="1"/>
  <c r="AI463" i="1"/>
  <c r="AH463" i="1"/>
  <c r="AC463" i="1"/>
  <c r="AB463" i="1"/>
  <c r="W463" i="1"/>
  <c r="V463" i="1"/>
  <c r="N463" i="1"/>
  <c r="O463" i="1" s="1"/>
  <c r="AO462" i="1"/>
  <c r="AN462" i="1"/>
  <c r="AI462" i="1"/>
  <c r="AH462" i="1"/>
  <c r="AC462" i="1"/>
  <c r="AB462" i="1"/>
  <c r="W462" i="1"/>
  <c r="V462" i="1"/>
  <c r="N462" i="1"/>
  <c r="O462" i="1" s="1"/>
  <c r="AO461" i="1"/>
  <c r="AN461" i="1"/>
  <c r="AI461" i="1"/>
  <c r="AH461" i="1"/>
  <c r="AC461" i="1"/>
  <c r="AB461" i="1"/>
  <c r="W461" i="1"/>
  <c r="V461" i="1"/>
  <c r="N461" i="1"/>
  <c r="O461" i="1" s="1"/>
  <c r="AO460" i="1"/>
  <c r="AN460" i="1"/>
  <c r="AI460" i="1"/>
  <c r="AH460" i="1"/>
  <c r="AC460" i="1"/>
  <c r="AB460" i="1"/>
  <c r="W460" i="1"/>
  <c r="V460" i="1"/>
  <c r="N460" i="1"/>
  <c r="O460" i="1" s="1"/>
  <c r="AO459" i="1"/>
  <c r="AN459" i="1"/>
  <c r="AI459" i="1"/>
  <c r="AH459" i="1"/>
  <c r="AC459" i="1"/>
  <c r="AB459" i="1"/>
  <c r="W459" i="1"/>
  <c r="V459" i="1"/>
  <c r="N459" i="1"/>
  <c r="O459" i="1" s="1"/>
  <c r="AO458" i="1"/>
  <c r="AN458" i="1"/>
  <c r="AI458" i="1"/>
  <c r="AH458" i="1"/>
  <c r="AC458" i="1"/>
  <c r="AB458" i="1"/>
  <c r="W458" i="1"/>
  <c r="V458" i="1"/>
  <c r="N458" i="1"/>
  <c r="O458" i="1" s="1"/>
  <c r="AO457" i="1"/>
  <c r="AN457" i="1"/>
  <c r="AI457" i="1"/>
  <c r="AH457" i="1"/>
  <c r="AC457" i="1"/>
  <c r="AB457" i="1"/>
  <c r="W457" i="1"/>
  <c r="V457" i="1"/>
  <c r="N457" i="1"/>
  <c r="O457" i="1" s="1"/>
  <c r="AO456" i="1"/>
  <c r="AN456" i="1"/>
  <c r="AI456" i="1"/>
  <c r="AH456" i="1"/>
  <c r="AC456" i="1"/>
  <c r="AB456" i="1"/>
  <c r="W456" i="1"/>
  <c r="V456" i="1"/>
  <c r="N456" i="1"/>
  <c r="O456" i="1" s="1"/>
  <c r="AO455" i="1"/>
  <c r="AN455" i="1"/>
  <c r="AI455" i="1"/>
  <c r="AH455" i="1"/>
  <c r="AC455" i="1"/>
  <c r="AB455" i="1"/>
  <c r="W455" i="1"/>
  <c r="V455" i="1"/>
  <c r="N455" i="1"/>
  <c r="O455" i="1" s="1"/>
  <c r="AO454" i="1"/>
  <c r="AN454" i="1"/>
  <c r="AI454" i="1"/>
  <c r="AH454" i="1"/>
  <c r="AC454" i="1"/>
  <c r="AB454" i="1"/>
  <c r="W454" i="1"/>
  <c r="V454" i="1"/>
  <c r="N454" i="1"/>
  <c r="O454" i="1" s="1"/>
  <c r="AO453" i="1"/>
  <c r="AN453" i="1"/>
  <c r="AI453" i="1"/>
  <c r="AH453" i="1"/>
  <c r="AC453" i="1"/>
  <c r="AB453" i="1"/>
  <c r="W453" i="1"/>
  <c r="V453" i="1"/>
  <c r="N453" i="1"/>
  <c r="O453" i="1" s="1"/>
  <c r="AO452" i="1"/>
  <c r="AN452" i="1"/>
  <c r="AI452" i="1"/>
  <c r="AH452" i="1"/>
  <c r="AC452" i="1"/>
  <c r="AB452" i="1"/>
  <c r="W452" i="1"/>
  <c r="V452" i="1"/>
  <c r="N452" i="1"/>
  <c r="O452" i="1" s="1"/>
  <c r="AO451" i="1"/>
  <c r="AN451" i="1"/>
  <c r="AI451" i="1"/>
  <c r="AH451" i="1"/>
  <c r="AC451" i="1"/>
  <c r="AB451" i="1"/>
  <c r="W451" i="1"/>
  <c r="V451" i="1"/>
  <c r="N451" i="1"/>
  <c r="O451" i="1" s="1"/>
  <c r="AO450" i="1"/>
  <c r="AN450" i="1"/>
  <c r="AI450" i="1"/>
  <c r="AH450" i="1"/>
  <c r="AC450" i="1"/>
  <c r="AB450" i="1"/>
  <c r="W450" i="1"/>
  <c r="V450" i="1"/>
  <c r="N450" i="1"/>
  <c r="O450" i="1" s="1"/>
  <c r="AO449" i="1"/>
  <c r="AN449" i="1"/>
  <c r="AI449" i="1"/>
  <c r="AH449" i="1"/>
  <c r="AC449" i="1"/>
  <c r="AB449" i="1"/>
  <c r="W449" i="1"/>
  <c r="V449" i="1"/>
  <c r="N449" i="1"/>
  <c r="O449" i="1" s="1"/>
  <c r="AO448" i="1"/>
  <c r="AN448" i="1"/>
  <c r="AI448" i="1"/>
  <c r="AH448" i="1"/>
  <c r="AC448" i="1"/>
  <c r="AB448" i="1"/>
  <c r="W448" i="1"/>
  <c r="V448" i="1"/>
  <c r="N448" i="1"/>
  <c r="O448" i="1" s="1"/>
  <c r="AO447" i="1"/>
  <c r="AN447" i="1"/>
  <c r="AI447" i="1"/>
  <c r="AH447" i="1"/>
  <c r="AC447" i="1"/>
  <c r="AB447" i="1"/>
  <c r="W447" i="1"/>
  <c r="V447" i="1"/>
  <c r="N447" i="1"/>
  <c r="O447" i="1" s="1"/>
  <c r="AO446" i="1"/>
  <c r="AN446" i="1"/>
  <c r="AI446" i="1"/>
  <c r="AH446" i="1"/>
  <c r="AC446" i="1"/>
  <c r="AB446" i="1"/>
  <c r="W446" i="1"/>
  <c r="V446" i="1"/>
  <c r="N446" i="1"/>
  <c r="O446" i="1" s="1"/>
  <c r="AO445" i="1"/>
  <c r="AN445" i="1"/>
  <c r="AI445" i="1"/>
  <c r="AH445" i="1"/>
  <c r="AC445" i="1"/>
  <c r="AB445" i="1"/>
  <c r="W445" i="1"/>
  <c r="V445" i="1"/>
  <c r="N445" i="1"/>
  <c r="O445" i="1" s="1"/>
  <c r="AO444" i="1"/>
  <c r="AN444" i="1"/>
  <c r="AI444" i="1"/>
  <c r="AH444" i="1"/>
  <c r="AC444" i="1"/>
  <c r="AB444" i="1"/>
  <c r="W444" i="1"/>
  <c r="V444" i="1"/>
  <c r="N444" i="1"/>
  <c r="O444" i="1" s="1"/>
  <c r="AO443" i="1"/>
  <c r="AN443" i="1"/>
  <c r="AI443" i="1"/>
  <c r="AH443" i="1"/>
  <c r="AC443" i="1"/>
  <c r="AB443" i="1"/>
  <c r="W443" i="1"/>
  <c r="V443" i="1"/>
  <c r="N443" i="1"/>
  <c r="O443" i="1" s="1"/>
  <c r="AO442" i="1"/>
  <c r="AN442" i="1"/>
  <c r="AI442" i="1"/>
  <c r="AH442" i="1"/>
  <c r="AC442" i="1"/>
  <c r="AB442" i="1"/>
  <c r="W442" i="1"/>
  <c r="V442" i="1"/>
  <c r="N442" i="1"/>
  <c r="O442" i="1" s="1"/>
  <c r="AO441" i="1"/>
  <c r="AN441" i="1"/>
  <c r="AI441" i="1"/>
  <c r="AH441" i="1"/>
  <c r="AC441" i="1"/>
  <c r="AB441" i="1"/>
  <c r="W441" i="1"/>
  <c r="V441" i="1"/>
  <c r="N441" i="1"/>
  <c r="O441" i="1" s="1"/>
  <c r="AO440" i="1"/>
  <c r="AN440" i="1"/>
  <c r="AI440" i="1"/>
  <c r="AH440" i="1"/>
  <c r="AC440" i="1"/>
  <c r="AB440" i="1"/>
  <c r="W440" i="1"/>
  <c r="V440" i="1"/>
  <c r="N440" i="1"/>
  <c r="O440" i="1" s="1"/>
  <c r="AO439" i="1"/>
  <c r="AN439" i="1"/>
  <c r="AI439" i="1"/>
  <c r="AH439" i="1"/>
  <c r="AC439" i="1"/>
  <c r="AB439" i="1"/>
  <c r="W439" i="1"/>
  <c r="V439" i="1"/>
  <c r="N439" i="1"/>
  <c r="O439" i="1" s="1"/>
  <c r="AO438" i="1"/>
  <c r="AN438" i="1"/>
  <c r="AI438" i="1"/>
  <c r="AH438" i="1"/>
  <c r="AC438" i="1"/>
  <c r="AB438" i="1"/>
  <c r="W438" i="1"/>
  <c r="V438" i="1"/>
  <c r="N438" i="1"/>
  <c r="O438" i="1" s="1"/>
  <c r="AO437" i="1"/>
  <c r="AN437" i="1"/>
  <c r="AI437" i="1"/>
  <c r="AH437" i="1"/>
  <c r="AC437" i="1"/>
  <c r="AB437" i="1"/>
  <c r="W437" i="1"/>
  <c r="V437" i="1"/>
  <c r="N437" i="1"/>
  <c r="O437" i="1" s="1"/>
  <c r="AO436" i="1"/>
  <c r="AN436" i="1"/>
  <c r="AI436" i="1"/>
  <c r="AH436" i="1"/>
  <c r="AC436" i="1"/>
  <c r="AB436" i="1"/>
  <c r="W436" i="1"/>
  <c r="V436" i="1"/>
  <c r="N436" i="1"/>
  <c r="O436" i="1" s="1"/>
  <c r="AO435" i="1"/>
  <c r="AN435" i="1"/>
  <c r="AI435" i="1"/>
  <c r="AH435" i="1"/>
  <c r="AC435" i="1"/>
  <c r="AB435" i="1"/>
  <c r="W435" i="1"/>
  <c r="V435" i="1"/>
  <c r="N435" i="1"/>
  <c r="O435" i="1" s="1"/>
  <c r="AO434" i="1"/>
  <c r="AN434" i="1"/>
  <c r="AI434" i="1"/>
  <c r="AH434" i="1"/>
  <c r="AC434" i="1"/>
  <c r="AB434" i="1"/>
  <c r="W434" i="1"/>
  <c r="V434" i="1"/>
  <c r="N434" i="1"/>
  <c r="O434" i="1" s="1"/>
  <c r="AO433" i="1"/>
  <c r="AN433" i="1"/>
  <c r="AI433" i="1"/>
  <c r="AH433" i="1"/>
  <c r="AC433" i="1"/>
  <c r="AB433" i="1"/>
  <c r="W433" i="1"/>
  <c r="V433" i="1"/>
  <c r="N433" i="1"/>
  <c r="O433" i="1" s="1"/>
  <c r="AO432" i="1"/>
  <c r="AN432" i="1"/>
  <c r="AI432" i="1"/>
  <c r="AH432" i="1"/>
  <c r="AC432" i="1"/>
  <c r="AB432" i="1"/>
  <c r="W432" i="1"/>
  <c r="V432" i="1"/>
  <c r="N432" i="1"/>
  <c r="O432" i="1" s="1"/>
  <c r="AO431" i="1"/>
  <c r="AN431" i="1"/>
  <c r="AI431" i="1"/>
  <c r="AH431" i="1"/>
  <c r="AC431" i="1"/>
  <c r="AB431" i="1"/>
  <c r="W431" i="1"/>
  <c r="V431" i="1"/>
  <c r="N431" i="1"/>
  <c r="O431" i="1" s="1"/>
  <c r="AO430" i="1"/>
  <c r="AN430" i="1"/>
  <c r="AI430" i="1"/>
  <c r="AH430" i="1"/>
  <c r="AC430" i="1"/>
  <c r="AB430" i="1"/>
  <c r="W430" i="1"/>
  <c r="V430" i="1"/>
  <c r="N430" i="1"/>
  <c r="O430" i="1" s="1"/>
  <c r="AO429" i="1"/>
  <c r="AN429" i="1"/>
  <c r="AI429" i="1"/>
  <c r="AH429" i="1"/>
  <c r="AC429" i="1"/>
  <c r="AB429" i="1"/>
  <c r="W429" i="1"/>
  <c r="V429" i="1"/>
  <c r="N429" i="1"/>
  <c r="O429" i="1" s="1"/>
  <c r="AO428" i="1"/>
  <c r="AN428" i="1"/>
  <c r="AI428" i="1"/>
  <c r="AH428" i="1"/>
  <c r="AC428" i="1"/>
  <c r="AB428" i="1"/>
  <c r="W428" i="1"/>
  <c r="V428" i="1"/>
  <c r="N428" i="1"/>
  <c r="O428" i="1" s="1"/>
  <c r="AO427" i="1"/>
  <c r="AN427" i="1"/>
  <c r="AI427" i="1"/>
  <c r="AH427" i="1"/>
  <c r="AC427" i="1"/>
  <c r="AB427" i="1"/>
  <c r="W427" i="1"/>
  <c r="V427" i="1"/>
  <c r="N427" i="1"/>
  <c r="O427" i="1" s="1"/>
  <c r="AO426" i="1"/>
  <c r="AN426" i="1"/>
  <c r="AI426" i="1"/>
  <c r="AH426" i="1"/>
  <c r="AC426" i="1"/>
  <c r="AB426" i="1"/>
  <c r="W426" i="1"/>
  <c r="V426" i="1"/>
  <c r="N426" i="1"/>
  <c r="O426" i="1" s="1"/>
  <c r="AO425" i="1"/>
  <c r="AN425" i="1"/>
  <c r="AI425" i="1"/>
  <c r="AH425" i="1"/>
  <c r="AC425" i="1"/>
  <c r="AB425" i="1"/>
  <c r="W425" i="1"/>
  <c r="V425" i="1"/>
  <c r="N425" i="1"/>
  <c r="O425" i="1" s="1"/>
  <c r="AO424" i="1"/>
  <c r="AN424" i="1"/>
  <c r="AI424" i="1"/>
  <c r="AH424" i="1"/>
  <c r="AC424" i="1"/>
  <c r="AB424" i="1"/>
  <c r="W424" i="1"/>
  <c r="V424" i="1"/>
  <c r="N424" i="1"/>
  <c r="O424" i="1" s="1"/>
  <c r="AO423" i="1"/>
  <c r="AN423" i="1"/>
  <c r="AI423" i="1"/>
  <c r="AH423" i="1"/>
  <c r="AC423" i="1"/>
  <c r="AB423" i="1"/>
  <c r="W423" i="1"/>
  <c r="V423" i="1"/>
  <c r="N423" i="1"/>
  <c r="O423" i="1" s="1"/>
  <c r="AO422" i="1"/>
  <c r="AN422" i="1"/>
  <c r="AI422" i="1"/>
  <c r="AH422" i="1"/>
  <c r="AC422" i="1"/>
  <c r="AB422" i="1"/>
  <c r="W422" i="1"/>
  <c r="V422" i="1"/>
  <c r="N422" i="1"/>
  <c r="O422" i="1" s="1"/>
  <c r="AO421" i="1"/>
  <c r="AN421" i="1"/>
  <c r="AI421" i="1"/>
  <c r="AH421" i="1"/>
  <c r="AC421" i="1"/>
  <c r="AB421" i="1"/>
  <c r="W421" i="1"/>
  <c r="V421" i="1"/>
  <c r="N421" i="1"/>
  <c r="O421" i="1" s="1"/>
  <c r="AO420" i="1"/>
  <c r="AN420" i="1"/>
  <c r="AI420" i="1"/>
  <c r="AH420" i="1"/>
  <c r="AC420" i="1"/>
  <c r="AB420" i="1"/>
  <c r="W420" i="1"/>
  <c r="V420" i="1"/>
  <c r="N420" i="1"/>
  <c r="O420" i="1" s="1"/>
  <c r="AO419" i="1"/>
  <c r="AN419" i="1"/>
  <c r="AI419" i="1"/>
  <c r="AH419" i="1"/>
  <c r="AC419" i="1"/>
  <c r="AB419" i="1"/>
  <c r="W419" i="1"/>
  <c r="V419" i="1"/>
  <c r="N419" i="1"/>
  <c r="O419" i="1" s="1"/>
  <c r="AO418" i="1"/>
  <c r="AN418" i="1"/>
  <c r="AI418" i="1"/>
  <c r="AH418" i="1"/>
  <c r="AC418" i="1"/>
  <c r="AB418" i="1"/>
  <c r="W418" i="1"/>
  <c r="V418" i="1"/>
  <c r="N418" i="1"/>
  <c r="O418" i="1" s="1"/>
  <c r="AO417" i="1"/>
  <c r="AN417" i="1"/>
  <c r="AI417" i="1"/>
  <c r="AH417" i="1"/>
  <c r="AC417" i="1"/>
  <c r="AB417" i="1"/>
  <c r="W417" i="1"/>
  <c r="V417" i="1"/>
  <c r="N417" i="1"/>
  <c r="O417" i="1" s="1"/>
  <c r="AO416" i="1"/>
  <c r="AN416" i="1"/>
  <c r="AI416" i="1"/>
  <c r="AH416" i="1"/>
  <c r="AC416" i="1"/>
  <c r="AB416" i="1"/>
  <c r="W416" i="1"/>
  <c r="V416" i="1"/>
  <c r="N416" i="1"/>
  <c r="O416" i="1" s="1"/>
  <c r="AO415" i="1"/>
  <c r="AN415" i="1"/>
  <c r="AI415" i="1"/>
  <c r="AH415" i="1"/>
  <c r="AC415" i="1"/>
  <c r="AB415" i="1"/>
  <c r="W415" i="1"/>
  <c r="V415" i="1"/>
  <c r="N415" i="1"/>
  <c r="O415" i="1" s="1"/>
  <c r="AO414" i="1"/>
  <c r="AN414" i="1"/>
  <c r="AI414" i="1"/>
  <c r="AH414" i="1"/>
  <c r="AC414" i="1"/>
  <c r="AB414" i="1"/>
  <c r="W414" i="1"/>
  <c r="V414" i="1"/>
  <c r="N414" i="1"/>
  <c r="O414" i="1" s="1"/>
  <c r="AO413" i="1"/>
  <c r="AN413" i="1"/>
  <c r="AI413" i="1"/>
  <c r="AH413" i="1"/>
  <c r="AC413" i="1"/>
  <c r="AB413" i="1"/>
  <c r="W413" i="1"/>
  <c r="V413" i="1"/>
  <c r="N413" i="1"/>
  <c r="O413" i="1" s="1"/>
  <c r="AO412" i="1"/>
  <c r="AN412" i="1"/>
  <c r="AI412" i="1"/>
  <c r="AH412" i="1"/>
  <c r="AC412" i="1"/>
  <c r="AB412" i="1"/>
  <c r="W412" i="1"/>
  <c r="V412" i="1"/>
  <c r="N412" i="1"/>
  <c r="O412" i="1" s="1"/>
  <c r="AO411" i="1"/>
  <c r="AN411" i="1"/>
  <c r="AI411" i="1"/>
  <c r="AH411" i="1"/>
  <c r="AC411" i="1"/>
  <c r="AB411" i="1"/>
  <c r="W411" i="1"/>
  <c r="V411" i="1"/>
  <c r="N411" i="1"/>
  <c r="O411" i="1" s="1"/>
  <c r="AO410" i="1"/>
  <c r="AN410" i="1"/>
  <c r="AI410" i="1"/>
  <c r="AH410" i="1"/>
  <c r="AC410" i="1"/>
  <c r="AB410" i="1"/>
  <c r="W410" i="1"/>
  <c r="V410" i="1"/>
  <c r="N410" i="1"/>
  <c r="O410" i="1" s="1"/>
  <c r="AO409" i="1"/>
  <c r="AN409" i="1"/>
  <c r="AI409" i="1"/>
  <c r="AH409" i="1"/>
  <c r="AC409" i="1"/>
  <c r="AB409" i="1"/>
  <c r="W409" i="1"/>
  <c r="V409" i="1"/>
  <c r="N409" i="1"/>
  <c r="O409" i="1" s="1"/>
  <c r="AO408" i="1"/>
  <c r="AN408" i="1"/>
  <c r="AI408" i="1"/>
  <c r="AH408" i="1"/>
  <c r="AC408" i="1"/>
  <c r="AB408" i="1"/>
  <c r="W408" i="1"/>
  <c r="V408" i="1"/>
  <c r="N408" i="1"/>
  <c r="O408" i="1" s="1"/>
  <c r="AO407" i="1"/>
  <c r="AN407" i="1"/>
  <c r="AI407" i="1"/>
  <c r="AH407" i="1"/>
  <c r="AC407" i="1"/>
  <c r="AB407" i="1"/>
  <c r="W407" i="1"/>
  <c r="V407" i="1"/>
  <c r="N407" i="1"/>
  <c r="O407" i="1" s="1"/>
  <c r="AO406" i="1"/>
  <c r="AN406" i="1"/>
  <c r="AI406" i="1"/>
  <c r="AH406" i="1"/>
  <c r="AC406" i="1"/>
  <c r="AB406" i="1"/>
  <c r="W406" i="1"/>
  <c r="V406" i="1"/>
  <c r="N406" i="1"/>
  <c r="O406" i="1" s="1"/>
  <c r="AO405" i="1"/>
  <c r="AN405" i="1"/>
  <c r="AI405" i="1"/>
  <c r="AH405" i="1"/>
  <c r="AC405" i="1"/>
  <c r="AB405" i="1"/>
  <c r="W405" i="1"/>
  <c r="V405" i="1"/>
  <c r="N405" i="1"/>
  <c r="O405" i="1" s="1"/>
  <c r="AO404" i="1"/>
  <c r="AN404" i="1"/>
  <c r="AI404" i="1"/>
  <c r="AH404" i="1"/>
  <c r="AC404" i="1"/>
  <c r="AB404" i="1"/>
  <c r="W404" i="1"/>
  <c r="V404" i="1"/>
  <c r="N404" i="1"/>
  <c r="O404" i="1" s="1"/>
  <c r="AO403" i="1"/>
  <c r="AN403" i="1"/>
  <c r="AI403" i="1"/>
  <c r="AH403" i="1"/>
  <c r="AC403" i="1"/>
  <c r="AB403" i="1"/>
  <c r="W403" i="1"/>
  <c r="V403" i="1"/>
  <c r="N403" i="1"/>
  <c r="O403" i="1" s="1"/>
  <c r="AO402" i="1"/>
  <c r="AN402" i="1"/>
  <c r="AI402" i="1"/>
  <c r="AH402" i="1"/>
  <c r="AC402" i="1"/>
  <c r="AB402" i="1"/>
  <c r="W402" i="1"/>
  <c r="V402" i="1"/>
  <c r="N402" i="1"/>
  <c r="O402" i="1" s="1"/>
  <c r="AO401" i="1"/>
  <c r="AN401" i="1"/>
  <c r="AI401" i="1"/>
  <c r="AH401" i="1"/>
  <c r="AC401" i="1"/>
  <c r="AB401" i="1"/>
  <c r="W401" i="1"/>
  <c r="V401" i="1"/>
  <c r="N401" i="1"/>
  <c r="O401" i="1" s="1"/>
  <c r="AO400" i="1"/>
  <c r="AN400" i="1"/>
  <c r="AI400" i="1"/>
  <c r="AH400" i="1"/>
  <c r="AC400" i="1"/>
  <c r="AB400" i="1"/>
  <c r="W400" i="1"/>
  <c r="V400" i="1"/>
  <c r="N400" i="1"/>
  <c r="O400" i="1" s="1"/>
  <c r="AO399" i="1"/>
  <c r="AN399" i="1"/>
  <c r="AI399" i="1"/>
  <c r="AH399" i="1"/>
  <c r="AC399" i="1"/>
  <c r="AB399" i="1"/>
  <c r="W399" i="1"/>
  <c r="V399" i="1"/>
  <c r="N399" i="1"/>
  <c r="O399" i="1" s="1"/>
  <c r="AO398" i="1"/>
  <c r="AN398" i="1"/>
  <c r="AI398" i="1"/>
  <c r="AH398" i="1"/>
  <c r="AC398" i="1"/>
  <c r="AB398" i="1"/>
  <c r="W398" i="1"/>
  <c r="V398" i="1"/>
  <c r="N398" i="1"/>
  <c r="O398" i="1" s="1"/>
  <c r="AO397" i="1"/>
  <c r="AN397" i="1"/>
  <c r="AI397" i="1"/>
  <c r="AH397" i="1"/>
  <c r="AC397" i="1"/>
  <c r="AB397" i="1"/>
  <c r="W397" i="1"/>
  <c r="V397" i="1"/>
  <c r="N397" i="1"/>
  <c r="O397" i="1" s="1"/>
  <c r="AO396" i="1"/>
  <c r="AN396" i="1"/>
  <c r="AI396" i="1"/>
  <c r="AH396" i="1"/>
  <c r="AC396" i="1"/>
  <c r="AB396" i="1"/>
  <c r="W396" i="1"/>
  <c r="V396" i="1"/>
  <c r="N396" i="1"/>
  <c r="O396" i="1" s="1"/>
  <c r="AO395" i="1"/>
  <c r="AN395" i="1"/>
  <c r="AI395" i="1"/>
  <c r="AH395" i="1"/>
  <c r="AC395" i="1"/>
  <c r="AB395" i="1"/>
  <c r="W395" i="1"/>
  <c r="V395" i="1"/>
  <c r="N395" i="1"/>
  <c r="O395" i="1" s="1"/>
  <c r="AO394" i="1"/>
  <c r="AN394" i="1"/>
  <c r="AI394" i="1"/>
  <c r="AH394" i="1"/>
  <c r="AC394" i="1"/>
  <c r="AB394" i="1"/>
  <c r="W394" i="1"/>
  <c r="V394" i="1"/>
  <c r="N394" i="1"/>
  <c r="O394" i="1" s="1"/>
  <c r="AO393" i="1"/>
  <c r="AN393" i="1"/>
  <c r="AI393" i="1"/>
  <c r="AH393" i="1"/>
  <c r="AC393" i="1"/>
  <c r="AB393" i="1"/>
  <c r="W393" i="1"/>
  <c r="V393" i="1"/>
  <c r="N393" i="1"/>
  <c r="O393" i="1" s="1"/>
  <c r="AO392" i="1"/>
  <c r="AN392" i="1"/>
  <c r="AI392" i="1"/>
  <c r="AH392" i="1"/>
  <c r="AC392" i="1"/>
  <c r="AB392" i="1"/>
  <c r="W392" i="1"/>
  <c r="V392" i="1"/>
  <c r="N392" i="1"/>
  <c r="O392" i="1" s="1"/>
  <c r="AO391" i="1"/>
  <c r="AN391" i="1"/>
  <c r="AI391" i="1"/>
  <c r="AH391" i="1"/>
  <c r="AC391" i="1"/>
  <c r="AB391" i="1"/>
  <c r="W391" i="1"/>
  <c r="V391" i="1"/>
  <c r="N391" i="1"/>
  <c r="O391" i="1" s="1"/>
  <c r="AO390" i="1"/>
  <c r="AN390" i="1"/>
  <c r="AI390" i="1"/>
  <c r="AH390" i="1"/>
  <c r="AC390" i="1"/>
  <c r="AB390" i="1"/>
  <c r="W390" i="1"/>
  <c r="V390" i="1"/>
  <c r="N390" i="1"/>
  <c r="O390" i="1" s="1"/>
  <c r="AO389" i="1"/>
  <c r="AN389" i="1"/>
  <c r="AI389" i="1"/>
  <c r="AH389" i="1"/>
  <c r="AC389" i="1"/>
  <c r="AB389" i="1"/>
  <c r="W389" i="1"/>
  <c r="V389" i="1"/>
  <c r="N389" i="1"/>
  <c r="O389" i="1" s="1"/>
  <c r="AO388" i="1"/>
  <c r="AN388" i="1"/>
  <c r="AI388" i="1"/>
  <c r="AH388" i="1"/>
  <c r="AC388" i="1"/>
  <c r="AB388" i="1"/>
  <c r="W388" i="1"/>
  <c r="V388" i="1"/>
  <c r="N388" i="1"/>
  <c r="O388" i="1" s="1"/>
  <c r="AO387" i="1"/>
  <c r="AN387" i="1"/>
  <c r="AI387" i="1"/>
  <c r="AH387" i="1"/>
  <c r="AC387" i="1"/>
  <c r="AB387" i="1"/>
  <c r="W387" i="1"/>
  <c r="V387" i="1"/>
  <c r="N387" i="1"/>
  <c r="O387" i="1" s="1"/>
  <c r="AO386" i="1"/>
  <c r="AN386" i="1"/>
  <c r="AI386" i="1"/>
  <c r="AH386" i="1"/>
  <c r="AC386" i="1"/>
  <c r="AB386" i="1"/>
  <c r="W386" i="1"/>
  <c r="V386" i="1"/>
  <c r="N386" i="1"/>
  <c r="O386" i="1" s="1"/>
  <c r="AO385" i="1"/>
  <c r="AN385" i="1"/>
  <c r="AI385" i="1"/>
  <c r="AH385" i="1"/>
  <c r="AC385" i="1"/>
  <c r="AB385" i="1"/>
  <c r="W385" i="1"/>
  <c r="V385" i="1"/>
  <c r="N385" i="1"/>
  <c r="O385" i="1" s="1"/>
  <c r="AO384" i="1"/>
  <c r="AN384" i="1"/>
  <c r="AI384" i="1"/>
  <c r="AH384" i="1"/>
  <c r="AC384" i="1"/>
  <c r="AB384" i="1"/>
  <c r="W384" i="1"/>
  <c r="V384" i="1"/>
  <c r="N384" i="1"/>
  <c r="O384" i="1" s="1"/>
  <c r="AO383" i="1"/>
  <c r="AN383" i="1"/>
  <c r="AI383" i="1"/>
  <c r="AH383" i="1"/>
  <c r="AC383" i="1"/>
  <c r="AB383" i="1"/>
  <c r="W383" i="1"/>
  <c r="V383" i="1"/>
  <c r="N383" i="1"/>
  <c r="O383" i="1" s="1"/>
  <c r="AO382" i="1"/>
  <c r="AN382" i="1"/>
  <c r="AI382" i="1"/>
  <c r="AH382" i="1"/>
  <c r="AC382" i="1"/>
  <c r="AB382" i="1"/>
  <c r="W382" i="1"/>
  <c r="V382" i="1"/>
  <c r="N382" i="1"/>
  <c r="O382" i="1" s="1"/>
  <c r="AO381" i="1"/>
  <c r="AN381" i="1"/>
  <c r="AI381" i="1"/>
  <c r="AH381" i="1"/>
  <c r="AC381" i="1"/>
  <c r="AB381" i="1"/>
  <c r="W381" i="1"/>
  <c r="V381" i="1"/>
  <c r="N381" i="1"/>
  <c r="O381" i="1" s="1"/>
  <c r="AO380" i="1"/>
  <c r="AN380" i="1"/>
  <c r="AI380" i="1"/>
  <c r="AH380" i="1"/>
  <c r="AC380" i="1"/>
  <c r="AB380" i="1"/>
  <c r="W380" i="1"/>
  <c r="V380" i="1"/>
  <c r="N380" i="1"/>
  <c r="O380" i="1" s="1"/>
  <c r="AO379" i="1"/>
  <c r="AN379" i="1"/>
  <c r="AI379" i="1"/>
  <c r="AH379" i="1"/>
  <c r="AC379" i="1"/>
  <c r="AB379" i="1"/>
  <c r="W379" i="1"/>
  <c r="V379" i="1"/>
  <c r="N379" i="1"/>
  <c r="O379" i="1" s="1"/>
  <c r="AO378" i="1"/>
  <c r="AN378" i="1"/>
  <c r="AI378" i="1"/>
  <c r="AH378" i="1"/>
  <c r="AC378" i="1"/>
  <c r="AB378" i="1"/>
  <c r="W378" i="1"/>
  <c r="V378" i="1"/>
  <c r="N378" i="1"/>
  <c r="O378" i="1" s="1"/>
  <c r="AO377" i="1"/>
  <c r="AN377" i="1"/>
  <c r="AI377" i="1"/>
  <c r="AH377" i="1"/>
  <c r="AC377" i="1"/>
  <c r="AB377" i="1"/>
  <c r="W377" i="1"/>
  <c r="V377" i="1"/>
  <c r="N377" i="1"/>
  <c r="O377" i="1" s="1"/>
  <c r="AO376" i="1"/>
  <c r="AN376" i="1"/>
  <c r="AI376" i="1"/>
  <c r="AH376" i="1"/>
  <c r="AC376" i="1"/>
  <c r="AB376" i="1"/>
  <c r="W376" i="1"/>
  <c r="V376" i="1"/>
  <c r="N376" i="1"/>
  <c r="O376" i="1" s="1"/>
  <c r="AO375" i="1"/>
  <c r="AN375" i="1"/>
  <c r="AI375" i="1"/>
  <c r="AH375" i="1"/>
  <c r="AC375" i="1"/>
  <c r="AB375" i="1"/>
  <c r="W375" i="1"/>
  <c r="V375" i="1"/>
  <c r="N375" i="1"/>
  <c r="O375" i="1" s="1"/>
  <c r="AO374" i="1"/>
  <c r="AN374" i="1"/>
  <c r="AI374" i="1"/>
  <c r="AH374" i="1"/>
  <c r="AC374" i="1"/>
  <c r="AB374" i="1"/>
  <c r="W374" i="1"/>
  <c r="V374" i="1"/>
  <c r="N374" i="1"/>
  <c r="O374" i="1" s="1"/>
  <c r="AO373" i="1"/>
  <c r="AN373" i="1"/>
  <c r="AI373" i="1"/>
  <c r="AH373" i="1"/>
  <c r="AC373" i="1"/>
  <c r="AB373" i="1"/>
  <c r="W373" i="1"/>
  <c r="V373" i="1"/>
  <c r="N373" i="1"/>
  <c r="O373" i="1" s="1"/>
  <c r="AO372" i="1"/>
  <c r="AN372" i="1"/>
  <c r="AI372" i="1"/>
  <c r="AH372" i="1"/>
  <c r="AC372" i="1"/>
  <c r="AB372" i="1"/>
  <c r="W372" i="1"/>
  <c r="V372" i="1"/>
  <c r="N372" i="1"/>
  <c r="O372" i="1" s="1"/>
  <c r="AO371" i="1"/>
  <c r="AN371" i="1"/>
  <c r="AI371" i="1"/>
  <c r="AH371" i="1"/>
  <c r="AC371" i="1"/>
  <c r="AB371" i="1"/>
  <c r="W371" i="1"/>
  <c r="V371" i="1"/>
  <c r="N371" i="1"/>
  <c r="O371" i="1" s="1"/>
  <c r="AO370" i="1"/>
  <c r="AN370" i="1"/>
  <c r="AI370" i="1"/>
  <c r="AH370" i="1"/>
  <c r="AC370" i="1"/>
  <c r="AB370" i="1"/>
  <c r="W370" i="1"/>
  <c r="V370" i="1"/>
  <c r="N370" i="1"/>
  <c r="O370" i="1" s="1"/>
  <c r="AO369" i="1"/>
  <c r="AN369" i="1"/>
  <c r="AI369" i="1"/>
  <c r="AH369" i="1"/>
  <c r="AC369" i="1"/>
  <c r="AB369" i="1"/>
  <c r="W369" i="1"/>
  <c r="V369" i="1"/>
  <c r="N369" i="1"/>
  <c r="O369" i="1" s="1"/>
  <c r="AO368" i="1"/>
  <c r="AN368" i="1"/>
  <c r="AI368" i="1"/>
  <c r="AH368" i="1"/>
  <c r="AC368" i="1"/>
  <c r="AB368" i="1"/>
  <c r="W368" i="1"/>
  <c r="V368" i="1"/>
  <c r="N368" i="1"/>
  <c r="O368" i="1" s="1"/>
  <c r="AO367" i="1"/>
  <c r="AN367" i="1"/>
  <c r="AI367" i="1"/>
  <c r="AH367" i="1"/>
  <c r="AC367" i="1"/>
  <c r="AB367" i="1"/>
  <c r="W367" i="1"/>
  <c r="V367" i="1"/>
  <c r="N367" i="1"/>
  <c r="O367" i="1" s="1"/>
  <c r="AO366" i="1"/>
  <c r="AN366" i="1"/>
  <c r="AI366" i="1"/>
  <c r="AH366" i="1"/>
  <c r="AC366" i="1"/>
  <c r="AB366" i="1"/>
  <c r="W366" i="1"/>
  <c r="V366" i="1"/>
  <c r="N366" i="1"/>
  <c r="O366" i="1" s="1"/>
  <c r="AO365" i="1"/>
  <c r="AN365" i="1"/>
  <c r="AI365" i="1"/>
  <c r="AH365" i="1"/>
  <c r="AC365" i="1"/>
  <c r="AB365" i="1"/>
  <c r="W365" i="1"/>
  <c r="V365" i="1"/>
  <c r="N365" i="1"/>
  <c r="O365" i="1" s="1"/>
  <c r="AO364" i="1"/>
  <c r="AN364" i="1"/>
  <c r="AI364" i="1"/>
  <c r="AH364" i="1"/>
  <c r="AC364" i="1"/>
  <c r="AB364" i="1"/>
  <c r="W364" i="1"/>
  <c r="V364" i="1"/>
  <c r="N364" i="1"/>
  <c r="O364" i="1" s="1"/>
  <c r="AO363" i="1"/>
  <c r="AN363" i="1"/>
  <c r="AI363" i="1"/>
  <c r="AH363" i="1"/>
  <c r="AC363" i="1"/>
  <c r="AB363" i="1"/>
  <c r="W363" i="1"/>
  <c r="V363" i="1"/>
  <c r="N363" i="1"/>
  <c r="O363" i="1" s="1"/>
  <c r="AO362" i="1"/>
  <c r="AN362" i="1"/>
  <c r="AI362" i="1"/>
  <c r="AH362" i="1"/>
  <c r="AC362" i="1"/>
  <c r="AB362" i="1"/>
  <c r="W362" i="1"/>
  <c r="V362" i="1"/>
  <c r="N362" i="1"/>
  <c r="O362" i="1" s="1"/>
  <c r="AO361" i="1"/>
  <c r="AN361" i="1"/>
  <c r="AI361" i="1"/>
  <c r="AH361" i="1"/>
  <c r="AC361" i="1"/>
  <c r="AB361" i="1"/>
  <c r="W361" i="1"/>
  <c r="V361" i="1"/>
  <c r="N361" i="1"/>
  <c r="O361" i="1" s="1"/>
  <c r="AO360" i="1"/>
  <c r="AN360" i="1"/>
  <c r="AI360" i="1"/>
  <c r="AH360" i="1"/>
  <c r="AC360" i="1"/>
  <c r="AB360" i="1"/>
  <c r="W360" i="1"/>
  <c r="V360" i="1"/>
  <c r="N360" i="1"/>
  <c r="O360" i="1" s="1"/>
  <c r="AO359" i="1"/>
  <c r="AN359" i="1"/>
  <c r="AI359" i="1"/>
  <c r="AH359" i="1"/>
  <c r="AC359" i="1"/>
  <c r="AB359" i="1"/>
  <c r="W359" i="1"/>
  <c r="V359" i="1"/>
  <c r="N359" i="1"/>
  <c r="O359" i="1" s="1"/>
  <c r="AO358" i="1"/>
  <c r="AN358" i="1"/>
  <c r="AI358" i="1"/>
  <c r="AH358" i="1"/>
  <c r="AC358" i="1"/>
  <c r="AB358" i="1"/>
  <c r="W358" i="1"/>
  <c r="V358" i="1"/>
  <c r="N358" i="1"/>
  <c r="O358" i="1" s="1"/>
  <c r="AO357" i="1"/>
  <c r="AN357" i="1"/>
  <c r="AI357" i="1"/>
  <c r="AH357" i="1"/>
  <c r="AC357" i="1"/>
  <c r="AB357" i="1"/>
  <c r="W357" i="1"/>
  <c r="V357" i="1"/>
  <c r="N357" i="1"/>
  <c r="O357" i="1" s="1"/>
  <c r="AO356" i="1"/>
  <c r="AN356" i="1"/>
  <c r="AI356" i="1"/>
  <c r="AH356" i="1"/>
  <c r="AC356" i="1"/>
  <c r="AB356" i="1"/>
  <c r="W356" i="1"/>
  <c r="V356" i="1"/>
  <c r="N356" i="1"/>
  <c r="O356" i="1" s="1"/>
  <c r="AO355" i="1"/>
  <c r="AN355" i="1"/>
  <c r="AI355" i="1"/>
  <c r="AH355" i="1"/>
  <c r="AC355" i="1"/>
  <c r="AB355" i="1"/>
  <c r="W355" i="1"/>
  <c r="V355" i="1"/>
  <c r="N355" i="1"/>
  <c r="O355" i="1" s="1"/>
  <c r="AO354" i="1"/>
  <c r="AN354" i="1"/>
  <c r="AI354" i="1"/>
  <c r="AH354" i="1"/>
  <c r="AC354" i="1"/>
  <c r="AB354" i="1"/>
  <c r="W354" i="1"/>
  <c r="V354" i="1"/>
  <c r="N354" i="1"/>
  <c r="O354" i="1" s="1"/>
  <c r="AO353" i="1"/>
  <c r="AN353" i="1"/>
  <c r="AI353" i="1"/>
  <c r="AH353" i="1"/>
  <c r="AC353" i="1"/>
  <c r="AB353" i="1"/>
  <c r="W353" i="1"/>
  <c r="V353" i="1"/>
  <c r="N353" i="1"/>
  <c r="O353" i="1" s="1"/>
  <c r="AO352" i="1"/>
  <c r="AN352" i="1"/>
  <c r="AI352" i="1"/>
  <c r="AH352" i="1"/>
  <c r="AC352" i="1"/>
  <c r="AB352" i="1"/>
  <c r="W352" i="1"/>
  <c r="V352" i="1"/>
  <c r="N352" i="1"/>
  <c r="O352" i="1" s="1"/>
  <c r="AO351" i="1"/>
  <c r="AN351" i="1"/>
  <c r="AI351" i="1"/>
  <c r="AH351" i="1"/>
  <c r="AC351" i="1"/>
  <c r="AB351" i="1"/>
  <c r="W351" i="1"/>
  <c r="V351" i="1"/>
  <c r="N351" i="1"/>
  <c r="O351" i="1" s="1"/>
  <c r="AO350" i="1"/>
  <c r="AN350" i="1"/>
  <c r="AI350" i="1"/>
  <c r="AH350" i="1"/>
  <c r="AC350" i="1"/>
  <c r="AB350" i="1"/>
  <c r="W350" i="1"/>
  <c r="V350" i="1"/>
  <c r="N350" i="1"/>
  <c r="O350" i="1" s="1"/>
  <c r="AO349" i="1"/>
  <c r="AN349" i="1"/>
  <c r="AI349" i="1"/>
  <c r="AH349" i="1"/>
  <c r="AC349" i="1"/>
  <c r="AB349" i="1"/>
  <c r="W349" i="1"/>
  <c r="V349" i="1"/>
  <c r="N349" i="1"/>
  <c r="O349" i="1" s="1"/>
  <c r="AO348" i="1"/>
  <c r="AN348" i="1"/>
  <c r="AI348" i="1"/>
  <c r="AH348" i="1"/>
  <c r="AC348" i="1"/>
  <c r="AB348" i="1"/>
  <c r="W348" i="1"/>
  <c r="V348" i="1"/>
  <c r="N348" i="1"/>
  <c r="O348" i="1" s="1"/>
  <c r="AO347" i="1"/>
  <c r="AN347" i="1"/>
  <c r="AI347" i="1"/>
  <c r="AH347" i="1"/>
  <c r="AC347" i="1"/>
  <c r="AB347" i="1"/>
  <c r="W347" i="1"/>
  <c r="V347" i="1"/>
  <c r="N347" i="1"/>
  <c r="O347" i="1" s="1"/>
  <c r="AO346" i="1"/>
  <c r="AN346" i="1"/>
  <c r="AI346" i="1"/>
  <c r="AH346" i="1"/>
  <c r="AC346" i="1"/>
  <c r="AB346" i="1"/>
  <c r="W346" i="1"/>
  <c r="V346" i="1"/>
  <c r="N346" i="1"/>
  <c r="O346" i="1" s="1"/>
  <c r="AO345" i="1"/>
  <c r="AN345" i="1"/>
  <c r="AI345" i="1"/>
  <c r="AH345" i="1"/>
  <c r="AC345" i="1"/>
  <c r="AB345" i="1"/>
  <c r="W345" i="1"/>
  <c r="V345" i="1"/>
  <c r="N345" i="1"/>
  <c r="O345" i="1" s="1"/>
  <c r="AO344" i="1"/>
  <c r="AN344" i="1"/>
  <c r="AI344" i="1"/>
  <c r="AH344" i="1"/>
  <c r="AC344" i="1"/>
  <c r="AB344" i="1"/>
  <c r="W344" i="1"/>
  <c r="V344" i="1"/>
  <c r="N344" i="1"/>
  <c r="O344" i="1" s="1"/>
  <c r="AO343" i="1"/>
  <c r="AN343" i="1"/>
  <c r="AI343" i="1"/>
  <c r="AH343" i="1"/>
  <c r="AC343" i="1"/>
  <c r="AB343" i="1"/>
  <c r="W343" i="1"/>
  <c r="V343" i="1"/>
  <c r="N343" i="1"/>
  <c r="O343" i="1" s="1"/>
  <c r="AO342" i="1"/>
  <c r="AN342" i="1"/>
  <c r="AI342" i="1"/>
  <c r="AH342" i="1"/>
  <c r="AC342" i="1"/>
  <c r="AB342" i="1"/>
  <c r="W342" i="1"/>
  <c r="V342" i="1"/>
  <c r="N342" i="1"/>
  <c r="O342" i="1" s="1"/>
  <c r="AO341" i="1"/>
  <c r="AN341" i="1"/>
  <c r="AI341" i="1"/>
  <c r="AH341" i="1"/>
  <c r="AC341" i="1"/>
  <c r="AB341" i="1"/>
  <c r="W341" i="1"/>
  <c r="V341" i="1"/>
  <c r="N341" i="1"/>
  <c r="O341" i="1" s="1"/>
  <c r="AO340" i="1"/>
  <c r="AN340" i="1"/>
  <c r="AI340" i="1"/>
  <c r="AH340" i="1"/>
  <c r="AC340" i="1"/>
  <c r="AB340" i="1"/>
  <c r="W340" i="1"/>
  <c r="V340" i="1"/>
  <c r="N340" i="1"/>
  <c r="O340" i="1" s="1"/>
  <c r="AO339" i="1"/>
  <c r="AN339" i="1"/>
  <c r="AI339" i="1"/>
  <c r="AH339" i="1"/>
  <c r="AC339" i="1"/>
  <c r="AB339" i="1"/>
  <c r="W339" i="1"/>
  <c r="V339" i="1"/>
  <c r="N339" i="1"/>
  <c r="O339" i="1" s="1"/>
  <c r="AO338" i="1"/>
  <c r="AN338" i="1"/>
  <c r="AI338" i="1"/>
  <c r="AH338" i="1"/>
  <c r="AC338" i="1"/>
  <c r="AB338" i="1"/>
  <c r="W338" i="1"/>
  <c r="V338" i="1"/>
  <c r="N338" i="1"/>
  <c r="O338" i="1" s="1"/>
  <c r="AO337" i="1"/>
  <c r="AN337" i="1"/>
  <c r="AI337" i="1"/>
  <c r="AH337" i="1"/>
  <c r="AC337" i="1"/>
  <c r="AB337" i="1"/>
  <c r="W337" i="1"/>
  <c r="V337" i="1"/>
  <c r="N337" i="1"/>
  <c r="O337" i="1" s="1"/>
  <c r="AO336" i="1"/>
  <c r="AN336" i="1"/>
  <c r="AI336" i="1"/>
  <c r="AH336" i="1"/>
  <c r="AC336" i="1"/>
  <c r="AB336" i="1"/>
  <c r="W336" i="1"/>
  <c r="V336" i="1"/>
  <c r="N336" i="1"/>
  <c r="O336" i="1" s="1"/>
  <c r="AO335" i="1"/>
  <c r="AN335" i="1"/>
  <c r="AI335" i="1"/>
  <c r="AH335" i="1"/>
  <c r="AC335" i="1"/>
  <c r="AB335" i="1"/>
  <c r="W335" i="1"/>
  <c r="V335" i="1"/>
  <c r="N335" i="1"/>
  <c r="O335" i="1" s="1"/>
  <c r="AO334" i="1"/>
  <c r="AN334" i="1"/>
  <c r="AI334" i="1"/>
  <c r="AH334" i="1"/>
  <c r="AC334" i="1"/>
  <c r="AB334" i="1"/>
  <c r="W334" i="1"/>
  <c r="V334" i="1"/>
  <c r="N334" i="1"/>
  <c r="O334" i="1" s="1"/>
  <c r="AO333" i="1"/>
  <c r="AN333" i="1"/>
  <c r="AI333" i="1"/>
  <c r="AH333" i="1"/>
  <c r="AC333" i="1"/>
  <c r="AB333" i="1"/>
  <c r="W333" i="1"/>
  <c r="V333" i="1"/>
  <c r="N333" i="1"/>
  <c r="O333" i="1" s="1"/>
  <c r="AO332" i="1"/>
  <c r="AN332" i="1"/>
  <c r="AI332" i="1"/>
  <c r="AH332" i="1"/>
  <c r="AC332" i="1"/>
  <c r="AB332" i="1"/>
  <c r="W332" i="1"/>
  <c r="V332" i="1"/>
  <c r="N332" i="1"/>
  <c r="O332" i="1" s="1"/>
  <c r="AO331" i="1"/>
  <c r="AN331" i="1"/>
  <c r="AI331" i="1"/>
  <c r="AH331" i="1"/>
  <c r="AC331" i="1"/>
  <c r="AB331" i="1"/>
  <c r="W331" i="1"/>
  <c r="V331" i="1"/>
  <c r="N331" i="1"/>
  <c r="O331" i="1" s="1"/>
  <c r="AO330" i="1"/>
  <c r="AN330" i="1"/>
  <c r="AI330" i="1"/>
  <c r="AH330" i="1"/>
  <c r="AC330" i="1"/>
  <c r="AB330" i="1"/>
  <c r="W330" i="1"/>
  <c r="V330" i="1"/>
  <c r="N330" i="1"/>
  <c r="O330" i="1" s="1"/>
  <c r="AO329" i="1"/>
  <c r="AN329" i="1"/>
  <c r="AI329" i="1"/>
  <c r="AH329" i="1"/>
  <c r="AC329" i="1"/>
  <c r="AB329" i="1"/>
  <c r="W329" i="1"/>
  <c r="V329" i="1"/>
  <c r="N329" i="1"/>
  <c r="O329" i="1" s="1"/>
  <c r="AO328" i="1"/>
  <c r="AN328" i="1"/>
  <c r="AI328" i="1"/>
  <c r="AH328" i="1"/>
  <c r="AC328" i="1"/>
  <c r="AB328" i="1"/>
  <c r="W328" i="1"/>
  <c r="V328" i="1"/>
  <c r="N328" i="1"/>
  <c r="O328" i="1" s="1"/>
  <c r="AO327" i="1"/>
  <c r="AN327" i="1"/>
  <c r="AI327" i="1"/>
  <c r="AH327" i="1"/>
  <c r="AC327" i="1"/>
  <c r="AB327" i="1"/>
  <c r="W327" i="1"/>
  <c r="V327" i="1"/>
  <c r="N327" i="1"/>
  <c r="O327" i="1" s="1"/>
  <c r="AO326" i="1"/>
  <c r="AN326" i="1"/>
  <c r="AI326" i="1"/>
  <c r="AH326" i="1"/>
  <c r="AC326" i="1"/>
  <c r="AB326" i="1"/>
  <c r="W326" i="1"/>
  <c r="V326" i="1"/>
  <c r="N326" i="1"/>
  <c r="O326" i="1" s="1"/>
  <c r="AO325" i="1"/>
  <c r="AN325" i="1"/>
  <c r="AI325" i="1"/>
  <c r="AH325" i="1"/>
  <c r="AC325" i="1"/>
  <c r="AB325" i="1"/>
  <c r="W325" i="1"/>
  <c r="V325" i="1"/>
  <c r="N325" i="1"/>
  <c r="O325" i="1" s="1"/>
  <c r="AO324" i="1"/>
  <c r="AN324" i="1"/>
  <c r="AI324" i="1"/>
  <c r="AH324" i="1"/>
  <c r="AC324" i="1"/>
  <c r="AB324" i="1"/>
  <c r="W324" i="1"/>
  <c r="V324" i="1"/>
  <c r="N324" i="1"/>
  <c r="O324" i="1" s="1"/>
  <c r="AO323" i="1"/>
  <c r="AN323" i="1"/>
  <c r="AI323" i="1"/>
  <c r="AH323" i="1"/>
  <c r="AC323" i="1"/>
  <c r="AB323" i="1"/>
  <c r="W323" i="1"/>
  <c r="V323" i="1"/>
  <c r="N323" i="1"/>
  <c r="O323" i="1" s="1"/>
  <c r="AO322" i="1"/>
  <c r="AN322" i="1"/>
  <c r="AI322" i="1"/>
  <c r="AH322" i="1"/>
  <c r="AC322" i="1"/>
  <c r="AB322" i="1"/>
  <c r="W322" i="1"/>
  <c r="V322" i="1"/>
  <c r="N322" i="1"/>
  <c r="O322" i="1" s="1"/>
  <c r="AO321" i="1"/>
  <c r="AN321" i="1"/>
  <c r="AI321" i="1"/>
  <c r="AH321" i="1"/>
  <c r="AC321" i="1"/>
  <c r="AB321" i="1"/>
  <c r="W321" i="1"/>
  <c r="V321" i="1"/>
  <c r="N321" i="1"/>
  <c r="O321" i="1" s="1"/>
  <c r="AO320" i="1"/>
  <c r="AN320" i="1"/>
  <c r="AI320" i="1"/>
  <c r="AH320" i="1"/>
  <c r="AC320" i="1"/>
  <c r="AB320" i="1"/>
  <c r="W320" i="1"/>
  <c r="V320" i="1"/>
  <c r="N320" i="1"/>
  <c r="O320" i="1" s="1"/>
  <c r="AO319" i="1"/>
  <c r="AN319" i="1"/>
  <c r="AI319" i="1"/>
  <c r="AH319" i="1"/>
  <c r="AC319" i="1"/>
  <c r="AB319" i="1"/>
  <c r="W319" i="1"/>
  <c r="V319" i="1"/>
  <c r="N319" i="1"/>
  <c r="O319" i="1" s="1"/>
  <c r="AO318" i="1"/>
  <c r="AN318" i="1"/>
  <c r="AI318" i="1"/>
  <c r="AH318" i="1"/>
  <c r="AC318" i="1"/>
  <c r="AB318" i="1"/>
  <c r="W318" i="1"/>
  <c r="V318" i="1"/>
  <c r="N318" i="1"/>
  <c r="O318" i="1" s="1"/>
  <c r="AO317" i="1"/>
  <c r="AN317" i="1"/>
  <c r="AI317" i="1"/>
  <c r="AH317" i="1"/>
  <c r="AC317" i="1"/>
  <c r="AB317" i="1"/>
  <c r="W317" i="1"/>
  <c r="V317" i="1"/>
  <c r="N317" i="1"/>
  <c r="O317" i="1" s="1"/>
  <c r="AO316" i="1"/>
  <c r="AN316" i="1"/>
  <c r="AI316" i="1"/>
  <c r="AH316" i="1"/>
  <c r="AC316" i="1"/>
  <c r="AB316" i="1"/>
  <c r="W316" i="1"/>
  <c r="V316" i="1"/>
  <c r="N316" i="1"/>
  <c r="O316" i="1" s="1"/>
  <c r="AO315" i="1"/>
  <c r="AN315" i="1"/>
  <c r="AI315" i="1"/>
  <c r="AH315" i="1"/>
  <c r="AC315" i="1"/>
  <c r="AB315" i="1"/>
  <c r="W315" i="1"/>
  <c r="V315" i="1"/>
  <c r="N315" i="1"/>
  <c r="O315" i="1" s="1"/>
  <c r="AO314" i="1"/>
  <c r="AN314" i="1"/>
  <c r="AI314" i="1"/>
  <c r="AH314" i="1"/>
  <c r="AC314" i="1"/>
  <c r="AB314" i="1"/>
  <c r="W314" i="1"/>
  <c r="V314" i="1"/>
  <c r="N314" i="1"/>
  <c r="O314" i="1" s="1"/>
  <c r="AO313" i="1"/>
  <c r="AN313" i="1"/>
  <c r="AI313" i="1"/>
  <c r="AH313" i="1"/>
  <c r="AC313" i="1"/>
  <c r="AB313" i="1"/>
  <c r="W313" i="1"/>
  <c r="V313" i="1"/>
  <c r="N313" i="1"/>
  <c r="O313" i="1" s="1"/>
  <c r="AO312" i="1"/>
  <c r="AN312" i="1"/>
  <c r="AI312" i="1"/>
  <c r="AH312" i="1"/>
  <c r="AC312" i="1"/>
  <c r="AB312" i="1"/>
  <c r="W312" i="1"/>
  <c r="V312" i="1"/>
  <c r="N312" i="1"/>
  <c r="O312" i="1" s="1"/>
  <c r="AO311" i="1"/>
  <c r="AN311" i="1"/>
  <c r="AI311" i="1"/>
  <c r="AH311" i="1"/>
  <c r="AC311" i="1"/>
  <c r="AB311" i="1"/>
  <c r="W311" i="1"/>
  <c r="V311" i="1"/>
  <c r="N311" i="1"/>
  <c r="O311" i="1" s="1"/>
  <c r="AO310" i="1"/>
  <c r="AN310" i="1"/>
  <c r="AI310" i="1"/>
  <c r="AH310" i="1"/>
  <c r="AC310" i="1"/>
  <c r="AB310" i="1"/>
  <c r="W310" i="1"/>
  <c r="V310" i="1"/>
  <c r="N310" i="1"/>
  <c r="O310" i="1" s="1"/>
  <c r="AO309" i="1"/>
  <c r="AN309" i="1"/>
  <c r="AI309" i="1"/>
  <c r="AH309" i="1"/>
  <c r="AC309" i="1"/>
  <c r="AB309" i="1"/>
  <c r="W309" i="1"/>
  <c r="V309" i="1"/>
  <c r="N309" i="1"/>
  <c r="O309" i="1" s="1"/>
  <c r="AO308" i="1"/>
  <c r="AN308" i="1"/>
  <c r="AI308" i="1"/>
  <c r="AH308" i="1"/>
  <c r="AC308" i="1"/>
  <c r="AB308" i="1"/>
  <c r="W308" i="1"/>
  <c r="V308" i="1"/>
  <c r="N308" i="1"/>
  <c r="O308" i="1" s="1"/>
  <c r="AO307" i="1"/>
  <c r="AN307" i="1"/>
  <c r="AI307" i="1"/>
  <c r="AH307" i="1"/>
  <c r="AC307" i="1"/>
  <c r="AB307" i="1"/>
  <c r="W307" i="1"/>
  <c r="V307" i="1"/>
  <c r="N307" i="1"/>
  <c r="O307" i="1" s="1"/>
  <c r="AO306" i="1"/>
  <c r="AN306" i="1"/>
  <c r="AI306" i="1"/>
  <c r="AH306" i="1"/>
  <c r="AC306" i="1"/>
  <c r="AB306" i="1"/>
  <c r="W306" i="1"/>
  <c r="V306" i="1"/>
  <c r="N306" i="1"/>
  <c r="O306" i="1" s="1"/>
  <c r="AO305" i="1"/>
  <c r="AN305" i="1"/>
  <c r="AI305" i="1"/>
  <c r="AH305" i="1"/>
  <c r="AC305" i="1"/>
  <c r="AB305" i="1"/>
  <c r="W305" i="1"/>
  <c r="V305" i="1"/>
  <c r="N305" i="1"/>
  <c r="O305" i="1" s="1"/>
  <c r="AO304" i="1"/>
  <c r="AN304" i="1"/>
  <c r="AI304" i="1"/>
  <c r="AH304" i="1"/>
  <c r="AC304" i="1"/>
  <c r="AB304" i="1"/>
  <c r="W304" i="1"/>
  <c r="V304" i="1"/>
  <c r="N304" i="1"/>
  <c r="O304" i="1" s="1"/>
  <c r="AO303" i="1"/>
  <c r="AN303" i="1"/>
  <c r="AI303" i="1"/>
  <c r="AH303" i="1"/>
  <c r="AC303" i="1"/>
  <c r="AB303" i="1"/>
  <c r="W303" i="1"/>
  <c r="V303" i="1"/>
  <c r="N303" i="1"/>
  <c r="O303" i="1" s="1"/>
  <c r="AO302" i="1"/>
  <c r="AN302" i="1"/>
  <c r="AI302" i="1"/>
  <c r="AH302" i="1"/>
  <c r="AC302" i="1"/>
  <c r="AB302" i="1"/>
  <c r="W302" i="1"/>
  <c r="V302" i="1"/>
  <c r="N302" i="1"/>
  <c r="O302" i="1" s="1"/>
  <c r="AO301" i="1"/>
  <c r="AN301" i="1"/>
  <c r="AI301" i="1"/>
  <c r="AH301" i="1"/>
  <c r="AC301" i="1"/>
  <c r="AB301" i="1"/>
  <c r="W301" i="1"/>
  <c r="V301" i="1"/>
  <c r="N301" i="1"/>
  <c r="O301" i="1" s="1"/>
  <c r="AO300" i="1"/>
  <c r="AN300" i="1"/>
  <c r="AI300" i="1"/>
  <c r="AH300" i="1"/>
  <c r="AC300" i="1"/>
  <c r="AB300" i="1"/>
  <c r="W300" i="1"/>
  <c r="V300" i="1"/>
  <c r="N300" i="1"/>
  <c r="O300" i="1" s="1"/>
  <c r="AO299" i="1"/>
  <c r="AN299" i="1"/>
  <c r="AI299" i="1"/>
  <c r="AH299" i="1"/>
  <c r="AC299" i="1"/>
  <c r="AB299" i="1"/>
  <c r="W299" i="1"/>
  <c r="V299" i="1"/>
  <c r="N299" i="1"/>
  <c r="O299" i="1" s="1"/>
  <c r="AO298" i="1"/>
  <c r="AN298" i="1"/>
  <c r="AI298" i="1"/>
  <c r="AH298" i="1"/>
  <c r="AC298" i="1"/>
  <c r="AB298" i="1"/>
  <c r="W298" i="1"/>
  <c r="V298" i="1"/>
  <c r="N298" i="1"/>
  <c r="O298" i="1" s="1"/>
  <c r="AO297" i="1"/>
  <c r="AN297" i="1"/>
  <c r="AI297" i="1"/>
  <c r="AH297" i="1"/>
  <c r="AC297" i="1"/>
  <c r="AB297" i="1"/>
  <c r="W297" i="1"/>
  <c r="V297" i="1"/>
  <c r="N297" i="1"/>
  <c r="O297" i="1" s="1"/>
  <c r="AO296" i="1"/>
  <c r="AN296" i="1"/>
  <c r="AI296" i="1"/>
  <c r="AH296" i="1"/>
  <c r="AC296" i="1"/>
  <c r="AB296" i="1"/>
  <c r="W296" i="1"/>
  <c r="V296" i="1"/>
  <c r="N296" i="1"/>
  <c r="O296" i="1" s="1"/>
  <c r="AO295" i="1"/>
  <c r="AN295" i="1"/>
  <c r="AI295" i="1"/>
  <c r="AH295" i="1"/>
  <c r="AC295" i="1"/>
  <c r="AB295" i="1"/>
  <c r="W295" i="1"/>
  <c r="V295" i="1"/>
  <c r="N295" i="1"/>
  <c r="O295" i="1" s="1"/>
  <c r="AO294" i="1"/>
  <c r="AN294" i="1"/>
  <c r="AI294" i="1"/>
  <c r="AH294" i="1"/>
  <c r="AC294" i="1"/>
  <c r="AB294" i="1"/>
  <c r="W294" i="1"/>
  <c r="V294" i="1"/>
  <c r="N294" i="1"/>
  <c r="O294" i="1" s="1"/>
  <c r="AO293" i="1"/>
  <c r="AN293" i="1"/>
  <c r="AI293" i="1"/>
  <c r="AH293" i="1"/>
  <c r="AC293" i="1"/>
  <c r="AB293" i="1"/>
  <c r="W293" i="1"/>
  <c r="V293" i="1"/>
  <c r="N293" i="1"/>
  <c r="O293" i="1" s="1"/>
  <c r="AO292" i="1"/>
  <c r="AN292" i="1"/>
  <c r="AI292" i="1"/>
  <c r="AH292" i="1"/>
  <c r="AC292" i="1"/>
  <c r="AB292" i="1"/>
  <c r="W292" i="1"/>
  <c r="V292" i="1"/>
  <c r="N292" i="1"/>
  <c r="O292" i="1" s="1"/>
  <c r="AO291" i="1"/>
  <c r="AN291" i="1"/>
  <c r="AI291" i="1"/>
  <c r="AH291" i="1"/>
  <c r="AC291" i="1"/>
  <c r="AB291" i="1"/>
  <c r="W291" i="1"/>
  <c r="V291" i="1"/>
  <c r="N291" i="1"/>
  <c r="O291" i="1" s="1"/>
  <c r="AO290" i="1"/>
  <c r="AN290" i="1"/>
  <c r="AI290" i="1"/>
  <c r="AH290" i="1"/>
  <c r="AC290" i="1"/>
  <c r="AB290" i="1"/>
  <c r="W290" i="1"/>
  <c r="V290" i="1"/>
  <c r="N290" i="1"/>
  <c r="O290" i="1" s="1"/>
  <c r="AO289" i="1"/>
  <c r="AN289" i="1"/>
  <c r="AI289" i="1"/>
  <c r="AH289" i="1"/>
  <c r="AC289" i="1"/>
  <c r="AB289" i="1"/>
  <c r="W289" i="1"/>
  <c r="V289" i="1"/>
  <c r="N289" i="1"/>
  <c r="O289" i="1" s="1"/>
  <c r="AO288" i="1"/>
  <c r="AN288" i="1"/>
  <c r="AI288" i="1"/>
  <c r="AH288" i="1"/>
  <c r="AC288" i="1"/>
  <c r="AB288" i="1"/>
  <c r="W288" i="1"/>
  <c r="V288" i="1"/>
  <c r="N288" i="1"/>
  <c r="O288" i="1" s="1"/>
  <c r="AO287" i="1"/>
  <c r="AN287" i="1"/>
  <c r="AI287" i="1"/>
  <c r="AH287" i="1"/>
  <c r="AC287" i="1"/>
  <c r="AB287" i="1"/>
  <c r="W287" i="1"/>
  <c r="V287" i="1"/>
  <c r="N287" i="1"/>
  <c r="O287" i="1" s="1"/>
  <c r="AO286" i="1"/>
  <c r="AN286" i="1"/>
  <c r="AI286" i="1"/>
  <c r="AH286" i="1"/>
  <c r="AC286" i="1"/>
  <c r="AB286" i="1"/>
  <c r="W286" i="1"/>
  <c r="V286" i="1"/>
  <c r="N286" i="1"/>
  <c r="O286" i="1" s="1"/>
  <c r="AO285" i="1"/>
  <c r="AN285" i="1"/>
  <c r="AI285" i="1"/>
  <c r="AH285" i="1"/>
  <c r="AC285" i="1"/>
  <c r="AB285" i="1"/>
  <c r="W285" i="1"/>
  <c r="V285" i="1"/>
  <c r="N285" i="1"/>
  <c r="O285" i="1" s="1"/>
  <c r="AO284" i="1"/>
  <c r="AN284" i="1"/>
  <c r="AI284" i="1"/>
  <c r="AH284" i="1"/>
  <c r="AC284" i="1"/>
  <c r="AB284" i="1"/>
  <c r="W284" i="1"/>
  <c r="V284" i="1"/>
  <c r="N284" i="1"/>
  <c r="O284" i="1" s="1"/>
  <c r="AO283" i="1"/>
  <c r="AN283" i="1"/>
  <c r="AI283" i="1"/>
  <c r="AH283" i="1"/>
  <c r="AC283" i="1"/>
  <c r="AB283" i="1"/>
  <c r="W283" i="1"/>
  <c r="V283" i="1"/>
  <c r="N283" i="1"/>
  <c r="O283" i="1" s="1"/>
  <c r="AO282" i="1"/>
  <c r="AN282" i="1"/>
  <c r="AI282" i="1"/>
  <c r="AH282" i="1"/>
  <c r="AC282" i="1"/>
  <c r="AB282" i="1"/>
  <c r="W282" i="1"/>
  <c r="V282" i="1"/>
  <c r="N282" i="1"/>
  <c r="O282" i="1" s="1"/>
  <c r="AO281" i="1"/>
  <c r="AN281" i="1"/>
  <c r="AI281" i="1"/>
  <c r="AH281" i="1"/>
  <c r="AC281" i="1"/>
  <c r="AB281" i="1"/>
  <c r="W281" i="1"/>
  <c r="V281" i="1"/>
  <c r="N281" i="1"/>
  <c r="O281" i="1" s="1"/>
  <c r="AO280" i="1"/>
  <c r="AN280" i="1"/>
  <c r="AI280" i="1"/>
  <c r="AH280" i="1"/>
  <c r="AC280" i="1"/>
  <c r="AB280" i="1"/>
  <c r="W280" i="1"/>
  <c r="V280" i="1"/>
  <c r="N280" i="1"/>
  <c r="O280" i="1" s="1"/>
  <c r="AO279" i="1"/>
  <c r="AN279" i="1"/>
  <c r="AI279" i="1"/>
  <c r="AH279" i="1"/>
  <c r="AC279" i="1"/>
  <c r="AB279" i="1"/>
  <c r="W279" i="1"/>
  <c r="V279" i="1"/>
  <c r="N279" i="1"/>
  <c r="O279" i="1" s="1"/>
  <c r="AO278" i="1"/>
  <c r="AN278" i="1"/>
  <c r="AI278" i="1"/>
  <c r="AH278" i="1"/>
  <c r="AC278" i="1"/>
  <c r="AB278" i="1"/>
  <c r="W278" i="1"/>
  <c r="V278" i="1"/>
  <c r="N278" i="1"/>
  <c r="O278" i="1" s="1"/>
  <c r="AO277" i="1"/>
  <c r="AN277" i="1"/>
  <c r="AI277" i="1"/>
  <c r="AH277" i="1"/>
  <c r="AC277" i="1"/>
  <c r="AB277" i="1"/>
  <c r="W277" i="1"/>
  <c r="V277" i="1"/>
  <c r="N277" i="1"/>
  <c r="O277" i="1" s="1"/>
  <c r="AO276" i="1"/>
  <c r="AN276" i="1"/>
  <c r="AI276" i="1"/>
  <c r="AH276" i="1"/>
  <c r="AC276" i="1"/>
  <c r="AB276" i="1"/>
  <c r="W276" i="1"/>
  <c r="V276" i="1"/>
  <c r="N276" i="1"/>
  <c r="O276" i="1" s="1"/>
  <c r="AO275" i="1"/>
  <c r="AN275" i="1"/>
  <c r="AI275" i="1"/>
  <c r="AH275" i="1"/>
  <c r="AC275" i="1"/>
  <c r="AB275" i="1"/>
  <c r="W275" i="1"/>
  <c r="V275" i="1"/>
  <c r="N275" i="1"/>
  <c r="O275" i="1" s="1"/>
  <c r="AO274" i="1"/>
  <c r="AN274" i="1"/>
  <c r="AI274" i="1"/>
  <c r="AH274" i="1"/>
  <c r="AC274" i="1"/>
  <c r="AB274" i="1"/>
  <c r="W274" i="1"/>
  <c r="V274" i="1"/>
  <c r="N274" i="1"/>
  <c r="O274" i="1" s="1"/>
  <c r="AO273" i="1"/>
  <c r="AN273" i="1"/>
  <c r="AI273" i="1"/>
  <c r="AH273" i="1"/>
  <c r="AC273" i="1"/>
  <c r="AB273" i="1"/>
  <c r="W273" i="1"/>
  <c r="V273" i="1"/>
  <c r="N273" i="1"/>
  <c r="O273" i="1" s="1"/>
  <c r="AO272" i="1"/>
  <c r="AN272" i="1"/>
  <c r="AI272" i="1"/>
  <c r="AH272" i="1"/>
  <c r="AC272" i="1"/>
  <c r="AB272" i="1"/>
  <c r="W272" i="1"/>
  <c r="V272" i="1"/>
  <c r="N272" i="1"/>
  <c r="O272" i="1" s="1"/>
  <c r="AO271" i="1"/>
  <c r="AN271" i="1"/>
  <c r="AI271" i="1"/>
  <c r="AH271" i="1"/>
  <c r="AC271" i="1"/>
  <c r="AB271" i="1"/>
  <c r="W271" i="1"/>
  <c r="V271" i="1"/>
  <c r="N271" i="1"/>
  <c r="O271" i="1" s="1"/>
  <c r="AO270" i="1"/>
  <c r="AN270" i="1"/>
  <c r="AI270" i="1"/>
  <c r="AH270" i="1"/>
  <c r="AC270" i="1"/>
  <c r="AB270" i="1"/>
  <c r="W270" i="1"/>
  <c r="V270" i="1"/>
  <c r="N270" i="1"/>
  <c r="O270" i="1" s="1"/>
  <c r="AO269" i="1"/>
  <c r="AN269" i="1"/>
  <c r="AI269" i="1"/>
  <c r="AH269" i="1"/>
  <c r="AC269" i="1"/>
  <c r="AB269" i="1"/>
  <c r="W269" i="1"/>
  <c r="V269" i="1"/>
  <c r="N269" i="1"/>
  <c r="O269" i="1" s="1"/>
  <c r="AO268" i="1"/>
  <c r="AN268" i="1"/>
  <c r="AI268" i="1"/>
  <c r="AH268" i="1"/>
  <c r="AC268" i="1"/>
  <c r="AB268" i="1"/>
  <c r="W268" i="1"/>
  <c r="V268" i="1"/>
  <c r="N268" i="1"/>
  <c r="O268" i="1" s="1"/>
  <c r="AO267" i="1"/>
  <c r="AN267" i="1"/>
  <c r="AI267" i="1"/>
  <c r="AH267" i="1"/>
  <c r="AC267" i="1"/>
  <c r="AB267" i="1"/>
  <c r="W267" i="1"/>
  <c r="V267" i="1"/>
  <c r="N267" i="1"/>
  <c r="O267" i="1" s="1"/>
  <c r="AO266" i="1"/>
  <c r="AN266" i="1"/>
  <c r="AI266" i="1"/>
  <c r="AH266" i="1"/>
  <c r="AC266" i="1"/>
  <c r="AB266" i="1"/>
  <c r="W266" i="1"/>
  <c r="V266" i="1"/>
  <c r="N266" i="1"/>
  <c r="O266" i="1" s="1"/>
  <c r="AO265" i="1"/>
  <c r="AN265" i="1"/>
  <c r="AI265" i="1"/>
  <c r="AH265" i="1"/>
  <c r="AC265" i="1"/>
  <c r="AB265" i="1"/>
  <c r="W265" i="1"/>
  <c r="V265" i="1"/>
  <c r="N265" i="1"/>
  <c r="O265" i="1" s="1"/>
  <c r="AO264" i="1"/>
  <c r="AN264" i="1"/>
  <c r="AI264" i="1"/>
  <c r="AH264" i="1"/>
  <c r="AC264" i="1"/>
  <c r="AB264" i="1"/>
  <c r="W264" i="1"/>
  <c r="V264" i="1"/>
  <c r="N264" i="1"/>
  <c r="O264" i="1" s="1"/>
  <c r="AO263" i="1"/>
  <c r="AN263" i="1"/>
  <c r="AI263" i="1"/>
  <c r="AH263" i="1"/>
  <c r="AC263" i="1"/>
  <c r="AB263" i="1"/>
  <c r="W263" i="1"/>
  <c r="V263" i="1"/>
  <c r="N263" i="1"/>
  <c r="O263" i="1" s="1"/>
  <c r="AO262" i="1"/>
  <c r="AN262" i="1"/>
  <c r="AI262" i="1"/>
  <c r="AH262" i="1"/>
  <c r="AC262" i="1"/>
  <c r="AB262" i="1"/>
  <c r="W262" i="1"/>
  <c r="V262" i="1"/>
  <c r="N262" i="1"/>
  <c r="O262" i="1" s="1"/>
  <c r="AO261" i="1"/>
  <c r="AN261" i="1"/>
  <c r="AI261" i="1"/>
  <c r="AH261" i="1"/>
  <c r="AC261" i="1"/>
  <c r="AB261" i="1"/>
  <c r="W261" i="1"/>
  <c r="V261" i="1"/>
  <c r="N261" i="1"/>
  <c r="O261" i="1" s="1"/>
  <c r="AO260" i="1"/>
  <c r="AN260" i="1"/>
  <c r="AI260" i="1"/>
  <c r="AH260" i="1"/>
  <c r="AC260" i="1"/>
  <c r="AB260" i="1"/>
  <c r="W260" i="1"/>
  <c r="V260" i="1"/>
  <c r="N260" i="1"/>
  <c r="O260" i="1" s="1"/>
  <c r="AO259" i="1"/>
  <c r="AN259" i="1"/>
  <c r="AI259" i="1"/>
  <c r="AH259" i="1"/>
  <c r="AC259" i="1"/>
  <c r="AB259" i="1"/>
  <c r="W259" i="1"/>
  <c r="V259" i="1"/>
  <c r="N259" i="1"/>
  <c r="O259" i="1" s="1"/>
  <c r="AO258" i="1"/>
  <c r="AN258" i="1"/>
  <c r="AI258" i="1"/>
  <c r="AH258" i="1"/>
  <c r="AC258" i="1"/>
  <c r="AB258" i="1"/>
  <c r="W258" i="1"/>
  <c r="V258" i="1"/>
  <c r="N258" i="1"/>
  <c r="O258" i="1" s="1"/>
  <c r="AO257" i="1"/>
  <c r="AN257" i="1"/>
  <c r="AI257" i="1"/>
  <c r="AH257" i="1"/>
  <c r="AC257" i="1"/>
  <c r="AB257" i="1"/>
  <c r="W257" i="1"/>
  <c r="V257" i="1"/>
  <c r="N257" i="1"/>
  <c r="O257" i="1" s="1"/>
  <c r="AO256" i="1"/>
  <c r="AN256" i="1"/>
  <c r="AI256" i="1"/>
  <c r="AH256" i="1"/>
  <c r="AC256" i="1"/>
  <c r="AB256" i="1"/>
  <c r="W256" i="1"/>
  <c r="V256" i="1"/>
  <c r="N256" i="1"/>
  <c r="O256" i="1" s="1"/>
  <c r="AO255" i="1"/>
  <c r="AN255" i="1"/>
  <c r="AI255" i="1"/>
  <c r="AH255" i="1"/>
  <c r="AC255" i="1"/>
  <c r="AB255" i="1"/>
  <c r="W255" i="1"/>
  <c r="V255" i="1"/>
  <c r="N255" i="1"/>
  <c r="O255" i="1" s="1"/>
  <c r="AO254" i="1"/>
  <c r="AN254" i="1"/>
  <c r="AI254" i="1"/>
  <c r="AH254" i="1"/>
  <c r="AC254" i="1"/>
  <c r="AB254" i="1"/>
  <c r="W254" i="1"/>
  <c r="V254" i="1"/>
  <c r="N254" i="1"/>
  <c r="O254" i="1" s="1"/>
  <c r="AO253" i="1"/>
  <c r="AN253" i="1"/>
  <c r="AI253" i="1"/>
  <c r="AH253" i="1"/>
  <c r="AC253" i="1"/>
  <c r="AB253" i="1"/>
  <c r="W253" i="1"/>
  <c r="V253" i="1"/>
  <c r="N253" i="1"/>
  <c r="O253" i="1" s="1"/>
  <c r="AO252" i="1"/>
  <c r="AN252" i="1"/>
  <c r="AI252" i="1"/>
  <c r="AH252" i="1"/>
  <c r="AC252" i="1"/>
  <c r="AB252" i="1"/>
  <c r="W252" i="1"/>
  <c r="V252" i="1"/>
  <c r="N252" i="1"/>
  <c r="O252" i="1" s="1"/>
  <c r="AO251" i="1"/>
  <c r="AN251" i="1"/>
  <c r="AI251" i="1"/>
  <c r="AH251" i="1"/>
  <c r="AC251" i="1"/>
  <c r="AB251" i="1"/>
  <c r="W251" i="1"/>
  <c r="V251" i="1"/>
  <c r="N251" i="1"/>
  <c r="O251" i="1" s="1"/>
  <c r="AO250" i="1"/>
  <c r="AN250" i="1"/>
  <c r="AI250" i="1"/>
  <c r="AH250" i="1"/>
  <c r="AC250" i="1"/>
  <c r="AB250" i="1"/>
  <c r="W250" i="1"/>
  <c r="V250" i="1"/>
  <c r="N250" i="1"/>
  <c r="O250" i="1" s="1"/>
  <c r="AO249" i="1"/>
  <c r="AN249" i="1"/>
  <c r="AI249" i="1"/>
  <c r="AH249" i="1"/>
  <c r="AC249" i="1"/>
  <c r="AB249" i="1"/>
  <c r="W249" i="1"/>
  <c r="V249" i="1"/>
  <c r="N249" i="1"/>
  <c r="O249" i="1" s="1"/>
  <c r="AO248" i="1"/>
  <c r="AN248" i="1"/>
  <c r="AI248" i="1"/>
  <c r="AH248" i="1"/>
  <c r="AC248" i="1"/>
  <c r="AB248" i="1"/>
  <c r="W248" i="1"/>
  <c r="V248" i="1"/>
  <c r="N248" i="1"/>
  <c r="O248" i="1" s="1"/>
  <c r="AO247" i="1"/>
  <c r="AN247" i="1"/>
  <c r="AI247" i="1"/>
  <c r="AH247" i="1"/>
  <c r="AC247" i="1"/>
  <c r="AB247" i="1"/>
  <c r="W247" i="1"/>
  <c r="V247" i="1"/>
  <c r="N247" i="1"/>
  <c r="O247" i="1" s="1"/>
  <c r="AO246" i="1"/>
  <c r="AN246" i="1"/>
  <c r="AI246" i="1"/>
  <c r="AH246" i="1"/>
  <c r="AC246" i="1"/>
  <c r="AB246" i="1"/>
  <c r="W246" i="1"/>
  <c r="V246" i="1"/>
  <c r="N246" i="1"/>
  <c r="O246" i="1" s="1"/>
  <c r="AO245" i="1"/>
  <c r="AN245" i="1"/>
  <c r="AI245" i="1"/>
  <c r="AH245" i="1"/>
  <c r="AC245" i="1"/>
  <c r="AB245" i="1"/>
  <c r="W245" i="1"/>
  <c r="V245" i="1"/>
  <c r="N245" i="1"/>
  <c r="O245" i="1" s="1"/>
  <c r="AO244" i="1"/>
  <c r="AN244" i="1"/>
  <c r="AI244" i="1"/>
  <c r="AH244" i="1"/>
  <c r="AC244" i="1"/>
  <c r="AB244" i="1"/>
  <c r="W244" i="1"/>
  <c r="V244" i="1"/>
  <c r="N244" i="1"/>
  <c r="O244" i="1" s="1"/>
  <c r="AO243" i="1"/>
  <c r="AN243" i="1"/>
  <c r="AI243" i="1"/>
  <c r="AH243" i="1"/>
  <c r="AC243" i="1"/>
  <c r="AB243" i="1"/>
  <c r="W243" i="1"/>
  <c r="V243" i="1"/>
  <c r="N243" i="1"/>
  <c r="O243" i="1" s="1"/>
  <c r="AO242" i="1"/>
  <c r="AN242" i="1"/>
  <c r="AI242" i="1"/>
  <c r="AH242" i="1"/>
  <c r="AC242" i="1"/>
  <c r="AB242" i="1"/>
  <c r="W242" i="1"/>
  <c r="V242" i="1"/>
  <c r="N242" i="1"/>
  <c r="O242" i="1" s="1"/>
  <c r="AO241" i="1"/>
  <c r="AN241" i="1"/>
  <c r="AI241" i="1"/>
  <c r="AH241" i="1"/>
  <c r="AC241" i="1"/>
  <c r="AB241" i="1"/>
  <c r="W241" i="1"/>
  <c r="V241" i="1"/>
  <c r="N241" i="1"/>
  <c r="O241" i="1" s="1"/>
  <c r="AO240" i="1"/>
  <c r="AN240" i="1"/>
  <c r="AI240" i="1"/>
  <c r="AH240" i="1"/>
  <c r="AC240" i="1"/>
  <c r="AB240" i="1"/>
  <c r="W240" i="1"/>
  <c r="V240" i="1"/>
  <c r="N240" i="1"/>
  <c r="O240" i="1" s="1"/>
  <c r="AO239" i="1"/>
  <c r="AN239" i="1"/>
  <c r="AI239" i="1"/>
  <c r="AH239" i="1"/>
  <c r="AC239" i="1"/>
  <c r="AB239" i="1"/>
  <c r="W239" i="1"/>
  <c r="V239" i="1"/>
  <c r="N239" i="1"/>
  <c r="O239" i="1" s="1"/>
  <c r="AO238" i="1"/>
  <c r="AN238" i="1"/>
  <c r="AI238" i="1"/>
  <c r="AH238" i="1"/>
  <c r="AC238" i="1"/>
  <c r="AB238" i="1"/>
  <c r="W238" i="1"/>
  <c r="V238" i="1"/>
  <c r="N238" i="1"/>
  <c r="O238" i="1" s="1"/>
  <c r="AO237" i="1"/>
  <c r="AN237" i="1"/>
  <c r="AI237" i="1"/>
  <c r="AH237" i="1"/>
  <c r="AC237" i="1"/>
  <c r="AB237" i="1"/>
  <c r="W237" i="1"/>
  <c r="V237" i="1"/>
  <c r="N237" i="1"/>
  <c r="O237" i="1" s="1"/>
  <c r="AO236" i="1"/>
  <c r="AN236" i="1"/>
  <c r="AI236" i="1"/>
  <c r="AH236" i="1"/>
  <c r="AC236" i="1"/>
  <c r="AB236" i="1"/>
  <c r="W236" i="1"/>
  <c r="V236" i="1"/>
  <c r="O236" i="1"/>
  <c r="N236" i="1"/>
  <c r="AO235" i="1"/>
  <c r="AN235" i="1"/>
  <c r="AI235" i="1"/>
  <c r="AH235" i="1"/>
  <c r="AC235" i="1"/>
  <c r="AB235" i="1"/>
  <c r="W235" i="1"/>
  <c r="V235" i="1"/>
  <c r="N235" i="1"/>
  <c r="O235" i="1" s="1"/>
  <c r="AO234" i="1"/>
  <c r="AN234" i="1"/>
  <c r="AI234" i="1"/>
  <c r="AH234" i="1"/>
  <c r="AC234" i="1"/>
  <c r="AB234" i="1"/>
  <c r="W234" i="1"/>
  <c r="V234" i="1"/>
  <c r="N234" i="1"/>
  <c r="O234" i="1" s="1"/>
  <c r="AO233" i="1"/>
  <c r="AN233" i="1"/>
  <c r="AI233" i="1"/>
  <c r="AH233" i="1"/>
  <c r="AC233" i="1"/>
  <c r="AB233" i="1"/>
  <c r="W233" i="1"/>
  <c r="V233" i="1"/>
  <c r="N233" i="1"/>
  <c r="O233" i="1" s="1"/>
  <c r="AO232" i="1"/>
  <c r="AN232" i="1"/>
  <c r="AI232" i="1"/>
  <c r="AH232" i="1"/>
  <c r="AC232" i="1"/>
  <c r="AB232" i="1"/>
  <c r="W232" i="1"/>
  <c r="V232" i="1"/>
  <c r="N232" i="1"/>
  <c r="O232" i="1" s="1"/>
  <c r="AO231" i="1"/>
  <c r="AN231" i="1"/>
  <c r="AI231" i="1"/>
  <c r="AH231" i="1"/>
  <c r="AC231" i="1"/>
  <c r="AB231" i="1"/>
  <c r="W231" i="1"/>
  <c r="V231" i="1"/>
  <c r="N231" i="1"/>
  <c r="O231" i="1" s="1"/>
  <c r="AO230" i="1"/>
  <c r="AN230" i="1"/>
  <c r="AI230" i="1"/>
  <c r="AH230" i="1"/>
  <c r="AC230" i="1"/>
  <c r="AB230" i="1"/>
  <c r="W230" i="1"/>
  <c r="V230" i="1"/>
  <c r="N230" i="1"/>
  <c r="O230" i="1" s="1"/>
  <c r="AO229" i="1"/>
  <c r="AN229" i="1"/>
  <c r="AI229" i="1"/>
  <c r="AH229" i="1"/>
  <c r="AC229" i="1"/>
  <c r="AB229" i="1"/>
  <c r="W229" i="1"/>
  <c r="V229" i="1"/>
  <c r="N229" i="1"/>
  <c r="O229" i="1" s="1"/>
  <c r="AO228" i="1"/>
  <c r="AN228" i="1"/>
  <c r="AI228" i="1"/>
  <c r="AH228" i="1"/>
  <c r="AC228" i="1"/>
  <c r="AB228" i="1"/>
  <c r="W228" i="1"/>
  <c r="V228" i="1"/>
  <c r="N228" i="1"/>
  <c r="O228" i="1" s="1"/>
  <c r="AO227" i="1"/>
  <c r="AN227" i="1"/>
  <c r="AI227" i="1"/>
  <c r="AH227" i="1"/>
  <c r="AC227" i="1"/>
  <c r="AB227" i="1"/>
  <c r="W227" i="1"/>
  <c r="V227" i="1"/>
  <c r="N227" i="1"/>
  <c r="O227" i="1" s="1"/>
  <c r="AO226" i="1"/>
  <c r="AN226" i="1"/>
  <c r="AI226" i="1"/>
  <c r="AH226" i="1"/>
  <c r="AC226" i="1"/>
  <c r="AB226" i="1"/>
  <c r="W226" i="1"/>
  <c r="V226" i="1"/>
  <c r="N226" i="1"/>
  <c r="O226" i="1" s="1"/>
  <c r="AO225" i="1"/>
  <c r="AN225" i="1"/>
  <c r="AI225" i="1"/>
  <c r="AH225" i="1"/>
  <c r="AC225" i="1"/>
  <c r="AB225" i="1"/>
  <c r="W225" i="1"/>
  <c r="V225" i="1"/>
  <c r="N225" i="1"/>
  <c r="O225" i="1" s="1"/>
  <c r="AO224" i="1"/>
  <c r="AN224" i="1"/>
  <c r="AI224" i="1"/>
  <c r="AH224" i="1"/>
  <c r="AC224" i="1"/>
  <c r="AB224" i="1"/>
  <c r="W224" i="1"/>
  <c r="V224" i="1"/>
  <c r="N224" i="1"/>
  <c r="O224" i="1" s="1"/>
  <c r="AO223" i="1"/>
  <c r="AN223" i="1"/>
  <c r="AI223" i="1"/>
  <c r="AH223" i="1"/>
  <c r="AC223" i="1"/>
  <c r="AB223" i="1"/>
  <c r="W223" i="1"/>
  <c r="V223" i="1"/>
  <c r="N223" i="1"/>
  <c r="O223" i="1" s="1"/>
  <c r="AO222" i="1"/>
  <c r="AN222" i="1"/>
  <c r="AI222" i="1"/>
  <c r="AH222" i="1"/>
  <c r="AC222" i="1"/>
  <c r="AB222" i="1"/>
  <c r="W222" i="1"/>
  <c r="V222" i="1"/>
  <c r="N222" i="1"/>
  <c r="O222" i="1" s="1"/>
  <c r="AO221" i="1"/>
  <c r="AN221" i="1"/>
  <c r="AI221" i="1"/>
  <c r="AH221" i="1"/>
  <c r="AC221" i="1"/>
  <c r="AB221" i="1"/>
  <c r="W221" i="1"/>
  <c r="V221" i="1"/>
  <c r="N221" i="1"/>
  <c r="O221" i="1" s="1"/>
  <c r="AO220" i="1"/>
  <c r="AN220" i="1"/>
  <c r="AI220" i="1"/>
  <c r="AH220" i="1"/>
  <c r="AC220" i="1"/>
  <c r="AB220" i="1"/>
  <c r="W220" i="1"/>
  <c r="V220" i="1"/>
  <c r="O220" i="1"/>
  <c r="N220" i="1"/>
  <c r="AO219" i="1"/>
  <c r="AN219" i="1"/>
  <c r="AI219" i="1"/>
  <c r="AH219" i="1"/>
  <c r="AC219" i="1"/>
  <c r="AB219" i="1"/>
  <c r="W219" i="1"/>
  <c r="V219" i="1"/>
  <c r="N219" i="1"/>
  <c r="O219" i="1" s="1"/>
  <c r="AO218" i="1"/>
  <c r="AN218" i="1"/>
  <c r="AI218" i="1"/>
  <c r="AH218" i="1"/>
  <c r="AC218" i="1"/>
  <c r="AB218" i="1"/>
  <c r="W218" i="1"/>
  <c r="V218" i="1"/>
  <c r="N218" i="1"/>
  <c r="O218" i="1" s="1"/>
  <c r="AO217" i="1"/>
  <c r="AN217" i="1"/>
  <c r="AI217" i="1"/>
  <c r="AH217" i="1"/>
  <c r="AC217" i="1"/>
  <c r="AB217" i="1"/>
  <c r="W217" i="1"/>
  <c r="V217" i="1"/>
  <c r="N217" i="1"/>
  <c r="O217" i="1" s="1"/>
  <c r="AO216" i="1"/>
  <c r="AN216" i="1"/>
  <c r="AI216" i="1"/>
  <c r="AH216" i="1"/>
  <c r="AC216" i="1"/>
  <c r="AB216" i="1"/>
  <c r="W216" i="1"/>
  <c r="V216" i="1"/>
  <c r="N216" i="1"/>
  <c r="O216" i="1" s="1"/>
  <c r="AO215" i="1"/>
  <c r="AN215" i="1"/>
  <c r="AI215" i="1"/>
  <c r="AH215" i="1"/>
  <c r="AC215" i="1"/>
  <c r="AB215" i="1"/>
  <c r="W215" i="1"/>
  <c r="V215" i="1"/>
  <c r="N215" i="1"/>
  <c r="O215" i="1" s="1"/>
  <c r="AO214" i="1"/>
  <c r="AN214" i="1"/>
  <c r="AI214" i="1"/>
  <c r="AH214" i="1"/>
  <c r="AC214" i="1"/>
  <c r="AB214" i="1"/>
  <c r="W214" i="1"/>
  <c r="V214" i="1"/>
  <c r="N214" i="1"/>
  <c r="O214" i="1" s="1"/>
  <c r="AO213" i="1"/>
  <c r="AN213" i="1"/>
  <c r="AI213" i="1"/>
  <c r="AH213" i="1"/>
  <c r="AC213" i="1"/>
  <c r="AB213" i="1"/>
  <c r="W213" i="1"/>
  <c r="V213" i="1"/>
  <c r="N213" i="1"/>
  <c r="O213" i="1" s="1"/>
  <c r="AO212" i="1"/>
  <c r="AN212" i="1"/>
  <c r="AI212" i="1"/>
  <c r="AH212" i="1"/>
  <c r="AC212" i="1"/>
  <c r="AB212" i="1"/>
  <c r="W212" i="1"/>
  <c r="V212" i="1"/>
  <c r="N212" i="1"/>
  <c r="O212" i="1" s="1"/>
  <c r="AO211" i="1"/>
  <c r="AN211" i="1"/>
  <c r="AI211" i="1"/>
  <c r="AH211" i="1"/>
  <c r="AC211" i="1"/>
  <c r="AB211" i="1"/>
  <c r="W211" i="1"/>
  <c r="V211" i="1"/>
  <c r="N211" i="1"/>
  <c r="O211" i="1" s="1"/>
  <c r="AO210" i="1"/>
  <c r="AN210" i="1"/>
  <c r="AI210" i="1"/>
  <c r="AH210" i="1"/>
  <c r="AC210" i="1"/>
  <c r="AB210" i="1"/>
  <c r="W210" i="1"/>
  <c r="V210" i="1"/>
  <c r="N210" i="1"/>
  <c r="O210" i="1" s="1"/>
  <c r="AO209" i="1"/>
  <c r="AN209" i="1"/>
  <c r="AI209" i="1"/>
  <c r="AH209" i="1"/>
  <c r="AC209" i="1"/>
  <c r="AB209" i="1"/>
  <c r="W209" i="1"/>
  <c r="V209" i="1"/>
  <c r="N209" i="1"/>
  <c r="O209" i="1" s="1"/>
  <c r="AO208" i="1"/>
  <c r="AN208" i="1"/>
  <c r="AI208" i="1"/>
  <c r="AH208" i="1"/>
  <c r="AC208" i="1"/>
  <c r="AB208" i="1"/>
  <c r="W208" i="1"/>
  <c r="V208" i="1"/>
  <c r="N208" i="1"/>
  <c r="O208" i="1" s="1"/>
  <c r="AO207" i="1"/>
  <c r="AN207" i="1"/>
  <c r="AI207" i="1"/>
  <c r="AH207" i="1"/>
  <c r="AC207" i="1"/>
  <c r="AB207" i="1"/>
  <c r="W207" i="1"/>
  <c r="V207" i="1"/>
  <c r="N207" i="1"/>
  <c r="O207" i="1" s="1"/>
  <c r="AO206" i="1"/>
  <c r="AN206" i="1"/>
  <c r="AI206" i="1"/>
  <c r="AH206" i="1"/>
  <c r="AC206" i="1"/>
  <c r="AB206" i="1"/>
  <c r="W206" i="1"/>
  <c r="V206" i="1"/>
  <c r="N206" i="1"/>
  <c r="O206" i="1" s="1"/>
  <c r="AO205" i="1"/>
  <c r="AN205" i="1"/>
  <c r="AI205" i="1"/>
  <c r="AH205" i="1"/>
  <c r="AC205" i="1"/>
  <c r="AB205" i="1"/>
  <c r="W205" i="1"/>
  <c r="V205" i="1"/>
  <c r="N205" i="1"/>
  <c r="O205" i="1" s="1"/>
  <c r="AO204" i="1"/>
  <c r="AN204" i="1"/>
  <c r="AI204" i="1"/>
  <c r="AH204" i="1"/>
  <c r="AC204" i="1"/>
  <c r="AB204" i="1"/>
  <c r="W204" i="1"/>
  <c r="V204" i="1"/>
  <c r="N204" i="1"/>
  <c r="O204" i="1" s="1"/>
  <c r="AO203" i="1"/>
  <c r="AN203" i="1"/>
  <c r="AI203" i="1"/>
  <c r="AH203" i="1"/>
  <c r="AC203" i="1"/>
  <c r="AB203" i="1"/>
  <c r="W203" i="1"/>
  <c r="V203" i="1"/>
  <c r="N203" i="1"/>
  <c r="O203" i="1" s="1"/>
  <c r="AO202" i="1"/>
  <c r="AN202" i="1"/>
  <c r="AI202" i="1"/>
  <c r="AH202" i="1"/>
  <c r="AC202" i="1"/>
  <c r="AB202" i="1"/>
  <c r="W202" i="1"/>
  <c r="V202" i="1"/>
  <c r="N202" i="1"/>
  <c r="O202" i="1" s="1"/>
  <c r="AO201" i="1"/>
  <c r="AN201" i="1"/>
  <c r="AI201" i="1"/>
  <c r="AH201" i="1"/>
  <c r="AC201" i="1"/>
  <c r="AB201" i="1"/>
  <c r="W201" i="1"/>
  <c r="V201" i="1"/>
  <c r="N201" i="1"/>
  <c r="O201" i="1" s="1"/>
  <c r="AO200" i="1"/>
  <c r="AN200" i="1"/>
  <c r="AI200" i="1"/>
  <c r="AH200" i="1"/>
  <c r="AC200" i="1"/>
  <c r="AB200" i="1"/>
  <c r="W200" i="1"/>
  <c r="V200" i="1"/>
  <c r="N200" i="1"/>
  <c r="O200" i="1" s="1"/>
  <c r="AO199" i="1"/>
  <c r="AN199" i="1"/>
  <c r="AI199" i="1"/>
  <c r="AH199" i="1"/>
  <c r="AC199" i="1"/>
  <c r="AB199" i="1"/>
  <c r="W199" i="1"/>
  <c r="V199" i="1"/>
  <c r="N199" i="1"/>
  <c r="O199" i="1" s="1"/>
  <c r="AO198" i="1"/>
  <c r="AN198" i="1"/>
  <c r="AI198" i="1"/>
  <c r="AH198" i="1"/>
  <c r="AC198" i="1"/>
  <c r="AB198" i="1"/>
  <c r="W198" i="1"/>
  <c r="V198" i="1"/>
  <c r="N198" i="1"/>
  <c r="O198" i="1" s="1"/>
  <c r="AO197" i="1"/>
  <c r="AN197" i="1"/>
  <c r="AI197" i="1"/>
  <c r="AH197" i="1"/>
  <c r="AC197" i="1"/>
  <c r="AB197" i="1"/>
  <c r="W197" i="1"/>
  <c r="V197" i="1"/>
  <c r="N197" i="1"/>
  <c r="O197" i="1" s="1"/>
  <c r="AO196" i="1"/>
  <c r="AN196" i="1"/>
  <c r="AI196" i="1"/>
  <c r="AH196" i="1"/>
  <c r="AC196" i="1"/>
  <c r="AB196" i="1"/>
  <c r="W196" i="1"/>
  <c r="V196" i="1"/>
  <c r="N196" i="1"/>
  <c r="O196" i="1" s="1"/>
  <c r="AO195" i="1"/>
  <c r="AN195" i="1"/>
  <c r="AI195" i="1"/>
  <c r="AH195" i="1"/>
  <c r="AC195" i="1"/>
  <c r="AB195" i="1"/>
  <c r="W195" i="1"/>
  <c r="V195" i="1"/>
  <c r="N195" i="1"/>
  <c r="O195" i="1" s="1"/>
  <c r="AO194" i="1"/>
  <c r="AN194" i="1"/>
  <c r="AI194" i="1"/>
  <c r="AH194" i="1"/>
  <c r="AC194" i="1"/>
  <c r="AB194" i="1"/>
  <c r="W194" i="1"/>
  <c r="V194" i="1"/>
  <c r="N194" i="1"/>
  <c r="O194" i="1" s="1"/>
  <c r="AO193" i="1"/>
  <c r="AN193" i="1"/>
  <c r="AI193" i="1"/>
  <c r="AH193" i="1"/>
  <c r="AC193" i="1"/>
  <c r="AB193" i="1"/>
  <c r="W193" i="1"/>
  <c r="V193" i="1"/>
  <c r="N193" i="1"/>
  <c r="O193" i="1" s="1"/>
  <c r="AO192" i="1"/>
  <c r="AN192" i="1"/>
  <c r="AI192" i="1"/>
  <c r="AH192" i="1"/>
  <c r="AC192" i="1"/>
  <c r="AB192" i="1"/>
  <c r="W192" i="1"/>
  <c r="V192" i="1"/>
  <c r="N192" i="1"/>
  <c r="O192" i="1" s="1"/>
  <c r="AO191" i="1"/>
  <c r="AN191" i="1"/>
  <c r="AI191" i="1"/>
  <c r="AH191" i="1"/>
  <c r="AC191" i="1"/>
  <c r="AB191" i="1"/>
  <c r="W191" i="1"/>
  <c r="V191" i="1"/>
  <c r="N191" i="1"/>
  <c r="O191" i="1" s="1"/>
  <c r="AO190" i="1"/>
  <c r="AN190" i="1"/>
  <c r="AI190" i="1"/>
  <c r="AH190" i="1"/>
  <c r="AC190" i="1"/>
  <c r="AB190" i="1"/>
  <c r="W190" i="1"/>
  <c r="V190" i="1"/>
  <c r="N190" i="1"/>
  <c r="O190" i="1" s="1"/>
  <c r="AO189" i="1"/>
  <c r="AN189" i="1"/>
  <c r="AI189" i="1"/>
  <c r="AH189" i="1"/>
  <c r="AC189" i="1"/>
  <c r="AB189" i="1"/>
  <c r="W189" i="1"/>
  <c r="V189" i="1"/>
  <c r="N189" i="1"/>
  <c r="O189" i="1" s="1"/>
  <c r="AO188" i="1"/>
  <c r="AN188" i="1"/>
  <c r="AI188" i="1"/>
  <c r="AH188" i="1"/>
  <c r="AC188" i="1"/>
  <c r="AB188" i="1"/>
  <c r="W188" i="1"/>
  <c r="V188" i="1"/>
  <c r="N188" i="1"/>
  <c r="O188" i="1" s="1"/>
  <c r="AO187" i="1"/>
  <c r="AN187" i="1"/>
  <c r="AI187" i="1"/>
  <c r="AH187" i="1"/>
  <c r="AC187" i="1"/>
  <c r="AB187" i="1"/>
  <c r="W187" i="1"/>
  <c r="V187" i="1"/>
  <c r="N187" i="1"/>
  <c r="O187" i="1" s="1"/>
  <c r="AO186" i="1"/>
  <c r="AN186" i="1"/>
  <c r="AI186" i="1"/>
  <c r="AH186" i="1"/>
  <c r="AC186" i="1"/>
  <c r="AB186" i="1"/>
  <c r="W186" i="1"/>
  <c r="V186" i="1"/>
  <c r="N186" i="1"/>
  <c r="O186" i="1" s="1"/>
  <c r="AO185" i="1"/>
  <c r="AN185" i="1"/>
  <c r="AI185" i="1"/>
  <c r="AH185" i="1"/>
  <c r="AC185" i="1"/>
  <c r="AB185" i="1"/>
  <c r="W185" i="1"/>
  <c r="V185" i="1"/>
  <c r="N185" i="1"/>
  <c r="O185" i="1" s="1"/>
  <c r="AO184" i="1"/>
  <c r="AN184" i="1"/>
  <c r="AI184" i="1"/>
  <c r="AH184" i="1"/>
  <c r="AC184" i="1"/>
  <c r="AB184" i="1"/>
  <c r="W184" i="1"/>
  <c r="V184" i="1"/>
  <c r="N184" i="1"/>
  <c r="O184" i="1" s="1"/>
  <c r="AO183" i="1"/>
  <c r="AN183" i="1"/>
  <c r="AI183" i="1"/>
  <c r="AH183" i="1"/>
  <c r="AC183" i="1"/>
  <c r="AB183" i="1"/>
  <c r="W183" i="1"/>
  <c r="V183" i="1"/>
  <c r="N183" i="1"/>
  <c r="O183" i="1" s="1"/>
  <c r="AO182" i="1"/>
  <c r="AN182" i="1"/>
  <c r="AI182" i="1"/>
  <c r="AH182" i="1"/>
  <c r="AC182" i="1"/>
  <c r="AB182" i="1"/>
  <c r="W182" i="1"/>
  <c r="V182" i="1"/>
  <c r="N182" i="1"/>
  <c r="O182" i="1" s="1"/>
  <c r="AO181" i="1"/>
  <c r="AN181" i="1"/>
  <c r="AI181" i="1"/>
  <c r="AH181" i="1"/>
  <c r="AC181" i="1"/>
  <c r="AB181" i="1"/>
  <c r="W181" i="1"/>
  <c r="V181" i="1"/>
  <c r="N181" i="1"/>
  <c r="O181" i="1" s="1"/>
  <c r="AO180" i="1"/>
  <c r="AN180" i="1"/>
  <c r="AI180" i="1"/>
  <c r="AH180" i="1"/>
  <c r="AC180" i="1"/>
  <c r="AB180" i="1"/>
  <c r="W180" i="1"/>
  <c r="V180" i="1"/>
  <c r="N180" i="1"/>
  <c r="O180" i="1" s="1"/>
  <c r="AO179" i="1"/>
  <c r="AN179" i="1"/>
  <c r="AI179" i="1"/>
  <c r="AH179" i="1"/>
  <c r="AC179" i="1"/>
  <c r="AB179" i="1"/>
  <c r="W179" i="1"/>
  <c r="V179" i="1"/>
  <c r="N179" i="1"/>
  <c r="O179" i="1" s="1"/>
  <c r="AO178" i="1"/>
  <c r="AN178" i="1"/>
  <c r="AI178" i="1"/>
  <c r="AH178" i="1"/>
  <c r="AC178" i="1"/>
  <c r="AB178" i="1"/>
  <c r="W178" i="1"/>
  <c r="V178" i="1"/>
  <c r="N178" i="1"/>
  <c r="O178" i="1" s="1"/>
  <c r="AO177" i="1"/>
  <c r="AN177" i="1"/>
  <c r="AI177" i="1"/>
  <c r="AH177" i="1"/>
  <c r="AC177" i="1"/>
  <c r="AB177" i="1"/>
  <c r="W177" i="1"/>
  <c r="V177" i="1"/>
  <c r="N177" i="1"/>
  <c r="O177" i="1" s="1"/>
  <c r="AO176" i="1"/>
  <c r="AN176" i="1"/>
  <c r="AI176" i="1"/>
  <c r="AH176" i="1"/>
  <c r="AC176" i="1"/>
  <c r="AB176" i="1"/>
  <c r="W176" i="1"/>
  <c r="V176" i="1"/>
  <c r="N176" i="1"/>
  <c r="O176" i="1" s="1"/>
  <c r="AO175" i="1"/>
  <c r="AN175" i="1"/>
  <c r="AI175" i="1"/>
  <c r="AH175" i="1"/>
  <c r="AC175" i="1"/>
  <c r="AB175" i="1"/>
  <c r="W175" i="1"/>
  <c r="V175" i="1"/>
  <c r="N175" i="1"/>
  <c r="O175" i="1" s="1"/>
  <c r="AO174" i="1"/>
  <c r="AN174" i="1"/>
  <c r="AI174" i="1"/>
  <c r="AH174" i="1"/>
  <c r="AC174" i="1"/>
  <c r="AB174" i="1"/>
  <c r="W174" i="1"/>
  <c r="V174" i="1"/>
  <c r="N174" i="1"/>
  <c r="O174" i="1" s="1"/>
  <c r="AO173" i="1"/>
  <c r="AN173" i="1"/>
  <c r="AI173" i="1"/>
  <c r="AH173" i="1"/>
  <c r="AC173" i="1"/>
  <c r="AB173" i="1"/>
  <c r="W173" i="1"/>
  <c r="V173" i="1"/>
  <c r="N173" i="1"/>
  <c r="O173" i="1" s="1"/>
  <c r="AO172" i="1"/>
  <c r="AN172" i="1"/>
  <c r="AI172" i="1"/>
  <c r="AH172" i="1"/>
  <c r="AC172" i="1"/>
  <c r="AB172" i="1"/>
  <c r="W172" i="1"/>
  <c r="V172" i="1"/>
  <c r="N172" i="1"/>
  <c r="O172" i="1" s="1"/>
  <c r="AO171" i="1"/>
  <c r="AN171" i="1"/>
  <c r="AI171" i="1"/>
  <c r="AH171" i="1"/>
  <c r="AC171" i="1"/>
  <c r="AB171" i="1"/>
  <c r="W171" i="1"/>
  <c r="V171" i="1"/>
  <c r="N171" i="1"/>
  <c r="O171" i="1" s="1"/>
  <c r="AO170" i="1"/>
  <c r="AN170" i="1"/>
  <c r="AI170" i="1"/>
  <c r="AH170" i="1"/>
  <c r="AC170" i="1"/>
  <c r="AB170" i="1"/>
  <c r="W170" i="1"/>
  <c r="V170" i="1"/>
  <c r="N170" i="1"/>
  <c r="O170" i="1" s="1"/>
  <c r="AO169" i="1"/>
  <c r="AN169" i="1"/>
  <c r="AI169" i="1"/>
  <c r="AH169" i="1"/>
  <c r="AC169" i="1"/>
  <c r="AB169" i="1"/>
  <c r="W169" i="1"/>
  <c r="V169" i="1"/>
  <c r="N169" i="1"/>
  <c r="O169" i="1" s="1"/>
  <c r="AO168" i="1"/>
  <c r="AN168" i="1"/>
  <c r="AI168" i="1"/>
  <c r="AH168" i="1"/>
  <c r="AC168" i="1"/>
  <c r="AB168" i="1"/>
  <c r="W168" i="1"/>
  <c r="V168" i="1"/>
  <c r="N168" i="1"/>
  <c r="O168" i="1" s="1"/>
  <c r="AO167" i="1"/>
  <c r="AN167" i="1"/>
  <c r="AI167" i="1"/>
  <c r="AH167" i="1"/>
  <c r="AC167" i="1"/>
  <c r="AB167" i="1"/>
  <c r="W167" i="1"/>
  <c r="V167" i="1"/>
  <c r="N167" i="1"/>
  <c r="O167" i="1" s="1"/>
  <c r="AO166" i="1"/>
  <c r="AN166" i="1"/>
  <c r="AI166" i="1"/>
  <c r="AH166" i="1"/>
  <c r="AC166" i="1"/>
  <c r="AB166" i="1"/>
  <c r="W166" i="1"/>
  <c r="V166" i="1"/>
  <c r="N166" i="1"/>
  <c r="O166" i="1" s="1"/>
  <c r="AO165" i="1"/>
  <c r="AN165" i="1"/>
  <c r="AI165" i="1"/>
  <c r="AH165" i="1"/>
  <c r="AC165" i="1"/>
  <c r="AB165" i="1"/>
  <c r="W165" i="1"/>
  <c r="V165" i="1"/>
  <c r="N165" i="1"/>
  <c r="O165" i="1" s="1"/>
  <c r="AO164" i="1"/>
  <c r="AN164" i="1"/>
  <c r="AI164" i="1"/>
  <c r="AH164" i="1"/>
  <c r="AC164" i="1"/>
  <c r="AB164" i="1"/>
  <c r="W164" i="1"/>
  <c r="V164" i="1"/>
  <c r="N164" i="1"/>
  <c r="O164" i="1" s="1"/>
  <c r="AO163" i="1"/>
  <c r="AN163" i="1"/>
  <c r="AI163" i="1"/>
  <c r="AH163" i="1"/>
  <c r="AC163" i="1"/>
  <c r="AB163" i="1"/>
  <c r="W163" i="1"/>
  <c r="V163" i="1"/>
  <c r="N163" i="1"/>
  <c r="O163" i="1" s="1"/>
  <c r="AO162" i="1"/>
  <c r="AN162" i="1"/>
  <c r="AI162" i="1"/>
  <c r="AH162" i="1"/>
  <c r="AC162" i="1"/>
  <c r="AB162" i="1"/>
  <c r="W162" i="1"/>
  <c r="V162" i="1"/>
  <c r="N162" i="1"/>
  <c r="O162" i="1" s="1"/>
  <c r="AO161" i="1"/>
  <c r="AN161" i="1"/>
  <c r="AI161" i="1"/>
  <c r="AH161" i="1"/>
  <c r="AC161" i="1"/>
  <c r="AB161" i="1"/>
  <c r="W161" i="1"/>
  <c r="V161" i="1"/>
  <c r="N161" i="1"/>
  <c r="O161" i="1" s="1"/>
  <c r="AO160" i="1"/>
  <c r="AN160" i="1"/>
  <c r="AI160" i="1"/>
  <c r="AH160" i="1"/>
  <c r="AC160" i="1"/>
  <c r="AB160" i="1"/>
  <c r="W160" i="1"/>
  <c r="V160" i="1"/>
  <c r="N160" i="1"/>
  <c r="O160" i="1" s="1"/>
  <c r="AO159" i="1"/>
  <c r="AN159" i="1"/>
  <c r="AI159" i="1"/>
  <c r="AH159" i="1"/>
  <c r="AC159" i="1"/>
  <c r="AB159" i="1"/>
  <c r="W159" i="1"/>
  <c r="V159" i="1"/>
  <c r="N159" i="1"/>
  <c r="O159" i="1" s="1"/>
  <c r="AO158" i="1"/>
  <c r="AN158" i="1"/>
  <c r="AI158" i="1"/>
  <c r="AH158" i="1"/>
  <c r="AC158" i="1"/>
  <c r="AB158" i="1"/>
  <c r="W158" i="1"/>
  <c r="V158" i="1"/>
  <c r="N158" i="1"/>
  <c r="O158" i="1" s="1"/>
  <c r="AO157" i="1"/>
  <c r="AN157" i="1"/>
  <c r="AI157" i="1"/>
  <c r="AH157" i="1"/>
  <c r="AC157" i="1"/>
  <c r="AB157" i="1"/>
  <c r="W157" i="1"/>
  <c r="V157" i="1"/>
  <c r="N157" i="1"/>
  <c r="O157" i="1" s="1"/>
  <c r="AO156" i="1"/>
  <c r="AN156" i="1"/>
  <c r="AI156" i="1"/>
  <c r="AH156" i="1"/>
  <c r="AC156" i="1"/>
  <c r="AB156" i="1"/>
  <c r="W156" i="1"/>
  <c r="V156" i="1"/>
  <c r="N156" i="1"/>
  <c r="O156" i="1" s="1"/>
  <c r="AO155" i="1"/>
  <c r="AN155" i="1"/>
  <c r="AI155" i="1"/>
  <c r="AH155" i="1"/>
  <c r="AC155" i="1"/>
  <c r="AB155" i="1"/>
  <c r="W155" i="1"/>
  <c r="V155" i="1"/>
  <c r="N155" i="1"/>
  <c r="O155" i="1" s="1"/>
  <c r="AO154" i="1"/>
  <c r="AN154" i="1"/>
  <c r="AI154" i="1"/>
  <c r="AH154" i="1"/>
  <c r="AC154" i="1"/>
  <c r="AB154" i="1"/>
  <c r="W154" i="1"/>
  <c r="V154" i="1"/>
  <c r="N154" i="1"/>
  <c r="O154" i="1" s="1"/>
  <c r="AO153" i="1"/>
  <c r="AN153" i="1"/>
  <c r="AI153" i="1"/>
  <c r="AH153" i="1"/>
  <c r="AC153" i="1"/>
  <c r="AB153" i="1"/>
  <c r="W153" i="1"/>
  <c r="V153" i="1"/>
  <c r="N153" i="1"/>
  <c r="O153" i="1" s="1"/>
  <c r="AO152" i="1"/>
  <c r="AN152" i="1"/>
  <c r="AI152" i="1"/>
  <c r="AH152" i="1"/>
  <c r="AC152" i="1"/>
  <c r="AB152" i="1"/>
  <c r="W152" i="1"/>
  <c r="V152" i="1"/>
  <c r="N152" i="1"/>
  <c r="O152" i="1" s="1"/>
  <c r="AO151" i="1"/>
  <c r="AN151" i="1"/>
  <c r="AI151" i="1"/>
  <c r="AH151" i="1"/>
  <c r="AC151" i="1"/>
  <c r="AB151" i="1"/>
  <c r="W151" i="1"/>
  <c r="V151" i="1"/>
  <c r="N151" i="1"/>
  <c r="O151" i="1" s="1"/>
  <c r="AO150" i="1"/>
  <c r="AN150" i="1"/>
  <c r="AI150" i="1"/>
  <c r="AH150" i="1"/>
  <c r="AC150" i="1"/>
  <c r="AB150" i="1"/>
  <c r="W150" i="1"/>
  <c r="V150" i="1"/>
  <c r="N150" i="1"/>
  <c r="O150" i="1" s="1"/>
  <c r="AO149" i="1"/>
  <c r="AN149" i="1"/>
  <c r="AI149" i="1"/>
  <c r="AH149" i="1"/>
  <c r="AC149" i="1"/>
  <c r="AB149" i="1"/>
  <c r="W149" i="1"/>
  <c r="V149" i="1"/>
  <c r="N149" i="1"/>
  <c r="O149" i="1" s="1"/>
  <c r="AO148" i="1"/>
  <c r="AN148" i="1"/>
  <c r="AI148" i="1"/>
  <c r="AH148" i="1"/>
  <c r="AC148" i="1"/>
  <c r="AB148" i="1"/>
  <c r="W148" i="1"/>
  <c r="V148" i="1"/>
  <c r="N148" i="1"/>
  <c r="O148" i="1" s="1"/>
  <c r="AO147" i="1"/>
  <c r="AN147" i="1"/>
  <c r="AI147" i="1"/>
  <c r="AH147" i="1"/>
  <c r="AC147" i="1"/>
  <c r="AB147" i="1"/>
  <c r="W147" i="1"/>
  <c r="V147" i="1"/>
  <c r="N147" i="1"/>
  <c r="O147" i="1" s="1"/>
  <c r="AO146" i="1"/>
  <c r="AN146" i="1"/>
  <c r="AI146" i="1"/>
  <c r="AH146" i="1"/>
  <c r="AC146" i="1"/>
  <c r="AB146" i="1"/>
  <c r="W146" i="1"/>
  <c r="V146" i="1"/>
  <c r="N146" i="1"/>
  <c r="O146" i="1" s="1"/>
  <c r="AO145" i="1"/>
  <c r="AN145" i="1"/>
  <c r="AI145" i="1"/>
  <c r="AH145" i="1"/>
  <c r="AC145" i="1"/>
  <c r="AB145" i="1"/>
  <c r="W145" i="1"/>
  <c r="V145" i="1"/>
  <c r="N145" i="1"/>
  <c r="O145" i="1" s="1"/>
  <c r="AO144" i="1"/>
  <c r="AN144" i="1"/>
  <c r="AI144" i="1"/>
  <c r="AH144" i="1"/>
  <c r="AC144" i="1"/>
  <c r="AB144" i="1"/>
  <c r="W144" i="1"/>
  <c r="V144" i="1"/>
  <c r="N144" i="1"/>
  <c r="O144" i="1" s="1"/>
  <c r="AO143" i="1"/>
  <c r="AN143" i="1"/>
  <c r="AI143" i="1"/>
  <c r="AH143" i="1"/>
  <c r="AC143" i="1"/>
  <c r="AB143" i="1"/>
  <c r="W143" i="1"/>
  <c r="V143" i="1"/>
  <c r="N143" i="1"/>
  <c r="O143" i="1" s="1"/>
  <c r="AO142" i="1"/>
  <c r="AN142" i="1"/>
  <c r="AI142" i="1"/>
  <c r="AH142" i="1"/>
  <c r="AC142" i="1"/>
  <c r="AB142" i="1"/>
  <c r="W142" i="1"/>
  <c r="V142" i="1"/>
  <c r="N142" i="1"/>
  <c r="O142" i="1" s="1"/>
  <c r="AO141" i="1"/>
  <c r="AN141" i="1"/>
  <c r="AI141" i="1"/>
  <c r="AH141" i="1"/>
  <c r="AC141" i="1"/>
  <c r="AB141" i="1"/>
  <c r="W141" i="1"/>
  <c r="V141" i="1"/>
  <c r="N141" i="1"/>
  <c r="O141" i="1" s="1"/>
  <c r="AO140" i="1"/>
  <c r="AN140" i="1"/>
  <c r="AI140" i="1"/>
  <c r="AH140" i="1"/>
  <c r="AC140" i="1"/>
  <c r="AB140" i="1"/>
  <c r="W140" i="1"/>
  <c r="V140" i="1"/>
  <c r="N140" i="1"/>
  <c r="O140" i="1" s="1"/>
  <c r="AO139" i="1"/>
  <c r="AN139" i="1"/>
  <c r="AI139" i="1"/>
  <c r="AH139" i="1"/>
  <c r="AC139" i="1"/>
  <c r="AB139" i="1"/>
  <c r="W139" i="1"/>
  <c r="V139" i="1"/>
  <c r="N139" i="1"/>
  <c r="O139" i="1" s="1"/>
  <c r="AO138" i="1"/>
  <c r="AN138" i="1"/>
  <c r="AI138" i="1"/>
  <c r="AH138" i="1"/>
  <c r="AC138" i="1"/>
  <c r="AB138" i="1"/>
  <c r="W138" i="1"/>
  <c r="V138" i="1"/>
  <c r="N138" i="1"/>
  <c r="O138" i="1" s="1"/>
  <c r="AO137" i="1"/>
  <c r="AN137" i="1"/>
  <c r="AI137" i="1"/>
  <c r="AH137" i="1"/>
  <c r="AC137" i="1"/>
  <c r="AB137" i="1"/>
  <c r="W137" i="1"/>
  <c r="V137" i="1"/>
  <c r="N137" i="1"/>
  <c r="O137" i="1" s="1"/>
  <c r="AO136" i="1"/>
  <c r="AN136" i="1"/>
  <c r="AI136" i="1"/>
  <c r="AH136" i="1"/>
  <c r="AC136" i="1"/>
  <c r="AB136" i="1"/>
  <c r="W136" i="1"/>
  <c r="V136" i="1"/>
  <c r="N136" i="1"/>
  <c r="O136" i="1" s="1"/>
  <c r="AO135" i="1"/>
  <c r="AN135" i="1"/>
  <c r="AI135" i="1"/>
  <c r="AH135" i="1"/>
  <c r="AC135" i="1"/>
  <c r="AB135" i="1"/>
  <c r="W135" i="1"/>
  <c r="V135" i="1"/>
  <c r="N135" i="1"/>
  <c r="O135" i="1" s="1"/>
  <c r="AO134" i="1"/>
  <c r="AN134" i="1"/>
  <c r="AI134" i="1"/>
  <c r="AH134" i="1"/>
  <c r="AC134" i="1"/>
  <c r="AB134" i="1"/>
  <c r="W134" i="1"/>
  <c r="V134" i="1"/>
  <c r="N134" i="1"/>
  <c r="O134" i="1" s="1"/>
  <c r="AO133" i="1"/>
  <c r="AN133" i="1"/>
  <c r="AI133" i="1"/>
  <c r="AH133" i="1"/>
  <c r="AC133" i="1"/>
  <c r="AB133" i="1"/>
  <c r="W133" i="1"/>
  <c r="V133" i="1"/>
  <c r="N133" i="1"/>
  <c r="O133" i="1" s="1"/>
  <c r="AO132" i="1"/>
  <c r="AN132" i="1"/>
  <c r="AI132" i="1"/>
  <c r="AH132" i="1"/>
  <c r="AC132" i="1"/>
  <c r="AB132" i="1"/>
  <c r="W132" i="1"/>
  <c r="V132" i="1"/>
  <c r="N132" i="1"/>
  <c r="O132" i="1" s="1"/>
  <c r="AO131" i="1"/>
  <c r="AN131" i="1"/>
  <c r="AI131" i="1"/>
  <c r="AH131" i="1"/>
  <c r="AC131" i="1"/>
  <c r="AB131" i="1"/>
  <c r="W131" i="1"/>
  <c r="V131" i="1"/>
  <c r="N131" i="1"/>
  <c r="O131" i="1" s="1"/>
  <c r="AO130" i="1"/>
  <c r="AN130" i="1"/>
  <c r="AI130" i="1"/>
  <c r="AH130" i="1"/>
  <c r="AC130" i="1"/>
  <c r="AB130" i="1"/>
  <c r="W130" i="1"/>
  <c r="V130" i="1"/>
  <c r="N130" i="1"/>
  <c r="O130" i="1" s="1"/>
  <c r="AO129" i="1"/>
  <c r="AN129" i="1"/>
  <c r="AI129" i="1"/>
  <c r="AH129" i="1"/>
  <c r="AC129" i="1"/>
  <c r="AB129" i="1"/>
  <c r="W129" i="1"/>
  <c r="V129" i="1"/>
  <c r="N129" i="1"/>
  <c r="O129" i="1" s="1"/>
  <c r="AO128" i="1"/>
  <c r="AN128" i="1"/>
  <c r="AI128" i="1"/>
  <c r="AH128" i="1"/>
  <c r="AC128" i="1"/>
  <c r="AB128" i="1"/>
  <c r="W128" i="1"/>
  <c r="V128" i="1"/>
  <c r="N128" i="1"/>
  <c r="O128" i="1" s="1"/>
  <c r="AO127" i="1"/>
  <c r="AN127" i="1"/>
  <c r="AI127" i="1"/>
  <c r="AH127" i="1"/>
  <c r="AC127" i="1"/>
  <c r="AB127" i="1"/>
  <c r="W127" i="1"/>
  <c r="V127" i="1"/>
  <c r="N127" i="1"/>
  <c r="O127" i="1" s="1"/>
  <c r="AO126" i="1"/>
  <c r="AN126" i="1"/>
  <c r="AI126" i="1"/>
  <c r="AH126" i="1"/>
  <c r="AC126" i="1"/>
  <c r="AB126" i="1"/>
  <c r="W126" i="1"/>
  <c r="V126" i="1"/>
  <c r="N126" i="1"/>
  <c r="O126" i="1" s="1"/>
  <c r="AO125" i="1"/>
  <c r="AN125" i="1"/>
  <c r="AI125" i="1"/>
  <c r="AH125" i="1"/>
  <c r="AC125" i="1"/>
  <c r="AB125" i="1"/>
  <c r="W125" i="1"/>
  <c r="V125" i="1"/>
  <c r="N125" i="1"/>
  <c r="O125" i="1" s="1"/>
  <c r="AO124" i="1"/>
  <c r="AN124" i="1"/>
  <c r="AI124" i="1"/>
  <c r="AH124" i="1"/>
  <c r="AC124" i="1"/>
  <c r="AB124" i="1"/>
  <c r="W124" i="1"/>
  <c r="V124" i="1"/>
  <c r="N124" i="1"/>
  <c r="O124" i="1" s="1"/>
  <c r="AO123" i="1"/>
  <c r="AN123" i="1"/>
  <c r="AI123" i="1"/>
  <c r="AH123" i="1"/>
  <c r="AC123" i="1"/>
  <c r="AB123" i="1"/>
  <c r="W123" i="1"/>
  <c r="V123" i="1"/>
  <c r="N123" i="1"/>
  <c r="O123" i="1" s="1"/>
  <c r="AO122" i="1"/>
  <c r="AN122" i="1"/>
  <c r="AI122" i="1"/>
  <c r="AH122" i="1"/>
  <c r="AC122" i="1"/>
  <c r="AB122" i="1"/>
  <c r="W122" i="1"/>
  <c r="V122" i="1"/>
  <c r="N122" i="1"/>
  <c r="O122" i="1" s="1"/>
  <c r="AO121" i="1"/>
  <c r="AN121" i="1"/>
  <c r="AI121" i="1"/>
  <c r="AH121" i="1"/>
  <c r="AC121" i="1"/>
  <c r="AB121" i="1"/>
  <c r="W121" i="1"/>
  <c r="V121" i="1"/>
  <c r="N121" i="1"/>
  <c r="O121" i="1" s="1"/>
  <c r="AO120" i="1"/>
  <c r="AN120" i="1"/>
  <c r="AI120" i="1"/>
  <c r="AH120" i="1"/>
  <c r="AC120" i="1"/>
  <c r="AB120" i="1"/>
  <c r="W120" i="1"/>
  <c r="V120" i="1"/>
  <c r="N120" i="1"/>
  <c r="O120" i="1" s="1"/>
  <c r="AO119" i="1"/>
  <c r="AN119" i="1"/>
  <c r="AI119" i="1"/>
  <c r="AH119" i="1"/>
  <c r="AC119" i="1"/>
  <c r="AB119" i="1"/>
  <c r="W119" i="1"/>
  <c r="V119" i="1"/>
  <c r="N119" i="1"/>
  <c r="O119" i="1" s="1"/>
  <c r="AO118" i="1"/>
  <c r="AN118" i="1"/>
  <c r="AI118" i="1"/>
  <c r="AH118" i="1"/>
  <c r="AC118" i="1"/>
  <c r="AB118" i="1"/>
  <c r="W118" i="1"/>
  <c r="V118" i="1"/>
  <c r="N118" i="1"/>
  <c r="O118" i="1" s="1"/>
  <c r="AO117" i="1"/>
  <c r="AN117" i="1"/>
  <c r="AI117" i="1"/>
  <c r="AH117" i="1"/>
  <c r="AC117" i="1"/>
  <c r="AB117" i="1"/>
  <c r="W117" i="1"/>
  <c r="V117" i="1"/>
  <c r="N117" i="1"/>
  <c r="O117" i="1" s="1"/>
  <c r="AO116" i="1"/>
  <c r="AN116" i="1"/>
  <c r="AI116" i="1"/>
  <c r="AH116" i="1"/>
  <c r="AC116" i="1"/>
  <c r="AB116" i="1"/>
  <c r="W116" i="1"/>
  <c r="V116" i="1"/>
  <c r="N116" i="1"/>
  <c r="O116" i="1" s="1"/>
  <c r="AO115" i="1"/>
  <c r="AN115" i="1"/>
  <c r="AI115" i="1"/>
  <c r="AH115" i="1"/>
  <c r="AC115" i="1"/>
  <c r="AB115" i="1"/>
  <c r="W115" i="1"/>
  <c r="V115" i="1"/>
  <c r="N115" i="1"/>
  <c r="O115" i="1" s="1"/>
  <c r="AO114" i="1"/>
  <c r="AN114" i="1"/>
  <c r="AI114" i="1"/>
  <c r="AH114" i="1"/>
  <c r="AC114" i="1"/>
  <c r="AB114" i="1"/>
  <c r="W114" i="1"/>
  <c r="V114" i="1"/>
  <c r="N114" i="1"/>
  <c r="O114" i="1" s="1"/>
  <c r="AO113" i="1"/>
  <c r="AN113" i="1"/>
  <c r="AI113" i="1"/>
  <c r="AH113" i="1"/>
  <c r="AC113" i="1"/>
  <c r="AB113" i="1"/>
  <c r="W113" i="1"/>
  <c r="V113" i="1"/>
  <c r="N113" i="1"/>
  <c r="O113" i="1" s="1"/>
  <c r="AO112" i="1"/>
  <c r="AN112" i="1"/>
  <c r="AI112" i="1"/>
  <c r="AH112" i="1"/>
  <c r="AC112" i="1"/>
  <c r="AB112" i="1"/>
  <c r="W112" i="1"/>
  <c r="V112" i="1"/>
  <c r="N112" i="1"/>
  <c r="O112" i="1" s="1"/>
  <c r="AO111" i="1"/>
  <c r="AN111" i="1"/>
  <c r="AI111" i="1"/>
  <c r="AH111" i="1"/>
  <c r="AC111" i="1"/>
  <c r="AB111" i="1"/>
  <c r="W111" i="1"/>
  <c r="V111" i="1"/>
  <c r="N111" i="1"/>
  <c r="O111" i="1" s="1"/>
  <c r="AO110" i="1"/>
  <c r="AN110" i="1"/>
  <c r="AI110" i="1"/>
  <c r="AH110" i="1"/>
  <c r="AC110" i="1"/>
  <c r="AB110" i="1"/>
  <c r="W110" i="1"/>
  <c r="V110" i="1"/>
  <c r="N110" i="1"/>
  <c r="O110" i="1" s="1"/>
  <c r="AO109" i="1"/>
  <c r="AN109" i="1"/>
  <c r="AI109" i="1"/>
  <c r="AH109" i="1"/>
  <c r="AC109" i="1"/>
  <c r="AB109" i="1"/>
  <c r="W109" i="1"/>
  <c r="V109" i="1"/>
  <c r="N109" i="1"/>
  <c r="O109" i="1" s="1"/>
  <c r="AO108" i="1"/>
  <c r="AN108" i="1"/>
  <c r="AI108" i="1"/>
  <c r="AH108" i="1"/>
  <c r="AC108" i="1"/>
  <c r="AB108" i="1"/>
  <c r="W108" i="1"/>
  <c r="V108" i="1"/>
  <c r="N108" i="1"/>
  <c r="O108" i="1" s="1"/>
  <c r="AO107" i="1"/>
  <c r="AN107" i="1"/>
  <c r="AI107" i="1"/>
  <c r="AH107" i="1"/>
  <c r="AC107" i="1"/>
  <c r="AB107" i="1"/>
  <c r="W107" i="1"/>
  <c r="V107" i="1"/>
  <c r="N107" i="1"/>
  <c r="O107" i="1" s="1"/>
  <c r="AO106" i="1"/>
  <c r="AN106" i="1"/>
  <c r="AI106" i="1"/>
  <c r="AH106" i="1"/>
  <c r="AC106" i="1"/>
  <c r="AB106" i="1"/>
  <c r="W106" i="1"/>
  <c r="V106" i="1"/>
  <c r="N106" i="1"/>
  <c r="O106" i="1" s="1"/>
  <c r="AO105" i="1"/>
  <c r="AN105" i="1"/>
  <c r="AI105" i="1"/>
  <c r="AH105" i="1"/>
  <c r="AC105" i="1"/>
  <c r="AB105" i="1"/>
  <c r="W105" i="1"/>
  <c r="V105" i="1"/>
  <c r="N105" i="1"/>
  <c r="O105" i="1" s="1"/>
  <c r="AO104" i="1"/>
  <c r="AN104" i="1"/>
  <c r="AI104" i="1"/>
  <c r="AH104" i="1"/>
  <c r="AC104" i="1"/>
  <c r="AB104" i="1"/>
  <c r="W104" i="1"/>
  <c r="V104" i="1"/>
  <c r="N104" i="1"/>
  <c r="O104" i="1" s="1"/>
  <c r="AO103" i="1"/>
  <c r="AN103" i="1"/>
  <c r="AI103" i="1"/>
  <c r="AH103" i="1"/>
  <c r="AC103" i="1"/>
  <c r="AB103" i="1"/>
  <c r="W103" i="1"/>
  <c r="V103" i="1"/>
  <c r="N103" i="1"/>
  <c r="O103" i="1" s="1"/>
  <c r="AO102" i="1"/>
  <c r="AN102" i="1"/>
  <c r="AI102" i="1"/>
  <c r="AH102" i="1"/>
  <c r="AC102" i="1"/>
  <c r="AB102" i="1"/>
  <c r="W102" i="1"/>
  <c r="V102" i="1"/>
  <c r="N102" i="1"/>
  <c r="O102" i="1" s="1"/>
  <c r="AO101" i="1"/>
  <c r="AN101" i="1"/>
  <c r="AI101" i="1"/>
  <c r="AH101" i="1"/>
  <c r="AC101" i="1"/>
  <c r="AB101" i="1"/>
  <c r="W101" i="1"/>
  <c r="V101" i="1"/>
  <c r="N101" i="1"/>
  <c r="O101" i="1" s="1"/>
  <c r="AO100" i="1"/>
  <c r="AN100" i="1"/>
  <c r="AI100" i="1"/>
  <c r="AH100" i="1"/>
  <c r="AC100" i="1"/>
  <c r="AB100" i="1"/>
  <c r="W100" i="1"/>
  <c r="V100" i="1"/>
  <c r="N100" i="1"/>
  <c r="O100" i="1" s="1"/>
  <c r="AO99" i="1"/>
  <c r="AN99" i="1"/>
  <c r="AI99" i="1"/>
  <c r="AH99" i="1"/>
  <c r="AC99" i="1"/>
  <c r="AB99" i="1"/>
  <c r="W99" i="1"/>
  <c r="V99" i="1"/>
  <c r="N99" i="1"/>
  <c r="O99" i="1" s="1"/>
  <c r="AO98" i="1"/>
  <c r="AN98" i="1"/>
  <c r="AI98" i="1"/>
  <c r="AH98" i="1"/>
  <c r="AC98" i="1"/>
  <c r="AB98" i="1"/>
  <c r="W98" i="1"/>
  <c r="V98" i="1"/>
  <c r="N98" i="1"/>
  <c r="O98" i="1" s="1"/>
  <c r="AO97" i="1"/>
  <c r="AN97" i="1"/>
  <c r="AI97" i="1"/>
  <c r="AH97" i="1"/>
  <c r="AC97" i="1"/>
  <c r="AB97" i="1"/>
  <c r="W97" i="1"/>
  <c r="V97" i="1"/>
  <c r="N97" i="1"/>
  <c r="O97" i="1" s="1"/>
  <c r="AO96" i="1"/>
  <c r="AN96" i="1"/>
  <c r="AI96" i="1"/>
  <c r="AH96" i="1"/>
  <c r="AC96" i="1"/>
  <c r="AB96" i="1"/>
  <c r="W96" i="1"/>
  <c r="V96" i="1"/>
  <c r="N96" i="1"/>
  <c r="O96" i="1" s="1"/>
  <c r="AO95" i="1"/>
  <c r="AN95" i="1"/>
  <c r="AI95" i="1"/>
  <c r="AH95" i="1"/>
  <c r="AC95" i="1"/>
  <c r="AB95" i="1"/>
  <c r="W95" i="1"/>
  <c r="V95" i="1"/>
  <c r="N95" i="1"/>
  <c r="O95" i="1" s="1"/>
  <c r="AO94" i="1"/>
  <c r="AN94" i="1"/>
  <c r="AI94" i="1"/>
  <c r="AH94" i="1"/>
  <c r="AC94" i="1"/>
  <c r="AB94" i="1"/>
  <c r="W94" i="1"/>
  <c r="V94" i="1"/>
  <c r="N94" i="1"/>
  <c r="O94" i="1" s="1"/>
  <c r="AO93" i="1"/>
  <c r="AN93" i="1"/>
  <c r="AI93" i="1"/>
  <c r="AH93" i="1"/>
  <c r="AC93" i="1"/>
  <c r="AB93" i="1"/>
  <c r="W93" i="1"/>
  <c r="V93" i="1"/>
  <c r="N93" i="1"/>
  <c r="O93" i="1" s="1"/>
  <c r="AO92" i="1"/>
  <c r="AN92" i="1"/>
  <c r="AI92" i="1"/>
  <c r="AH92" i="1"/>
  <c r="AC92" i="1"/>
  <c r="AB92" i="1"/>
  <c r="W92" i="1"/>
  <c r="V92" i="1"/>
  <c r="N92" i="1"/>
  <c r="O92" i="1" s="1"/>
  <c r="AO91" i="1"/>
  <c r="AN91" i="1"/>
  <c r="AI91" i="1"/>
  <c r="AH91" i="1"/>
  <c r="AC91" i="1"/>
  <c r="AB91" i="1"/>
  <c r="W91" i="1"/>
  <c r="V91" i="1"/>
  <c r="N91" i="1"/>
  <c r="O91" i="1" s="1"/>
  <c r="AO90" i="1"/>
  <c r="AN90" i="1"/>
  <c r="AI90" i="1"/>
  <c r="AH90" i="1"/>
  <c r="AC90" i="1"/>
  <c r="AB90" i="1"/>
  <c r="W90" i="1"/>
  <c r="V90" i="1"/>
  <c r="N90" i="1"/>
  <c r="O90" i="1" s="1"/>
  <c r="AO89" i="1"/>
  <c r="AN89" i="1"/>
  <c r="AI89" i="1"/>
  <c r="AH89" i="1"/>
  <c r="AC89" i="1"/>
  <c r="AB89" i="1"/>
  <c r="W89" i="1"/>
  <c r="V89" i="1"/>
  <c r="N89" i="1"/>
  <c r="O89" i="1" s="1"/>
  <c r="AO88" i="1"/>
  <c r="AN88" i="1"/>
  <c r="AI88" i="1"/>
  <c r="AH88" i="1"/>
  <c r="AC88" i="1"/>
  <c r="AB88" i="1"/>
  <c r="W88" i="1"/>
  <c r="V88" i="1"/>
  <c r="N88" i="1"/>
  <c r="O88" i="1" s="1"/>
  <c r="AO87" i="1"/>
  <c r="AN87" i="1"/>
  <c r="AI87" i="1"/>
  <c r="AH87" i="1"/>
  <c r="AC87" i="1"/>
  <c r="AB87" i="1"/>
  <c r="W87" i="1"/>
  <c r="V87" i="1"/>
  <c r="N87" i="1"/>
  <c r="O87" i="1" s="1"/>
  <c r="AO86" i="1"/>
  <c r="AN86" i="1"/>
  <c r="AI86" i="1"/>
  <c r="AH86" i="1"/>
  <c r="AC86" i="1"/>
  <c r="AB86" i="1"/>
  <c r="W86" i="1"/>
  <c r="V86" i="1"/>
  <c r="N86" i="1"/>
  <c r="O86" i="1" s="1"/>
  <c r="AO85" i="1"/>
  <c r="AN85" i="1"/>
  <c r="AI85" i="1"/>
  <c r="AH85" i="1"/>
  <c r="AC85" i="1"/>
  <c r="AB85" i="1"/>
  <c r="W85" i="1"/>
  <c r="V85" i="1"/>
  <c r="N85" i="1"/>
  <c r="O85" i="1" s="1"/>
  <c r="AO84" i="1"/>
  <c r="AN84" i="1"/>
  <c r="AI84" i="1"/>
  <c r="AH84" i="1"/>
  <c r="AC84" i="1"/>
  <c r="AB84" i="1"/>
  <c r="W84" i="1"/>
  <c r="V84" i="1"/>
  <c r="N84" i="1"/>
  <c r="O84" i="1" s="1"/>
  <c r="AO83" i="1"/>
  <c r="AN83" i="1"/>
  <c r="AI83" i="1"/>
  <c r="AH83" i="1"/>
  <c r="AC83" i="1"/>
  <c r="AB83" i="1"/>
  <c r="W83" i="1"/>
  <c r="V83" i="1"/>
  <c r="N83" i="1"/>
  <c r="O83" i="1" s="1"/>
  <c r="AO82" i="1"/>
  <c r="AN82" i="1"/>
  <c r="AI82" i="1"/>
  <c r="AH82" i="1"/>
  <c r="AC82" i="1"/>
  <c r="AB82" i="1"/>
  <c r="W82" i="1"/>
  <c r="V82" i="1"/>
  <c r="N82" i="1"/>
  <c r="O82" i="1" s="1"/>
  <c r="AO81" i="1"/>
  <c r="AN81" i="1"/>
  <c r="AI81" i="1"/>
  <c r="AH81" i="1"/>
  <c r="AC81" i="1"/>
  <c r="AB81" i="1"/>
  <c r="W81" i="1"/>
  <c r="V81" i="1"/>
  <c r="N81" i="1"/>
  <c r="O81" i="1" s="1"/>
  <c r="AO80" i="1"/>
  <c r="AN80" i="1"/>
  <c r="AI80" i="1"/>
  <c r="AH80" i="1"/>
  <c r="AC80" i="1"/>
  <c r="AB80" i="1"/>
  <c r="W80" i="1"/>
  <c r="V80" i="1"/>
  <c r="N80" i="1"/>
  <c r="O80" i="1" s="1"/>
  <c r="AO79" i="1"/>
  <c r="AN79" i="1"/>
  <c r="AI79" i="1"/>
  <c r="AH79" i="1"/>
  <c r="AC79" i="1"/>
  <c r="AB79" i="1"/>
  <c r="W79" i="1"/>
  <c r="V79" i="1"/>
  <c r="N79" i="1"/>
  <c r="O79" i="1" s="1"/>
  <c r="AO78" i="1"/>
  <c r="AN78" i="1"/>
  <c r="AI78" i="1"/>
  <c r="AH78" i="1"/>
  <c r="AC78" i="1"/>
  <c r="AB78" i="1"/>
  <c r="W78" i="1"/>
  <c r="V78" i="1"/>
  <c r="N78" i="1"/>
  <c r="O78" i="1" s="1"/>
  <c r="AO77" i="1"/>
  <c r="AN77" i="1"/>
  <c r="AI77" i="1"/>
  <c r="AH77" i="1"/>
  <c r="AC77" i="1"/>
  <c r="AB77" i="1"/>
  <c r="W77" i="1"/>
  <c r="V77" i="1"/>
  <c r="N77" i="1"/>
  <c r="O77" i="1" s="1"/>
  <c r="AO76" i="1"/>
  <c r="AN76" i="1"/>
  <c r="AI76" i="1"/>
  <c r="AH76" i="1"/>
  <c r="AC76" i="1"/>
  <c r="AB76" i="1"/>
  <c r="W76" i="1"/>
  <c r="V76" i="1"/>
  <c r="N76" i="1"/>
  <c r="O76" i="1" s="1"/>
  <c r="AO75" i="1"/>
  <c r="AN75" i="1"/>
  <c r="AI75" i="1"/>
  <c r="AH75" i="1"/>
  <c r="AC75" i="1"/>
  <c r="AB75" i="1"/>
  <c r="W75" i="1"/>
  <c r="V75" i="1"/>
  <c r="N75" i="1"/>
  <c r="O75" i="1" s="1"/>
  <c r="AO74" i="1"/>
  <c r="AN74" i="1"/>
  <c r="AI74" i="1"/>
  <c r="AH74" i="1"/>
  <c r="AC74" i="1"/>
  <c r="AB74" i="1"/>
  <c r="W74" i="1"/>
  <c r="V74" i="1"/>
  <c r="N74" i="1"/>
  <c r="O74" i="1" s="1"/>
  <c r="AO73" i="1"/>
  <c r="AN73" i="1"/>
  <c r="AI73" i="1"/>
  <c r="AH73" i="1"/>
  <c r="AC73" i="1"/>
  <c r="AB73" i="1"/>
  <c r="W73" i="1"/>
  <c r="V73" i="1"/>
  <c r="N73" i="1"/>
  <c r="O73" i="1" s="1"/>
  <c r="AO72" i="1"/>
  <c r="AN72" i="1"/>
  <c r="AI72" i="1"/>
  <c r="AH72" i="1"/>
  <c r="AC72" i="1"/>
  <c r="AB72" i="1"/>
  <c r="W72" i="1"/>
  <c r="V72" i="1"/>
  <c r="N72" i="1"/>
  <c r="O72" i="1" s="1"/>
  <c r="AO71" i="1"/>
  <c r="AN71" i="1"/>
  <c r="AI71" i="1"/>
  <c r="AH71" i="1"/>
  <c r="AC71" i="1"/>
  <c r="AB71" i="1"/>
  <c r="W71" i="1"/>
  <c r="V71" i="1"/>
  <c r="N71" i="1"/>
  <c r="O71" i="1" s="1"/>
  <c r="AO70" i="1"/>
  <c r="AN70" i="1"/>
  <c r="AI70" i="1"/>
  <c r="AH70" i="1"/>
  <c r="AC70" i="1"/>
  <c r="AB70" i="1"/>
  <c r="W70" i="1"/>
  <c r="V70" i="1"/>
  <c r="N70" i="1"/>
  <c r="O70" i="1" s="1"/>
  <c r="AO69" i="1"/>
  <c r="AN69" i="1"/>
  <c r="AI69" i="1"/>
  <c r="AH69" i="1"/>
  <c r="AC69" i="1"/>
  <c r="AB69" i="1"/>
  <c r="W69" i="1"/>
  <c r="V69" i="1"/>
  <c r="N69" i="1"/>
  <c r="O69" i="1" s="1"/>
  <c r="AO68" i="1"/>
  <c r="AN68" i="1"/>
  <c r="AI68" i="1"/>
  <c r="AH68" i="1"/>
  <c r="AC68" i="1"/>
  <c r="AB68" i="1"/>
  <c r="W68" i="1"/>
  <c r="V68" i="1"/>
  <c r="N68" i="1"/>
  <c r="O68" i="1" s="1"/>
  <c r="AO67" i="1"/>
  <c r="AN67" i="1"/>
  <c r="AI67" i="1"/>
  <c r="AH67" i="1"/>
  <c r="AC67" i="1"/>
  <c r="AB67" i="1"/>
  <c r="W67" i="1"/>
  <c r="V67" i="1"/>
  <c r="N67" i="1"/>
  <c r="O67" i="1" s="1"/>
  <c r="AO66" i="1"/>
  <c r="AN66" i="1"/>
  <c r="AI66" i="1"/>
  <c r="AH66" i="1"/>
  <c r="AC66" i="1"/>
  <c r="AB66" i="1"/>
  <c r="W66" i="1"/>
  <c r="V66" i="1"/>
  <c r="N66" i="1"/>
  <c r="O66" i="1" s="1"/>
  <c r="AO65" i="1"/>
  <c r="AN65" i="1"/>
  <c r="AI65" i="1"/>
  <c r="AH65" i="1"/>
  <c r="AC65" i="1"/>
  <c r="AB65" i="1"/>
  <c r="W65" i="1"/>
  <c r="V65" i="1"/>
  <c r="N65" i="1"/>
  <c r="O65" i="1" s="1"/>
  <c r="AO64" i="1"/>
  <c r="AN64" i="1"/>
  <c r="AI64" i="1"/>
  <c r="AH64" i="1"/>
  <c r="AC64" i="1"/>
  <c r="AB64" i="1"/>
  <c r="W64" i="1"/>
  <c r="V64" i="1"/>
  <c r="N64" i="1"/>
  <c r="O64" i="1" s="1"/>
  <c r="AO63" i="1"/>
  <c r="AN63" i="1"/>
  <c r="AI63" i="1"/>
  <c r="AH63" i="1"/>
  <c r="AC63" i="1"/>
  <c r="AB63" i="1"/>
  <c r="W63" i="1"/>
  <c r="V63" i="1"/>
  <c r="N63" i="1"/>
  <c r="O63" i="1" s="1"/>
  <c r="AO62" i="1"/>
  <c r="AN62" i="1"/>
  <c r="AI62" i="1"/>
  <c r="AH62" i="1"/>
  <c r="AC62" i="1"/>
  <c r="AB62" i="1"/>
  <c r="W62" i="1"/>
  <c r="V62" i="1"/>
  <c r="N62" i="1"/>
  <c r="O62" i="1" s="1"/>
  <c r="AO61" i="1"/>
  <c r="AN61" i="1"/>
  <c r="AI61" i="1"/>
  <c r="AH61" i="1"/>
  <c r="AC61" i="1"/>
  <c r="AB61" i="1"/>
  <c r="W61" i="1"/>
  <c r="V61" i="1"/>
  <c r="N61" i="1"/>
  <c r="O61" i="1" s="1"/>
  <c r="AO60" i="1"/>
  <c r="AN60" i="1"/>
  <c r="AI60" i="1"/>
  <c r="AH60" i="1"/>
  <c r="AC60" i="1"/>
  <c r="AB60" i="1"/>
  <c r="W60" i="1"/>
  <c r="V60" i="1"/>
  <c r="N60" i="1"/>
  <c r="O60" i="1" s="1"/>
  <c r="AO59" i="1"/>
  <c r="AN59" i="1"/>
  <c r="AI59" i="1"/>
  <c r="AH59" i="1"/>
  <c r="AC59" i="1"/>
  <c r="AB59" i="1"/>
  <c r="W59" i="1"/>
  <c r="V59" i="1"/>
  <c r="N59" i="1"/>
  <c r="O59" i="1" s="1"/>
  <c r="AO58" i="1"/>
  <c r="AN58" i="1"/>
  <c r="AI58" i="1"/>
  <c r="AH58" i="1"/>
  <c r="AC58" i="1"/>
  <c r="AB58" i="1"/>
  <c r="W58" i="1"/>
  <c r="V58" i="1"/>
  <c r="N58" i="1"/>
  <c r="O58" i="1" s="1"/>
  <c r="AO57" i="1"/>
  <c r="AN57" i="1"/>
  <c r="AI57" i="1"/>
  <c r="AH57" i="1"/>
  <c r="AC57" i="1"/>
  <c r="AB57" i="1"/>
  <c r="W57" i="1"/>
  <c r="V57" i="1"/>
  <c r="N57" i="1"/>
  <c r="O57" i="1" s="1"/>
  <c r="AO56" i="1"/>
  <c r="AN56" i="1"/>
  <c r="AI56" i="1"/>
  <c r="AH56" i="1"/>
  <c r="AC56" i="1"/>
  <c r="AB56" i="1"/>
  <c r="W56" i="1"/>
  <c r="V56" i="1"/>
  <c r="N56" i="1"/>
  <c r="O56" i="1" s="1"/>
  <c r="AO55" i="1"/>
  <c r="AN55" i="1"/>
  <c r="AI55" i="1"/>
  <c r="AH55" i="1"/>
  <c r="AC55" i="1"/>
  <c r="AB55" i="1"/>
  <c r="W55" i="1"/>
  <c r="V55" i="1"/>
  <c r="N55" i="1"/>
  <c r="O55" i="1" s="1"/>
  <c r="AO54" i="1"/>
  <c r="AN54" i="1"/>
  <c r="AI54" i="1"/>
  <c r="AH54" i="1"/>
  <c r="AC54" i="1"/>
  <c r="AB54" i="1"/>
  <c r="W54" i="1"/>
  <c r="V54" i="1"/>
  <c r="N54" i="1"/>
  <c r="O54" i="1" s="1"/>
  <c r="AO53" i="1"/>
  <c r="AN53" i="1"/>
  <c r="AI53" i="1"/>
  <c r="AH53" i="1"/>
  <c r="AC53" i="1"/>
  <c r="AB53" i="1"/>
  <c r="W53" i="1"/>
  <c r="V53" i="1"/>
  <c r="N53" i="1"/>
  <c r="O53" i="1" s="1"/>
  <c r="AO52" i="1"/>
  <c r="AN52" i="1"/>
  <c r="AI52" i="1"/>
  <c r="AH52" i="1"/>
  <c r="AC52" i="1"/>
  <c r="AB52" i="1"/>
  <c r="W52" i="1"/>
  <c r="V52" i="1"/>
  <c r="N52" i="1"/>
  <c r="O52" i="1" s="1"/>
  <c r="AO51" i="1"/>
  <c r="AN51" i="1"/>
  <c r="AI51" i="1"/>
  <c r="AH51" i="1"/>
  <c r="AC51" i="1"/>
  <c r="AB51" i="1"/>
  <c r="W51" i="1"/>
  <c r="V51" i="1"/>
  <c r="N51" i="1"/>
  <c r="O51" i="1" s="1"/>
  <c r="AO50" i="1"/>
  <c r="AN50" i="1"/>
  <c r="AI50" i="1"/>
  <c r="AH50" i="1"/>
  <c r="AC50" i="1"/>
  <c r="AB50" i="1"/>
  <c r="W50" i="1"/>
  <c r="V50" i="1"/>
  <c r="N50" i="1"/>
  <c r="O50" i="1" s="1"/>
  <c r="AO49" i="1"/>
  <c r="AN49" i="1"/>
  <c r="AI49" i="1"/>
  <c r="AH49" i="1"/>
  <c r="AC49" i="1"/>
  <c r="AB49" i="1"/>
  <c r="W49" i="1"/>
  <c r="V49" i="1"/>
  <c r="N49" i="1"/>
  <c r="O49" i="1" s="1"/>
  <c r="AO48" i="1"/>
  <c r="AN48" i="1"/>
  <c r="AI48" i="1"/>
  <c r="AH48" i="1"/>
  <c r="AC48" i="1"/>
  <c r="AB48" i="1"/>
  <c r="W48" i="1"/>
  <c r="V48" i="1"/>
  <c r="N48" i="1"/>
  <c r="O48" i="1" s="1"/>
  <c r="AO47" i="1"/>
  <c r="AN47" i="1"/>
  <c r="AI47" i="1"/>
  <c r="AH47" i="1"/>
  <c r="AC47" i="1"/>
  <c r="AB47" i="1"/>
  <c r="W47" i="1"/>
  <c r="V47" i="1"/>
  <c r="N47" i="1"/>
  <c r="O47" i="1" s="1"/>
  <c r="AO46" i="1"/>
  <c r="AN46" i="1"/>
  <c r="AI46" i="1"/>
  <c r="AH46" i="1"/>
  <c r="AC46" i="1"/>
  <c r="AB46" i="1"/>
  <c r="W46" i="1"/>
  <c r="V46" i="1"/>
  <c r="N46" i="1"/>
  <c r="O46" i="1" s="1"/>
  <c r="AO45" i="1"/>
  <c r="AN45" i="1"/>
  <c r="AI45" i="1"/>
  <c r="AH45" i="1"/>
  <c r="AC45" i="1"/>
  <c r="AB45" i="1"/>
  <c r="W45" i="1"/>
  <c r="V45" i="1"/>
  <c r="N45" i="1"/>
  <c r="O45" i="1" s="1"/>
  <c r="AO44" i="1"/>
  <c r="AN44" i="1"/>
  <c r="AI44" i="1"/>
  <c r="AH44" i="1"/>
  <c r="AC44" i="1"/>
  <c r="AB44" i="1"/>
  <c r="W44" i="1"/>
  <c r="V44" i="1"/>
  <c r="N44" i="1"/>
  <c r="O44" i="1" s="1"/>
  <c r="AO43" i="1"/>
  <c r="AN43" i="1"/>
  <c r="AI43" i="1"/>
  <c r="AH43" i="1"/>
  <c r="AC43" i="1"/>
  <c r="AB43" i="1"/>
  <c r="W43" i="1"/>
  <c r="V43" i="1"/>
  <c r="N43" i="1"/>
  <c r="O43" i="1" s="1"/>
  <c r="AO42" i="1"/>
  <c r="AN42" i="1"/>
  <c r="AI42" i="1"/>
  <c r="AH42" i="1"/>
  <c r="AC42" i="1"/>
  <c r="AB42" i="1"/>
  <c r="W42" i="1"/>
  <c r="V42" i="1"/>
  <c r="N42" i="1"/>
  <c r="O42" i="1" s="1"/>
  <c r="AO41" i="1"/>
  <c r="AN41" i="1"/>
  <c r="AI41" i="1"/>
  <c r="AH41" i="1"/>
  <c r="AC41" i="1"/>
  <c r="AB41" i="1"/>
  <c r="W41" i="1"/>
  <c r="V41" i="1"/>
  <c r="N41" i="1"/>
  <c r="O41" i="1" s="1"/>
  <c r="AO40" i="1"/>
  <c r="AN40" i="1"/>
  <c r="AI40" i="1"/>
  <c r="AH40" i="1"/>
  <c r="AC40" i="1"/>
  <c r="AB40" i="1"/>
  <c r="W40" i="1"/>
  <c r="V40" i="1"/>
  <c r="N40" i="1"/>
  <c r="O40" i="1" s="1"/>
  <c r="AO39" i="1"/>
  <c r="AN39" i="1"/>
  <c r="AI39" i="1"/>
  <c r="AH39" i="1"/>
  <c r="AC39" i="1"/>
  <c r="AB39" i="1"/>
  <c r="W39" i="1"/>
  <c r="V39" i="1"/>
  <c r="N39" i="1"/>
  <c r="O39" i="1" s="1"/>
  <c r="AO38" i="1"/>
  <c r="AN38" i="1"/>
  <c r="AI38" i="1"/>
  <c r="AH38" i="1"/>
  <c r="AC38" i="1"/>
  <c r="AB38" i="1"/>
  <c r="W38" i="1"/>
  <c r="V38" i="1"/>
  <c r="N38" i="1"/>
  <c r="O38" i="1" s="1"/>
  <c r="AO37" i="1"/>
  <c r="AN37" i="1"/>
  <c r="AI37" i="1"/>
  <c r="AH37" i="1"/>
  <c r="AC37" i="1"/>
  <c r="AB37" i="1"/>
  <c r="W37" i="1"/>
  <c r="V37" i="1"/>
  <c r="N37" i="1"/>
  <c r="O37" i="1" s="1"/>
  <c r="AO36" i="1"/>
  <c r="AN36" i="1"/>
  <c r="AI36" i="1"/>
  <c r="AH36" i="1"/>
  <c r="AC36" i="1"/>
  <c r="AB36" i="1"/>
  <c r="W36" i="1"/>
  <c r="V36" i="1"/>
  <c r="N36" i="1"/>
  <c r="O36" i="1" s="1"/>
  <c r="AO35" i="1"/>
  <c r="AN35" i="1"/>
  <c r="AI35" i="1"/>
  <c r="AH35" i="1"/>
  <c r="AC35" i="1"/>
  <c r="AB35" i="1"/>
  <c r="W35" i="1"/>
  <c r="V35" i="1"/>
  <c r="N35" i="1"/>
  <c r="O35" i="1" s="1"/>
  <c r="AO34" i="1"/>
  <c r="AN34" i="1"/>
  <c r="AI34" i="1"/>
  <c r="AH34" i="1"/>
  <c r="AC34" i="1"/>
  <c r="AB34" i="1"/>
  <c r="W34" i="1"/>
  <c r="V34" i="1"/>
  <c r="N34" i="1"/>
  <c r="O34" i="1" s="1"/>
  <c r="AO33" i="1"/>
  <c r="AN33" i="1"/>
  <c r="AI33" i="1"/>
  <c r="AH33" i="1"/>
  <c r="AC33" i="1"/>
  <c r="AB33" i="1"/>
  <c r="W33" i="1"/>
  <c r="V33" i="1"/>
  <c r="N33" i="1"/>
  <c r="O33" i="1" s="1"/>
  <c r="AO32" i="1"/>
  <c r="AN32" i="1"/>
  <c r="AI32" i="1"/>
  <c r="AH32" i="1"/>
  <c r="AC32" i="1"/>
  <c r="AB32" i="1"/>
  <c r="W32" i="1"/>
  <c r="V32" i="1"/>
  <c r="N32" i="1"/>
  <c r="O32" i="1" s="1"/>
  <c r="AO31" i="1"/>
  <c r="AN31" i="1"/>
  <c r="AI31" i="1"/>
  <c r="AH31" i="1"/>
  <c r="AC31" i="1"/>
  <c r="AB31" i="1"/>
  <c r="W31" i="1"/>
  <c r="V31" i="1"/>
  <c r="N31" i="1"/>
  <c r="O31" i="1" s="1"/>
  <c r="AO30" i="1"/>
  <c r="AN30" i="1"/>
  <c r="AI30" i="1"/>
  <c r="AH30" i="1"/>
  <c r="AC30" i="1"/>
  <c r="AB30" i="1"/>
  <c r="W30" i="1"/>
  <c r="V30" i="1"/>
  <c r="N30" i="1"/>
  <c r="O30" i="1" s="1"/>
  <c r="AO29" i="1"/>
  <c r="AN29" i="1"/>
  <c r="AI29" i="1"/>
  <c r="AH29" i="1"/>
  <c r="AC29" i="1"/>
  <c r="AB29" i="1"/>
  <c r="W29" i="1"/>
  <c r="V29" i="1"/>
  <c r="N29" i="1"/>
  <c r="O29" i="1" s="1"/>
  <c r="AO28" i="1"/>
  <c r="AN28" i="1"/>
  <c r="AI28" i="1"/>
  <c r="AH28" i="1"/>
  <c r="AC28" i="1"/>
  <c r="AB28" i="1"/>
  <c r="W28" i="1"/>
  <c r="V28" i="1"/>
  <c r="N28" i="1"/>
  <c r="O28" i="1" s="1"/>
  <c r="AO27" i="1"/>
  <c r="AN27" i="1"/>
  <c r="AI27" i="1"/>
  <c r="AH27" i="1"/>
  <c r="AC27" i="1"/>
  <c r="AB27" i="1"/>
  <c r="W27" i="1"/>
  <c r="V27" i="1"/>
  <c r="N27" i="1"/>
  <c r="O27" i="1" s="1"/>
  <c r="AO26" i="1"/>
  <c r="AN26" i="1"/>
  <c r="AI26" i="1"/>
  <c r="AH26" i="1"/>
  <c r="AC26" i="1"/>
  <c r="AB26" i="1"/>
  <c r="W26" i="1"/>
  <c r="V26" i="1"/>
  <c r="N26" i="1"/>
  <c r="O26" i="1" s="1"/>
  <c r="AO25" i="1"/>
  <c r="AN25" i="1"/>
  <c r="AI25" i="1"/>
  <c r="AH25" i="1"/>
  <c r="AC25" i="1"/>
  <c r="AB25" i="1"/>
  <c r="W25" i="1"/>
  <c r="V25" i="1"/>
  <c r="N25" i="1"/>
  <c r="O25" i="1" s="1"/>
  <c r="AO24" i="1"/>
  <c r="AN24" i="1"/>
  <c r="AI24" i="1"/>
  <c r="AH24" i="1"/>
  <c r="AC24" i="1"/>
  <c r="AB24" i="1"/>
  <c r="W24" i="1"/>
  <c r="V24" i="1"/>
  <c r="N24" i="1"/>
  <c r="O24" i="1" s="1"/>
  <c r="AO23" i="1"/>
  <c r="AN23" i="1"/>
  <c r="AI23" i="1"/>
  <c r="AH23" i="1"/>
  <c r="AC23" i="1"/>
  <c r="AB23" i="1"/>
  <c r="W23" i="1"/>
  <c r="V23" i="1"/>
  <c r="N23" i="1"/>
  <c r="O23" i="1" s="1"/>
  <c r="AO22" i="1"/>
  <c r="AN22" i="1"/>
  <c r="AI22" i="1"/>
  <c r="AH22" i="1"/>
  <c r="AC22" i="1"/>
  <c r="AB22" i="1"/>
  <c r="W22" i="1"/>
  <c r="V22" i="1"/>
  <c r="N22" i="1"/>
  <c r="O22" i="1" s="1"/>
  <c r="AO21" i="1"/>
  <c r="AN21" i="1"/>
  <c r="AI21" i="1"/>
  <c r="AH21" i="1"/>
  <c r="AC21" i="1"/>
  <c r="AB21" i="1"/>
  <c r="W21" i="1"/>
  <c r="V21" i="1"/>
  <c r="N21" i="1"/>
  <c r="O21" i="1" s="1"/>
  <c r="AO20" i="1"/>
  <c r="AN20" i="1"/>
  <c r="AI20" i="1"/>
  <c r="AH20" i="1"/>
  <c r="AC20" i="1"/>
  <c r="AB20" i="1"/>
  <c r="W20" i="1"/>
  <c r="V20" i="1"/>
  <c r="N20" i="1"/>
  <c r="O20" i="1" s="1"/>
  <c r="AO19" i="1"/>
  <c r="AN19" i="1"/>
  <c r="AI19" i="1"/>
  <c r="AH19" i="1"/>
  <c r="AC19" i="1"/>
  <c r="AB19" i="1"/>
  <c r="W19" i="1"/>
  <c r="V19" i="1"/>
  <c r="N19" i="1"/>
  <c r="O19" i="1" s="1"/>
  <c r="AO18" i="1"/>
  <c r="AN18" i="1"/>
  <c r="AI18" i="1"/>
  <c r="AH18" i="1"/>
  <c r="AC18" i="1"/>
  <c r="AB18" i="1"/>
  <c r="W18" i="1"/>
  <c r="V18" i="1"/>
  <c r="O18" i="1"/>
  <c r="N18" i="1"/>
  <c r="AO17" i="1"/>
  <c r="AN17" i="1"/>
  <c r="AI17" i="1"/>
  <c r="AH17" i="1"/>
  <c r="AC17" i="1"/>
  <c r="AB17" i="1"/>
  <c r="W17" i="1"/>
  <c r="V17" i="1"/>
  <c r="N17" i="1"/>
  <c r="O17" i="1" s="1"/>
  <c r="AO16" i="1"/>
  <c r="AN16" i="1"/>
  <c r="AI16" i="1"/>
  <c r="AH16" i="1"/>
  <c r="AC16" i="1"/>
  <c r="AB16" i="1"/>
  <c r="W16" i="1"/>
  <c r="V16" i="1"/>
  <c r="N16" i="1"/>
  <c r="O16" i="1" s="1"/>
  <c r="AO15" i="1"/>
  <c r="AN15" i="1"/>
  <c r="AI15" i="1"/>
  <c r="AH15" i="1"/>
  <c r="AC15" i="1"/>
  <c r="AB15" i="1"/>
  <c r="W15" i="1"/>
  <c r="V15" i="1"/>
  <c r="N15" i="1"/>
  <c r="O15" i="1" s="1"/>
  <c r="AO14" i="1"/>
  <c r="AN14" i="1"/>
  <c r="AI14" i="1"/>
  <c r="AH14" i="1"/>
  <c r="AC14" i="1"/>
  <c r="AB14" i="1"/>
  <c r="W14" i="1"/>
  <c r="V14" i="1"/>
  <c r="N14" i="1"/>
  <c r="O14" i="1" s="1"/>
  <c r="AO13" i="1"/>
  <c r="AN13" i="1"/>
  <c r="AI13" i="1"/>
  <c r="AH13" i="1"/>
  <c r="AC13" i="1"/>
  <c r="AB13" i="1"/>
  <c r="W13" i="1"/>
  <c r="V13" i="1"/>
  <c r="N13" i="1"/>
  <c r="O13" i="1" s="1"/>
  <c r="AO12" i="1"/>
  <c r="AN12" i="1"/>
  <c r="AI12" i="1"/>
  <c r="AH12" i="1"/>
  <c r="AC12" i="1"/>
  <c r="AB12" i="1"/>
  <c r="W12" i="1"/>
  <c r="V12" i="1"/>
  <c r="N12" i="1"/>
  <c r="O12" i="1" s="1"/>
  <c r="AO11" i="1"/>
  <c r="AN11" i="1"/>
  <c r="AI11" i="1"/>
  <c r="AH11" i="1"/>
  <c r="AC11" i="1"/>
  <c r="AB11" i="1"/>
  <c r="W11" i="1"/>
  <c r="V11" i="1"/>
  <c r="N11" i="1"/>
  <c r="O11" i="1" s="1"/>
  <c r="AO10" i="1"/>
  <c r="AN10" i="1"/>
  <c r="AI10" i="1"/>
  <c r="AH10" i="1"/>
  <c r="AC10" i="1"/>
  <c r="AB10" i="1"/>
  <c r="W10" i="1"/>
  <c r="V10" i="1"/>
  <c r="N10" i="1"/>
  <c r="O10" i="1" s="1"/>
  <c r="AO9" i="1"/>
  <c r="AN9" i="1"/>
  <c r="AI9" i="1"/>
  <c r="AH9" i="1"/>
  <c r="AC9" i="1"/>
  <c r="AB9" i="1"/>
  <c r="W9" i="1"/>
  <c r="V9" i="1"/>
  <c r="N9" i="1"/>
  <c r="O9" i="1" s="1"/>
  <c r="AO8" i="1"/>
  <c r="AN8" i="1"/>
  <c r="AI8" i="1"/>
  <c r="AH8" i="1"/>
  <c r="AC8" i="1"/>
  <c r="AB8" i="1"/>
  <c r="W8" i="1"/>
  <c r="V8" i="1"/>
  <c r="N8" i="1"/>
  <c r="O8" i="1" s="1"/>
  <c r="AO7" i="1"/>
  <c r="AN7" i="1"/>
  <c r="AI7" i="1"/>
  <c r="AH7" i="1"/>
  <c r="AC7" i="1"/>
  <c r="AB7" i="1"/>
  <c r="W7" i="1"/>
  <c r="V7" i="1"/>
  <c r="N7" i="1"/>
  <c r="O7" i="1" s="1"/>
  <c r="AO6" i="1"/>
  <c r="AN6" i="1"/>
  <c r="AI6" i="1"/>
  <c r="AH6" i="1"/>
  <c r="AC6" i="1"/>
  <c r="AB6" i="1"/>
  <c r="W6" i="1"/>
  <c r="V6" i="1"/>
  <c r="N6" i="1"/>
  <c r="O6" i="1" s="1"/>
  <c r="AO5" i="1"/>
  <c r="AN5" i="1"/>
  <c r="AI5" i="1"/>
  <c r="AH5" i="1"/>
  <c r="AC5" i="1"/>
  <c r="AB5" i="1"/>
  <c r="W5" i="1"/>
  <c r="V5" i="1"/>
  <c r="N5" i="1"/>
  <c r="O5" i="1" s="1"/>
  <c r="AO4" i="1"/>
  <c r="AN4" i="1"/>
  <c r="AI4" i="1"/>
  <c r="AH4" i="1"/>
  <c r="AC4" i="1"/>
  <c r="AB4" i="1"/>
  <c r="W4" i="1"/>
  <c r="V4" i="1"/>
  <c r="N4" i="1"/>
  <c r="O4" i="1" s="1"/>
  <c r="AO3" i="1"/>
  <c r="AN3" i="1"/>
  <c r="AI3" i="1"/>
  <c r="AH3" i="1"/>
  <c r="AC3" i="1"/>
  <c r="AB3" i="1"/>
  <c r="W3" i="1"/>
  <c r="V3" i="1"/>
  <c r="N3" i="1"/>
  <c r="O3" i="1" s="1"/>
  <c r="AO2" i="1"/>
  <c r="AN2" i="1"/>
  <c r="AI2" i="1"/>
  <c r="AH2" i="1"/>
  <c r="AC2" i="1"/>
  <c r="AB2" i="1"/>
  <c r="W2" i="1"/>
  <c r="V2" i="1"/>
  <c r="N2" i="1"/>
  <c r="O2" i="1" s="1"/>
  <c r="AJ1" i="2" l="1"/>
  <c r="S214" i="15"/>
  <c r="S218" i="15"/>
  <c r="S222" i="15"/>
  <c r="S226" i="15"/>
  <c r="S230" i="15"/>
  <c r="S234" i="15"/>
  <c r="S238" i="15"/>
  <c r="S242" i="15"/>
  <c r="S246" i="15"/>
  <c r="S250" i="15"/>
  <c r="S254" i="15"/>
  <c r="S258" i="15"/>
  <c r="S262" i="15"/>
  <c r="S266" i="15"/>
  <c r="S270" i="15"/>
  <c r="S274" i="15"/>
  <c r="S211" i="15"/>
  <c r="S215" i="15"/>
  <c r="S219" i="15"/>
  <c r="S223" i="15"/>
  <c r="S227" i="15"/>
  <c r="S231" i="15"/>
  <c r="S235" i="15"/>
  <c r="S239" i="15"/>
  <c r="S243" i="15"/>
  <c r="S247" i="15"/>
  <c r="S251" i="15"/>
  <c r="S255" i="15"/>
  <c r="S259" i="15"/>
  <c r="S263" i="15"/>
  <c r="S267" i="15"/>
  <c r="S271" i="15"/>
  <c r="S275" i="15"/>
  <c r="S279" i="15"/>
  <c r="S283" i="15"/>
  <c r="S287" i="15"/>
  <c r="S291" i="15"/>
  <c r="S295" i="15"/>
  <c r="S299" i="15"/>
  <c r="S303" i="15"/>
  <c r="S307" i="15"/>
  <c r="S311" i="15"/>
  <c r="S315" i="15"/>
  <c r="S319" i="15"/>
  <c r="S323" i="15"/>
  <c r="S327" i="15"/>
  <c r="S331" i="15"/>
  <c r="S335" i="15"/>
  <c r="S339" i="15"/>
  <c r="S343" i="15"/>
  <c r="S212" i="15"/>
  <c r="S216" i="15"/>
  <c r="S220" i="15"/>
  <c r="S224" i="15"/>
  <c r="S228" i="15"/>
  <c r="S232" i="15"/>
  <c r="S236" i="15"/>
  <c r="S240" i="15"/>
  <c r="S244" i="15"/>
  <c r="S248" i="15"/>
  <c r="S252" i="15"/>
  <c r="S256" i="15"/>
  <c r="S260" i="15"/>
  <c r="S264" i="15"/>
  <c r="S268" i="15"/>
  <c r="S213" i="15"/>
  <c r="S217" i="15"/>
  <c r="S221" i="15"/>
  <c r="S225" i="15"/>
  <c r="S229" i="15"/>
  <c r="S233" i="15"/>
  <c r="S237" i="15"/>
  <c r="S241" i="15"/>
  <c r="S245" i="15"/>
  <c r="S249" i="15"/>
  <c r="S253" i="15"/>
  <c r="S257" i="15"/>
  <c r="S261" i="15"/>
  <c r="S265" i="15"/>
  <c r="S269" i="15"/>
  <c r="S273" i="15"/>
  <c r="S277" i="15"/>
  <c r="S281" i="15"/>
  <c r="S285" i="15"/>
  <c r="S289" i="15"/>
  <c r="S293" i="15"/>
  <c r="S297" i="15"/>
  <c r="S301" i="15"/>
  <c r="S305" i="15"/>
  <c r="S309" i="15"/>
  <c r="S313" i="15"/>
  <c r="S317" i="15"/>
  <c r="S321" i="15"/>
  <c r="S325" i="15"/>
  <c r="S329" i="15"/>
  <c r="S333" i="15"/>
  <c r="S337" i="15"/>
  <c r="S272" i="15"/>
  <c r="S282" i="15"/>
  <c r="S290" i="15"/>
  <c r="S298" i="15"/>
  <c r="S306" i="15"/>
  <c r="S314" i="15"/>
  <c r="S322" i="15"/>
  <c r="S330" i="15"/>
  <c r="S338" i="15"/>
  <c r="S344" i="15"/>
  <c r="S348" i="15"/>
  <c r="S352" i="15"/>
  <c r="S356" i="15"/>
  <c r="S360" i="15"/>
  <c r="S364" i="15"/>
  <c r="S368" i="15"/>
  <c r="S372" i="15"/>
  <c r="S376" i="15"/>
  <c r="S380" i="15"/>
  <c r="S384" i="15"/>
  <c r="S388" i="15"/>
  <c r="S392" i="15"/>
  <c r="S396" i="15"/>
  <c r="S400" i="15"/>
  <c r="S404" i="15"/>
  <c r="S408" i="15"/>
  <c r="S412" i="15"/>
  <c r="S416" i="15"/>
  <c r="S420" i="15"/>
  <c r="S424" i="15"/>
  <c r="S428" i="15"/>
  <c r="S432" i="15"/>
  <c r="S436" i="15"/>
  <c r="S440" i="15"/>
  <c r="S444" i="15"/>
  <c r="S448" i="15"/>
  <c r="S452" i="15"/>
  <c r="S456" i="15"/>
  <c r="S460" i="15"/>
  <c r="S464" i="15"/>
  <c r="S468" i="15"/>
  <c r="S472" i="15"/>
  <c r="S476" i="15"/>
  <c r="S480" i="15"/>
  <c r="S484" i="15"/>
  <c r="S488" i="15"/>
  <c r="S492" i="15"/>
  <c r="S496" i="15"/>
  <c r="S500" i="15"/>
  <c r="S504" i="15"/>
  <c r="S508" i="15"/>
  <c r="S512" i="15"/>
  <c r="S516" i="15"/>
  <c r="S520" i="15"/>
  <c r="S524" i="15"/>
  <c r="S528" i="15"/>
  <c r="S532" i="15"/>
  <c r="S536" i="15"/>
  <c r="S540" i="15"/>
  <c r="S544" i="15"/>
  <c r="S548" i="15"/>
  <c r="S552" i="15"/>
  <c r="S556" i="15"/>
  <c r="S560" i="15"/>
  <c r="S564" i="15"/>
  <c r="S568" i="15"/>
  <c r="S572" i="15"/>
  <c r="S576" i="15"/>
  <c r="S580" i="15"/>
  <c r="S584" i="15"/>
  <c r="S588" i="15"/>
  <c r="S592" i="15"/>
  <c r="S596" i="15"/>
  <c r="S600" i="15"/>
  <c r="S604" i="15"/>
  <c r="S608" i="15"/>
  <c r="S612" i="15"/>
  <c r="S616" i="15"/>
  <c r="S620" i="15"/>
  <c r="S624" i="15"/>
  <c r="S628" i="15"/>
  <c r="S632" i="15"/>
  <c r="S636" i="15"/>
  <c r="S640" i="15"/>
  <c r="S644" i="15"/>
  <c r="S648" i="15"/>
  <c r="S652" i="15"/>
  <c r="S656" i="15"/>
  <c r="S660" i="15"/>
  <c r="S664" i="15"/>
  <c r="S668" i="15"/>
  <c r="S672" i="15"/>
  <c r="S676" i="15"/>
  <c r="S680" i="15"/>
  <c r="S684" i="15"/>
  <c r="S688" i="15"/>
  <c r="S692" i="15"/>
  <c r="S696" i="15"/>
  <c r="S700" i="15"/>
  <c r="S704" i="15"/>
  <c r="S708" i="15"/>
  <c r="S712" i="15"/>
  <c r="S716" i="15"/>
  <c r="S720" i="15"/>
  <c r="S724" i="15"/>
  <c r="S728" i="15"/>
  <c r="S732" i="15"/>
  <c r="S736" i="15"/>
  <c r="S740" i="15"/>
  <c r="S744" i="15"/>
  <c r="S748" i="15"/>
  <c r="S752" i="15"/>
  <c r="S756" i="15"/>
  <c r="S760" i="15"/>
  <c r="S764" i="15"/>
  <c r="S768" i="15"/>
  <c r="S772" i="15"/>
  <c r="S776" i="15"/>
  <c r="S780" i="15"/>
  <c r="S784" i="15"/>
  <c r="S788" i="15"/>
  <c r="S792" i="15"/>
  <c r="S796" i="15"/>
  <c r="S800" i="15"/>
  <c r="S804" i="15"/>
  <c r="S808" i="15"/>
  <c r="S812" i="15"/>
  <c r="S816" i="15"/>
  <c r="S820" i="15"/>
  <c r="S824" i="15"/>
  <c r="S828" i="15"/>
  <c r="S832" i="15"/>
  <c r="S836" i="15"/>
  <c r="S840" i="15"/>
  <c r="S844" i="15"/>
  <c r="S848" i="15"/>
  <c r="S852" i="15"/>
  <c r="S856" i="15"/>
  <c r="S860" i="15"/>
  <c r="S864" i="15"/>
  <c r="S868" i="15"/>
  <c r="S872" i="15"/>
  <c r="S876" i="15"/>
  <c r="S880" i="15"/>
  <c r="S884" i="15"/>
  <c r="S888" i="15"/>
  <c r="S892" i="15"/>
  <c r="S896" i="15"/>
  <c r="S900" i="15"/>
  <c r="S904" i="15"/>
  <c r="S908" i="15"/>
  <c r="S13" i="15"/>
  <c r="S17" i="15"/>
  <c r="S21" i="15"/>
  <c r="S25" i="15"/>
  <c r="S29" i="15"/>
  <c r="S33" i="15"/>
  <c r="S37" i="15"/>
  <c r="S41" i="15"/>
  <c r="S45" i="15"/>
  <c r="S49" i="15"/>
  <c r="S53" i="15"/>
  <c r="S57" i="15"/>
  <c r="S61" i="15"/>
  <c r="S65" i="15"/>
  <c r="S69" i="15"/>
  <c r="S73" i="15"/>
  <c r="S77" i="15"/>
  <c r="S81" i="15"/>
  <c r="S276" i="15"/>
  <c r="S284" i="15"/>
  <c r="S292" i="15"/>
  <c r="S300" i="15"/>
  <c r="S308" i="15"/>
  <c r="S316" i="15"/>
  <c r="S324" i="15"/>
  <c r="S332" i="15"/>
  <c r="S340" i="15"/>
  <c r="S345" i="15"/>
  <c r="S349" i="15"/>
  <c r="S353" i="15"/>
  <c r="S357" i="15"/>
  <c r="S361" i="15"/>
  <c r="S365" i="15"/>
  <c r="S369" i="15"/>
  <c r="S373" i="15"/>
  <c r="S377" i="15"/>
  <c r="S381" i="15"/>
  <c r="S385" i="15"/>
  <c r="S389" i="15"/>
  <c r="S393" i="15"/>
  <c r="S397" i="15"/>
  <c r="S401" i="15"/>
  <c r="S405" i="15"/>
  <c r="S409" i="15"/>
  <c r="S413" i="15"/>
  <c r="S417" i="15"/>
  <c r="S421" i="15"/>
  <c r="S425" i="15"/>
  <c r="S429" i="15"/>
  <c r="S433" i="15"/>
  <c r="S437" i="15"/>
  <c r="S441" i="15"/>
  <c r="S445" i="15"/>
  <c r="S449" i="15"/>
  <c r="S453" i="15"/>
  <c r="S457" i="15"/>
  <c r="S461" i="15"/>
  <c r="S465" i="15"/>
  <c r="S469" i="15"/>
  <c r="S473" i="15"/>
  <c r="S477" i="15"/>
  <c r="S481" i="15"/>
  <c r="S485" i="15"/>
  <c r="S489" i="15"/>
  <c r="S493" i="15"/>
  <c r="S497" i="15"/>
  <c r="S501" i="15"/>
  <c r="S505" i="15"/>
  <c r="S509" i="15"/>
  <c r="S513" i="15"/>
  <c r="S517" i="15"/>
  <c r="S521" i="15"/>
  <c r="S525" i="15"/>
  <c r="S529" i="15"/>
  <c r="S533" i="15"/>
  <c r="S537" i="15"/>
  <c r="S541" i="15"/>
  <c r="S545" i="15"/>
  <c r="S549" i="15"/>
  <c r="S553" i="15"/>
  <c r="S557" i="15"/>
  <c r="S561" i="15"/>
  <c r="S565" i="15"/>
  <c r="S569" i="15"/>
  <c r="S573" i="15"/>
  <c r="S577" i="15"/>
  <c r="S581" i="15"/>
  <c r="S585" i="15"/>
  <c r="S589" i="15"/>
  <c r="S593" i="15"/>
  <c r="S597" i="15"/>
  <c r="S601" i="15"/>
  <c r="S605" i="15"/>
  <c r="S609" i="15"/>
  <c r="S613" i="15"/>
  <c r="S617" i="15"/>
  <c r="S621" i="15"/>
  <c r="S625" i="15"/>
  <c r="S629" i="15"/>
  <c r="S633" i="15"/>
  <c r="S637" i="15"/>
  <c r="S641" i="15"/>
  <c r="S645" i="15"/>
  <c r="S649" i="15"/>
  <c r="S653" i="15"/>
  <c r="S657" i="15"/>
  <c r="S661" i="15"/>
  <c r="S665" i="15"/>
  <c r="S669" i="15"/>
  <c r="S673" i="15"/>
  <c r="S677" i="15"/>
  <c r="S681" i="15"/>
  <c r="S685" i="15"/>
  <c r="S689" i="15"/>
  <c r="S693" i="15"/>
  <c r="S697" i="15"/>
  <c r="S701" i="15"/>
  <c r="S705" i="15"/>
  <c r="S709" i="15"/>
  <c r="S713" i="15"/>
  <c r="S717" i="15"/>
  <c r="S721" i="15"/>
  <c r="S725" i="15"/>
  <c r="S729" i="15"/>
  <c r="S733" i="15"/>
  <c r="S737" i="15"/>
  <c r="S741" i="15"/>
  <c r="S745" i="15"/>
  <c r="S749" i="15"/>
  <c r="S753" i="15"/>
  <c r="S757" i="15"/>
  <c r="S761" i="15"/>
  <c r="S765" i="15"/>
  <c r="S769" i="15"/>
  <c r="S773" i="15"/>
  <c r="S777" i="15"/>
  <c r="S781" i="15"/>
  <c r="S785" i="15"/>
  <c r="S789" i="15"/>
  <c r="S793" i="15"/>
  <c r="S797" i="15"/>
  <c r="S801" i="15"/>
  <c r="S805" i="15"/>
  <c r="S809" i="15"/>
  <c r="S813" i="15"/>
  <c r="S817" i="15"/>
  <c r="S821" i="15"/>
  <c r="S825" i="15"/>
  <c r="S829" i="15"/>
  <c r="S833" i="15"/>
  <c r="S837" i="15"/>
  <c r="S841" i="15"/>
  <c r="S845" i="15"/>
  <c r="S849" i="15"/>
  <c r="S853" i="15"/>
  <c r="S857" i="15"/>
  <c r="S861" i="15"/>
  <c r="S865" i="15"/>
  <c r="S869" i="15"/>
  <c r="S873" i="15"/>
  <c r="S877" i="15"/>
  <c r="S881" i="15"/>
  <c r="S885" i="15"/>
  <c r="S889" i="15"/>
  <c r="S893" i="15"/>
  <c r="S897" i="15"/>
  <c r="S901" i="15"/>
  <c r="S905" i="15"/>
  <c r="S10" i="15"/>
  <c r="S14" i="15"/>
  <c r="S18" i="15"/>
  <c r="S22" i="15"/>
  <c r="S26" i="15"/>
  <c r="S30" i="15"/>
  <c r="S34" i="15"/>
  <c r="S38" i="15"/>
  <c r="S42" i="15"/>
  <c r="S46" i="15"/>
  <c r="S50" i="15"/>
  <c r="S54" i="15"/>
  <c r="S58" i="15"/>
  <c r="S62" i="15"/>
  <c r="S66" i="15"/>
  <c r="S70" i="15"/>
  <c r="S74" i="15"/>
  <c r="S78" i="15"/>
  <c r="S82" i="15"/>
  <c r="S86" i="15"/>
  <c r="S278" i="15"/>
  <c r="S286" i="15"/>
  <c r="S294" i="15"/>
  <c r="S302" i="15"/>
  <c r="S310" i="15"/>
  <c r="S318" i="15"/>
  <c r="S326" i="15"/>
  <c r="S334" i="15"/>
  <c r="S341" i="15"/>
  <c r="S346" i="15"/>
  <c r="S350" i="15"/>
  <c r="S354" i="15"/>
  <c r="S358" i="15"/>
  <c r="S362" i="15"/>
  <c r="S366" i="15"/>
  <c r="S370" i="15"/>
  <c r="S374" i="15"/>
  <c r="S378" i="15"/>
  <c r="S382" i="15"/>
  <c r="S386" i="15"/>
  <c r="S390" i="15"/>
  <c r="S394" i="15"/>
  <c r="S398" i="15"/>
  <c r="S402" i="15"/>
  <c r="S406" i="15"/>
  <c r="S410" i="15"/>
  <c r="S414" i="15"/>
  <c r="S418" i="15"/>
  <c r="S422" i="15"/>
  <c r="S426" i="15"/>
  <c r="S430" i="15"/>
  <c r="S434" i="15"/>
  <c r="S438" i="15"/>
  <c r="S442" i="15"/>
  <c r="S446" i="15"/>
  <c r="S450" i="15"/>
  <c r="S454" i="15"/>
  <c r="S458" i="15"/>
  <c r="S462" i="15"/>
  <c r="S466" i="15"/>
  <c r="S470" i="15"/>
  <c r="S474" i="15"/>
  <c r="S478" i="15"/>
  <c r="S482" i="15"/>
  <c r="S486" i="15"/>
  <c r="S490" i="15"/>
  <c r="S494" i="15"/>
  <c r="S498" i="15"/>
  <c r="S502" i="15"/>
  <c r="S506" i="15"/>
  <c r="S510" i="15"/>
  <c r="S514" i="15"/>
  <c r="S518" i="15"/>
  <c r="S522" i="15"/>
  <c r="S526" i="15"/>
  <c r="S530" i="15"/>
  <c r="S534" i="15"/>
  <c r="S538" i="15"/>
  <c r="S542" i="15"/>
  <c r="S546" i="15"/>
  <c r="S550" i="15"/>
  <c r="S554" i="15"/>
  <c r="S558" i="15"/>
  <c r="S562" i="15"/>
  <c r="S566" i="15"/>
  <c r="S570" i="15"/>
  <c r="S574" i="15"/>
  <c r="S578" i="15"/>
  <c r="S582" i="15"/>
  <c r="S586" i="15"/>
  <c r="S590" i="15"/>
  <c r="S594" i="15"/>
  <c r="S598" i="15"/>
  <c r="S602" i="15"/>
  <c r="S606" i="15"/>
  <c r="S610" i="15"/>
  <c r="S614" i="15"/>
  <c r="S618" i="15"/>
  <c r="S622" i="15"/>
  <c r="S626" i="15"/>
  <c r="S630" i="15"/>
  <c r="S634" i="15"/>
  <c r="S638" i="15"/>
  <c r="S642" i="15"/>
  <c r="S646" i="15"/>
  <c r="S650" i="15"/>
  <c r="S654" i="15"/>
  <c r="S658" i="15"/>
  <c r="S662" i="15"/>
  <c r="S666" i="15"/>
  <c r="S670" i="15"/>
  <c r="S674" i="15"/>
  <c r="S678" i="15"/>
  <c r="S682" i="15"/>
  <c r="S686" i="15"/>
  <c r="S690" i="15"/>
  <c r="S694" i="15"/>
  <c r="S698" i="15"/>
  <c r="S702" i="15"/>
  <c r="S706" i="15"/>
  <c r="S710" i="15"/>
  <c r="S714" i="15"/>
  <c r="S718" i="15"/>
  <c r="S722" i="15"/>
  <c r="S726" i="15"/>
  <c r="S730" i="15"/>
  <c r="S280" i="15"/>
  <c r="S288" i="15"/>
  <c r="S296" i="15"/>
  <c r="S304" i="15"/>
  <c r="S312" i="15"/>
  <c r="S320" i="15"/>
  <c r="S328" i="15"/>
  <c r="S336" i="15"/>
  <c r="S342" i="15"/>
  <c r="S347" i="15"/>
  <c r="S351" i="15"/>
  <c r="S355" i="15"/>
  <c r="S359" i="15"/>
  <c r="S363" i="15"/>
  <c r="S367" i="15"/>
  <c r="S371" i="15"/>
  <c r="S375" i="15"/>
  <c r="S379" i="15"/>
  <c r="S383" i="15"/>
  <c r="S387" i="15"/>
  <c r="S391" i="15"/>
  <c r="S395" i="15"/>
  <c r="S399" i="15"/>
  <c r="S403" i="15"/>
  <c r="S407" i="15"/>
  <c r="S411" i="15"/>
  <c r="S415" i="15"/>
  <c r="S419" i="15"/>
  <c r="S423" i="15"/>
  <c r="S427" i="15"/>
  <c r="S431" i="15"/>
  <c r="S435" i="15"/>
  <c r="S439" i="15"/>
  <c r="S443" i="15"/>
  <c r="S447" i="15"/>
  <c r="S451" i="15"/>
  <c r="S455" i="15"/>
  <c r="S459" i="15"/>
  <c r="S463" i="15"/>
  <c r="S467" i="15"/>
  <c r="S471" i="15"/>
  <c r="S475" i="15"/>
  <c r="S479" i="15"/>
  <c r="S483" i="15"/>
  <c r="S487" i="15"/>
  <c r="S491" i="15"/>
  <c r="S495" i="15"/>
  <c r="S499" i="15"/>
  <c r="S503" i="15"/>
  <c r="S507" i="15"/>
  <c r="S511" i="15"/>
  <c r="S515" i="15"/>
  <c r="S519" i="15"/>
  <c r="S523" i="15"/>
  <c r="S527" i="15"/>
  <c r="S531" i="15"/>
  <c r="S535" i="15"/>
  <c r="S539" i="15"/>
  <c r="S543" i="15"/>
  <c r="S547" i="15"/>
  <c r="S551" i="15"/>
  <c r="S555" i="15"/>
  <c r="S559" i="15"/>
  <c r="S563" i="15"/>
  <c r="S567" i="15"/>
  <c r="S571" i="15"/>
  <c r="S575" i="15"/>
  <c r="S579" i="15"/>
  <c r="S583" i="15"/>
  <c r="S587" i="15"/>
  <c r="S591" i="15"/>
  <c r="S595" i="15"/>
  <c r="S599" i="15"/>
  <c r="S603" i="15"/>
  <c r="S607" i="15"/>
  <c r="S611" i="15"/>
  <c r="S615" i="15"/>
  <c r="S619" i="15"/>
  <c r="S623" i="15"/>
  <c r="S627" i="15"/>
  <c r="S631" i="15"/>
  <c r="S635" i="15"/>
  <c r="S639" i="15"/>
  <c r="S643" i="15"/>
  <c r="S647" i="15"/>
  <c r="S651" i="15"/>
  <c r="S655" i="15"/>
  <c r="S659" i="15"/>
  <c r="S663" i="15"/>
  <c r="S667" i="15"/>
  <c r="S671" i="15"/>
  <c r="S675" i="15"/>
  <c r="S679" i="15"/>
  <c r="S683" i="15"/>
  <c r="S687" i="15"/>
  <c r="S691" i="15"/>
  <c r="S695" i="15"/>
  <c r="S699" i="15"/>
  <c r="S703" i="15"/>
  <c r="S707" i="15"/>
  <c r="S711" i="15"/>
  <c r="S715" i="15"/>
  <c r="S719" i="15"/>
  <c r="S723" i="15"/>
  <c r="S727" i="15"/>
  <c r="S731" i="15"/>
  <c r="S735" i="15"/>
  <c r="S739" i="15"/>
  <c r="S743" i="15"/>
  <c r="S747" i="15"/>
  <c r="S751" i="15"/>
  <c r="S755" i="15"/>
  <c r="S759" i="15"/>
  <c r="S763" i="15"/>
  <c r="S767" i="15"/>
  <c r="S771" i="15"/>
  <c r="S775" i="15"/>
  <c r="S779" i="15"/>
  <c r="S783" i="15"/>
  <c r="S787" i="15"/>
  <c r="S791" i="15"/>
  <c r="S795" i="15"/>
  <c r="S799" i="15"/>
  <c r="S803" i="15"/>
  <c r="S807" i="15"/>
  <c r="S811" i="15"/>
  <c r="S815" i="15"/>
  <c r="S819" i="15"/>
  <c r="S823" i="15"/>
  <c r="S827" i="15"/>
  <c r="S734" i="15"/>
  <c r="S750" i="15"/>
  <c r="S766" i="15"/>
  <c r="S782" i="15"/>
  <c r="S798" i="15"/>
  <c r="S814" i="15"/>
  <c r="S830" i="15"/>
  <c r="S838" i="15"/>
  <c r="S846" i="15"/>
  <c r="S854" i="15"/>
  <c r="S862" i="15"/>
  <c r="S870" i="15"/>
  <c r="S878" i="15"/>
  <c r="S886" i="15"/>
  <c r="S894" i="15"/>
  <c r="S902" i="15"/>
  <c r="S11" i="15"/>
  <c r="S19" i="15"/>
  <c r="S27" i="15"/>
  <c r="S35" i="15"/>
  <c r="S43" i="15"/>
  <c r="S51" i="15"/>
  <c r="S59" i="15"/>
  <c r="S67" i="15"/>
  <c r="S75" i="15"/>
  <c r="S83" i="15"/>
  <c r="S88" i="15"/>
  <c r="S92" i="15"/>
  <c r="S96" i="15"/>
  <c r="S100" i="15"/>
  <c r="S104" i="15"/>
  <c r="S108" i="15"/>
  <c r="S112" i="15"/>
  <c r="S116" i="15"/>
  <c r="S120" i="15"/>
  <c r="S124" i="15"/>
  <c r="S128" i="15"/>
  <c r="S132" i="15"/>
  <c r="S136" i="15"/>
  <c r="S140" i="15"/>
  <c r="S144" i="15"/>
  <c r="S148" i="15"/>
  <c r="S152" i="15"/>
  <c r="S156" i="15"/>
  <c r="S160" i="15"/>
  <c r="S164" i="15"/>
  <c r="S168" i="15"/>
  <c r="S172" i="15"/>
  <c r="S176" i="15"/>
  <c r="S180" i="15"/>
  <c r="S184" i="15"/>
  <c r="S188" i="15"/>
  <c r="S192" i="15"/>
  <c r="S196" i="15"/>
  <c r="S200" i="15"/>
  <c r="S204" i="15"/>
  <c r="S208" i="15"/>
  <c r="S738" i="15"/>
  <c r="S754" i="15"/>
  <c r="S770" i="15"/>
  <c r="S786" i="15"/>
  <c r="S802" i="15"/>
  <c r="S818" i="15"/>
  <c r="S831" i="15"/>
  <c r="S839" i="15"/>
  <c r="S847" i="15"/>
  <c r="S855" i="15"/>
  <c r="S863" i="15"/>
  <c r="S871" i="15"/>
  <c r="S879" i="15"/>
  <c r="S887" i="15"/>
  <c r="S895" i="15"/>
  <c r="S903" i="15"/>
  <c r="S12" i="15"/>
  <c r="S20" i="15"/>
  <c r="S28" i="15"/>
  <c r="S36" i="15"/>
  <c r="S44" i="15"/>
  <c r="S52" i="15"/>
  <c r="S60" i="15"/>
  <c r="S68" i="15"/>
  <c r="S76" i="15"/>
  <c r="S84" i="15"/>
  <c r="S89" i="15"/>
  <c r="S93" i="15"/>
  <c r="S97" i="15"/>
  <c r="S101" i="15"/>
  <c r="S105" i="15"/>
  <c r="S109" i="15"/>
  <c r="S113" i="15"/>
  <c r="S117" i="15"/>
  <c r="S121" i="15"/>
  <c r="S125" i="15"/>
  <c r="S129" i="15"/>
  <c r="S133" i="15"/>
  <c r="S137" i="15"/>
  <c r="S141" i="15"/>
  <c r="S145" i="15"/>
  <c r="S149" i="15"/>
  <c r="S153" i="15"/>
  <c r="S157" i="15"/>
  <c r="S161" i="15"/>
  <c r="S165" i="15"/>
  <c r="S169" i="15"/>
  <c r="S173" i="15"/>
  <c r="S177" i="15"/>
  <c r="S181" i="15"/>
  <c r="S185" i="15"/>
  <c r="S189" i="15"/>
  <c r="S193" i="15"/>
  <c r="S197" i="15"/>
  <c r="S201" i="15"/>
  <c r="S205" i="15"/>
  <c r="S209" i="15"/>
  <c r="S742" i="15"/>
  <c r="S758" i="15"/>
  <c r="S774" i="15"/>
  <c r="S790" i="15"/>
  <c r="S806" i="15"/>
  <c r="S822" i="15"/>
  <c r="S834" i="15"/>
  <c r="S842" i="15"/>
  <c r="S850" i="15"/>
  <c r="S858" i="15"/>
  <c r="S866" i="15"/>
  <c r="S874" i="15"/>
  <c r="S882" i="15"/>
  <c r="S890" i="15"/>
  <c r="S898" i="15"/>
  <c r="S906" i="15"/>
  <c r="S15" i="15"/>
  <c r="S23" i="15"/>
  <c r="S31" i="15"/>
  <c r="S39" i="15"/>
  <c r="S47" i="15"/>
  <c r="S55" i="15"/>
  <c r="S63" i="15"/>
  <c r="S71" i="15"/>
  <c r="S79" i="15"/>
  <c r="S85" i="15"/>
  <c r="S90" i="15"/>
  <c r="S94" i="15"/>
  <c r="S98" i="15"/>
  <c r="S102" i="15"/>
  <c r="S106" i="15"/>
  <c r="S110" i="15"/>
  <c r="S114" i="15"/>
  <c r="S118" i="15"/>
  <c r="S122" i="15"/>
  <c r="S126" i="15"/>
  <c r="S130" i="15"/>
  <c r="S134" i="15"/>
  <c r="S138" i="15"/>
  <c r="S142" i="15"/>
  <c r="S146" i="15"/>
  <c r="S150" i="15"/>
  <c r="S154" i="15"/>
  <c r="S158" i="15"/>
  <c r="S162" i="15"/>
  <c r="S166" i="15"/>
  <c r="S170" i="15"/>
  <c r="S174" i="15"/>
  <c r="S178" i="15"/>
  <c r="S182" i="15"/>
  <c r="S186" i="15"/>
  <c r="S190" i="15"/>
  <c r="S194" i="15"/>
  <c r="S198" i="15"/>
  <c r="S202" i="15"/>
  <c r="S206" i="15"/>
  <c r="S210" i="15"/>
  <c r="S746" i="15"/>
  <c r="S762" i="15"/>
  <c r="S778" i="15"/>
  <c r="S794" i="15"/>
  <c r="S810" i="15"/>
  <c r="S826" i="15"/>
  <c r="S835" i="15"/>
  <c r="S843" i="15"/>
  <c r="S851" i="15"/>
  <c r="S859" i="15"/>
  <c r="S867" i="15"/>
  <c r="S875" i="15"/>
  <c r="S883" i="15"/>
  <c r="S891" i="15"/>
  <c r="S899" i="15"/>
  <c r="S907" i="15"/>
  <c r="S16" i="15"/>
  <c r="S24" i="15"/>
  <c r="S32" i="15"/>
  <c r="S40" i="15"/>
  <c r="S48" i="15"/>
  <c r="S56" i="15"/>
  <c r="S64" i="15"/>
  <c r="S72" i="15"/>
  <c r="S80" i="15"/>
  <c r="S87" i="15"/>
  <c r="S91" i="15"/>
  <c r="S95" i="15"/>
  <c r="S99" i="15"/>
  <c r="S103" i="15"/>
  <c r="S107" i="15"/>
  <c r="S111" i="15"/>
  <c r="S115" i="15"/>
  <c r="S119" i="15"/>
  <c r="S123" i="15"/>
  <c r="S127" i="15"/>
  <c r="S131" i="15"/>
  <c r="S135" i="15"/>
  <c r="S139" i="15"/>
  <c r="S143" i="15"/>
  <c r="S147" i="15"/>
  <c r="S151" i="15"/>
  <c r="S155" i="15"/>
  <c r="S159" i="15"/>
  <c r="S163" i="15"/>
  <c r="S167" i="15"/>
  <c r="S171" i="15"/>
  <c r="S175" i="15"/>
  <c r="S179" i="15"/>
  <c r="S183" i="15"/>
  <c r="S187" i="15"/>
  <c r="S191" i="15"/>
  <c r="S195" i="15"/>
  <c r="S199" i="15"/>
  <c r="S203" i="15"/>
  <c r="S207" i="15"/>
  <c r="S9" i="15"/>
  <c r="AK110" i="2"/>
  <c r="AK114" i="2"/>
  <c r="AK118" i="2"/>
  <c r="AK122" i="2"/>
  <c r="AK126" i="2"/>
  <c r="AK130" i="2"/>
  <c r="AK134" i="2"/>
  <c r="AK138" i="2"/>
  <c r="AK142" i="2"/>
  <c r="AK146" i="2"/>
  <c r="AK150" i="2"/>
  <c r="AK154" i="2"/>
  <c r="AK158" i="2"/>
  <c r="AK162" i="2"/>
  <c r="AK166" i="2"/>
  <c r="AK170" i="2"/>
  <c r="AK174" i="2"/>
  <c r="AK178" i="2"/>
  <c r="AK182" i="2"/>
  <c r="AK186" i="2"/>
  <c r="AK190" i="2"/>
  <c r="AK194" i="2"/>
  <c r="AK198" i="2"/>
  <c r="AK202" i="2"/>
  <c r="AK206" i="2"/>
  <c r="AK210" i="2"/>
  <c r="AK214" i="2"/>
  <c r="AK218" i="2"/>
  <c r="AK222" i="2"/>
  <c r="AK226" i="2"/>
  <c r="AK230" i="2"/>
  <c r="AK234" i="2"/>
  <c r="AK238" i="2"/>
  <c r="AK242" i="2"/>
  <c r="AK246" i="2"/>
  <c r="AK250" i="2"/>
  <c r="AK254" i="2"/>
  <c r="AK258" i="2"/>
  <c r="AK262" i="2"/>
  <c r="AK266" i="2"/>
  <c r="AK270" i="2"/>
  <c r="AK274" i="2"/>
  <c r="AK278" i="2"/>
  <c r="AK282" i="2"/>
  <c r="AK286" i="2"/>
  <c r="AK290" i="2"/>
  <c r="AK294" i="2"/>
  <c r="AK298" i="2"/>
  <c r="AK302" i="2"/>
  <c r="AK306" i="2"/>
  <c r="AK310" i="2"/>
  <c r="AK314" i="2"/>
  <c r="AK318" i="2"/>
  <c r="AK322" i="2"/>
  <c r="AK326" i="2"/>
  <c r="AK330" i="2"/>
  <c r="AK334" i="2"/>
  <c r="AK338" i="2"/>
  <c r="AK342" i="2"/>
  <c r="AK346" i="2"/>
  <c r="AK350" i="2"/>
  <c r="AK354" i="2"/>
  <c r="AK358" i="2"/>
  <c r="AK362" i="2"/>
  <c r="AK366" i="2"/>
  <c r="AK370" i="2"/>
  <c r="AK374" i="2"/>
  <c r="AK378" i="2"/>
  <c r="AK382" i="2"/>
  <c r="AK386" i="2"/>
  <c r="AK390" i="2"/>
  <c r="AK394" i="2"/>
  <c r="AK398" i="2"/>
  <c r="AK402" i="2"/>
  <c r="AK406" i="2"/>
  <c r="AK410" i="2"/>
  <c r="AK414" i="2"/>
  <c r="AK418" i="2"/>
  <c r="AK422" i="2"/>
  <c r="AK426" i="2"/>
  <c r="AK430" i="2"/>
  <c r="AK434" i="2"/>
  <c r="AK438" i="2"/>
  <c r="AK442" i="2"/>
  <c r="AK446" i="2"/>
  <c r="AK450" i="2"/>
  <c r="AK454" i="2"/>
  <c r="AK458" i="2"/>
  <c r="AK462" i="2"/>
  <c r="AK466" i="2"/>
  <c r="AK470" i="2"/>
  <c r="AK474" i="2"/>
  <c r="AK478" i="2"/>
  <c r="AK482" i="2"/>
  <c r="AK486" i="2"/>
  <c r="AK490" i="2"/>
  <c r="AK494" i="2"/>
  <c r="AK498" i="2"/>
  <c r="AK502" i="2"/>
  <c r="AK506" i="2"/>
  <c r="AK510" i="2"/>
  <c r="AK514" i="2"/>
  <c r="AK518" i="2"/>
  <c r="AK522" i="2"/>
  <c r="AK526" i="2"/>
  <c r="AK530" i="2"/>
  <c r="AK534" i="2"/>
  <c r="AK538" i="2"/>
  <c r="AK542" i="2"/>
  <c r="AK546" i="2"/>
  <c r="AK550" i="2"/>
  <c r="AK554" i="2"/>
  <c r="AK558" i="2"/>
  <c r="AK562" i="2"/>
  <c r="AK566" i="2"/>
  <c r="AK570" i="2"/>
  <c r="AK574" i="2"/>
  <c r="AK578" i="2"/>
  <c r="AK582" i="2"/>
  <c r="AK586" i="2"/>
  <c r="AK590" i="2"/>
  <c r="AK594" i="2"/>
  <c r="AK598" i="2"/>
  <c r="AK602" i="2"/>
  <c r="AK606" i="2"/>
  <c r="AK610" i="2"/>
  <c r="AK614" i="2"/>
  <c r="AK618" i="2"/>
  <c r="AK622" i="2"/>
  <c r="AK626" i="2"/>
  <c r="AK630" i="2"/>
  <c r="AK634" i="2"/>
  <c r="AK638" i="2"/>
  <c r="AK107" i="2"/>
  <c r="AK111" i="2"/>
  <c r="AK115" i="2"/>
  <c r="AK119" i="2"/>
  <c r="AK123" i="2"/>
  <c r="AK127" i="2"/>
  <c r="AK131" i="2"/>
  <c r="AK135" i="2"/>
  <c r="AK139" i="2"/>
  <c r="AK143" i="2"/>
  <c r="AK147" i="2"/>
  <c r="AK151" i="2"/>
  <c r="AK155" i="2"/>
  <c r="AK159" i="2"/>
  <c r="AK163" i="2"/>
  <c r="AK167" i="2"/>
  <c r="AK171" i="2"/>
  <c r="AK175" i="2"/>
  <c r="AK179" i="2"/>
  <c r="AK183" i="2"/>
  <c r="AK187" i="2"/>
  <c r="AK191" i="2"/>
  <c r="AK195" i="2"/>
  <c r="AK199" i="2"/>
  <c r="AK203" i="2"/>
  <c r="AK207" i="2"/>
  <c r="AK211" i="2"/>
  <c r="AK215" i="2"/>
  <c r="AK219" i="2"/>
  <c r="AK223" i="2"/>
  <c r="AK227" i="2"/>
  <c r="AK231" i="2"/>
  <c r="AK235" i="2"/>
  <c r="AK239" i="2"/>
  <c r="AK243" i="2"/>
  <c r="AK247" i="2"/>
  <c r="AK251" i="2"/>
  <c r="AK255" i="2"/>
  <c r="AK259" i="2"/>
  <c r="AK263" i="2"/>
  <c r="AK267" i="2"/>
  <c r="AK271" i="2"/>
  <c r="AK275" i="2"/>
  <c r="AK279" i="2"/>
  <c r="AK283" i="2"/>
  <c r="AK287" i="2"/>
  <c r="AK291" i="2"/>
  <c r="AK295" i="2"/>
  <c r="AK299" i="2"/>
  <c r="AK303" i="2"/>
  <c r="AK307" i="2"/>
  <c r="AK311" i="2"/>
  <c r="AK315" i="2"/>
  <c r="AK319" i="2"/>
  <c r="AK323" i="2"/>
  <c r="AK327" i="2"/>
  <c r="AK331" i="2"/>
  <c r="AK335" i="2"/>
  <c r="AK339" i="2"/>
  <c r="AK343" i="2"/>
  <c r="AK347" i="2"/>
  <c r="AK351" i="2"/>
  <c r="AK355" i="2"/>
  <c r="AK359" i="2"/>
  <c r="AK363" i="2"/>
  <c r="AK367" i="2"/>
  <c r="AK371" i="2"/>
  <c r="AK375" i="2"/>
  <c r="AK379" i="2"/>
  <c r="AK383" i="2"/>
  <c r="AK387" i="2"/>
  <c r="AK391" i="2"/>
  <c r="AK395" i="2"/>
  <c r="AK399" i="2"/>
  <c r="AK403" i="2"/>
  <c r="AK407" i="2"/>
  <c r="AK411" i="2"/>
  <c r="AK415" i="2"/>
  <c r="AK419" i="2"/>
  <c r="AK423" i="2"/>
  <c r="AK427" i="2"/>
  <c r="AK431" i="2"/>
  <c r="AK435" i="2"/>
  <c r="AK439" i="2"/>
  <c r="AK443" i="2"/>
  <c r="AK447" i="2"/>
  <c r="AK451" i="2"/>
  <c r="AK455" i="2"/>
  <c r="AK459" i="2"/>
  <c r="AK463" i="2"/>
  <c r="AK467" i="2"/>
  <c r="AK471" i="2"/>
  <c r="AK475" i="2"/>
  <c r="AK479" i="2"/>
  <c r="AK483" i="2"/>
  <c r="AK487" i="2"/>
  <c r="AK491" i="2"/>
  <c r="AK495" i="2"/>
  <c r="AK499" i="2"/>
  <c r="AK503" i="2"/>
  <c r="AK507" i="2"/>
  <c r="AK511" i="2"/>
  <c r="AK515" i="2"/>
  <c r="AK519" i="2"/>
  <c r="AK523" i="2"/>
  <c r="AK527" i="2"/>
  <c r="AK531" i="2"/>
  <c r="AK535" i="2"/>
  <c r="AK539" i="2"/>
  <c r="AK543" i="2"/>
  <c r="AK547" i="2"/>
  <c r="AK551" i="2"/>
  <c r="AK555" i="2"/>
  <c r="AK559" i="2"/>
  <c r="AK563" i="2"/>
  <c r="AK567" i="2"/>
  <c r="AK571" i="2"/>
  <c r="AK575" i="2"/>
  <c r="AK579" i="2"/>
  <c r="AK583" i="2"/>
  <c r="AK587" i="2"/>
  <c r="AK591" i="2"/>
  <c r="AK595" i="2"/>
  <c r="AK599" i="2"/>
  <c r="AK603" i="2"/>
  <c r="AK607" i="2"/>
  <c r="AK611" i="2"/>
  <c r="AK615" i="2"/>
  <c r="AK619" i="2"/>
  <c r="AK623" i="2"/>
  <c r="AK627" i="2"/>
  <c r="AK631" i="2"/>
  <c r="AK635" i="2"/>
  <c r="AK639" i="2"/>
  <c r="AK643" i="2"/>
  <c r="AK647" i="2"/>
  <c r="AK651" i="2"/>
  <c r="AK108" i="2"/>
  <c r="AK112" i="2"/>
  <c r="AK116" i="2"/>
  <c r="AK120" i="2"/>
  <c r="AK124" i="2"/>
  <c r="AK128" i="2"/>
  <c r="AK132" i="2"/>
  <c r="AK136" i="2"/>
  <c r="AK140" i="2"/>
  <c r="AK144" i="2"/>
  <c r="AK148" i="2"/>
  <c r="AK152" i="2"/>
  <c r="AK156" i="2"/>
  <c r="AK160" i="2"/>
  <c r="AK164" i="2"/>
  <c r="AK168" i="2"/>
  <c r="AK172" i="2"/>
  <c r="AK176" i="2"/>
  <c r="AK180" i="2"/>
  <c r="AK184" i="2"/>
  <c r="AK188" i="2"/>
  <c r="AK192" i="2"/>
  <c r="AK196" i="2"/>
  <c r="AK200" i="2"/>
  <c r="AK204" i="2"/>
  <c r="AK208" i="2"/>
  <c r="AK212" i="2"/>
  <c r="AK216" i="2"/>
  <c r="AK220" i="2"/>
  <c r="AK224" i="2"/>
  <c r="AK228" i="2"/>
  <c r="AK232" i="2"/>
  <c r="AK236" i="2"/>
  <c r="AK240" i="2"/>
  <c r="AK244" i="2"/>
  <c r="AK248" i="2"/>
  <c r="AK252" i="2"/>
  <c r="AK256" i="2"/>
  <c r="AK260" i="2"/>
  <c r="AK264" i="2"/>
  <c r="AK268" i="2"/>
  <c r="AK272" i="2"/>
  <c r="AK276" i="2"/>
  <c r="AK280" i="2"/>
  <c r="AK284" i="2"/>
  <c r="AK288" i="2"/>
  <c r="AK292" i="2"/>
  <c r="AK296" i="2"/>
  <c r="AK300" i="2"/>
  <c r="AK304" i="2"/>
  <c r="AK308" i="2"/>
  <c r="AK312" i="2"/>
  <c r="AK316" i="2"/>
  <c r="AK320" i="2"/>
  <c r="AK324" i="2"/>
  <c r="AK328" i="2"/>
  <c r="AK332" i="2"/>
  <c r="AK336" i="2"/>
  <c r="AK340" i="2"/>
  <c r="AK344" i="2"/>
  <c r="AK348" i="2"/>
  <c r="AK352" i="2"/>
  <c r="AK356" i="2"/>
  <c r="AK360" i="2"/>
  <c r="AK364" i="2"/>
  <c r="AK368" i="2"/>
  <c r="AK372" i="2"/>
  <c r="AK376" i="2"/>
  <c r="AK380" i="2"/>
  <c r="AK384" i="2"/>
  <c r="AK388" i="2"/>
  <c r="AK392" i="2"/>
  <c r="AK396" i="2"/>
  <c r="AK400" i="2"/>
  <c r="AK404" i="2"/>
  <c r="AK408" i="2"/>
  <c r="AK412" i="2"/>
  <c r="AK416" i="2"/>
  <c r="AK420" i="2"/>
  <c r="AK424" i="2"/>
  <c r="AK428" i="2"/>
  <c r="AK432" i="2"/>
  <c r="AK436" i="2"/>
  <c r="AK440" i="2"/>
  <c r="AK444" i="2"/>
  <c r="AK448" i="2"/>
  <c r="AK452" i="2"/>
  <c r="AK456" i="2"/>
  <c r="AK460" i="2"/>
  <c r="AK464" i="2"/>
  <c r="AK468" i="2"/>
  <c r="AK472" i="2"/>
  <c r="AK476" i="2"/>
  <c r="AK480" i="2"/>
  <c r="AK484" i="2"/>
  <c r="AK488" i="2"/>
  <c r="AK492" i="2"/>
  <c r="AK496" i="2"/>
  <c r="AK500" i="2"/>
  <c r="AK504" i="2"/>
  <c r="AK508" i="2"/>
  <c r="AK512" i="2"/>
  <c r="AK516" i="2"/>
  <c r="AK520" i="2"/>
  <c r="AK524" i="2"/>
  <c r="AK528" i="2"/>
  <c r="AK532" i="2"/>
  <c r="AK536" i="2"/>
  <c r="AK540" i="2"/>
  <c r="AK544" i="2"/>
  <c r="AK548" i="2"/>
  <c r="AK552" i="2"/>
  <c r="AK556" i="2"/>
  <c r="AK560" i="2"/>
  <c r="AK564" i="2"/>
  <c r="AK568" i="2"/>
  <c r="AK572" i="2"/>
  <c r="AK576" i="2"/>
  <c r="AK580" i="2"/>
  <c r="AK584" i="2"/>
  <c r="AK588" i="2"/>
  <c r="AK592" i="2"/>
  <c r="AK596" i="2"/>
  <c r="AK600" i="2"/>
  <c r="AK604" i="2"/>
  <c r="AK608" i="2"/>
  <c r="AK612" i="2"/>
  <c r="AK616" i="2"/>
  <c r="AK620" i="2"/>
  <c r="AK624" i="2"/>
  <c r="AK628" i="2"/>
  <c r="AK632" i="2"/>
  <c r="AK636" i="2"/>
  <c r="AK640" i="2"/>
  <c r="AK644" i="2"/>
  <c r="AK648" i="2"/>
  <c r="AK652" i="2"/>
  <c r="AK121" i="2"/>
  <c r="AK137" i="2"/>
  <c r="AK153" i="2"/>
  <c r="AK169" i="2"/>
  <c r="AK185" i="2"/>
  <c r="AK201" i="2"/>
  <c r="AK217" i="2"/>
  <c r="AK233" i="2"/>
  <c r="AK249" i="2"/>
  <c r="AK265" i="2"/>
  <c r="AK281" i="2"/>
  <c r="AK297" i="2"/>
  <c r="AK313" i="2"/>
  <c r="AK329" i="2"/>
  <c r="AK345" i="2"/>
  <c r="AK361" i="2"/>
  <c r="AK377" i="2"/>
  <c r="AK393" i="2"/>
  <c r="AK409" i="2"/>
  <c r="AK425" i="2"/>
  <c r="AK441" i="2"/>
  <c r="AK457" i="2"/>
  <c r="AK473" i="2"/>
  <c r="AK489" i="2"/>
  <c r="AK505" i="2"/>
  <c r="AK521" i="2"/>
  <c r="AK537" i="2"/>
  <c r="AK553" i="2"/>
  <c r="AK569" i="2"/>
  <c r="AK585" i="2"/>
  <c r="AK601" i="2"/>
  <c r="AK617" i="2"/>
  <c r="AK633" i="2"/>
  <c r="AK645" i="2"/>
  <c r="AK653" i="2"/>
  <c r="AK657" i="2"/>
  <c r="AK661" i="2"/>
  <c r="AK665" i="2"/>
  <c r="AK669" i="2"/>
  <c r="AK673" i="2"/>
  <c r="AK677" i="2"/>
  <c r="AK681" i="2"/>
  <c r="AK685" i="2"/>
  <c r="AK689" i="2"/>
  <c r="AK693" i="2"/>
  <c r="AK697" i="2"/>
  <c r="AK701" i="2"/>
  <c r="AK705" i="2"/>
  <c r="AK709" i="2"/>
  <c r="AK713" i="2"/>
  <c r="AK717" i="2"/>
  <c r="AK721" i="2"/>
  <c r="AK725" i="2"/>
  <c r="AK729" i="2"/>
  <c r="AK733" i="2"/>
  <c r="AK737" i="2"/>
  <c r="AK741" i="2"/>
  <c r="AK745" i="2"/>
  <c r="AK749" i="2"/>
  <c r="AK753" i="2"/>
  <c r="AK757" i="2"/>
  <c r="AK761" i="2"/>
  <c r="AK765" i="2"/>
  <c r="AK769" i="2"/>
  <c r="AK773" i="2"/>
  <c r="AK777" i="2"/>
  <c r="AK781" i="2"/>
  <c r="AK785" i="2"/>
  <c r="AK789" i="2"/>
  <c r="AK793" i="2"/>
  <c r="AK797" i="2"/>
  <c r="AK801" i="2"/>
  <c r="AK805" i="2"/>
  <c r="AK809" i="2"/>
  <c r="AK813" i="2"/>
  <c r="AK817" i="2"/>
  <c r="AK821" i="2"/>
  <c r="AK825" i="2"/>
  <c r="AK829" i="2"/>
  <c r="AK833" i="2"/>
  <c r="AK837" i="2"/>
  <c r="AK841" i="2"/>
  <c r="AK845" i="2"/>
  <c r="AK849" i="2"/>
  <c r="AK853" i="2"/>
  <c r="AK857" i="2"/>
  <c r="AK861" i="2"/>
  <c r="AK865" i="2"/>
  <c r="AK869" i="2"/>
  <c r="AK873" i="2"/>
  <c r="AK877" i="2"/>
  <c r="AK881" i="2"/>
  <c r="AK885" i="2"/>
  <c r="AK889" i="2"/>
  <c r="AK893" i="2"/>
  <c r="AK897" i="2"/>
  <c r="AK901" i="2"/>
  <c r="AK93" i="2"/>
  <c r="AK97" i="2"/>
  <c r="AK101" i="2"/>
  <c r="AK105" i="2"/>
  <c r="AK80" i="2"/>
  <c r="AK84" i="2"/>
  <c r="AK88" i="2"/>
  <c r="AK61" i="2"/>
  <c r="AK65" i="2"/>
  <c r="AK69" i="2"/>
  <c r="AK73" i="2"/>
  <c r="AK77" i="2"/>
  <c r="AK43" i="2"/>
  <c r="AK47" i="2"/>
  <c r="AK51" i="2"/>
  <c r="AK55" i="2"/>
  <c r="AK59" i="2"/>
  <c r="AK22" i="2"/>
  <c r="AK26" i="2"/>
  <c r="AK30" i="2"/>
  <c r="AK34" i="2"/>
  <c r="AK38" i="2"/>
  <c r="AK7" i="2"/>
  <c r="AK11" i="2"/>
  <c r="AK15" i="2"/>
  <c r="AK19" i="2"/>
  <c r="AK565" i="2"/>
  <c r="AK664" i="2"/>
  <c r="AK684" i="2"/>
  <c r="AK704" i="2"/>
  <c r="AK716" i="2"/>
  <c r="AK728" i="2"/>
  <c r="AK740" i="2"/>
  <c r="AK752" i="2"/>
  <c r="AK772" i="2"/>
  <c r="AK784" i="2"/>
  <c r="AK796" i="2"/>
  <c r="AK812" i="2"/>
  <c r="AK824" i="2"/>
  <c r="AK836" i="2"/>
  <c r="AK848" i="2"/>
  <c r="AK860" i="2"/>
  <c r="AK872" i="2"/>
  <c r="AK884" i="2"/>
  <c r="AK896" i="2"/>
  <c r="AK96" i="2"/>
  <c r="AK79" i="2"/>
  <c r="AK91" i="2"/>
  <c r="AK72" i="2"/>
  <c r="AK46" i="2"/>
  <c r="AK58" i="2"/>
  <c r="AK33" i="2"/>
  <c r="AK14" i="2"/>
  <c r="AK109" i="2"/>
  <c r="AK125" i="2"/>
  <c r="AK141" i="2"/>
  <c r="AK157" i="2"/>
  <c r="AK173" i="2"/>
  <c r="AK189" i="2"/>
  <c r="AK205" i="2"/>
  <c r="AK221" i="2"/>
  <c r="AK237" i="2"/>
  <c r="AK253" i="2"/>
  <c r="AK269" i="2"/>
  <c r="AK285" i="2"/>
  <c r="AK301" i="2"/>
  <c r="AK317" i="2"/>
  <c r="AK333" i="2"/>
  <c r="AK349" i="2"/>
  <c r="AK365" i="2"/>
  <c r="AK381" i="2"/>
  <c r="AK397" i="2"/>
  <c r="AK413" i="2"/>
  <c r="AK429" i="2"/>
  <c r="AK445" i="2"/>
  <c r="AK461" i="2"/>
  <c r="AK477" i="2"/>
  <c r="AK493" i="2"/>
  <c r="AK509" i="2"/>
  <c r="AK525" i="2"/>
  <c r="AK541" i="2"/>
  <c r="AK557" i="2"/>
  <c r="AK573" i="2"/>
  <c r="AK589" i="2"/>
  <c r="AK605" i="2"/>
  <c r="AK621" i="2"/>
  <c r="AK637" i="2"/>
  <c r="AK646" i="2"/>
  <c r="AK654" i="2"/>
  <c r="AK658" i="2"/>
  <c r="AK662" i="2"/>
  <c r="AK666" i="2"/>
  <c r="AK670" i="2"/>
  <c r="AK674" i="2"/>
  <c r="AK678" i="2"/>
  <c r="AK682" i="2"/>
  <c r="AK686" i="2"/>
  <c r="AK690" i="2"/>
  <c r="AK694" i="2"/>
  <c r="AK698" i="2"/>
  <c r="AK702" i="2"/>
  <c r="AK706" i="2"/>
  <c r="AK710" i="2"/>
  <c r="AK714" i="2"/>
  <c r="AK718" i="2"/>
  <c r="AK722" i="2"/>
  <c r="AK726" i="2"/>
  <c r="AK730" i="2"/>
  <c r="AK734" i="2"/>
  <c r="AK738" i="2"/>
  <c r="AK742" i="2"/>
  <c r="AK746" i="2"/>
  <c r="AK750" i="2"/>
  <c r="AK754" i="2"/>
  <c r="AK758" i="2"/>
  <c r="AK762" i="2"/>
  <c r="AK766" i="2"/>
  <c r="AK770" i="2"/>
  <c r="AK774" i="2"/>
  <c r="AK778" i="2"/>
  <c r="AK782" i="2"/>
  <c r="AK786" i="2"/>
  <c r="AK790" i="2"/>
  <c r="AK794" i="2"/>
  <c r="AK798" i="2"/>
  <c r="AK802" i="2"/>
  <c r="AK806" i="2"/>
  <c r="AK810" i="2"/>
  <c r="AK814" i="2"/>
  <c r="AK818" i="2"/>
  <c r="AK822" i="2"/>
  <c r="AK826" i="2"/>
  <c r="AK830" i="2"/>
  <c r="AK834" i="2"/>
  <c r="AK838" i="2"/>
  <c r="AK842" i="2"/>
  <c r="AK846" i="2"/>
  <c r="AK850" i="2"/>
  <c r="AK854" i="2"/>
  <c r="AK858" i="2"/>
  <c r="AK862" i="2"/>
  <c r="AK866" i="2"/>
  <c r="AK870" i="2"/>
  <c r="AK874" i="2"/>
  <c r="AK878" i="2"/>
  <c r="AK882" i="2"/>
  <c r="AK886" i="2"/>
  <c r="AK890" i="2"/>
  <c r="AK894" i="2"/>
  <c r="AK898" i="2"/>
  <c r="AK902" i="2"/>
  <c r="AK94" i="2"/>
  <c r="AK98" i="2"/>
  <c r="AK102" i="2"/>
  <c r="AK106" i="2"/>
  <c r="AK81" i="2"/>
  <c r="AK85" i="2"/>
  <c r="AK89" i="2"/>
  <c r="AK62" i="2"/>
  <c r="AK66" i="2"/>
  <c r="AK70" i="2"/>
  <c r="AK74" i="2"/>
  <c r="AK40" i="2"/>
  <c r="AK44" i="2"/>
  <c r="AK48" i="2"/>
  <c r="AK52" i="2"/>
  <c r="AK56" i="2"/>
  <c r="AK60" i="2"/>
  <c r="AK23" i="2"/>
  <c r="AK27" i="2"/>
  <c r="AK31" i="2"/>
  <c r="AK35" i="2"/>
  <c r="AK39" i="2"/>
  <c r="AK8" i="2"/>
  <c r="AK12" i="2"/>
  <c r="AK16" i="2"/>
  <c r="AK4" i="2"/>
  <c r="AK149" i="2"/>
  <c r="AK181" i="2"/>
  <c r="AK213" i="2"/>
  <c r="AK229" i="2"/>
  <c r="AK261" i="2"/>
  <c r="AK293" i="2"/>
  <c r="AK325" i="2"/>
  <c r="AK373" i="2"/>
  <c r="AK405" i="2"/>
  <c r="AK421" i="2"/>
  <c r="AK469" i="2"/>
  <c r="AK501" i="2"/>
  <c r="AK533" i="2"/>
  <c r="AK581" i="2"/>
  <c r="AK613" i="2"/>
  <c r="AK642" i="2"/>
  <c r="AK656" i="2"/>
  <c r="AK668" i="2"/>
  <c r="AK676" i="2"/>
  <c r="AK688" i="2"/>
  <c r="AK696" i="2"/>
  <c r="AK708" i="2"/>
  <c r="AK720" i="2"/>
  <c r="AK732" i="2"/>
  <c r="AK744" i="2"/>
  <c r="AK756" i="2"/>
  <c r="AK768" i="2"/>
  <c r="AK780" i="2"/>
  <c r="AK792" i="2"/>
  <c r="AK804" i="2"/>
  <c r="AK808" i="2"/>
  <c r="AK820" i="2"/>
  <c r="AK828" i="2"/>
  <c r="AK840" i="2"/>
  <c r="AK852" i="2"/>
  <c r="AK864" i="2"/>
  <c r="AK880" i="2"/>
  <c r="AK888" i="2"/>
  <c r="AK900" i="2"/>
  <c r="AK100" i="2"/>
  <c r="AK87" i="2"/>
  <c r="AK64" i="2"/>
  <c r="AK76" i="2"/>
  <c r="AK54" i="2"/>
  <c r="AK25" i="2"/>
  <c r="AK37" i="2"/>
  <c r="AK18" i="2"/>
  <c r="AK113" i="2"/>
  <c r="AK129" i="2"/>
  <c r="AK145" i="2"/>
  <c r="AK161" i="2"/>
  <c r="AK177" i="2"/>
  <c r="AK193" i="2"/>
  <c r="AK209" i="2"/>
  <c r="AK225" i="2"/>
  <c r="AK241" i="2"/>
  <c r="AK257" i="2"/>
  <c r="AK273" i="2"/>
  <c r="AK289" i="2"/>
  <c r="AK305" i="2"/>
  <c r="AK321" i="2"/>
  <c r="AK337" i="2"/>
  <c r="AK353" i="2"/>
  <c r="AK369" i="2"/>
  <c r="AK385" i="2"/>
  <c r="AK401" i="2"/>
  <c r="AK417" i="2"/>
  <c r="AK433" i="2"/>
  <c r="AK449" i="2"/>
  <c r="AK465" i="2"/>
  <c r="AK481" i="2"/>
  <c r="AK497" i="2"/>
  <c r="AK513" i="2"/>
  <c r="AK529" i="2"/>
  <c r="AK545" i="2"/>
  <c r="AK561" i="2"/>
  <c r="AK577" i="2"/>
  <c r="AK593" i="2"/>
  <c r="AK609" i="2"/>
  <c r="AK625" i="2"/>
  <c r="AK641" i="2"/>
  <c r="AK649" i="2"/>
  <c r="AK655" i="2"/>
  <c r="AK659" i="2"/>
  <c r="AK663" i="2"/>
  <c r="AK667" i="2"/>
  <c r="AK671" i="2"/>
  <c r="AK675" i="2"/>
  <c r="AK679" i="2"/>
  <c r="AK683" i="2"/>
  <c r="AK687" i="2"/>
  <c r="AK691" i="2"/>
  <c r="AK695" i="2"/>
  <c r="AK699" i="2"/>
  <c r="AK703" i="2"/>
  <c r="AK707" i="2"/>
  <c r="AK711" i="2"/>
  <c r="AK715" i="2"/>
  <c r="AK719" i="2"/>
  <c r="AK723" i="2"/>
  <c r="AK727" i="2"/>
  <c r="AK731" i="2"/>
  <c r="AK735" i="2"/>
  <c r="AK739" i="2"/>
  <c r="AK743" i="2"/>
  <c r="AK747" i="2"/>
  <c r="AK751" i="2"/>
  <c r="AK755" i="2"/>
  <c r="AK759" i="2"/>
  <c r="AK763" i="2"/>
  <c r="AK767" i="2"/>
  <c r="AK771" i="2"/>
  <c r="AK775" i="2"/>
  <c r="AK779" i="2"/>
  <c r="AK783" i="2"/>
  <c r="AK787" i="2"/>
  <c r="AK791" i="2"/>
  <c r="AK795" i="2"/>
  <c r="AK799" i="2"/>
  <c r="AK803" i="2"/>
  <c r="AK807" i="2"/>
  <c r="AK811" i="2"/>
  <c r="AK815" i="2"/>
  <c r="AK819" i="2"/>
  <c r="AK823" i="2"/>
  <c r="AK827" i="2"/>
  <c r="AK831" i="2"/>
  <c r="AK835" i="2"/>
  <c r="AK839" i="2"/>
  <c r="AK843" i="2"/>
  <c r="AK847" i="2"/>
  <c r="AK851" i="2"/>
  <c r="AK855" i="2"/>
  <c r="AK859" i="2"/>
  <c r="AK863" i="2"/>
  <c r="AK867" i="2"/>
  <c r="AK871" i="2"/>
  <c r="AK875" i="2"/>
  <c r="AK879" i="2"/>
  <c r="AK883" i="2"/>
  <c r="AK887" i="2"/>
  <c r="AK891" i="2"/>
  <c r="AK895" i="2"/>
  <c r="AK899" i="2"/>
  <c r="AK903" i="2"/>
  <c r="AK95" i="2"/>
  <c r="AK99" i="2"/>
  <c r="AK103" i="2"/>
  <c r="AK78" i="2"/>
  <c r="AK82" i="2"/>
  <c r="AK86" i="2"/>
  <c r="AK90" i="2"/>
  <c r="AK63" i="2"/>
  <c r="AK67" i="2"/>
  <c r="AK71" i="2"/>
  <c r="AK75" i="2"/>
  <c r="AK41" i="2"/>
  <c r="AK45" i="2"/>
  <c r="AK49" i="2"/>
  <c r="AK53" i="2"/>
  <c r="AK57" i="2"/>
  <c r="AK20" i="2"/>
  <c r="AK24" i="2"/>
  <c r="AK28" i="2"/>
  <c r="AK32" i="2"/>
  <c r="AK36" i="2"/>
  <c r="AK5" i="2"/>
  <c r="AK9" i="2"/>
  <c r="AK13" i="2"/>
  <c r="AK17" i="2"/>
  <c r="AK117" i="2"/>
  <c r="AK133" i="2"/>
  <c r="AK165" i="2"/>
  <c r="AK197" i="2"/>
  <c r="AK245" i="2"/>
  <c r="AK277" i="2"/>
  <c r="AK309" i="2"/>
  <c r="AK341" i="2"/>
  <c r="AK357" i="2"/>
  <c r="AK389" i="2"/>
  <c r="AK437" i="2"/>
  <c r="AK453" i="2"/>
  <c r="AK485" i="2"/>
  <c r="AK517" i="2"/>
  <c r="AK549" i="2"/>
  <c r="AK597" i="2"/>
  <c r="AK629" i="2"/>
  <c r="AK650" i="2"/>
  <c r="AK660" i="2"/>
  <c r="AK672" i="2"/>
  <c r="AK680" i="2"/>
  <c r="AK692" i="2"/>
  <c r="AK700" i="2"/>
  <c r="AK712" i="2"/>
  <c r="AK724" i="2"/>
  <c r="AK736" i="2"/>
  <c r="AK748" i="2"/>
  <c r="AK760" i="2"/>
  <c r="AK764" i="2"/>
  <c r="AK776" i="2"/>
  <c r="AK788" i="2"/>
  <c r="AK800" i="2"/>
  <c r="AK816" i="2"/>
  <c r="AK832" i="2"/>
  <c r="AK844" i="2"/>
  <c r="AK856" i="2"/>
  <c r="AK868" i="2"/>
  <c r="AK876" i="2"/>
  <c r="AK892" i="2"/>
  <c r="AK92" i="2"/>
  <c r="AK104" i="2"/>
  <c r="AK83" i="2"/>
  <c r="AK68" i="2"/>
  <c r="AK42" i="2"/>
  <c r="AK50" i="2"/>
  <c r="AK21" i="2"/>
  <c r="AK29" i="2"/>
  <c r="AK6" i="2"/>
  <c r="AK10" i="2"/>
  <c r="B5" i="14"/>
  <c r="B9" i="14" s="1"/>
  <c r="P11" i="14"/>
  <c r="P10" i="14"/>
  <c r="P9" i="14"/>
  <c r="P8" i="14"/>
  <c r="O10" i="14"/>
  <c r="O8" i="14"/>
  <c r="O11" i="14"/>
  <c r="O9" i="14"/>
  <c r="M9" i="14"/>
  <c r="N11" i="14"/>
  <c r="N10" i="14"/>
  <c r="N9" i="14"/>
  <c r="N8" i="14"/>
  <c r="M11" i="14"/>
  <c r="M10" i="14"/>
  <c r="M8" i="14"/>
  <c r="D8" i="14"/>
  <c r="F8" i="14"/>
  <c r="C8" i="14"/>
  <c r="E8" i="14"/>
  <c r="C9" i="14"/>
  <c r="D9" i="14"/>
  <c r="E9" i="14"/>
  <c r="F9" i="14"/>
  <c r="H7" i="11"/>
  <c r="Q8" i="14" l="1"/>
  <c r="T205" i="15"/>
  <c r="T209" i="15"/>
  <c r="T213" i="15"/>
  <c r="T217" i="15"/>
  <c r="T221" i="15"/>
  <c r="T225" i="15"/>
  <c r="T229" i="15"/>
  <c r="T233" i="15"/>
  <c r="T237" i="15"/>
  <c r="T241" i="15"/>
  <c r="T245" i="15"/>
  <c r="T249" i="15"/>
  <c r="T253" i="15"/>
  <c r="T257" i="15"/>
  <c r="T261" i="15"/>
  <c r="T265" i="15"/>
  <c r="T269" i="15"/>
  <c r="T273" i="15"/>
  <c r="T277" i="15"/>
  <c r="T281" i="15"/>
  <c r="T285" i="15"/>
  <c r="T289" i="15"/>
  <c r="T293" i="15"/>
  <c r="T297" i="15"/>
  <c r="T301" i="15"/>
  <c r="T305" i="15"/>
  <c r="T309" i="15"/>
  <c r="T313" i="15"/>
  <c r="T317" i="15"/>
  <c r="T321" i="15"/>
  <c r="T325" i="15"/>
  <c r="T329" i="15"/>
  <c r="T333" i="15"/>
  <c r="T337" i="15"/>
  <c r="T341" i="15"/>
  <c r="T345" i="15"/>
  <c r="T349" i="15"/>
  <c r="T353" i="15"/>
  <c r="T357" i="15"/>
  <c r="T361" i="15"/>
  <c r="T365" i="15"/>
  <c r="T369" i="15"/>
  <c r="T373" i="15"/>
  <c r="T377" i="15"/>
  <c r="T381" i="15"/>
  <c r="T385" i="15"/>
  <c r="T389" i="15"/>
  <c r="T393" i="15"/>
  <c r="T397" i="15"/>
  <c r="T401" i="15"/>
  <c r="T405" i="15"/>
  <c r="T409" i="15"/>
  <c r="T413" i="15"/>
  <c r="T417" i="15"/>
  <c r="T421" i="15"/>
  <c r="T425" i="15"/>
  <c r="T429" i="15"/>
  <c r="T433" i="15"/>
  <c r="T437" i="15"/>
  <c r="T441" i="15"/>
  <c r="T445" i="15"/>
  <c r="T449" i="15"/>
  <c r="T453" i="15"/>
  <c r="T457" i="15"/>
  <c r="T461" i="15"/>
  <c r="T465" i="15"/>
  <c r="T469" i="15"/>
  <c r="T473" i="15"/>
  <c r="T477" i="15"/>
  <c r="T481" i="15"/>
  <c r="T485" i="15"/>
  <c r="T489" i="15"/>
  <c r="T493" i="15"/>
  <c r="T497" i="15"/>
  <c r="T501" i="15"/>
  <c r="C502" i="15" s="1"/>
  <c r="T505" i="15"/>
  <c r="C506" i="15" s="1"/>
  <c r="T509" i="15"/>
  <c r="C510" i="15" s="1"/>
  <c r="T513" i="15"/>
  <c r="C514" i="15" s="1"/>
  <c r="T517" i="15"/>
  <c r="C518" i="15" s="1"/>
  <c r="T521" i="15"/>
  <c r="C522" i="15" s="1"/>
  <c r="T525" i="15"/>
  <c r="C526" i="15" s="1"/>
  <c r="T529" i="15"/>
  <c r="C530" i="15" s="1"/>
  <c r="T533" i="15"/>
  <c r="C534" i="15" s="1"/>
  <c r="T537" i="15"/>
  <c r="C538" i="15" s="1"/>
  <c r="T541" i="15"/>
  <c r="C542" i="15" s="1"/>
  <c r="T206" i="15"/>
  <c r="T210" i="15"/>
  <c r="T214" i="15"/>
  <c r="T218" i="15"/>
  <c r="T222" i="15"/>
  <c r="T226" i="15"/>
  <c r="T230" i="15"/>
  <c r="T234" i="15"/>
  <c r="T238" i="15"/>
  <c r="T242" i="15"/>
  <c r="T246" i="15"/>
  <c r="T250" i="15"/>
  <c r="T254" i="15"/>
  <c r="T258" i="15"/>
  <c r="T262" i="15"/>
  <c r="T266" i="15"/>
  <c r="T270" i="15"/>
  <c r="T274" i="15"/>
  <c r="T278" i="15"/>
  <c r="T282" i="15"/>
  <c r="T286" i="15"/>
  <c r="T290" i="15"/>
  <c r="T294" i="15"/>
  <c r="T298" i="15"/>
  <c r="T302" i="15"/>
  <c r="T306" i="15"/>
  <c r="T310" i="15"/>
  <c r="T314" i="15"/>
  <c r="T318" i="15"/>
  <c r="T322" i="15"/>
  <c r="T326" i="15"/>
  <c r="T330" i="15"/>
  <c r="T334" i="15"/>
  <c r="T338" i="15"/>
  <c r="T342" i="15"/>
  <c r="T346" i="15"/>
  <c r="T350" i="15"/>
  <c r="T354" i="15"/>
  <c r="T358" i="15"/>
  <c r="T362" i="15"/>
  <c r="T366" i="15"/>
  <c r="T370" i="15"/>
  <c r="T374" i="15"/>
  <c r="T378" i="15"/>
  <c r="T382" i="15"/>
  <c r="T386" i="15"/>
  <c r="T390" i="15"/>
  <c r="T207" i="15"/>
  <c r="T211" i="15"/>
  <c r="T215" i="15"/>
  <c r="T219" i="15"/>
  <c r="T223" i="15"/>
  <c r="T227" i="15"/>
  <c r="T231" i="15"/>
  <c r="T235" i="15"/>
  <c r="T239" i="15"/>
  <c r="T243" i="15"/>
  <c r="T247" i="15"/>
  <c r="T251" i="15"/>
  <c r="T255" i="15"/>
  <c r="T259" i="15"/>
  <c r="T263" i="15"/>
  <c r="T267" i="15"/>
  <c r="T271" i="15"/>
  <c r="T275" i="15"/>
  <c r="T279" i="15"/>
  <c r="T283" i="15"/>
  <c r="T287" i="15"/>
  <c r="T291" i="15"/>
  <c r="T295" i="15"/>
  <c r="T299" i="15"/>
  <c r="T303" i="15"/>
  <c r="T307" i="15"/>
  <c r="T311" i="15"/>
  <c r="T315" i="15"/>
  <c r="T319" i="15"/>
  <c r="T323" i="15"/>
  <c r="T327" i="15"/>
  <c r="T331" i="15"/>
  <c r="T335" i="15"/>
  <c r="T339" i="15"/>
  <c r="T343" i="15"/>
  <c r="T347" i="15"/>
  <c r="T351" i="15"/>
  <c r="T355" i="15"/>
  <c r="T359" i="15"/>
  <c r="T363" i="15"/>
  <c r="T367" i="15"/>
  <c r="T371" i="15"/>
  <c r="T375" i="15"/>
  <c r="T379" i="15"/>
  <c r="T383" i="15"/>
  <c r="T387" i="15"/>
  <c r="T391" i="15"/>
  <c r="T395" i="15"/>
  <c r="T399" i="15"/>
  <c r="T403" i="15"/>
  <c r="T407" i="15"/>
  <c r="T411" i="15"/>
  <c r="T415" i="15"/>
  <c r="T419" i="15"/>
  <c r="T423" i="15"/>
  <c r="T427" i="15"/>
  <c r="T431" i="15"/>
  <c r="T435" i="15"/>
  <c r="T439" i="15"/>
  <c r="T443" i="15"/>
  <c r="T447" i="15"/>
  <c r="T451" i="15"/>
  <c r="T455" i="15"/>
  <c r="T459" i="15"/>
  <c r="T463" i="15"/>
  <c r="T467" i="15"/>
  <c r="T471" i="15"/>
  <c r="T475" i="15"/>
  <c r="T479" i="15"/>
  <c r="T483" i="15"/>
  <c r="T487" i="15"/>
  <c r="T491" i="15"/>
  <c r="T495" i="15"/>
  <c r="T499" i="15"/>
  <c r="T503" i="15"/>
  <c r="C504" i="15" s="1"/>
  <c r="T507" i="15"/>
  <c r="C508" i="15" s="1"/>
  <c r="T511" i="15"/>
  <c r="C512" i="15" s="1"/>
  <c r="T515" i="15"/>
  <c r="C516" i="15" s="1"/>
  <c r="T519" i="15"/>
  <c r="C520" i="15" s="1"/>
  <c r="T523" i="15"/>
  <c r="C524" i="15" s="1"/>
  <c r="T527" i="15"/>
  <c r="C528" i="15" s="1"/>
  <c r="T531" i="15"/>
  <c r="C532" i="15" s="1"/>
  <c r="T535" i="15"/>
  <c r="C536" i="15" s="1"/>
  <c r="T539" i="15"/>
  <c r="C540" i="15" s="1"/>
  <c r="T543" i="15"/>
  <c r="C544" i="15" s="1"/>
  <c r="T208" i="15"/>
  <c r="T224" i="15"/>
  <c r="T240" i="15"/>
  <c r="T256" i="15"/>
  <c r="T272" i="15"/>
  <c r="T288" i="15"/>
  <c r="T304" i="15"/>
  <c r="T320" i="15"/>
  <c r="T336" i="15"/>
  <c r="T352" i="15"/>
  <c r="T368" i="15"/>
  <c r="T384" i="15"/>
  <c r="T396" i="15"/>
  <c r="T404" i="15"/>
  <c r="T412" i="15"/>
  <c r="T420" i="15"/>
  <c r="T428" i="15"/>
  <c r="T436" i="15"/>
  <c r="T444" i="15"/>
  <c r="T452" i="15"/>
  <c r="T460" i="15"/>
  <c r="T468" i="15"/>
  <c r="T476" i="15"/>
  <c r="T484" i="15"/>
  <c r="T492" i="15"/>
  <c r="T212" i="15"/>
  <c r="T228" i="15"/>
  <c r="T244" i="15"/>
  <c r="T260" i="15"/>
  <c r="T276" i="15"/>
  <c r="T292" i="15"/>
  <c r="T308" i="15"/>
  <c r="T324" i="15"/>
  <c r="T340" i="15"/>
  <c r="T356" i="15"/>
  <c r="T372" i="15"/>
  <c r="T388" i="15"/>
  <c r="T398" i="15"/>
  <c r="T406" i="15"/>
  <c r="T414" i="15"/>
  <c r="T422" i="15"/>
  <c r="T430" i="15"/>
  <c r="T438" i="15"/>
  <c r="T446" i="15"/>
  <c r="T454" i="15"/>
  <c r="T462" i="15"/>
  <c r="T470" i="15"/>
  <c r="T478" i="15"/>
  <c r="T486" i="15"/>
  <c r="T494" i="15"/>
  <c r="T502" i="15"/>
  <c r="C503" i="15" s="1"/>
  <c r="T510" i="15"/>
  <c r="C511" i="15" s="1"/>
  <c r="T518" i="15"/>
  <c r="C519" i="15" s="1"/>
  <c r="T526" i="15"/>
  <c r="C527" i="15" s="1"/>
  <c r="T534" i="15"/>
  <c r="C535" i="15" s="1"/>
  <c r="T542" i="15"/>
  <c r="C543" i="15" s="1"/>
  <c r="T547" i="15"/>
  <c r="C548" i="15" s="1"/>
  <c r="T551" i="15"/>
  <c r="C552" i="15" s="1"/>
  <c r="T555" i="15"/>
  <c r="C556" i="15" s="1"/>
  <c r="T559" i="15"/>
  <c r="C560" i="15" s="1"/>
  <c r="T563" i="15"/>
  <c r="C564" i="15" s="1"/>
  <c r="T567" i="15"/>
  <c r="C568" i="15" s="1"/>
  <c r="T571" i="15"/>
  <c r="C572" i="15" s="1"/>
  <c r="T575" i="15"/>
  <c r="C576" i="15" s="1"/>
  <c r="T579" i="15"/>
  <c r="C580" i="15" s="1"/>
  <c r="T583" i="15"/>
  <c r="C584" i="15" s="1"/>
  <c r="T587" i="15"/>
  <c r="C588" i="15" s="1"/>
  <c r="T591" i="15"/>
  <c r="C592" i="15" s="1"/>
  <c r="T595" i="15"/>
  <c r="C596" i="15" s="1"/>
  <c r="T599" i="15"/>
  <c r="C600" i="15" s="1"/>
  <c r="T603" i="15"/>
  <c r="C604" i="15" s="1"/>
  <c r="T607" i="15"/>
  <c r="C608" i="15" s="1"/>
  <c r="T611" i="15"/>
  <c r="C612" i="15" s="1"/>
  <c r="T615" i="15"/>
  <c r="C616" i="15" s="1"/>
  <c r="T619" i="15"/>
  <c r="C620" i="15" s="1"/>
  <c r="T623" i="15"/>
  <c r="C624" i="15" s="1"/>
  <c r="T627" i="15"/>
  <c r="C628" i="15" s="1"/>
  <c r="T631" i="15"/>
  <c r="C632" i="15" s="1"/>
  <c r="T635" i="15"/>
  <c r="C636" i="15" s="1"/>
  <c r="T639" i="15"/>
  <c r="C640" i="15" s="1"/>
  <c r="T643" i="15"/>
  <c r="C644" i="15" s="1"/>
  <c r="T647" i="15"/>
  <c r="C648" i="15" s="1"/>
  <c r="T651" i="15"/>
  <c r="C652" i="15" s="1"/>
  <c r="T655" i="15"/>
  <c r="C656" i="15" s="1"/>
  <c r="T659" i="15"/>
  <c r="C660" i="15" s="1"/>
  <c r="T663" i="15"/>
  <c r="C664" i="15" s="1"/>
  <c r="T667" i="15"/>
  <c r="C668" i="15" s="1"/>
  <c r="T671" i="15"/>
  <c r="C672" i="15" s="1"/>
  <c r="T675" i="15"/>
  <c r="C676" i="15" s="1"/>
  <c r="T679" i="15"/>
  <c r="C680" i="15" s="1"/>
  <c r="T683" i="15"/>
  <c r="C684" i="15" s="1"/>
  <c r="T687" i="15"/>
  <c r="C688" i="15" s="1"/>
  <c r="T691" i="15"/>
  <c r="C692" i="15" s="1"/>
  <c r="T695" i="15"/>
  <c r="C696" i="15" s="1"/>
  <c r="T699" i="15"/>
  <c r="C700" i="15" s="1"/>
  <c r="T703" i="15"/>
  <c r="C704" i="15" s="1"/>
  <c r="T707" i="15"/>
  <c r="C708" i="15" s="1"/>
  <c r="T711" i="15"/>
  <c r="C712" i="15" s="1"/>
  <c r="T715" i="15"/>
  <c r="C716" i="15" s="1"/>
  <c r="T719" i="15"/>
  <c r="C720" i="15" s="1"/>
  <c r="T723" i="15"/>
  <c r="C724" i="15" s="1"/>
  <c r="T727" i="15"/>
  <c r="C728" i="15" s="1"/>
  <c r="T731" i="15"/>
  <c r="C732" i="15" s="1"/>
  <c r="T735" i="15"/>
  <c r="C736" i="15" s="1"/>
  <c r="T739" i="15"/>
  <c r="C740" i="15" s="1"/>
  <c r="T743" i="15"/>
  <c r="C744" i="15" s="1"/>
  <c r="T747" i="15"/>
  <c r="C748" i="15" s="1"/>
  <c r="T751" i="15"/>
  <c r="C752" i="15" s="1"/>
  <c r="T755" i="15"/>
  <c r="C756" i="15" s="1"/>
  <c r="T759" i="15"/>
  <c r="C760" i="15" s="1"/>
  <c r="T216" i="15"/>
  <c r="T232" i="15"/>
  <c r="T248" i="15"/>
  <c r="T264" i="15"/>
  <c r="T280" i="15"/>
  <c r="T296" i="15"/>
  <c r="T312" i="15"/>
  <c r="T328" i="15"/>
  <c r="T344" i="15"/>
  <c r="T360" i="15"/>
  <c r="T376" i="15"/>
  <c r="T392" i="15"/>
  <c r="T400" i="15"/>
  <c r="T408" i="15"/>
  <c r="T416" i="15"/>
  <c r="T424" i="15"/>
  <c r="T432" i="15"/>
  <c r="T440" i="15"/>
  <c r="T448" i="15"/>
  <c r="T456" i="15"/>
  <c r="T464" i="15"/>
  <c r="T472" i="15"/>
  <c r="T480" i="15"/>
  <c r="T220" i="15"/>
  <c r="T236" i="15"/>
  <c r="T252" i="15"/>
  <c r="T268" i="15"/>
  <c r="T284" i="15"/>
  <c r="T300" i="15"/>
  <c r="T316" i="15"/>
  <c r="T332" i="15"/>
  <c r="T348" i="15"/>
  <c r="T364" i="15"/>
  <c r="T380" i="15"/>
  <c r="T394" i="15"/>
  <c r="T402" i="15"/>
  <c r="T410" i="15"/>
  <c r="T418" i="15"/>
  <c r="T426" i="15"/>
  <c r="T434" i="15"/>
  <c r="T442" i="15"/>
  <c r="T450" i="15"/>
  <c r="T458" i="15"/>
  <c r="T466" i="15"/>
  <c r="T474" i="15"/>
  <c r="T482" i="15"/>
  <c r="T490" i="15"/>
  <c r="T498" i="15"/>
  <c r="T506" i="15"/>
  <c r="C507" i="15" s="1"/>
  <c r="T514" i="15"/>
  <c r="C515" i="15" s="1"/>
  <c r="T522" i="15"/>
  <c r="C523" i="15" s="1"/>
  <c r="T530" i="15"/>
  <c r="C531" i="15" s="1"/>
  <c r="T538" i="15"/>
  <c r="C539" i="15" s="1"/>
  <c r="T545" i="15"/>
  <c r="C546" i="15" s="1"/>
  <c r="T549" i="15"/>
  <c r="C550" i="15" s="1"/>
  <c r="T553" i="15"/>
  <c r="C554" i="15" s="1"/>
  <c r="T557" i="15"/>
  <c r="C558" i="15" s="1"/>
  <c r="T561" i="15"/>
  <c r="C562" i="15" s="1"/>
  <c r="T565" i="15"/>
  <c r="C566" i="15" s="1"/>
  <c r="T569" i="15"/>
  <c r="C570" i="15" s="1"/>
  <c r="T573" i="15"/>
  <c r="C574" i="15" s="1"/>
  <c r="T577" i="15"/>
  <c r="C578" i="15" s="1"/>
  <c r="T581" i="15"/>
  <c r="C582" i="15" s="1"/>
  <c r="T585" i="15"/>
  <c r="C586" i="15" s="1"/>
  <c r="T589" i="15"/>
  <c r="C590" i="15" s="1"/>
  <c r="T593" i="15"/>
  <c r="C594" i="15" s="1"/>
  <c r="T597" i="15"/>
  <c r="C598" i="15" s="1"/>
  <c r="T601" i="15"/>
  <c r="C602" i="15" s="1"/>
  <c r="T605" i="15"/>
  <c r="C606" i="15" s="1"/>
  <c r="T609" i="15"/>
  <c r="C610" i="15" s="1"/>
  <c r="T613" i="15"/>
  <c r="C614" i="15" s="1"/>
  <c r="T617" i="15"/>
  <c r="C618" i="15" s="1"/>
  <c r="T621" i="15"/>
  <c r="C622" i="15" s="1"/>
  <c r="T625" i="15"/>
  <c r="C626" i="15" s="1"/>
  <c r="T629" i="15"/>
  <c r="C630" i="15" s="1"/>
  <c r="T633" i="15"/>
  <c r="C634" i="15" s="1"/>
  <c r="T637" i="15"/>
  <c r="C638" i="15" s="1"/>
  <c r="T641" i="15"/>
  <c r="C642" i="15" s="1"/>
  <c r="T645" i="15"/>
  <c r="C646" i="15" s="1"/>
  <c r="T649" i="15"/>
  <c r="C650" i="15" s="1"/>
  <c r="T653" i="15"/>
  <c r="C654" i="15" s="1"/>
  <c r="T657" i="15"/>
  <c r="C658" i="15" s="1"/>
  <c r="T661" i="15"/>
  <c r="C662" i="15" s="1"/>
  <c r="T665" i="15"/>
  <c r="C666" i="15" s="1"/>
  <c r="T669" i="15"/>
  <c r="C670" i="15" s="1"/>
  <c r="T673" i="15"/>
  <c r="C674" i="15" s="1"/>
  <c r="T677" i="15"/>
  <c r="C678" i="15" s="1"/>
  <c r="T681" i="15"/>
  <c r="C682" i="15" s="1"/>
  <c r="T685" i="15"/>
  <c r="C686" i="15" s="1"/>
  <c r="T689" i="15"/>
  <c r="C690" i="15" s="1"/>
  <c r="T693" i="15"/>
  <c r="C694" i="15" s="1"/>
  <c r="T697" i="15"/>
  <c r="C698" i="15" s="1"/>
  <c r="T701" i="15"/>
  <c r="C702" i="15" s="1"/>
  <c r="T705" i="15"/>
  <c r="C706" i="15" s="1"/>
  <c r="T709" i="15"/>
  <c r="C710" i="15" s="1"/>
  <c r="T713" i="15"/>
  <c r="C714" i="15" s="1"/>
  <c r="T717" i="15"/>
  <c r="C718" i="15" s="1"/>
  <c r="T721" i="15"/>
  <c r="C722" i="15" s="1"/>
  <c r="T725" i="15"/>
  <c r="C726" i="15" s="1"/>
  <c r="T729" i="15"/>
  <c r="C730" i="15" s="1"/>
  <c r="T733" i="15"/>
  <c r="C734" i="15" s="1"/>
  <c r="T737" i="15"/>
  <c r="C738" i="15" s="1"/>
  <c r="T741" i="15"/>
  <c r="C742" i="15" s="1"/>
  <c r="T745" i="15"/>
  <c r="C746" i="15" s="1"/>
  <c r="T749" i="15"/>
  <c r="C750" i="15" s="1"/>
  <c r="T753" i="15"/>
  <c r="C754" i="15" s="1"/>
  <c r="T757" i="15"/>
  <c r="C758" i="15" s="1"/>
  <c r="T488" i="15"/>
  <c r="T508" i="15"/>
  <c r="C509" i="15" s="1"/>
  <c r="T524" i="15"/>
  <c r="C525" i="15" s="1"/>
  <c r="T540" i="15"/>
  <c r="C541" i="15" s="1"/>
  <c r="T550" i="15"/>
  <c r="C551" i="15" s="1"/>
  <c r="T558" i="15"/>
  <c r="C559" i="15" s="1"/>
  <c r="T566" i="15"/>
  <c r="C567" i="15" s="1"/>
  <c r="T574" i="15"/>
  <c r="C575" i="15" s="1"/>
  <c r="T582" i="15"/>
  <c r="C583" i="15" s="1"/>
  <c r="T590" i="15"/>
  <c r="C591" i="15" s="1"/>
  <c r="T598" i="15"/>
  <c r="C599" i="15" s="1"/>
  <c r="T496" i="15"/>
  <c r="T512" i="15"/>
  <c r="C513" i="15" s="1"/>
  <c r="T528" i="15"/>
  <c r="C529" i="15" s="1"/>
  <c r="T544" i="15"/>
  <c r="C545" i="15" s="1"/>
  <c r="T552" i="15"/>
  <c r="C553" i="15" s="1"/>
  <c r="T560" i="15"/>
  <c r="C561" i="15" s="1"/>
  <c r="T568" i="15"/>
  <c r="C569" i="15" s="1"/>
  <c r="T576" i="15"/>
  <c r="C577" i="15" s="1"/>
  <c r="T584" i="15"/>
  <c r="C585" i="15" s="1"/>
  <c r="T592" i="15"/>
  <c r="C593" i="15" s="1"/>
  <c r="T600" i="15"/>
  <c r="C601" i="15" s="1"/>
  <c r="T608" i="15"/>
  <c r="C609" i="15" s="1"/>
  <c r="T616" i="15"/>
  <c r="C617" i="15" s="1"/>
  <c r="T624" i="15"/>
  <c r="C625" i="15" s="1"/>
  <c r="T632" i="15"/>
  <c r="C633" i="15" s="1"/>
  <c r="T640" i="15"/>
  <c r="C641" i="15" s="1"/>
  <c r="T648" i="15"/>
  <c r="C649" i="15" s="1"/>
  <c r="T656" i="15"/>
  <c r="C657" i="15" s="1"/>
  <c r="T664" i="15"/>
  <c r="C665" i="15" s="1"/>
  <c r="T672" i="15"/>
  <c r="C673" i="15" s="1"/>
  <c r="T680" i="15"/>
  <c r="C681" i="15" s="1"/>
  <c r="T688" i="15"/>
  <c r="C689" i="15" s="1"/>
  <c r="T696" i="15"/>
  <c r="C697" i="15" s="1"/>
  <c r="T704" i="15"/>
  <c r="C705" i="15" s="1"/>
  <c r="T712" i="15"/>
  <c r="C713" i="15" s="1"/>
  <c r="T720" i="15"/>
  <c r="C721" i="15" s="1"/>
  <c r="T728" i="15"/>
  <c r="C729" i="15" s="1"/>
  <c r="T736" i="15"/>
  <c r="C737" i="15" s="1"/>
  <c r="T744" i="15"/>
  <c r="C745" i="15" s="1"/>
  <c r="T752" i="15"/>
  <c r="C753" i="15" s="1"/>
  <c r="T760" i="15"/>
  <c r="C761" i="15" s="1"/>
  <c r="T764" i="15"/>
  <c r="C765" i="15" s="1"/>
  <c r="T768" i="15"/>
  <c r="C769" i="15" s="1"/>
  <c r="T772" i="15"/>
  <c r="C773" i="15" s="1"/>
  <c r="T776" i="15"/>
  <c r="C777" i="15" s="1"/>
  <c r="T780" i="15"/>
  <c r="C781" i="15" s="1"/>
  <c r="T784" i="15"/>
  <c r="C785" i="15" s="1"/>
  <c r="T788" i="15"/>
  <c r="C789" i="15" s="1"/>
  <c r="T792" i="15"/>
  <c r="C793" i="15" s="1"/>
  <c r="T796" i="15"/>
  <c r="C797" i="15" s="1"/>
  <c r="T800" i="15"/>
  <c r="C801" i="15" s="1"/>
  <c r="T804" i="15"/>
  <c r="C805" i="15" s="1"/>
  <c r="T808" i="15"/>
  <c r="C809" i="15" s="1"/>
  <c r="T812" i="15"/>
  <c r="C813" i="15" s="1"/>
  <c r="T816" i="15"/>
  <c r="C817" i="15" s="1"/>
  <c r="T820" i="15"/>
  <c r="C821" i="15" s="1"/>
  <c r="T824" i="15"/>
  <c r="C825" i="15" s="1"/>
  <c r="T828" i="15"/>
  <c r="C829" i="15" s="1"/>
  <c r="T832" i="15"/>
  <c r="C833" i="15" s="1"/>
  <c r="T836" i="15"/>
  <c r="C837" i="15" s="1"/>
  <c r="T840" i="15"/>
  <c r="C841" i="15" s="1"/>
  <c r="T844" i="15"/>
  <c r="C845" i="15" s="1"/>
  <c r="T848" i="15"/>
  <c r="C849" i="15" s="1"/>
  <c r="T852" i="15"/>
  <c r="C853" i="15" s="1"/>
  <c r="T856" i="15"/>
  <c r="C857" i="15" s="1"/>
  <c r="T860" i="15"/>
  <c r="C861" i="15" s="1"/>
  <c r="T864" i="15"/>
  <c r="C865" i="15" s="1"/>
  <c r="T868" i="15"/>
  <c r="C869" i="15" s="1"/>
  <c r="T872" i="15"/>
  <c r="C873" i="15" s="1"/>
  <c r="T876" i="15"/>
  <c r="C877" i="15" s="1"/>
  <c r="T880" i="15"/>
  <c r="C881" i="15" s="1"/>
  <c r="T884" i="15"/>
  <c r="C885" i="15" s="1"/>
  <c r="T888" i="15"/>
  <c r="C889" i="15" s="1"/>
  <c r="T892" i="15"/>
  <c r="C893" i="15" s="1"/>
  <c r="T896" i="15"/>
  <c r="C897" i="15" s="1"/>
  <c r="T900" i="15"/>
  <c r="C901" i="15" s="1"/>
  <c r="T904" i="15"/>
  <c r="C905" i="15" s="1"/>
  <c r="T908" i="15"/>
  <c r="T13" i="15"/>
  <c r="H14" i="15" s="1"/>
  <c r="T17" i="15"/>
  <c r="H18" i="15" s="1"/>
  <c r="T21" i="15"/>
  <c r="H22" i="15" s="1"/>
  <c r="T25" i="15"/>
  <c r="H26" i="15" s="1"/>
  <c r="T29" i="15"/>
  <c r="H30" i="15" s="1"/>
  <c r="T33" i="15"/>
  <c r="H34" i="15" s="1"/>
  <c r="T37" i="15"/>
  <c r="H38" i="15" s="1"/>
  <c r="T41" i="15"/>
  <c r="H42" i="15" s="1"/>
  <c r="T45" i="15"/>
  <c r="H46" i="15" s="1"/>
  <c r="T49" i="15"/>
  <c r="H50" i="15" s="1"/>
  <c r="T53" i="15"/>
  <c r="H54" i="15" s="1"/>
  <c r="T57" i="15"/>
  <c r="H58" i="15" s="1"/>
  <c r="T61" i="15"/>
  <c r="H62" i="15" s="1"/>
  <c r="T65" i="15"/>
  <c r="H66" i="15" s="1"/>
  <c r="T69" i="15"/>
  <c r="H70" i="15" s="1"/>
  <c r="T73" i="15"/>
  <c r="H74" i="15" s="1"/>
  <c r="T77" i="15"/>
  <c r="H78" i="15" s="1"/>
  <c r="T81" i="15"/>
  <c r="H82" i="15" s="1"/>
  <c r="T500" i="15"/>
  <c r="T516" i="15"/>
  <c r="C517" i="15" s="1"/>
  <c r="T532" i="15"/>
  <c r="C533" i="15" s="1"/>
  <c r="T546" i="15"/>
  <c r="C547" i="15" s="1"/>
  <c r="T554" i="15"/>
  <c r="C555" i="15" s="1"/>
  <c r="T562" i="15"/>
  <c r="C563" i="15" s="1"/>
  <c r="T570" i="15"/>
  <c r="C571" i="15" s="1"/>
  <c r="T578" i="15"/>
  <c r="C579" i="15" s="1"/>
  <c r="T586" i="15"/>
  <c r="C587" i="15" s="1"/>
  <c r="T594" i="15"/>
  <c r="C595" i="15" s="1"/>
  <c r="T602" i="15"/>
  <c r="C603" i="15" s="1"/>
  <c r="T504" i="15"/>
  <c r="C505" i="15" s="1"/>
  <c r="T520" i="15"/>
  <c r="C521" i="15" s="1"/>
  <c r="T536" i="15"/>
  <c r="C537" i="15" s="1"/>
  <c r="T548" i="15"/>
  <c r="C549" i="15" s="1"/>
  <c r="T556" i="15"/>
  <c r="C557" i="15" s="1"/>
  <c r="T564" i="15"/>
  <c r="C565" i="15" s="1"/>
  <c r="T572" i="15"/>
  <c r="C573" i="15" s="1"/>
  <c r="T580" i="15"/>
  <c r="C581" i="15" s="1"/>
  <c r="T588" i="15"/>
  <c r="C589" i="15" s="1"/>
  <c r="T596" i="15"/>
  <c r="C597" i="15" s="1"/>
  <c r="T604" i="15"/>
  <c r="C605" i="15" s="1"/>
  <c r="T612" i="15"/>
  <c r="C613" i="15" s="1"/>
  <c r="T620" i="15"/>
  <c r="C621" i="15" s="1"/>
  <c r="T628" i="15"/>
  <c r="C629" i="15" s="1"/>
  <c r="T636" i="15"/>
  <c r="C637" i="15" s="1"/>
  <c r="T644" i="15"/>
  <c r="C645" i="15" s="1"/>
  <c r="T652" i="15"/>
  <c r="C653" i="15" s="1"/>
  <c r="T660" i="15"/>
  <c r="C661" i="15" s="1"/>
  <c r="T668" i="15"/>
  <c r="C669" i="15" s="1"/>
  <c r="T676" i="15"/>
  <c r="C677" i="15" s="1"/>
  <c r="T684" i="15"/>
  <c r="C685" i="15" s="1"/>
  <c r="T692" i="15"/>
  <c r="C693" i="15" s="1"/>
  <c r="T700" i="15"/>
  <c r="C701" i="15" s="1"/>
  <c r="T708" i="15"/>
  <c r="C709" i="15" s="1"/>
  <c r="T716" i="15"/>
  <c r="C717" i="15" s="1"/>
  <c r="T724" i="15"/>
  <c r="C725" i="15" s="1"/>
  <c r="T732" i="15"/>
  <c r="C733" i="15" s="1"/>
  <c r="T740" i="15"/>
  <c r="C741" i="15" s="1"/>
  <c r="T748" i="15"/>
  <c r="C749" i="15" s="1"/>
  <c r="T756" i="15"/>
  <c r="C757" i="15" s="1"/>
  <c r="T762" i="15"/>
  <c r="C763" i="15" s="1"/>
  <c r="T766" i="15"/>
  <c r="C767" i="15" s="1"/>
  <c r="T770" i="15"/>
  <c r="C771" i="15" s="1"/>
  <c r="T774" i="15"/>
  <c r="C775" i="15" s="1"/>
  <c r="T778" i="15"/>
  <c r="C779" i="15" s="1"/>
  <c r="T782" i="15"/>
  <c r="C783" i="15" s="1"/>
  <c r="T786" i="15"/>
  <c r="C787" i="15" s="1"/>
  <c r="T790" i="15"/>
  <c r="C791" i="15" s="1"/>
  <c r="T794" i="15"/>
  <c r="C795" i="15" s="1"/>
  <c r="T798" i="15"/>
  <c r="C799" i="15" s="1"/>
  <c r="T802" i="15"/>
  <c r="C803" i="15" s="1"/>
  <c r="T806" i="15"/>
  <c r="C807" i="15" s="1"/>
  <c r="T810" i="15"/>
  <c r="C811" i="15" s="1"/>
  <c r="T814" i="15"/>
  <c r="C815" i="15" s="1"/>
  <c r="T818" i="15"/>
  <c r="C819" i="15" s="1"/>
  <c r="T822" i="15"/>
  <c r="C823" i="15" s="1"/>
  <c r="T826" i="15"/>
  <c r="C827" i="15" s="1"/>
  <c r="T830" i="15"/>
  <c r="C831" i="15" s="1"/>
  <c r="T834" i="15"/>
  <c r="C835" i="15" s="1"/>
  <c r="T838" i="15"/>
  <c r="C839" i="15" s="1"/>
  <c r="T842" i="15"/>
  <c r="C843" i="15" s="1"/>
  <c r="T846" i="15"/>
  <c r="C847" i="15" s="1"/>
  <c r="T850" i="15"/>
  <c r="C851" i="15" s="1"/>
  <c r="T854" i="15"/>
  <c r="C855" i="15" s="1"/>
  <c r="T858" i="15"/>
  <c r="C859" i="15" s="1"/>
  <c r="T862" i="15"/>
  <c r="C863" i="15" s="1"/>
  <c r="T866" i="15"/>
  <c r="C867" i="15" s="1"/>
  <c r="T870" i="15"/>
  <c r="C871" i="15" s="1"/>
  <c r="T874" i="15"/>
  <c r="C875" i="15" s="1"/>
  <c r="T878" i="15"/>
  <c r="C879" i="15" s="1"/>
  <c r="T882" i="15"/>
  <c r="C883" i="15" s="1"/>
  <c r="T886" i="15"/>
  <c r="C887" i="15" s="1"/>
  <c r="T890" i="15"/>
  <c r="C891" i="15" s="1"/>
  <c r="T894" i="15"/>
  <c r="C895" i="15" s="1"/>
  <c r="T898" i="15"/>
  <c r="C899" i="15" s="1"/>
  <c r="T902" i="15"/>
  <c r="C903" i="15" s="1"/>
  <c r="T906" i="15"/>
  <c r="C907" i="15" s="1"/>
  <c r="T11" i="15"/>
  <c r="H12" i="15" s="1"/>
  <c r="T15" i="15"/>
  <c r="H16" i="15" s="1"/>
  <c r="T19" i="15"/>
  <c r="H20" i="15" s="1"/>
  <c r="T23" i="15"/>
  <c r="H24" i="15" s="1"/>
  <c r="T27" i="15"/>
  <c r="H28" i="15" s="1"/>
  <c r="T31" i="15"/>
  <c r="H32" i="15" s="1"/>
  <c r="T35" i="15"/>
  <c r="H36" i="15" s="1"/>
  <c r="T39" i="15"/>
  <c r="H40" i="15" s="1"/>
  <c r="T43" i="15"/>
  <c r="H44" i="15" s="1"/>
  <c r="T47" i="15"/>
  <c r="H48" i="15" s="1"/>
  <c r="T51" i="15"/>
  <c r="H52" i="15" s="1"/>
  <c r="T55" i="15"/>
  <c r="H56" i="15" s="1"/>
  <c r="T59" i="15"/>
  <c r="H60" i="15" s="1"/>
  <c r="T63" i="15"/>
  <c r="H64" i="15" s="1"/>
  <c r="T67" i="15"/>
  <c r="H68" i="15" s="1"/>
  <c r="T71" i="15"/>
  <c r="H72" i="15" s="1"/>
  <c r="T75" i="15"/>
  <c r="H76" i="15" s="1"/>
  <c r="T79" i="15"/>
  <c r="H80" i="15" s="1"/>
  <c r="T606" i="15"/>
  <c r="C607" i="15" s="1"/>
  <c r="T622" i="15"/>
  <c r="C623" i="15" s="1"/>
  <c r="T638" i="15"/>
  <c r="C639" i="15" s="1"/>
  <c r="T654" i="15"/>
  <c r="C655" i="15" s="1"/>
  <c r="T670" i="15"/>
  <c r="C671" i="15" s="1"/>
  <c r="T686" i="15"/>
  <c r="C687" i="15" s="1"/>
  <c r="T702" i="15"/>
  <c r="C703" i="15" s="1"/>
  <c r="T718" i="15"/>
  <c r="C719" i="15" s="1"/>
  <c r="T734" i="15"/>
  <c r="C735" i="15" s="1"/>
  <c r="T750" i="15"/>
  <c r="C751" i="15" s="1"/>
  <c r="T763" i="15"/>
  <c r="C764" i="15" s="1"/>
  <c r="T771" i="15"/>
  <c r="C772" i="15" s="1"/>
  <c r="T779" i="15"/>
  <c r="C780" i="15" s="1"/>
  <c r="T787" i="15"/>
  <c r="C788" i="15" s="1"/>
  <c r="T795" i="15"/>
  <c r="C796" i="15" s="1"/>
  <c r="T803" i="15"/>
  <c r="C804" i="15" s="1"/>
  <c r="T811" i="15"/>
  <c r="C812" i="15" s="1"/>
  <c r="T819" i="15"/>
  <c r="C820" i="15" s="1"/>
  <c r="T827" i="15"/>
  <c r="C828" i="15" s="1"/>
  <c r="T835" i="15"/>
  <c r="C836" i="15" s="1"/>
  <c r="T843" i="15"/>
  <c r="C844" i="15" s="1"/>
  <c r="T851" i="15"/>
  <c r="C852" i="15" s="1"/>
  <c r="T859" i="15"/>
  <c r="C860" i="15" s="1"/>
  <c r="T867" i="15"/>
  <c r="C868" i="15" s="1"/>
  <c r="T875" i="15"/>
  <c r="C876" i="15" s="1"/>
  <c r="T883" i="15"/>
  <c r="C884" i="15" s="1"/>
  <c r="T891" i="15"/>
  <c r="C892" i="15" s="1"/>
  <c r="T899" i="15"/>
  <c r="C900" i="15" s="1"/>
  <c r="T907" i="15"/>
  <c r="C908" i="15" s="1"/>
  <c r="T16" i="15"/>
  <c r="H17" i="15" s="1"/>
  <c r="T24" i="15"/>
  <c r="H25" i="15" s="1"/>
  <c r="T32" i="15"/>
  <c r="H33" i="15" s="1"/>
  <c r="T40" i="15"/>
  <c r="H41" i="15" s="1"/>
  <c r="T48" i="15"/>
  <c r="H49" i="15" s="1"/>
  <c r="T56" i="15"/>
  <c r="H57" i="15" s="1"/>
  <c r="T64" i="15"/>
  <c r="H65" i="15" s="1"/>
  <c r="T72" i="15"/>
  <c r="H73" i="15" s="1"/>
  <c r="T80" i="15"/>
  <c r="H81" i="15" s="1"/>
  <c r="T85" i="15"/>
  <c r="H86" i="15" s="1"/>
  <c r="T89" i="15"/>
  <c r="H90" i="15" s="1"/>
  <c r="T93" i="15"/>
  <c r="H94" i="15" s="1"/>
  <c r="T97" i="15"/>
  <c r="H98" i="15" s="1"/>
  <c r="T101" i="15"/>
  <c r="H102" i="15" s="1"/>
  <c r="T105" i="15"/>
  <c r="H106" i="15" s="1"/>
  <c r="T109" i="15"/>
  <c r="H110" i="15" s="1"/>
  <c r="T113" i="15"/>
  <c r="T117" i="15"/>
  <c r="T121" i="15"/>
  <c r="T125" i="15"/>
  <c r="T129" i="15"/>
  <c r="T133" i="15"/>
  <c r="T137" i="15"/>
  <c r="T141" i="15"/>
  <c r="T145" i="15"/>
  <c r="T149" i="15"/>
  <c r="T153" i="15"/>
  <c r="T157" i="15"/>
  <c r="T161" i="15"/>
  <c r="T165" i="15"/>
  <c r="T169" i="15"/>
  <c r="T173" i="15"/>
  <c r="T177" i="15"/>
  <c r="T181" i="15"/>
  <c r="T185" i="15"/>
  <c r="T189" i="15"/>
  <c r="T193" i="15"/>
  <c r="T197" i="15"/>
  <c r="T201" i="15"/>
  <c r="T9" i="15"/>
  <c r="H10" i="15" s="1"/>
  <c r="T610" i="15"/>
  <c r="C611" i="15" s="1"/>
  <c r="T626" i="15"/>
  <c r="C627" i="15" s="1"/>
  <c r="T642" i="15"/>
  <c r="C643" i="15" s="1"/>
  <c r="T658" i="15"/>
  <c r="C659" i="15" s="1"/>
  <c r="T674" i="15"/>
  <c r="C675" i="15" s="1"/>
  <c r="T690" i="15"/>
  <c r="C691" i="15" s="1"/>
  <c r="T706" i="15"/>
  <c r="C707" i="15" s="1"/>
  <c r="T722" i="15"/>
  <c r="C723" i="15" s="1"/>
  <c r="T738" i="15"/>
  <c r="C739" i="15" s="1"/>
  <c r="T754" i="15"/>
  <c r="C755" i="15" s="1"/>
  <c r="T765" i="15"/>
  <c r="C766" i="15" s="1"/>
  <c r="T773" i="15"/>
  <c r="C774" i="15" s="1"/>
  <c r="T781" i="15"/>
  <c r="C782" i="15" s="1"/>
  <c r="T789" i="15"/>
  <c r="C790" i="15" s="1"/>
  <c r="T797" i="15"/>
  <c r="C798" i="15" s="1"/>
  <c r="T805" i="15"/>
  <c r="C806" i="15" s="1"/>
  <c r="T813" i="15"/>
  <c r="C814" i="15" s="1"/>
  <c r="T821" i="15"/>
  <c r="C822" i="15" s="1"/>
  <c r="T829" i="15"/>
  <c r="C830" i="15" s="1"/>
  <c r="T837" i="15"/>
  <c r="C838" i="15" s="1"/>
  <c r="T845" i="15"/>
  <c r="C846" i="15" s="1"/>
  <c r="T853" i="15"/>
  <c r="C854" i="15" s="1"/>
  <c r="T861" i="15"/>
  <c r="C862" i="15" s="1"/>
  <c r="T869" i="15"/>
  <c r="C870" i="15" s="1"/>
  <c r="T877" i="15"/>
  <c r="C878" i="15" s="1"/>
  <c r="T885" i="15"/>
  <c r="C886" i="15" s="1"/>
  <c r="T893" i="15"/>
  <c r="C894" i="15" s="1"/>
  <c r="T901" i="15"/>
  <c r="C902" i="15" s="1"/>
  <c r="T10" i="15"/>
  <c r="H11" i="15" s="1"/>
  <c r="T18" i="15"/>
  <c r="H19" i="15" s="1"/>
  <c r="T26" i="15"/>
  <c r="H27" i="15" s="1"/>
  <c r="T34" i="15"/>
  <c r="H35" i="15" s="1"/>
  <c r="T42" i="15"/>
  <c r="H43" i="15" s="1"/>
  <c r="T50" i="15"/>
  <c r="H51" i="15" s="1"/>
  <c r="T58" i="15"/>
  <c r="H59" i="15" s="1"/>
  <c r="T66" i="15"/>
  <c r="H67" i="15" s="1"/>
  <c r="T74" i="15"/>
  <c r="H75" i="15" s="1"/>
  <c r="T82" i="15"/>
  <c r="H83" i="15" s="1"/>
  <c r="T86" i="15"/>
  <c r="H87" i="15" s="1"/>
  <c r="T90" i="15"/>
  <c r="H91" i="15" s="1"/>
  <c r="T94" i="15"/>
  <c r="H95" i="15" s="1"/>
  <c r="T98" i="15"/>
  <c r="H99" i="15" s="1"/>
  <c r="T102" i="15"/>
  <c r="H103" i="15" s="1"/>
  <c r="T106" i="15"/>
  <c r="H107" i="15" s="1"/>
  <c r="T110" i="15"/>
  <c r="H111" i="15" s="1"/>
  <c r="T114" i="15"/>
  <c r="T118" i="15"/>
  <c r="T122" i="15"/>
  <c r="T126" i="15"/>
  <c r="T130" i="15"/>
  <c r="T134" i="15"/>
  <c r="T138" i="15"/>
  <c r="T142" i="15"/>
  <c r="T146" i="15"/>
  <c r="T150" i="15"/>
  <c r="T154" i="15"/>
  <c r="T158" i="15"/>
  <c r="T162" i="15"/>
  <c r="T166" i="15"/>
  <c r="T170" i="15"/>
  <c r="T174" i="15"/>
  <c r="T178" i="15"/>
  <c r="T182" i="15"/>
  <c r="T186" i="15"/>
  <c r="T190" i="15"/>
  <c r="T194" i="15"/>
  <c r="T198" i="15"/>
  <c r="T202" i="15"/>
  <c r="T614" i="15"/>
  <c r="C615" i="15" s="1"/>
  <c r="T630" i="15"/>
  <c r="C631" i="15" s="1"/>
  <c r="T646" i="15"/>
  <c r="C647" i="15" s="1"/>
  <c r="T662" i="15"/>
  <c r="C663" i="15" s="1"/>
  <c r="T678" i="15"/>
  <c r="C679" i="15" s="1"/>
  <c r="T694" i="15"/>
  <c r="C695" i="15" s="1"/>
  <c r="T710" i="15"/>
  <c r="C711" i="15" s="1"/>
  <c r="T726" i="15"/>
  <c r="C727" i="15" s="1"/>
  <c r="T742" i="15"/>
  <c r="C743" i="15" s="1"/>
  <c r="T758" i="15"/>
  <c r="C759" i="15" s="1"/>
  <c r="T767" i="15"/>
  <c r="C768" i="15" s="1"/>
  <c r="T775" i="15"/>
  <c r="C776" i="15" s="1"/>
  <c r="T783" i="15"/>
  <c r="C784" i="15" s="1"/>
  <c r="T791" i="15"/>
  <c r="C792" i="15" s="1"/>
  <c r="T799" i="15"/>
  <c r="C800" i="15" s="1"/>
  <c r="T807" i="15"/>
  <c r="C808" i="15" s="1"/>
  <c r="T815" i="15"/>
  <c r="C816" i="15" s="1"/>
  <c r="T823" i="15"/>
  <c r="C824" i="15" s="1"/>
  <c r="T831" i="15"/>
  <c r="C832" i="15" s="1"/>
  <c r="T839" i="15"/>
  <c r="C840" i="15" s="1"/>
  <c r="T847" i="15"/>
  <c r="C848" i="15" s="1"/>
  <c r="T855" i="15"/>
  <c r="C856" i="15" s="1"/>
  <c r="T863" i="15"/>
  <c r="C864" i="15" s="1"/>
  <c r="T871" i="15"/>
  <c r="C872" i="15" s="1"/>
  <c r="T879" i="15"/>
  <c r="C880" i="15" s="1"/>
  <c r="T887" i="15"/>
  <c r="C888" i="15" s="1"/>
  <c r="T895" i="15"/>
  <c r="C896" i="15" s="1"/>
  <c r="T903" i="15"/>
  <c r="C904" i="15" s="1"/>
  <c r="T12" i="15"/>
  <c r="H13" i="15" s="1"/>
  <c r="T20" i="15"/>
  <c r="H21" i="15" s="1"/>
  <c r="T28" i="15"/>
  <c r="H29" i="15" s="1"/>
  <c r="T36" i="15"/>
  <c r="H37" i="15" s="1"/>
  <c r="T44" i="15"/>
  <c r="H45" i="15" s="1"/>
  <c r="T52" i="15"/>
  <c r="H53" i="15" s="1"/>
  <c r="T60" i="15"/>
  <c r="H61" i="15" s="1"/>
  <c r="T68" i="15"/>
  <c r="H69" i="15" s="1"/>
  <c r="T76" i="15"/>
  <c r="H77" i="15" s="1"/>
  <c r="T83" i="15"/>
  <c r="H84" i="15" s="1"/>
  <c r="T87" i="15"/>
  <c r="H88" i="15" s="1"/>
  <c r="T91" i="15"/>
  <c r="H92" i="15" s="1"/>
  <c r="T95" i="15"/>
  <c r="H96" i="15" s="1"/>
  <c r="T99" i="15"/>
  <c r="H100" i="15" s="1"/>
  <c r="T103" i="15"/>
  <c r="H104" i="15" s="1"/>
  <c r="T107" i="15"/>
  <c r="H108" i="15" s="1"/>
  <c r="T111" i="15"/>
  <c r="H112" i="15" s="1"/>
  <c r="T115" i="15"/>
  <c r="T119" i="15"/>
  <c r="T123" i="15"/>
  <c r="T127" i="15"/>
  <c r="T131" i="15"/>
  <c r="T135" i="15"/>
  <c r="T139" i="15"/>
  <c r="T143" i="15"/>
  <c r="T147" i="15"/>
  <c r="T151" i="15"/>
  <c r="T155" i="15"/>
  <c r="T159" i="15"/>
  <c r="T163" i="15"/>
  <c r="T167" i="15"/>
  <c r="T171" i="15"/>
  <c r="T175" i="15"/>
  <c r="T179" i="15"/>
  <c r="T183" i="15"/>
  <c r="T187" i="15"/>
  <c r="T191" i="15"/>
  <c r="T195" i="15"/>
  <c r="T199" i="15"/>
  <c r="T203" i="15"/>
  <c r="T618" i="15"/>
  <c r="C619" i="15" s="1"/>
  <c r="T634" i="15"/>
  <c r="C635" i="15" s="1"/>
  <c r="T650" i="15"/>
  <c r="C651" i="15" s="1"/>
  <c r="T666" i="15"/>
  <c r="C667" i="15" s="1"/>
  <c r="T682" i="15"/>
  <c r="C683" i="15" s="1"/>
  <c r="T698" i="15"/>
  <c r="C699" i="15" s="1"/>
  <c r="T714" i="15"/>
  <c r="C715" i="15" s="1"/>
  <c r="T730" i="15"/>
  <c r="C731" i="15" s="1"/>
  <c r="T746" i="15"/>
  <c r="C747" i="15" s="1"/>
  <c r="T761" i="15"/>
  <c r="C762" i="15" s="1"/>
  <c r="T769" i="15"/>
  <c r="C770" i="15" s="1"/>
  <c r="T777" i="15"/>
  <c r="C778" i="15" s="1"/>
  <c r="T785" i="15"/>
  <c r="C786" i="15" s="1"/>
  <c r="T793" i="15"/>
  <c r="C794" i="15" s="1"/>
  <c r="T801" i="15"/>
  <c r="C802" i="15" s="1"/>
  <c r="T809" i="15"/>
  <c r="C810" i="15" s="1"/>
  <c r="T817" i="15"/>
  <c r="C818" i="15" s="1"/>
  <c r="T825" i="15"/>
  <c r="C826" i="15" s="1"/>
  <c r="T833" i="15"/>
  <c r="C834" i="15" s="1"/>
  <c r="T841" i="15"/>
  <c r="C842" i="15" s="1"/>
  <c r="T849" i="15"/>
  <c r="C850" i="15" s="1"/>
  <c r="T857" i="15"/>
  <c r="C858" i="15" s="1"/>
  <c r="T865" i="15"/>
  <c r="C866" i="15" s="1"/>
  <c r="T873" i="15"/>
  <c r="C874" i="15" s="1"/>
  <c r="T881" i="15"/>
  <c r="C882" i="15" s="1"/>
  <c r="T889" i="15"/>
  <c r="C890" i="15" s="1"/>
  <c r="T897" i="15"/>
  <c r="C898" i="15" s="1"/>
  <c r="T905" i="15"/>
  <c r="C906" i="15" s="1"/>
  <c r="T14" i="15"/>
  <c r="H15" i="15" s="1"/>
  <c r="T22" i="15"/>
  <c r="H23" i="15" s="1"/>
  <c r="T30" i="15"/>
  <c r="H31" i="15" s="1"/>
  <c r="T38" i="15"/>
  <c r="H39" i="15" s="1"/>
  <c r="T46" i="15"/>
  <c r="H47" i="15" s="1"/>
  <c r="T54" i="15"/>
  <c r="H55" i="15" s="1"/>
  <c r="T62" i="15"/>
  <c r="H63" i="15" s="1"/>
  <c r="T70" i="15"/>
  <c r="H71" i="15" s="1"/>
  <c r="T78" i="15"/>
  <c r="H79" i="15" s="1"/>
  <c r="T84" i="15"/>
  <c r="H85" i="15" s="1"/>
  <c r="T88" i="15"/>
  <c r="H89" i="15" s="1"/>
  <c r="T92" i="15"/>
  <c r="H93" i="15" s="1"/>
  <c r="T96" i="15"/>
  <c r="H97" i="15" s="1"/>
  <c r="T100" i="15"/>
  <c r="H101" i="15" s="1"/>
  <c r="T104" i="15"/>
  <c r="H105" i="15" s="1"/>
  <c r="T108" i="15"/>
  <c r="H109" i="15" s="1"/>
  <c r="T112" i="15"/>
  <c r="H113" i="15" s="1"/>
  <c r="T116" i="15"/>
  <c r="T120" i="15"/>
  <c r="T124" i="15"/>
  <c r="T128" i="15"/>
  <c r="T132" i="15"/>
  <c r="T136" i="15"/>
  <c r="T140" i="15"/>
  <c r="T144" i="15"/>
  <c r="T148" i="15"/>
  <c r="T152" i="15"/>
  <c r="T156" i="15"/>
  <c r="T160" i="15"/>
  <c r="T164" i="15"/>
  <c r="T168" i="15"/>
  <c r="T172" i="15"/>
  <c r="T176" i="15"/>
  <c r="T180" i="15"/>
  <c r="T184" i="15"/>
  <c r="T188" i="15"/>
  <c r="T192" i="15"/>
  <c r="T196" i="15"/>
  <c r="T200" i="15"/>
  <c r="T204" i="15"/>
  <c r="AL5" i="2"/>
  <c r="AL9" i="2"/>
  <c r="AL13" i="2"/>
  <c r="AL17" i="2"/>
  <c r="AL21" i="2"/>
  <c r="AL25" i="2"/>
  <c r="AL29" i="2"/>
  <c r="AL33" i="2"/>
  <c r="AL37" i="2"/>
  <c r="AL41" i="2"/>
  <c r="AL45" i="2"/>
  <c r="AL49" i="2"/>
  <c r="AL53" i="2"/>
  <c r="AL57" i="2"/>
  <c r="AL61" i="2"/>
  <c r="AL65" i="2"/>
  <c r="AL69" i="2"/>
  <c r="AL73" i="2"/>
  <c r="AL77" i="2"/>
  <c r="AL81" i="2"/>
  <c r="AL85" i="2"/>
  <c r="AL89" i="2"/>
  <c r="AL93" i="2"/>
  <c r="AL97" i="2"/>
  <c r="AL101" i="2"/>
  <c r="AL105" i="2"/>
  <c r="AL109" i="2"/>
  <c r="AL113" i="2"/>
  <c r="AL117" i="2"/>
  <c r="AL121" i="2"/>
  <c r="AL125" i="2"/>
  <c r="AL129" i="2"/>
  <c r="AL133" i="2"/>
  <c r="AL137" i="2"/>
  <c r="AL141" i="2"/>
  <c r="AL145" i="2"/>
  <c r="AL149" i="2"/>
  <c r="AL153" i="2"/>
  <c r="AL157" i="2"/>
  <c r="AL161" i="2"/>
  <c r="AL165" i="2"/>
  <c r="AL169" i="2"/>
  <c r="AL173" i="2"/>
  <c r="AL177" i="2"/>
  <c r="AL181" i="2"/>
  <c r="AL185" i="2"/>
  <c r="AL189" i="2"/>
  <c r="AL193" i="2"/>
  <c r="AL197" i="2"/>
  <c r="AL201" i="2"/>
  <c r="AL205" i="2"/>
  <c r="AL209" i="2"/>
  <c r="AL213" i="2"/>
  <c r="AL217" i="2"/>
  <c r="AL221" i="2"/>
  <c r="AL225" i="2"/>
  <c r="AL229" i="2"/>
  <c r="AL233" i="2"/>
  <c r="AL237" i="2"/>
  <c r="AL241" i="2"/>
  <c r="AL245" i="2"/>
  <c r="AL249" i="2"/>
  <c r="AL253" i="2"/>
  <c r="AL257" i="2"/>
  <c r="AL261" i="2"/>
  <c r="AL265" i="2"/>
  <c r="AL269" i="2"/>
  <c r="AL273" i="2"/>
  <c r="AL277" i="2"/>
  <c r="AL281" i="2"/>
  <c r="AL285" i="2"/>
  <c r="AL289" i="2"/>
  <c r="AL293" i="2"/>
  <c r="AL297" i="2"/>
  <c r="AL301" i="2"/>
  <c r="AL305" i="2"/>
  <c r="AL309" i="2"/>
  <c r="AL313" i="2"/>
  <c r="AL317" i="2"/>
  <c r="AL321" i="2"/>
  <c r="AL325" i="2"/>
  <c r="AL329" i="2"/>
  <c r="AL333" i="2"/>
  <c r="AL337" i="2"/>
  <c r="AL341" i="2"/>
  <c r="AL6" i="2"/>
  <c r="AL7" i="2"/>
  <c r="AL11" i="2"/>
  <c r="AL15" i="2"/>
  <c r="AL19" i="2"/>
  <c r="AL23" i="2"/>
  <c r="AL27" i="2"/>
  <c r="AL31" i="2"/>
  <c r="AL35" i="2"/>
  <c r="AL39" i="2"/>
  <c r="AL43" i="2"/>
  <c r="AL47" i="2"/>
  <c r="AL51" i="2"/>
  <c r="AL55" i="2"/>
  <c r="AL59" i="2"/>
  <c r="AL63" i="2"/>
  <c r="AL67" i="2"/>
  <c r="AL71" i="2"/>
  <c r="AL75" i="2"/>
  <c r="AL79" i="2"/>
  <c r="AL83" i="2"/>
  <c r="AL87" i="2"/>
  <c r="AL91" i="2"/>
  <c r="AL95" i="2"/>
  <c r="AL99" i="2"/>
  <c r="AL103" i="2"/>
  <c r="AL107" i="2"/>
  <c r="AL111" i="2"/>
  <c r="AL115" i="2"/>
  <c r="AL119" i="2"/>
  <c r="AL123" i="2"/>
  <c r="AL127" i="2"/>
  <c r="AL131" i="2"/>
  <c r="AL135" i="2"/>
  <c r="AL139" i="2"/>
  <c r="AL143" i="2"/>
  <c r="AL147" i="2"/>
  <c r="AL151" i="2"/>
  <c r="AL155" i="2"/>
  <c r="AL159" i="2"/>
  <c r="AL163" i="2"/>
  <c r="AL167" i="2"/>
  <c r="AL171" i="2"/>
  <c r="AL175" i="2"/>
  <c r="AL179" i="2"/>
  <c r="AL183" i="2"/>
  <c r="AL187" i="2"/>
  <c r="AL191" i="2"/>
  <c r="AL195" i="2"/>
  <c r="AL199" i="2"/>
  <c r="AL203" i="2"/>
  <c r="AL207" i="2"/>
  <c r="AL211" i="2"/>
  <c r="AL215" i="2"/>
  <c r="AL219" i="2"/>
  <c r="AL223" i="2"/>
  <c r="AL227" i="2"/>
  <c r="AL231" i="2"/>
  <c r="AL235" i="2"/>
  <c r="AL239" i="2"/>
  <c r="AL243" i="2"/>
  <c r="AL247" i="2"/>
  <c r="AL251" i="2"/>
  <c r="AL255" i="2"/>
  <c r="AL259" i="2"/>
  <c r="AL263" i="2"/>
  <c r="AL267" i="2"/>
  <c r="AL271" i="2"/>
  <c r="AL275" i="2"/>
  <c r="AL279" i="2"/>
  <c r="AL283" i="2"/>
  <c r="AL287" i="2"/>
  <c r="AL291" i="2"/>
  <c r="AL295" i="2"/>
  <c r="AL299" i="2"/>
  <c r="AL303" i="2"/>
  <c r="AL307" i="2"/>
  <c r="AL311" i="2"/>
  <c r="AL315" i="2"/>
  <c r="AL319" i="2"/>
  <c r="AL323" i="2"/>
  <c r="AL327" i="2"/>
  <c r="AL331" i="2"/>
  <c r="AL335" i="2"/>
  <c r="AL8" i="2"/>
  <c r="AL12" i="2"/>
  <c r="AL16" i="2"/>
  <c r="AL20" i="2"/>
  <c r="AL24" i="2"/>
  <c r="AL28" i="2"/>
  <c r="AL32" i="2"/>
  <c r="AL36" i="2"/>
  <c r="AL40" i="2"/>
  <c r="AL44" i="2"/>
  <c r="AL48" i="2"/>
  <c r="AL52" i="2"/>
  <c r="AL56" i="2"/>
  <c r="AL60" i="2"/>
  <c r="AL64" i="2"/>
  <c r="AL68" i="2"/>
  <c r="AL72" i="2"/>
  <c r="AL76" i="2"/>
  <c r="AL80" i="2"/>
  <c r="AL84" i="2"/>
  <c r="AL88" i="2"/>
  <c r="AL92" i="2"/>
  <c r="AL96" i="2"/>
  <c r="AL100" i="2"/>
  <c r="AL104" i="2"/>
  <c r="AL108" i="2"/>
  <c r="AL112" i="2"/>
  <c r="AL116" i="2"/>
  <c r="AL120" i="2"/>
  <c r="AL124" i="2"/>
  <c r="AL128" i="2"/>
  <c r="AL132" i="2"/>
  <c r="AL136" i="2"/>
  <c r="AL140" i="2"/>
  <c r="AL144" i="2"/>
  <c r="AL148" i="2"/>
  <c r="AL152" i="2"/>
  <c r="AL156" i="2"/>
  <c r="AL160" i="2"/>
  <c r="AL164" i="2"/>
  <c r="AL168" i="2"/>
  <c r="AL172" i="2"/>
  <c r="AL176" i="2"/>
  <c r="AL180" i="2"/>
  <c r="AL184" i="2"/>
  <c r="AL188" i="2"/>
  <c r="AL192" i="2"/>
  <c r="AL196" i="2"/>
  <c r="AL200" i="2"/>
  <c r="AL204" i="2"/>
  <c r="AL208" i="2"/>
  <c r="AL212" i="2"/>
  <c r="AL216" i="2"/>
  <c r="AL220" i="2"/>
  <c r="AL224" i="2"/>
  <c r="AL228" i="2"/>
  <c r="AL232" i="2"/>
  <c r="AL236" i="2"/>
  <c r="AL240" i="2"/>
  <c r="AL244" i="2"/>
  <c r="AL248" i="2"/>
  <c r="AL252" i="2"/>
  <c r="AL256" i="2"/>
  <c r="AL260" i="2"/>
  <c r="AL264" i="2"/>
  <c r="AL268" i="2"/>
  <c r="AL272" i="2"/>
  <c r="AL276" i="2"/>
  <c r="AL280" i="2"/>
  <c r="AL284" i="2"/>
  <c r="AL288" i="2"/>
  <c r="AL292" i="2"/>
  <c r="AL296" i="2"/>
  <c r="AL300" i="2"/>
  <c r="AL304" i="2"/>
  <c r="AL308" i="2"/>
  <c r="AL312" i="2"/>
  <c r="AL316" i="2"/>
  <c r="AL320" i="2"/>
  <c r="AL324" i="2"/>
  <c r="AL328" i="2"/>
  <c r="AL332" i="2"/>
  <c r="AL336" i="2"/>
  <c r="AL340" i="2"/>
  <c r="AL344" i="2"/>
  <c r="AL10" i="2"/>
  <c r="AL26" i="2"/>
  <c r="AL42" i="2"/>
  <c r="AL58" i="2"/>
  <c r="AL74" i="2"/>
  <c r="AL90" i="2"/>
  <c r="AL106" i="2"/>
  <c r="AL122" i="2"/>
  <c r="AL138" i="2"/>
  <c r="AL154" i="2"/>
  <c r="AL170" i="2"/>
  <c r="AL186" i="2"/>
  <c r="AL202" i="2"/>
  <c r="AL218" i="2"/>
  <c r="AL234" i="2"/>
  <c r="AL250" i="2"/>
  <c r="AL266" i="2"/>
  <c r="AL282" i="2"/>
  <c r="AL298" i="2"/>
  <c r="AL314" i="2"/>
  <c r="AL330" i="2"/>
  <c r="AL342" i="2"/>
  <c r="AL347" i="2"/>
  <c r="AL351" i="2"/>
  <c r="AL355" i="2"/>
  <c r="AL359" i="2"/>
  <c r="AL363" i="2"/>
  <c r="AL367" i="2"/>
  <c r="AL371" i="2"/>
  <c r="AL375" i="2"/>
  <c r="AL379" i="2"/>
  <c r="AL383" i="2"/>
  <c r="AL387" i="2"/>
  <c r="AL391" i="2"/>
  <c r="AL395" i="2"/>
  <c r="AL399" i="2"/>
  <c r="AL403" i="2"/>
  <c r="AL407" i="2"/>
  <c r="AL411" i="2"/>
  <c r="AL415" i="2"/>
  <c r="AL419" i="2"/>
  <c r="AL423" i="2"/>
  <c r="AL427" i="2"/>
  <c r="AL431" i="2"/>
  <c r="AL435" i="2"/>
  <c r="AL439" i="2"/>
  <c r="AL443" i="2"/>
  <c r="AL447" i="2"/>
  <c r="AL451" i="2"/>
  <c r="AL455" i="2"/>
  <c r="AL459" i="2"/>
  <c r="AL463" i="2"/>
  <c r="AL467" i="2"/>
  <c r="AL471" i="2"/>
  <c r="AL475" i="2"/>
  <c r="AL479" i="2"/>
  <c r="AL483" i="2"/>
  <c r="AL487" i="2"/>
  <c r="AL491" i="2"/>
  <c r="AL495" i="2"/>
  <c r="AL499" i="2"/>
  <c r="AL503" i="2"/>
  <c r="AL507" i="2"/>
  <c r="AL511" i="2"/>
  <c r="AL515" i="2"/>
  <c r="AL519" i="2"/>
  <c r="AL523" i="2"/>
  <c r="AL527" i="2"/>
  <c r="AL531" i="2"/>
  <c r="AL535" i="2"/>
  <c r="AL539" i="2"/>
  <c r="AL543" i="2"/>
  <c r="AL547" i="2"/>
  <c r="AL551" i="2"/>
  <c r="AL555" i="2"/>
  <c r="AL559" i="2"/>
  <c r="AL563" i="2"/>
  <c r="AL567" i="2"/>
  <c r="AL571" i="2"/>
  <c r="AL575" i="2"/>
  <c r="AL579" i="2"/>
  <c r="AL583" i="2"/>
  <c r="AL587" i="2"/>
  <c r="AL591" i="2"/>
  <c r="AL595" i="2"/>
  <c r="AL599" i="2"/>
  <c r="AL14" i="2"/>
  <c r="AL30" i="2"/>
  <c r="AL46" i="2"/>
  <c r="AL62" i="2"/>
  <c r="AL78" i="2"/>
  <c r="AL94" i="2"/>
  <c r="AL110" i="2"/>
  <c r="AL126" i="2"/>
  <c r="AL142" i="2"/>
  <c r="AL158" i="2"/>
  <c r="AL174" i="2"/>
  <c r="AL190" i="2"/>
  <c r="AL206" i="2"/>
  <c r="AL222" i="2"/>
  <c r="AL238" i="2"/>
  <c r="AL254" i="2"/>
  <c r="AL270" i="2"/>
  <c r="AL286" i="2"/>
  <c r="AL302" i="2"/>
  <c r="AL318" i="2"/>
  <c r="AL334" i="2"/>
  <c r="AL343" i="2"/>
  <c r="AL348" i="2"/>
  <c r="AL352" i="2"/>
  <c r="AL356" i="2"/>
  <c r="AL360" i="2"/>
  <c r="AL364" i="2"/>
  <c r="AL368" i="2"/>
  <c r="AL372" i="2"/>
  <c r="AL376" i="2"/>
  <c r="AL380" i="2"/>
  <c r="AL384" i="2"/>
  <c r="AL388" i="2"/>
  <c r="AL392" i="2"/>
  <c r="AL396" i="2"/>
  <c r="AL400" i="2"/>
  <c r="AL404" i="2"/>
  <c r="AL408" i="2"/>
  <c r="AL412" i="2"/>
  <c r="AL416" i="2"/>
  <c r="AL420" i="2"/>
  <c r="AL424" i="2"/>
  <c r="AL428" i="2"/>
  <c r="AL432" i="2"/>
  <c r="AL436" i="2"/>
  <c r="AL440" i="2"/>
  <c r="AL444" i="2"/>
  <c r="AL448" i="2"/>
  <c r="AL452" i="2"/>
  <c r="AL456" i="2"/>
  <c r="AL460" i="2"/>
  <c r="AL464" i="2"/>
  <c r="AL468" i="2"/>
  <c r="AL472" i="2"/>
  <c r="AL476" i="2"/>
  <c r="AL480" i="2"/>
  <c r="AL484" i="2"/>
  <c r="AL488" i="2"/>
  <c r="AL492" i="2"/>
  <c r="AL496" i="2"/>
  <c r="AL500" i="2"/>
  <c r="AL504" i="2"/>
  <c r="AL508" i="2"/>
  <c r="AL512" i="2"/>
  <c r="AL516" i="2"/>
  <c r="AL520" i="2"/>
  <c r="AL524" i="2"/>
  <c r="AL528" i="2"/>
  <c r="AL532" i="2"/>
  <c r="AL536" i="2"/>
  <c r="AL540" i="2"/>
  <c r="AL544" i="2"/>
  <c r="AL548" i="2"/>
  <c r="AL552" i="2"/>
  <c r="AL556" i="2"/>
  <c r="AL560" i="2"/>
  <c r="AL564" i="2"/>
  <c r="AL568" i="2"/>
  <c r="AL572" i="2"/>
  <c r="AL576" i="2"/>
  <c r="AL580" i="2"/>
  <c r="AL18" i="2"/>
  <c r="AL34" i="2"/>
  <c r="AL50" i="2"/>
  <c r="AL66" i="2"/>
  <c r="AL82" i="2"/>
  <c r="AL98" i="2"/>
  <c r="AL114" i="2"/>
  <c r="AL130" i="2"/>
  <c r="AL146" i="2"/>
  <c r="AL162" i="2"/>
  <c r="AL178" i="2"/>
  <c r="AL194" i="2"/>
  <c r="AL210" i="2"/>
  <c r="AL226" i="2"/>
  <c r="AL242" i="2"/>
  <c r="AL258" i="2"/>
  <c r="AL274" i="2"/>
  <c r="AL290" i="2"/>
  <c r="AL306" i="2"/>
  <c r="AL322" i="2"/>
  <c r="AL338" i="2"/>
  <c r="AL345" i="2"/>
  <c r="AL349" i="2"/>
  <c r="AL353" i="2"/>
  <c r="AL357" i="2"/>
  <c r="AL361" i="2"/>
  <c r="AL365" i="2"/>
  <c r="AL369" i="2"/>
  <c r="AL373" i="2"/>
  <c r="AL377" i="2"/>
  <c r="AL381" i="2"/>
  <c r="AL385" i="2"/>
  <c r="AL389" i="2"/>
  <c r="AL393" i="2"/>
  <c r="AL397" i="2"/>
  <c r="AL401" i="2"/>
  <c r="AL405" i="2"/>
  <c r="AL409" i="2"/>
  <c r="AL413" i="2"/>
  <c r="AL417" i="2"/>
  <c r="AL421" i="2"/>
  <c r="AL425" i="2"/>
  <c r="AL429" i="2"/>
  <c r="AL433" i="2"/>
  <c r="AL437" i="2"/>
  <c r="AL441" i="2"/>
  <c r="AL445" i="2"/>
  <c r="AL449" i="2"/>
  <c r="AL453" i="2"/>
  <c r="AL457" i="2"/>
  <c r="AL461" i="2"/>
  <c r="AL465" i="2"/>
  <c r="AL469" i="2"/>
  <c r="AL473" i="2"/>
  <c r="AL477" i="2"/>
  <c r="AL481" i="2"/>
  <c r="AL485" i="2"/>
  <c r="AL489" i="2"/>
  <c r="AL493" i="2"/>
  <c r="AL497" i="2"/>
  <c r="AL501" i="2"/>
  <c r="AL505" i="2"/>
  <c r="AL509" i="2"/>
  <c r="AL513" i="2"/>
  <c r="AL517" i="2"/>
  <c r="AL521" i="2"/>
  <c r="AL525" i="2"/>
  <c r="AL529" i="2"/>
  <c r="AL533" i="2"/>
  <c r="AL537" i="2"/>
  <c r="AL541" i="2"/>
  <c r="AL545" i="2"/>
  <c r="AL549" i="2"/>
  <c r="AL553" i="2"/>
  <c r="AL557" i="2"/>
  <c r="AL561" i="2"/>
  <c r="AL565" i="2"/>
  <c r="AL569" i="2"/>
  <c r="AL573" i="2"/>
  <c r="AL577" i="2"/>
  <c r="AL581" i="2"/>
  <c r="AL585" i="2"/>
  <c r="AL589" i="2"/>
  <c r="AL593" i="2"/>
  <c r="AL597" i="2"/>
  <c r="AL22" i="2"/>
  <c r="AL86" i="2"/>
  <c r="AL150" i="2"/>
  <c r="AL214" i="2"/>
  <c r="AL278" i="2"/>
  <c r="AL339" i="2"/>
  <c r="AL358" i="2"/>
  <c r="AL374" i="2"/>
  <c r="AL390" i="2"/>
  <c r="AL406" i="2"/>
  <c r="AL422" i="2"/>
  <c r="AL438" i="2"/>
  <c r="AL454" i="2"/>
  <c r="AL470" i="2"/>
  <c r="AL486" i="2"/>
  <c r="AL502" i="2"/>
  <c r="AL518" i="2"/>
  <c r="AL534" i="2"/>
  <c r="AL550" i="2"/>
  <c r="AL566" i="2"/>
  <c r="AL582" i="2"/>
  <c r="AL590" i="2"/>
  <c r="AL598" i="2"/>
  <c r="AL603" i="2"/>
  <c r="AL607" i="2"/>
  <c r="AL611" i="2"/>
  <c r="AL615" i="2"/>
  <c r="AL619" i="2"/>
  <c r="AL623" i="2"/>
  <c r="AL627" i="2"/>
  <c r="AL631" i="2"/>
  <c r="AL635" i="2"/>
  <c r="AL639" i="2"/>
  <c r="AL643" i="2"/>
  <c r="AL647" i="2"/>
  <c r="AL651" i="2"/>
  <c r="AL655" i="2"/>
  <c r="AL659" i="2"/>
  <c r="AL663" i="2"/>
  <c r="AL667" i="2"/>
  <c r="AL671" i="2"/>
  <c r="AL675" i="2"/>
  <c r="AL679" i="2"/>
  <c r="AL683" i="2"/>
  <c r="AL687" i="2"/>
  <c r="AL691" i="2"/>
  <c r="AL695" i="2"/>
  <c r="AL699" i="2"/>
  <c r="AL703" i="2"/>
  <c r="AL707" i="2"/>
  <c r="AL711" i="2"/>
  <c r="AL715" i="2"/>
  <c r="AL719" i="2"/>
  <c r="AL723" i="2"/>
  <c r="AL727" i="2"/>
  <c r="AL731" i="2"/>
  <c r="AL735" i="2"/>
  <c r="AL739" i="2"/>
  <c r="AL743" i="2"/>
  <c r="AL747" i="2"/>
  <c r="AL751" i="2"/>
  <c r="AL755" i="2"/>
  <c r="AL759" i="2"/>
  <c r="AL763" i="2"/>
  <c r="AL767" i="2"/>
  <c r="AL771" i="2"/>
  <c r="AL775" i="2"/>
  <c r="AL779" i="2"/>
  <c r="AL783" i="2"/>
  <c r="AL787" i="2"/>
  <c r="AL791" i="2"/>
  <c r="AL795" i="2"/>
  <c r="AL799" i="2"/>
  <c r="AL803" i="2"/>
  <c r="AL807" i="2"/>
  <c r="AL811" i="2"/>
  <c r="AL815" i="2"/>
  <c r="AL819" i="2"/>
  <c r="AL823" i="2"/>
  <c r="AL827" i="2"/>
  <c r="AL831" i="2"/>
  <c r="AL835" i="2"/>
  <c r="AL839" i="2"/>
  <c r="AL843" i="2"/>
  <c r="AL847" i="2"/>
  <c r="AL851" i="2"/>
  <c r="AL855" i="2"/>
  <c r="AL859" i="2"/>
  <c r="AL863" i="2"/>
  <c r="AL867" i="2"/>
  <c r="AL38" i="2"/>
  <c r="AL102" i="2"/>
  <c r="AL166" i="2"/>
  <c r="AL230" i="2"/>
  <c r="AL294" i="2"/>
  <c r="AL346" i="2"/>
  <c r="AL362" i="2"/>
  <c r="AL378" i="2"/>
  <c r="AL394" i="2"/>
  <c r="AL410" i="2"/>
  <c r="AL426" i="2"/>
  <c r="AL442" i="2"/>
  <c r="AL458" i="2"/>
  <c r="AL474" i="2"/>
  <c r="AL490" i="2"/>
  <c r="AL506" i="2"/>
  <c r="AL522" i="2"/>
  <c r="AL538" i="2"/>
  <c r="AL554" i="2"/>
  <c r="AL570" i="2"/>
  <c r="AL584" i="2"/>
  <c r="AL592" i="2"/>
  <c r="AL600" i="2"/>
  <c r="AL604" i="2"/>
  <c r="AL608" i="2"/>
  <c r="AL612" i="2"/>
  <c r="AL616" i="2"/>
  <c r="AL620" i="2"/>
  <c r="AL624" i="2"/>
  <c r="AL628" i="2"/>
  <c r="AL632" i="2"/>
  <c r="AL636" i="2"/>
  <c r="AL640" i="2"/>
  <c r="AL644" i="2"/>
  <c r="AL648" i="2"/>
  <c r="AL652" i="2"/>
  <c r="AL656" i="2"/>
  <c r="AL660" i="2"/>
  <c r="AL664" i="2"/>
  <c r="AL668" i="2"/>
  <c r="AL672" i="2"/>
  <c r="AL676" i="2"/>
  <c r="AL680" i="2"/>
  <c r="AL684" i="2"/>
  <c r="AL688" i="2"/>
  <c r="AL692" i="2"/>
  <c r="AL696" i="2"/>
  <c r="AL700" i="2"/>
  <c r="AL704" i="2"/>
  <c r="AL708" i="2"/>
  <c r="AL712" i="2"/>
  <c r="AL716" i="2"/>
  <c r="AL720" i="2"/>
  <c r="AL724" i="2"/>
  <c r="AL728" i="2"/>
  <c r="AL732" i="2"/>
  <c r="AL736" i="2"/>
  <c r="AL740" i="2"/>
  <c r="AL744" i="2"/>
  <c r="AL748" i="2"/>
  <c r="AL752" i="2"/>
  <c r="AL756" i="2"/>
  <c r="AL760" i="2"/>
  <c r="AL764" i="2"/>
  <c r="AL768" i="2"/>
  <c r="AL772" i="2"/>
  <c r="AL776" i="2"/>
  <c r="AL780" i="2"/>
  <c r="AL784" i="2"/>
  <c r="AL788" i="2"/>
  <c r="AL792" i="2"/>
  <c r="AL796" i="2"/>
  <c r="AL800" i="2"/>
  <c r="AL804" i="2"/>
  <c r="AL808" i="2"/>
  <c r="AL812" i="2"/>
  <c r="AL816" i="2"/>
  <c r="AL820" i="2"/>
  <c r="AL824" i="2"/>
  <c r="AL828" i="2"/>
  <c r="AL832" i="2"/>
  <c r="AL836" i="2"/>
  <c r="AL840" i="2"/>
  <c r="AL844" i="2"/>
  <c r="AL848" i="2"/>
  <c r="AL54" i="2"/>
  <c r="AL118" i="2"/>
  <c r="AL182" i="2"/>
  <c r="AL246" i="2"/>
  <c r="AL310" i="2"/>
  <c r="AL350" i="2"/>
  <c r="AL366" i="2"/>
  <c r="AL382" i="2"/>
  <c r="AL398" i="2"/>
  <c r="AL414" i="2"/>
  <c r="AL430" i="2"/>
  <c r="AL446" i="2"/>
  <c r="AL462" i="2"/>
  <c r="AL478" i="2"/>
  <c r="AL494" i="2"/>
  <c r="AL510" i="2"/>
  <c r="AL526" i="2"/>
  <c r="AL542" i="2"/>
  <c r="AL558" i="2"/>
  <c r="AL574" i="2"/>
  <c r="AL586" i="2"/>
  <c r="AL594" i="2"/>
  <c r="AL601" i="2"/>
  <c r="AL605" i="2"/>
  <c r="AL609" i="2"/>
  <c r="AL613" i="2"/>
  <c r="AL617" i="2"/>
  <c r="AL621" i="2"/>
  <c r="AL625" i="2"/>
  <c r="AL629" i="2"/>
  <c r="AL633" i="2"/>
  <c r="AL637" i="2"/>
  <c r="AL641" i="2"/>
  <c r="AL645" i="2"/>
  <c r="AL649" i="2"/>
  <c r="AL653" i="2"/>
  <c r="AL657" i="2"/>
  <c r="AL661" i="2"/>
  <c r="AL665" i="2"/>
  <c r="AL669" i="2"/>
  <c r="AL673" i="2"/>
  <c r="AL677" i="2"/>
  <c r="AL681" i="2"/>
  <c r="AL685" i="2"/>
  <c r="AL689" i="2"/>
  <c r="AL693" i="2"/>
  <c r="AL697" i="2"/>
  <c r="AL701" i="2"/>
  <c r="AL705" i="2"/>
  <c r="AL709" i="2"/>
  <c r="AL713" i="2"/>
  <c r="AL717" i="2"/>
  <c r="AL721" i="2"/>
  <c r="AL725" i="2"/>
  <c r="AL729" i="2"/>
  <c r="AL733" i="2"/>
  <c r="AL737" i="2"/>
  <c r="AL741" i="2"/>
  <c r="AL745" i="2"/>
  <c r="AL749" i="2"/>
  <c r="AL753" i="2"/>
  <c r="AL757" i="2"/>
  <c r="AL761" i="2"/>
  <c r="AL765" i="2"/>
  <c r="AL769" i="2"/>
  <c r="AL773" i="2"/>
  <c r="AL777" i="2"/>
  <c r="AL781" i="2"/>
  <c r="AL785" i="2"/>
  <c r="AL789" i="2"/>
  <c r="AL793" i="2"/>
  <c r="AL797" i="2"/>
  <c r="AL801" i="2"/>
  <c r="AL805" i="2"/>
  <c r="AL809" i="2"/>
  <c r="AL813" i="2"/>
  <c r="AL817" i="2"/>
  <c r="AL821" i="2"/>
  <c r="AL825" i="2"/>
  <c r="AL829" i="2"/>
  <c r="AL833" i="2"/>
  <c r="AL837" i="2"/>
  <c r="AL841" i="2"/>
  <c r="AL845" i="2"/>
  <c r="AL849" i="2"/>
  <c r="AL853" i="2"/>
  <c r="AL70" i="2"/>
  <c r="AL326" i="2"/>
  <c r="AL402" i="2"/>
  <c r="AL466" i="2"/>
  <c r="AL530" i="2"/>
  <c r="AL588" i="2"/>
  <c r="AL610" i="2"/>
  <c r="AL626" i="2"/>
  <c r="AL642" i="2"/>
  <c r="AL658" i="2"/>
  <c r="AL674" i="2"/>
  <c r="AL690" i="2"/>
  <c r="AL706" i="2"/>
  <c r="AL722" i="2"/>
  <c r="AL738" i="2"/>
  <c r="AL754" i="2"/>
  <c r="AL770" i="2"/>
  <c r="AL786" i="2"/>
  <c r="AL802" i="2"/>
  <c r="AL818" i="2"/>
  <c r="AL834" i="2"/>
  <c r="AL850" i="2"/>
  <c r="AL857" i="2"/>
  <c r="AL862" i="2"/>
  <c r="AL868" i="2"/>
  <c r="AL872" i="2"/>
  <c r="AL876" i="2"/>
  <c r="AL880" i="2"/>
  <c r="AL884" i="2"/>
  <c r="AL888" i="2"/>
  <c r="AL892" i="2"/>
  <c r="AL896" i="2"/>
  <c r="AL900" i="2"/>
  <c r="AL4" i="2"/>
  <c r="AL134" i="2"/>
  <c r="AL354" i="2"/>
  <c r="AL418" i="2"/>
  <c r="AL482" i="2"/>
  <c r="AL546" i="2"/>
  <c r="AL596" i="2"/>
  <c r="AL614" i="2"/>
  <c r="AL630" i="2"/>
  <c r="AL646" i="2"/>
  <c r="AL662" i="2"/>
  <c r="AL678" i="2"/>
  <c r="AL694" i="2"/>
  <c r="AL710" i="2"/>
  <c r="AL726" i="2"/>
  <c r="AL742" i="2"/>
  <c r="AL758" i="2"/>
  <c r="AL774" i="2"/>
  <c r="AL790" i="2"/>
  <c r="AL806" i="2"/>
  <c r="AL822" i="2"/>
  <c r="AL838" i="2"/>
  <c r="AL852" i="2"/>
  <c r="AL858" i="2"/>
  <c r="AL864" i="2"/>
  <c r="AL869" i="2"/>
  <c r="AL873" i="2"/>
  <c r="AL877" i="2"/>
  <c r="AL881" i="2"/>
  <c r="AL885" i="2"/>
  <c r="AL889" i="2"/>
  <c r="AL893" i="2"/>
  <c r="AL897" i="2"/>
  <c r="AL901" i="2"/>
  <c r="AL198" i="2"/>
  <c r="AL370" i="2"/>
  <c r="AL434" i="2"/>
  <c r="AL498" i="2"/>
  <c r="AL562" i="2"/>
  <c r="AL602" i="2"/>
  <c r="AL618" i="2"/>
  <c r="AL634" i="2"/>
  <c r="AL650" i="2"/>
  <c r="AL666" i="2"/>
  <c r="AL682" i="2"/>
  <c r="AL698" i="2"/>
  <c r="AL714" i="2"/>
  <c r="AL730" i="2"/>
  <c r="AL746" i="2"/>
  <c r="AL762" i="2"/>
  <c r="AL778" i="2"/>
  <c r="AL794" i="2"/>
  <c r="AL810" i="2"/>
  <c r="AL826" i="2"/>
  <c r="AL842" i="2"/>
  <c r="AL854" i="2"/>
  <c r="AL860" i="2"/>
  <c r="AL865" i="2"/>
  <c r="AL870" i="2"/>
  <c r="AL874" i="2"/>
  <c r="AL878" i="2"/>
  <c r="AL882" i="2"/>
  <c r="AL886" i="2"/>
  <c r="AL890" i="2"/>
  <c r="AL894" i="2"/>
  <c r="AL898" i="2"/>
  <c r="AL902" i="2"/>
  <c r="AL262" i="2"/>
  <c r="AL578" i="2"/>
  <c r="AL654" i="2"/>
  <c r="AL718" i="2"/>
  <c r="AL782" i="2"/>
  <c r="AL846" i="2"/>
  <c r="AL871" i="2"/>
  <c r="AL887" i="2"/>
  <c r="AL903" i="2"/>
  <c r="AL702" i="2"/>
  <c r="AL386" i="2"/>
  <c r="AL606" i="2"/>
  <c r="AL670" i="2"/>
  <c r="AL734" i="2"/>
  <c r="AL798" i="2"/>
  <c r="AL856" i="2"/>
  <c r="AL875" i="2"/>
  <c r="AL891" i="2"/>
  <c r="AL638" i="2"/>
  <c r="AL766" i="2"/>
  <c r="AL866" i="2"/>
  <c r="AL899" i="2"/>
  <c r="AL450" i="2"/>
  <c r="AL622" i="2"/>
  <c r="AL686" i="2"/>
  <c r="AL750" i="2"/>
  <c r="AL814" i="2"/>
  <c r="AL861" i="2"/>
  <c r="AL879" i="2"/>
  <c r="AL895" i="2"/>
  <c r="AL514" i="2"/>
  <c r="AL830" i="2"/>
  <c r="AL883" i="2"/>
  <c r="Q10" i="14"/>
  <c r="Q11" i="14"/>
  <c r="Q9" i="14"/>
  <c r="I8" i="14"/>
  <c r="I9" i="14"/>
  <c r="D24" i="11"/>
  <c r="AI186" i="2"/>
  <c r="AI355" i="2"/>
  <c r="AI419" i="2"/>
  <c r="AI757" i="2"/>
  <c r="AI761" i="2"/>
  <c r="AI765" i="2"/>
  <c r="AI769" i="2"/>
  <c r="AI773" i="2"/>
  <c r="AI777" i="2"/>
  <c r="AI781" i="2"/>
  <c r="AI785" i="2"/>
  <c r="AI789" i="2"/>
  <c r="AI793" i="2"/>
  <c r="AI797" i="2"/>
  <c r="AI801" i="2"/>
  <c r="AI805" i="2"/>
  <c r="AI809" i="2"/>
  <c r="AI813" i="2"/>
  <c r="AI817" i="2"/>
  <c r="AI821" i="2"/>
  <c r="AI825" i="2"/>
  <c r="AI829" i="2"/>
  <c r="AI833" i="2"/>
  <c r="AI837" i="2"/>
  <c r="AI841" i="2"/>
  <c r="AI845" i="2"/>
  <c r="AI849" i="2"/>
  <c r="AI853" i="2"/>
  <c r="AI857" i="2"/>
  <c r="AI861" i="2"/>
  <c r="AI865" i="2"/>
  <c r="AI869" i="2"/>
  <c r="AI873" i="2"/>
  <c r="AI877" i="2"/>
  <c r="AI881" i="2"/>
  <c r="AI885" i="2"/>
  <c r="AI889" i="2"/>
  <c r="AI893" i="2"/>
  <c r="AI897" i="2"/>
  <c r="AI901" i="2"/>
  <c r="AI6" i="2"/>
  <c r="AI4" i="2"/>
  <c r="AI5"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8" i="2"/>
  <c r="AI759" i="2"/>
  <c r="AI760" i="2"/>
  <c r="AI762" i="2"/>
  <c r="AI763" i="2"/>
  <c r="AI764" i="2"/>
  <c r="AI766" i="2"/>
  <c r="AI767" i="2"/>
  <c r="AI768" i="2"/>
  <c r="AI770" i="2"/>
  <c r="AI771" i="2"/>
  <c r="AI772" i="2"/>
  <c r="AI774" i="2"/>
  <c r="AI775" i="2"/>
  <c r="AI776" i="2"/>
  <c r="AI778" i="2"/>
  <c r="AI779" i="2"/>
  <c r="AI780" i="2"/>
  <c r="AI782" i="2"/>
  <c r="AI783" i="2"/>
  <c r="AI784" i="2"/>
  <c r="AI786" i="2"/>
  <c r="AI787" i="2"/>
  <c r="AI788" i="2"/>
  <c r="AI790" i="2"/>
  <c r="AI791" i="2"/>
  <c r="AI792" i="2"/>
  <c r="AI794" i="2"/>
  <c r="AI795" i="2"/>
  <c r="AI796" i="2"/>
  <c r="AI798" i="2"/>
  <c r="AI799" i="2"/>
  <c r="AI800" i="2"/>
  <c r="AI802" i="2"/>
  <c r="AI803" i="2"/>
  <c r="AI804" i="2"/>
  <c r="AI806" i="2"/>
  <c r="AI807" i="2"/>
  <c r="AI808" i="2"/>
  <c r="AI810" i="2"/>
  <c r="AI811" i="2"/>
  <c r="AI812" i="2"/>
  <c r="AI814" i="2"/>
  <c r="AI815" i="2"/>
  <c r="AI816" i="2"/>
  <c r="AI818" i="2"/>
  <c r="AI819" i="2"/>
  <c r="AI820" i="2"/>
  <c r="AI822" i="2"/>
  <c r="AI823" i="2"/>
  <c r="AI824" i="2"/>
  <c r="AI826" i="2"/>
  <c r="AI827" i="2"/>
  <c r="AI828" i="2"/>
  <c r="AI830" i="2"/>
  <c r="AI831" i="2"/>
  <c r="AI832" i="2"/>
  <c r="AI834" i="2"/>
  <c r="AI835" i="2"/>
  <c r="AI836" i="2"/>
  <c r="AI838" i="2"/>
  <c r="AI839" i="2"/>
  <c r="AI840" i="2"/>
  <c r="AI842" i="2"/>
  <c r="AI843" i="2"/>
  <c r="AI844" i="2"/>
  <c r="AI846" i="2"/>
  <c r="AI847" i="2"/>
  <c r="AI848" i="2"/>
  <c r="AI850" i="2"/>
  <c r="AI851" i="2"/>
  <c r="AI852" i="2"/>
  <c r="AI854" i="2"/>
  <c r="AI855" i="2"/>
  <c r="AI856" i="2"/>
  <c r="AI858" i="2"/>
  <c r="AI859" i="2"/>
  <c r="AI860" i="2"/>
  <c r="AI862" i="2"/>
  <c r="AI863" i="2"/>
  <c r="AI864" i="2"/>
  <c r="AI866" i="2"/>
  <c r="AI867" i="2"/>
  <c r="AI868" i="2"/>
  <c r="AI870" i="2"/>
  <c r="AI871" i="2"/>
  <c r="AI872" i="2"/>
  <c r="AI874" i="2"/>
  <c r="AI875" i="2"/>
  <c r="AI876" i="2"/>
  <c r="AI878" i="2"/>
  <c r="AI879" i="2"/>
  <c r="AI880" i="2"/>
  <c r="AI882" i="2"/>
  <c r="AI883" i="2"/>
  <c r="AI884" i="2"/>
  <c r="AI886" i="2"/>
  <c r="AI887" i="2"/>
  <c r="AI888" i="2"/>
  <c r="AI890" i="2"/>
  <c r="AI891" i="2"/>
  <c r="AI892" i="2"/>
  <c r="AI894" i="2"/>
  <c r="AI895" i="2"/>
  <c r="AI896" i="2"/>
  <c r="AI898" i="2"/>
  <c r="AI899" i="2"/>
  <c r="AI900" i="2"/>
  <c r="AI902" i="2"/>
  <c r="H1048576" i="2"/>
  <c r="D902" i="3"/>
  <c r="G901" i="3"/>
  <c r="F901" i="3"/>
  <c r="F900" i="3"/>
  <c r="G900" i="3" s="1"/>
  <c r="G899" i="3"/>
  <c r="F899" i="3"/>
  <c r="F898" i="3"/>
  <c r="G898" i="3" s="1"/>
  <c r="G897" i="3"/>
  <c r="F897" i="3"/>
  <c r="F896" i="3"/>
  <c r="G896" i="3" s="1"/>
  <c r="G895" i="3"/>
  <c r="F895" i="3"/>
  <c r="F894" i="3"/>
  <c r="G894" i="3" s="1"/>
  <c r="G893" i="3"/>
  <c r="F893" i="3"/>
  <c r="F892" i="3"/>
  <c r="G892" i="3" s="1"/>
  <c r="G891" i="3"/>
  <c r="F891" i="3"/>
  <c r="F890" i="3"/>
  <c r="G890" i="3" s="1"/>
  <c r="G889" i="3"/>
  <c r="F889" i="3"/>
  <c r="F888" i="3"/>
  <c r="G888" i="3" s="1"/>
  <c r="G887" i="3"/>
  <c r="F887" i="3"/>
  <c r="F886" i="3"/>
  <c r="G886" i="3" s="1"/>
  <c r="G885" i="3"/>
  <c r="F885" i="3"/>
  <c r="F884" i="3"/>
  <c r="G884" i="3" s="1"/>
  <c r="G883" i="3"/>
  <c r="F883" i="3"/>
  <c r="F882" i="3"/>
  <c r="G882" i="3" s="1"/>
  <c r="G881" i="3"/>
  <c r="F881" i="3"/>
  <c r="F880" i="3"/>
  <c r="G880" i="3" s="1"/>
  <c r="G879" i="3"/>
  <c r="F879" i="3"/>
  <c r="F878" i="3"/>
  <c r="G878" i="3" s="1"/>
  <c r="G877" i="3"/>
  <c r="F877" i="3"/>
  <c r="F876" i="3"/>
  <c r="G876" i="3" s="1"/>
  <c r="G875" i="3"/>
  <c r="F875" i="3"/>
  <c r="F874" i="3"/>
  <c r="G874" i="3" s="1"/>
  <c r="G873" i="3"/>
  <c r="F873" i="3"/>
  <c r="F872" i="3"/>
  <c r="G872" i="3" s="1"/>
  <c r="G871" i="3"/>
  <c r="F871" i="3"/>
  <c r="F870" i="3"/>
  <c r="G870" i="3" s="1"/>
  <c r="G869" i="3"/>
  <c r="F869" i="3"/>
  <c r="F868" i="3"/>
  <c r="G868" i="3" s="1"/>
  <c r="G867" i="3"/>
  <c r="F867" i="3"/>
  <c r="F866" i="3"/>
  <c r="G866" i="3" s="1"/>
  <c r="G865" i="3"/>
  <c r="F865" i="3"/>
  <c r="F864" i="3"/>
  <c r="G864" i="3" s="1"/>
  <c r="G863" i="3"/>
  <c r="F863" i="3"/>
  <c r="F862" i="3"/>
  <c r="G862" i="3" s="1"/>
  <c r="G861" i="3"/>
  <c r="F861" i="3"/>
  <c r="F860" i="3"/>
  <c r="G860" i="3" s="1"/>
  <c r="G859" i="3"/>
  <c r="F859" i="3"/>
  <c r="F858" i="3"/>
  <c r="G858" i="3" s="1"/>
  <c r="G857" i="3"/>
  <c r="F857" i="3"/>
  <c r="F856" i="3"/>
  <c r="G856" i="3" s="1"/>
  <c r="G855" i="3"/>
  <c r="F855" i="3"/>
  <c r="F854" i="3"/>
  <c r="G854" i="3" s="1"/>
  <c r="G853" i="3"/>
  <c r="F853" i="3"/>
  <c r="F852" i="3"/>
  <c r="G852" i="3" s="1"/>
  <c r="G851" i="3"/>
  <c r="F851" i="3"/>
  <c r="F850" i="3"/>
  <c r="G850" i="3" s="1"/>
  <c r="G849" i="3"/>
  <c r="F849" i="3"/>
  <c r="F848" i="3"/>
  <c r="G848" i="3" s="1"/>
  <c r="G847" i="3"/>
  <c r="F847" i="3"/>
  <c r="F846" i="3"/>
  <c r="G846" i="3" s="1"/>
  <c r="G845" i="3"/>
  <c r="F845" i="3"/>
  <c r="F844" i="3"/>
  <c r="G844" i="3" s="1"/>
  <c r="G843" i="3"/>
  <c r="F843" i="3"/>
  <c r="F842" i="3"/>
  <c r="G842" i="3" s="1"/>
  <c r="G841" i="3"/>
  <c r="F841" i="3"/>
  <c r="F840" i="3"/>
  <c r="G840" i="3" s="1"/>
  <c r="G839" i="3"/>
  <c r="F839" i="3"/>
  <c r="F838" i="3"/>
  <c r="G838" i="3" s="1"/>
  <c r="G837" i="3"/>
  <c r="F837" i="3"/>
  <c r="F836" i="3"/>
  <c r="G836" i="3" s="1"/>
  <c r="G835" i="3"/>
  <c r="F835" i="3"/>
  <c r="F834" i="3"/>
  <c r="G834" i="3" s="1"/>
  <c r="G833" i="3"/>
  <c r="F833" i="3"/>
  <c r="F832" i="3"/>
  <c r="G832" i="3" s="1"/>
  <c r="F831" i="3"/>
  <c r="G831" i="3" s="1"/>
  <c r="F830" i="3"/>
  <c r="G830" i="3" s="1"/>
  <c r="F829" i="3"/>
  <c r="G829" i="3" s="1"/>
  <c r="F828" i="3"/>
  <c r="G828" i="3" s="1"/>
  <c r="G827" i="3"/>
  <c r="F827" i="3"/>
  <c r="F826" i="3"/>
  <c r="G826" i="3" s="1"/>
  <c r="G825" i="3"/>
  <c r="F825" i="3"/>
  <c r="F824" i="3"/>
  <c r="G824" i="3" s="1"/>
  <c r="F823" i="3"/>
  <c r="G823" i="3" s="1"/>
  <c r="F822" i="3"/>
  <c r="G822" i="3" s="1"/>
  <c r="F821" i="3"/>
  <c r="G821" i="3" s="1"/>
  <c r="F820" i="3"/>
  <c r="G820" i="3" s="1"/>
  <c r="G819" i="3"/>
  <c r="F819" i="3"/>
  <c r="F818" i="3"/>
  <c r="G818" i="3" s="1"/>
  <c r="G817" i="3"/>
  <c r="F817" i="3"/>
  <c r="F816" i="3"/>
  <c r="G816" i="3" s="1"/>
  <c r="F815" i="3"/>
  <c r="G815" i="3" s="1"/>
  <c r="F814" i="3"/>
  <c r="G814" i="3" s="1"/>
  <c r="F813" i="3"/>
  <c r="G813" i="3" s="1"/>
  <c r="F812" i="3"/>
  <c r="G812" i="3" s="1"/>
  <c r="G811" i="3"/>
  <c r="F811" i="3"/>
  <c r="F810" i="3"/>
  <c r="G810" i="3" s="1"/>
  <c r="G809" i="3"/>
  <c r="F809" i="3"/>
  <c r="F808" i="3"/>
  <c r="G808" i="3" s="1"/>
  <c r="G807" i="3"/>
  <c r="F807" i="3"/>
  <c r="F806" i="3"/>
  <c r="G806" i="3" s="1"/>
  <c r="F805" i="3"/>
  <c r="G805" i="3" s="1"/>
  <c r="F804" i="3"/>
  <c r="G804" i="3" s="1"/>
  <c r="G803" i="3"/>
  <c r="F803" i="3"/>
  <c r="F802" i="3"/>
  <c r="G802" i="3" s="1"/>
  <c r="G801" i="3"/>
  <c r="F801" i="3"/>
  <c r="F800" i="3"/>
  <c r="G800" i="3" s="1"/>
  <c r="G799" i="3"/>
  <c r="F799" i="3"/>
  <c r="F798" i="3"/>
  <c r="G798" i="3" s="1"/>
  <c r="F797" i="3"/>
  <c r="G797" i="3" s="1"/>
  <c r="F796" i="3"/>
  <c r="G796" i="3" s="1"/>
  <c r="G795" i="3"/>
  <c r="F795" i="3"/>
  <c r="F794" i="3"/>
  <c r="G794" i="3" s="1"/>
  <c r="G793" i="3"/>
  <c r="F793" i="3"/>
  <c r="F792" i="3"/>
  <c r="G792" i="3" s="1"/>
  <c r="F791" i="3"/>
  <c r="G791" i="3" s="1"/>
  <c r="F790" i="3"/>
  <c r="G790" i="3" s="1"/>
  <c r="F789" i="3"/>
  <c r="G789" i="3" s="1"/>
  <c r="F788" i="3"/>
  <c r="G788" i="3" s="1"/>
  <c r="G787" i="3"/>
  <c r="F787" i="3"/>
  <c r="F786" i="3"/>
  <c r="G786" i="3" s="1"/>
  <c r="G785" i="3"/>
  <c r="F785" i="3"/>
  <c r="F784" i="3"/>
  <c r="G784" i="3" s="1"/>
  <c r="F783" i="3"/>
  <c r="G783" i="3" s="1"/>
  <c r="F782" i="3"/>
  <c r="G782" i="3" s="1"/>
  <c r="F781" i="3"/>
  <c r="G781" i="3" s="1"/>
  <c r="F780" i="3"/>
  <c r="G780" i="3" s="1"/>
  <c r="G779" i="3"/>
  <c r="F779" i="3"/>
  <c r="F778" i="3"/>
  <c r="G778" i="3" s="1"/>
  <c r="G777" i="3"/>
  <c r="F777" i="3"/>
  <c r="F776" i="3"/>
  <c r="G776" i="3" s="1"/>
  <c r="G775" i="3"/>
  <c r="F775" i="3"/>
  <c r="F774" i="3"/>
  <c r="G774" i="3" s="1"/>
  <c r="F773" i="3"/>
  <c r="G773" i="3" s="1"/>
  <c r="F772" i="3"/>
  <c r="G772" i="3" s="1"/>
  <c r="G771" i="3"/>
  <c r="F771" i="3"/>
  <c r="F770" i="3"/>
  <c r="G770" i="3" s="1"/>
  <c r="G769" i="3"/>
  <c r="F769" i="3"/>
  <c r="F768" i="3"/>
  <c r="G768" i="3" s="1"/>
  <c r="G767" i="3"/>
  <c r="F767" i="3"/>
  <c r="F766" i="3"/>
  <c r="G766" i="3" s="1"/>
  <c r="F765" i="3"/>
  <c r="G765" i="3" s="1"/>
  <c r="F764" i="3"/>
  <c r="G764" i="3" s="1"/>
  <c r="G763" i="3"/>
  <c r="F763" i="3"/>
  <c r="F762" i="3"/>
  <c r="G762" i="3" s="1"/>
  <c r="G761" i="3"/>
  <c r="F761" i="3"/>
  <c r="F760" i="3"/>
  <c r="G760" i="3" s="1"/>
  <c r="F759" i="3"/>
  <c r="G759" i="3" s="1"/>
  <c r="F758" i="3"/>
  <c r="G758" i="3" s="1"/>
  <c r="F757" i="3"/>
  <c r="G757" i="3" s="1"/>
  <c r="F756" i="3"/>
  <c r="G756" i="3" s="1"/>
  <c r="G755" i="3"/>
  <c r="F755" i="3"/>
  <c r="F754" i="3"/>
  <c r="G754" i="3" s="1"/>
  <c r="G753" i="3"/>
  <c r="F753" i="3"/>
  <c r="F752" i="3"/>
  <c r="G752" i="3" s="1"/>
  <c r="F751" i="3"/>
  <c r="G751" i="3" s="1"/>
  <c r="F750" i="3"/>
  <c r="G750" i="3" s="1"/>
  <c r="F749" i="3"/>
  <c r="G749" i="3" s="1"/>
  <c r="F748" i="3"/>
  <c r="G748" i="3" s="1"/>
  <c r="G747" i="3"/>
  <c r="F747" i="3"/>
  <c r="F746" i="3"/>
  <c r="G746" i="3" s="1"/>
  <c r="G745" i="3"/>
  <c r="F745" i="3"/>
  <c r="F744" i="3"/>
  <c r="G744" i="3" s="1"/>
  <c r="G743" i="3"/>
  <c r="F743" i="3"/>
  <c r="F742" i="3"/>
  <c r="G742" i="3" s="1"/>
  <c r="F741" i="3"/>
  <c r="G741" i="3" s="1"/>
  <c r="F740" i="3"/>
  <c r="G740" i="3" s="1"/>
  <c r="G739" i="3"/>
  <c r="F739" i="3"/>
  <c r="F738" i="3"/>
  <c r="G738" i="3" s="1"/>
  <c r="G737" i="3"/>
  <c r="F737" i="3"/>
  <c r="F736" i="3"/>
  <c r="G736" i="3" s="1"/>
  <c r="G735" i="3"/>
  <c r="F735" i="3"/>
  <c r="F734" i="3"/>
  <c r="G734" i="3" s="1"/>
  <c r="F733" i="3"/>
  <c r="G733" i="3" s="1"/>
  <c r="G732" i="3"/>
  <c r="F732" i="3"/>
  <c r="F731" i="3"/>
  <c r="G731" i="3" s="1"/>
  <c r="G730" i="3"/>
  <c r="F730" i="3"/>
  <c r="F729" i="3"/>
  <c r="G729" i="3" s="1"/>
  <c r="G728" i="3"/>
  <c r="F728" i="3"/>
  <c r="F727" i="3"/>
  <c r="G727" i="3" s="1"/>
  <c r="G726" i="3"/>
  <c r="F726" i="3"/>
  <c r="F725" i="3"/>
  <c r="G725" i="3" s="1"/>
  <c r="G724" i="3"/>
  <c r="F724" i="3"/>
  <c r="F723" i="3"/>
  <c r="G723" i="3" s="1"/>
  <c r="G722" i="3"/>
  <c r="F722" i="3"/>
  <c r="F721" i="3"/>
  <c r="G721" i="3" s="1"/>
  <c r="G720" i="3"/>
  <c r="F720" i="3"/>
  <c r="F719" i="3"/>
  <c r="G719" i="3" s="1"/>
  <c r="G718" i="3"/>
  <c r="F718" i="3"/>
  <c r="F717" i="3"/>
  <c r="G717" i="3" s="1"/>
  <c r="G716" i="3"/>
  <c r="F716" i="3"/>
  <c r="F715" i="3"/>
  <c r="G715" i="3" s="1"/>
  <c r="G714" i="3"/>
  <c r="F714" i="3"/>
  <c r="F713" i="3"/>
  <c r="G713" i="3" s="1"/>
  <c r="G712" i="3"/>
  <c r="F712" i="3"/>
  <c r="F711" i="3"/>
  <c r="G711" i="3" s="1"/>
  <c r="G710" i="3"/>
  <c r="F710" i="3"/>
  <c r="F709" i="3"/>
  <c r="G709" i="3" s="1"/>
  <c r="G708" i="3"/>
  <c r="F708" i="3"/>
  <c r="F707" i="3"/>
  <c r="G707" i="3" s="1"/>
  <c r="G706" i="3"/>
  <c r="F706" i="3"/>
  <c r="F705" i="3"/>
  <c r="G705" i="3" s="1"/>
  <c r="G704" i="3"/>
  <c r="F704" i="3"/>
  <c r="F703" i="3"/>
  <c r="G703" i="3" s="1"/>
  <c r="G702" i="3"/>
  <c r="F702" i="3"/>
  <c r="F701" i="3"/>
  <c r="G701" i="3" s="1"/>
  <c r="G700" i="3"/>
  <c r="F700" i="3"/>
  <c r="F699" i="3"/>
  <c r="G699" i="3" s="1"/>
  <c r="G698" i="3"/>
  <c r="F698" i="3"/>
  <c r="F697" i="3"/>
  <c r="G697" i="3" s="1"/>
  <c r="G696" i="3"/>
  <c r="F696" i="3"/>
  <c r="F695" i="3"/>
  <c r="G695" i="3" s="1"/>
  <c r="G694" i="3"/>
  <c r="F694" i="3"/>
  <c r="F693" i="3"/>
  <c r="G693" i="3" s="1"/>
  <c r="G692" i="3"/>
  <c r="F692" i="3"/>
  <c r="F691" i="3"/>
  <c r="G691" i="3" s="1"/>
  <c r="G690" i="3"/>
  <c r="F690" i="3"/>
  <c r="F689" i="3"/>
  <c r="G689" i="3" s="1"/>
  <c r="G688" i="3"/>
  <c r="F688" i="3"/>
  <c r="F687" i="3"/>
  <c r="G687" i="3" s="1"/>
  <c r="G686" i="3"/>
  <c r="F686" i="3"/>
  <c r="F685" i="3"/>
  <c r="G685" i="3" s="1"/>
  <c r="G684" i="3"/>
  <c r="F684" i="3"/>
  <c r="F683" i="3"/>
  <c r="G683" i="3" s="1"/>
  <c r="G682" i="3"/>
  <c r="F682" i="3"/>
  <c r="F681" i="3"/>
  <c r="G681" i="3" s="1"/>
  <c r="G680" i="3"/>
  <c r="F680" i="3"/>
  <c r="F679" i="3"/>
  <c r="G679" i="3" s="1"/>
  <c r="G678" i="3"/>
  <c r="F678" i="3"/>
  <c r="F677" i="3"/>
  <c r="G677" i="3" s="1"/>
  <c r="G676" i="3"/>
  <c r="F676" i="3"/>
  <c r="F675" i="3"/>
  <c r="G675" i="3" s="1"/>
  <c r="G674" i="3"/>
  <c r="F674" i="3"/>
  <c r="F673" i="3"/>
  <c r="G673" i="3" s="1"/>
  <c r="G672" i="3"/>
  <c r="F672" i="3"/>
  <c r="F671" i="3"/>
  <c r="G671" i="3" s="1"/>
  <c r="G670" i="3"/>
  <c r="F670" i="3"/>
  <c r="F669" i="3"/>
  <c r="G669" i="3" s="1"/>
  <c r="G668" i="3"/>
  <c r="F668" i="3"/>
  <c r="F667" i="3"/>
  <c r="G667" i="3" s="1"/>
  <c r="G666" i="3"/>
  <c r="F666" i="3"/>
  <c r="F665" i="3"/>
  <c r="G665" i="3" s="1"/>
  <c r="G664" i="3"/>
  <c r="F664" i="3"/>
  <c r="F663" i="3"/>
  <c r="G663" i="3" s="1"/>
  <c r="G662" i="3"/>
  <c r="F662" i="3"/>
  <c r="F661" i="3"/>
  <c r="G661" i="3" s="1"/>
  <c r="G660" i="3"/>
  <c r="F660" i="3"/>
  <c r="F659" i="3"/>
  <c r="G659" i="3" s="1"/>
  <c r="G658" i="3"/>
  <c r="F658" i="3"/>
  <c r="F657" i="3"/>
  <c r="G657" i="3" s="1"/>
  <c r="G656" i="3"/>
  <c r="F656" i="3"/>
  <c r="F655" i="3"/>
  <c r="G655" i="3" s="1"/>
  <c r="G654" i="3"/>
  <c r="F654" i="3"/>
  <c r="F653" i="3"/>
  <c r="G653" i="3" s="1"/>
  <c r="G652" i="3"/>
  <c r="F652" i="3"/>
  <c r="F651" i="3"/>
  <c r="G651" i="3" s="1"/>
  <c r="G650" i="3"/>
  <c r="F650" i="3"/>
  <c r="F649" i="3"/>
  <c r="G649" i="3" s="1"/>
  <c r="G648" i="3"/>
  <c r="F648" i="3"/>
  <c r="F647" i="3"/>
  <c r="G647" i="3" s="1"/>
  <c r="G646" i="3"/>
  <c r="F646" i="3"/>
  <c r="F645" i="3"/>
  <c r="G645" i="3" s="1"/>
  <c r="G644" i="3"/>
  <c r="F644" i="3"/>
  <c r="F643" i="3"/>
  <c r="G643" i="3" s="1"/>
  <c r="G642" i="3"/>
  <c r="F642" i="3"/>
  <c r="F641" i="3"/>
  <c r="G641" i="3" s="1"/>
  <c r="G640" i="3"/>
  <c r="F640" i="3"/>
  <c r="F639" i="3"/>
  <c r="G639" i="3" s="1"/>
  <c r="G638" i="3"/>
  <c r="F638" i="3"/>
  <c r="F637" i="3"/>
  <c r="G637" i="3" s="1"/>
  <c r="G636" i="3"/>
  <c r="F636" i="3"/>
  <c r="F635" i="3"/>
  <c r="G635" i="3" s="1"/>
  <c r="G634" i="3"/>
  <c r="F634" i="3"/>
  <c r="F633" i="3"/>
  <c r="G633" i="3" s="1"/>
  <c r="G632" i="3"/>
  <c r="F632" i="3"/>
  <c r="F631" i="3"/>
  <c r="G631" i="3" s="1"/>
  <c r="G630" i="3"/>
  <c r="F630" i="3"/>
  <c r="F629" i="3"/>
  <c r="G629" i="3" s="1"/>
  <c r="G628" i="3"/>
  <c r="F628" i="3"/>
  <c r="F627" i="3"/>
  <c r="G627" i="3" s="1"/>
  <c r="G626" i="3"/>
  <c r="F626" i="3"/>
  <c r="F625" i="3"/>
  <c r="G625" i="3" s="1"/>
  <c r="G624" i="3"/>
  <c r="F624" i="3"/>
  <c r="F623" i="3"/>
  <c r="G623" i="3" s="1"/>
  <c r="G622" i="3"/>
  <c r="F622" i="3"/>
  <c r="F621" i="3"/>
  <c r="G621" i="3" s="1"/>
  <c r="G620" i="3"/>
  <c r="F620" i="3"/>
  <c r="F619" i="3"/>
  <c r="G619" i="3" s="1"/>
  <c r="G618" i="3"/>
  <c r="F618" i="3"/>
  <c r="F617" i="3"/>
  <c r="G617" i="3" s="1"/>
  <c r="G616" i="3"/>
  <c r="F616" i="3"/>
  <c r="F615" i="3"/>
  <c r="G615" i="3" s="1"/>
  <c r="G614" i="3"/>
  <c r="F614" i="3"/>
  <c r="F613" i="3"/>
  <c r="G613" i="3" s="1"/>
  <c r="G612" i="3"/>
  <c r="F612" i="3"/>
  <c r="F611" i="3"/>
  <c r="G611" i="3" s="1"/>
  <c r="G610" i="3"/>
  <c r="F610" i="3"/>
  <c r="F609" i="3"/>
  <c r="G609" i="3" s="1"/>
  <c r="G608" i="3"/>
  <c r="F608" i="3"/>
  <c r="F607" i="3"/>
  <c r="G607" i="3" s="1"/>
  <c r="G606" i="3"/>
  <c r="F606" i="3"/>
  <c r="F605" i="3"/>
  <c r="G605" i="3" s="1"/>
  <c r="G604" i="3"/>
  <c r="F604" i="3"/>
  <c r="F603" i="3"/>
  <c r="G603" i="3" s="1"/>
  <c r="G602" i="3"/>
  <c r="F602" i="3"/>
  <c r="F601" i="3"/>
  <c r="G601" i="3" s="1"/>
  <c r="G600" i="3"/>
  <c r="F600" i="3"/>
  <c r="F599" i="3"/>
  <c r="G599" i="3" s="1"/>
  <c r="G598" i="3"/>
  <c r="F598" i="3"/>
  <c r="F597" i="3"/>
  <c r="G597" i="3" s="1"/>
  <c r="G596" i="3"/>
  <c r="F596" i="3"/>
  <c r="F595" i="3"/>
  <c r="G595" i="3" s="1"/>
  <c r="G594" i="3"/>
  <c r="F594" i="3"/>
  <c r="F593" i="3"/>
  <c r="G593" i="3" s="1"/>
  <c r="G592" i="3"/>
  <c r="F592" i="3"/>
  <c r="F591" i="3"/>
  <c r="G591" i="3" s="1"/>
  <c r="G590" i="3"/>
  <c r="F590" i="3"/>
  <c r="F589" i="3"/>
  <c r="G589" i="3" s="1"/>
  <c r="G588" i="3"/>
  <c r="F588" i="3"/>
  <c r="F587" i="3"/>
  <c r="G587" i="3" s="1"/>
  <c r="G586" i="3"/>
  <c r="F586" i="3"/>
  <c r="F585" i="3"/>
  <c r="G585" i="3" s="1"/>
  <c r="G584" i="3"/>
  <c r="F584" i="3"/>
  <c r="F583" i="3"/>
  <c r="G583" i="3" s="1"/>
  <c r="G582" i="3"/>
  <c r="F582" i="3"/>
  <c r="F581" i="3"/>
  <c r="G581" i="3" s="1"/>
  <c r="G580" i="3"/>
  <c r="F580" i="3"/>
  <c r="F579" i="3"/>
  <c r="G579" i="3" s="1"/>
  <c r="G578" i="3"/>
  <c r="F578" i="3"/>
  <c r="F577" i="3"/>
  <c r="G577" i="3" s="1"/>
  <c r="G576" i="3"/>
  <c r="F576" i="3"/>
  <c r="F575" i="3"/>
  <c r="G575" i="3" s="1"/>
  <c r="G574" i="3"/>
  <c r="F574" i="3"/>
  <c r="F573" i="3"/>
  <c r="G573" i="3" s="1"/>
  <c r="G572" i="3"/>
  <c r="F572" i="3"/>
  <c r="F571" i="3"/>
  <c r="G571" i="3" s="1"/>
  <c r="G570" i="3"/>
  <c r="F570" i="3"/>
  <c r="F569" i="3"/>
  <c r="G569" i="3" s="1"/>
  <c r="G568" i="3"/>
  <c r="F568" i="3"/>
  <c r="F567" i="3"/>
  <c r="G567" i="3" s="1"/>
  <c r="G566" i="3"/>
  <c r="F566" i="3"/>
  <c r="F565" i="3"/>
  <c r="G565" i="3" s="1"/>
  <c r="G564" i="3"/>
  <c r="F564" i="3"/>
  <c r="F563" i="3"/>
  <c r="G563" i="3" s="1"/>
  <c r="G562" i="3"/>
  <c r="F562" i="3"/>
  <c r="F561" i="3"/>
  <c r="G561" i="3" s="1"/>
  <c r="F560" i="3"/>
  <c r="G560" i="3" s="1"/>
  <c r="F559" i="3"/>
  <c r="G559" i="3" s="1"/>
  <c r="G558" i="3"/>
  <c r="F558" i="3"/>
  <c r="F557" i="3"/>
  <c r="G557" i="3" s="1"/>
  <c r="G556" i="3"/>
  <c r="F556" i="3"/>
  <c r="F555" i="3"/>
  <c r="G555" i="3" s="1"/>
  <c r="F554" i="3"/>
  <c r="G554" i="3" s="1"/>
  <c r="F553" i="3"/>
  <c r="G553" i="3" s="1"/>
  <c r="F552" i="3"/>
  <c r="G552" i="3" s="1"/>
  <c r="F551" i="3"/>
  <c r="G551" i="3" s="1"/>
  <c r="G550" i="3"/>
  <c r="F550" i="3"/>
  <c r="F549" i="3"/>
  <c r="G549" i="3" s="1"/>
  <c r="G548" i="3"/>
  <c r="F548" i="3"/>
  <c r="F547" i="3"/>
  <c r="G547" i="3" s="1"/>
  <c r="F546" i="3"/>
  <c r="G546" i="3" s="1"/>
  <c r="F545" i="3"/>
  <c r="G545" i="3" s="1"/>
  <c r="F544" i="3"/>
  <c r="G544" i="3" s="1"/>
  <c r="F543" i="3"/>
  <c r="G543" i="3" s="1"/>
  <c r="G542" i="3"/>
  <c r="F542" i="3"/>
  <c r="F541" i="3"/>
  <c r="G541" i="3" s="1"/>
  <c r="G540" i="3"/>
  <c r="F540" i="3"/>
  <c r="F539" i="3"/>
  <c r="G539" i="3" s="1"/>
  <c r="F538" i="3"/>
  <c r="G538" i="3" s="1"/>
  <c r="F537" i="3"/>
  <c r="G537" i="3" s="1"/>
  <c r="F536" i="3"/>
  <c r="G536" i="3" s="1"/>
  <c r="F535" i="3"/>
  <c r="G535" i="3" s="1"/>
  <c r="G534" i="3"/>
  <c r="F534" i="3"/>
  <c r="F533" i="3"/>
  <c r="G533" i="3" s="1"/>
  <c r="G532" i="3"/>
  <c r="F532" i="3"/>
  <c r="F531" i="3"/>
  <c r="G531" i="3" s="1"/>
  <c r="F530" i="3"/>
  <c r="G530" i="3" s="1"/>
  <c r="F529" i="3"/>
  <c r="G529" i="3" s="1"/>
  <c r="F528" i="3"/>
  <c r="G528" i="3" s="1"/>
  <c r="F527" i="3"/>
  <c r="G527" i="3" s="1"/>
  <c r="G526" i="3"/>
  <c r="F526" i="3"/>
  <c r="F525" i="3"/>
  <c r="G525" i="3" s="1"/>
  <c r="G524" i="3"/>
  <c r="F524" i="3"/>
  <c r="F523" i="3"/>
  <c r="G523" i="3" s="1"/>
  <c r="F522" i="3"/>
  <c r="G522" i="3" s="1"/>
  <c r="F521" i="3"/>
  <c r="G521" i="3" s="1"/>
  <c r="F520" i="3"/>
  <c r="G520" i="3" s="1"/>
  <c r="F519" i="3"/>
  <c r="G519" i="3" s="1"/>
  <c r="G518" i="3"/>
  <c r="F518" i="3"/>
  <c r="F517" i="3"/>
  <c r="G517" i="3" s="1"/>
  <c r="G516" i="3"/>
  <c r="F516" i="3"/>
  <c r="F515" i="3"/>
  <c r="G515" i="3" s="1"/>
  <c r="F514" i="3"/>
  <c r="G514" i="3" s="1"/>
  <c r="F513" i="3"/>
  <c r="G513" i="3" s="1"/>
  <c r="F512" i="3"/>
  <c r="G512" i="3" s="1"/>
  <c r="F511" i="3"/>
  <c r="G511" i="3" s="1"/>
  <c r="G510" i="3"/>
  <c r="F510" i="3"/>
  <c r="F509" i="3"/>
  <c r="G509" i="3" s="1"/>
  <c r="G508" i="3"/>
  <c r="F508" i="3"/>
  <c r="F507" i="3"/>
  <c r="G507" i="3" s="1"/>
  <c r="F506" i="3"/>
  <c r="G506" i="3" s="1"/>
  <c r="F505" i="3"/>
  <c r="G505" i="3" s="1"/>
  <c r="F504" i="3"/>
  <c r="G504" i="3" s="1"/>
  <c r="F503" i="3"/>
  <c r="G503" i="3" s="1"/>
  <c r="G502" i="3"/>
  <c r="F502" i="3"/>
  <c r="F501" i="3"/>
  <c r="G501" i="3" s="1"/>
  <c r="G500" i="3"/>
  <c r="F500" i="3"/>
  <c r="F499" i="3"/>
  <c r="G499" i="3" s="1"/>
  <c r="F498" i="3"/>
  <c r="G498" i="3" s="1"/>
  <c r="F497" i="3"/>
  <c r="G497" i="3" s="1"/>
  <c r="F496" i="3"/>
  <c r="G496" i="3" s="1"/>
  <c r="F495" i="3"/>
  <c r="G495" i="3" s="1"/>
  <c r="G494" i="3"/>
  <c r="F494" i="3"/>
  <c r="F493" i="3"/>
  <c r="G493" i="3" s="1"/>
  <c r="G492" i="3"/>
  <c r="F492" i="3"/>
  <c r="F491" i="3"/>
  <c r="G491" i="3" s="1"/>
  <c r="F490" i="3"/>
  <c r="G490" i="3" s="1"/>
  <c r="F489" i="3"/>
  <c r="G489" i="3" s="1"/>
  <c r="F488" i="3"/>
  <c r="G488" i="3" s="1"/>
  <c r="F487" i="3"/>
  <c r="G487" i="3" s="1"/>
  <c r="G486" i="3"/>
  <c r="F486" i="3"/>
  <c r="F485" i="3"/>
  <c r="G485" i="3" s="1"/>
  <c r="G484" i="3"/>
  <c r="F484" i="3"/>
  <c r="F483" i="3"/>
  <c r="G483" i="3" s="1"/>
  <c r="F482" i="3"/>
  <c r="G482" i="3" s="1"/>
  <c r="F481" i="3"/>
  <c r="G481" i="3" s="1"/>
  <c r="F480" i="3"/>
  <c r="G480" i="3" s="1"/>
  <c r="F479" i="3"/>
  <c r="G479" i="3" s="1"/>
  <c r="G478" i="3"/>
  <c r="F478" i="3"/>
  <c r="F477" i="3"/>
  <c r="G477" i="3" s="1"/>
  <c r="G476" i="3"/>
  <c r="F476" i="3"/>
  <c r="F475" i="3"/>
  <c r="G475" i="3" s="1"/>
  <c r="F474" i="3"/>
  <c r="G474" i="3" s="1"/>
  <c r="F473" i="3"/>
  <c r="G473" i="3" s="1"/>
  <c r="F472" i="3"/>
  <c r="G472" i="3" s="1"/>
  <c r="F471" i="3"/>
  <c r="G471" i="3" s="1"/>
  <c r="G470" i="3"/>
  <c r="F470" i="3"/>
  <c r="F469" i="3"/>
  <c r="G469" i="3" s="1"/>
  <c r="G468" i="3"/>
  <c r="F468" i="3"/>
  <c r="F467" i="3"/>
  <c r="G467" i="3" s="1"/>
  <c r="F466" i="3"/>
  <c r="G466" i="3" s="1"/>
  <c r="F465" i="3"/>
  <c r="G465" i="3" s="1"/>
  <c r="F464" i="3"/>
  <c r="G464" i="3" s="1"/>
  <c r="F463" i="3"/>
  <c r="G463" i="3" s="1"/>
  <c r="G462" i="3"/>
  <c r="F462" i="3"/>
  <c r="F461" i="3"/>
  <c r="G461" i="3" s="1"/>
  <c r="G460" i="3"/>
  <c r="F460" i="3"/>
  <c r="F459" i="3"/>
  <c r="G459" i="3" s="1"/>
  <c r="F458" i="3"/>
  <c r="G458" i="3" s="1"/>
  <c r="F457" i="3"/>
  <c r="G457" i="3" s="1"/>
  <c r="F456" i="3"/>
  <c r="G456" i="3" s="1"/>
  <c r="F455" i="3"/>
  <c r="G455" i="3" s="1"/>
  <c r="G454" i="3"/>
  <c r="F454" i="3"/>
  <c r="F453" i="3"/>
  <c r="G453" i="3" s="1"/>
  <c r="G452" i="3"/>
  <c r="F452" i="3"/>
  <c r="F451" i="3"/>
  <c r="G451" i="3" s="1"/>
  <c r="F450" i="3"/>
  <c r="G450" i="3" s="1"/>
  <c r="F449" i="3"/>
  <c r="G449" i="3" s="1"/>
  <c r="F448" i="3"/>
  <c r="G448" i="3" s="1"/>
  <c r="F447" i="3"/>
  <c r="G447" i="3" s="1"/>
  <c r="G446" i="3"/>
  <c r="F446" i="3"/>
  <c r="F445" i="3"/>
  <c r="G445" i="3" s="1"/>
  <c r="G444" i="3"/>
  <c r="F444" i="3"/>
  <c r="F443" i="3"/>
  <c r="G443" i="3" s="1"/>
  <c r="F442" i="3"/>
  <c r="G442" i="3" s="1"/>
  <c r="F441" i="3"/>
  <c r="G441" i="3" s="1"/>
  <c r="F440" i="3"/>
  <c r="G440" i="3" s="1"/>
  <c r="F439" i="3"/>
  <c r="G439" i="3" s="1"/>
  <c r="G438" i="3"/>
  <c r="F438" i="3"/>
  <c r="F437" i="3"/>
  <c r="G437" i="3" s="1"/>
  <c r="G436" i="3"/>
  <c r="F436" i="3"/>
  <c r="F435" i="3"/>
  <c r="G435" i="3" s="1"/>
  <c r="F434" i="3"/>
  <c r="G434" i="3" s="1"/>
  <c r="F433" i="3"/>
  <c r="G433" i="3" s="1"/>
  <c r="F432" i="3"/>
  <c r="G432" i="3" s="1"/>
  <c r="F431" i="3"/>
  <c r="G431" i="3" s="1"/>
  <c r="G430" i="3"/>
  <c r="F430" i="3"/>
  <c r="F429" i="3"/>
  <c r="G429" i="3" s="1"/>
  <c r="G428" i="3"/>
  <c r="F428" i="3"/>
  <c r="F427" i="3"/>
  <c r="G427" i="3" s="1"/>
  <c r="F426" i="3"/>
  <c r="G426" i="3" s="1"/>
  <c r="F425" i="3"/>
  <c r="G425" i="3" s="1"/>
  <c r="F424" i="3"/>
  <c r="G424" i="3" s="1"/>
  <c r="F423" i="3"/>
  <c r="G423" i="3" s="1"/>
  <c r="G422" i="3"/>
  <c r="F422" i="3"/>
  <c r="F421" i="3"/>
  <c r="G421" i="3" s="1"/>
  <c r="G420" i="3"/>
  <c r="F420" i="3"/>
  <c r="F419" i="3"/>
  <c r="G419" i="3" s="1"/>
  <c r="F418" i="3"/>
  <c r="G418" i="3" s="1"/>
  <c r="G417" i="3"/>
  <c r="F417" i="3"/>
  <c r="F416" i="3"/>
  <c r="G416" i="3" s="1"/>
  <c r="G415" i="3"/>
  <c r="F415" i="3"/>
  <c r="F414" i="3"/>
  <c r="G414" i="3" s="1"/>
  <c r="G413" i="3"/>
  <c r="F413" i="3"/>
  <c r="F412" i="3"/>
  <c r="G412" i="3" s="1"/>
  <c r="G411" i="3"/>
  <c r="F411" i="3"/>
  <c r="F410" i="3"/>
  <c r="G410" i="3" s="1"/>
  <c r="G409" i="3"/>
  <c r="F409" i="3"/>
  <c r="F408" i="3"/>
  <c r="G408" i="3" s="1"/>
  <c r="G407" i="3"/>
  <c r="F407" i="3"/>
  <c r="F406" i="3"/>
  <c r="G406" i="3" s="1"/>
  <c r="G405" i="3"/>
  <c r="F405" i="3"/>
  <c r="F404" i="3"/>
  <c r="G404" i="3" s="1"/>
  <c r="G403" i="3"/>
  <c r="F403" i="3"/>
  <c r="F402" i="3"/>
  <c r="G402" i="3" s="1"/>
  <c r="G401" i="3"/>
  <c r="F401" i="3"/>
  <c r="F400" i="3"/>
  <c r="G400" i="3" s="1"/>
  <c r="G399" i="3"/>
  <c r="F399" i="3"/>
  <c r="F398" i="3"/>
  <c r="G398" i="3" s="1"/>
  <c r="G397" i="3"/>
  <c r="F397" i="3"/>
  <c r="F396" i="3"/>
  <c r="G396" i="3" s="1"/>
  <c r="G395" i="3"/>
  <c r="F395" i="3"/>
  <c r="F394" i="3"/>
  <c r="G394" i="3" s="1"/>
  <c r="G393" i="3"/>
  <c r="F393" i="3"/>
  <c r="F392" i="3"/>
  <c r="G392" i="3" s="1"/>
  <c r="G391" i="3"/>
  <c r="F391" i="3"/>
  <c r="F390" i="3"/>
  <c r="G390" i="3" s="1"/>
  <c r="G389" i="3"/>
  <c r="F389" i="3"/>
  <c r="F388" i="3"/>
  <c r="G388" i="3" s="1"/>
  <c r="G387" i="3"/>
  <c r="F387" i="3"/>
  <c r="F386" i="3"/>
  <c r="G386" i="3" s="1"/>
  <c r="G385" i="3"/>
  <c r="F385" i="3"/>
  <c r="F384" i="3"/>
  <c r="G384" i="3" s="1"/>
  <c r="G383" i="3"/>
  <c r="F383" i="3"/>
  <c r="F382" i="3"/>
  <c r="G382" i="3" s="1"/>
  <c r="G381" i="3"/>
  <c r="F381" i="3"/>
  <c r="F380" i="3"/>
  <c r="G380" i="3" s="1"/>
  <c r="G379" i="3"/>
  <c r="F379" i="3"/>
  <c r="F378" i="3"/>
  <c r="G378" i="3" s="1"/>
  <c r="G377" i="3"/>
  <c r="F377" i="3"/>
  <c r="F376" i="3"/>
  <c r="G376" i="3" s="1"/>
  <c r="G375" i="3"/>
  <c r="F375" i="3"/>
  <c r="F374" i="3"/>
  <c r="G374" i="3" s="1"/>
  <c r="G373" i="3"/>
  <c r="F373" i="3"/>
  <c r="F372" i="3"/>
  <c r="G372" i="3" s="1"/>
  <c r="G371" i="3"/>
  <c r="F371" i="3"/>
  <c r="F370" i="3"/>
  <c r="G370" i="3" s="1"/>
  <c r="G369" i="3"/>
  <c r="F369" i="3"/>
  <c r="F368" i="3"/>
  <c r="G368" i="3" s="1"/>
  <c r="G367" i="3"/>
  <c r="F367" i="3"/>
  <c r="F366" i="3"/>
  <c r="G366" i="3" s="1"/>
  <c r="G365" i="3"/>
  <c r="F365" i="3"/>
  <c r="F364" i="3"/>
  <c r="G364" i="3" s="1"/>
  <c r="G363" i="3"/>
  <c r="F363" i="3"/>
  <c r="F362" i="3"/>
  <c r="G362" i="3" s="1"/>
  <c r="G361" i="3"/>
  <c r="F361" i="3"/>
  <c r="F360" i="3"/>
  <c r="G360" i="3" s="1"/>
  <c r="G359" i="3"/>
  <c r="F359" i="3"/>
  <c r="F358" i="3"/>
  <c r="G358" i="3" s="1"/>
  <c r="G357" i="3"/>
  <c r="F357" i="3"/>
  <c r="F356" i="3"/>
  <c r="G356" i="3" s="1"/>
  <c r="G355" i="3"/>
  <c r="F355" i="3"/>
  <c r="F354" i="3"/>
  <c r="G354" i="3" s="1"/>
  <c r="G353" i="3"/>
  <c r="F353" i="3"/>
  <c r="F352" i="3"/>
  <c r="G352" i="3" s="1"/>
  <c r="G351" i="3"/>
  <c r="F351" i="3"/>
  <c r="F350" i="3"/>
  <c r="G350" i="3" s="1"/>
  <c r="G349" i="3"/>
  <c r="F349" i="3"/>
  <c r="F348" i="3"/>
  <c r="G348" i="3" s="1"/>
  <c r="G347" i="3"/>
  <c r="F347" i="3"/>
  <c r="F346" i="3"/>
  <c r="G346" i="3" s="1"/>
  <c r="G345" i="3"/>
  <c r="F345" i="3"/>
  <c r="F344" i="3"/>
  <c r="G344" i="3" s="1"/>
  <c r="G343" i="3"/>
  <c r="F343" i="3"/>
  <c r="F342" i="3"/>
  <c r="G342" i="3" s="1"/>
  <c r="G341" i="3"/>
  <c r="F341" i="3"/>
  <c r="F340" i="3"/>
  <c r="G340" i="3" s="1"/>
  <c r="G339" i="3"/>
  <c r="F339" i="3"/>
  <c r="F338" i="3"/>
  <c r="G338" i="3" s="1"/>
  <c r="G337" i="3"/>
  <c r="F337" i="3"/>
  <c r="F336" i="3"/>
  <c r="G336" i="3" s="1"/>
  <c r="G335" i="3"/>
  <c r="F335" i="3"/>
  <c r="F334" i="3"/>
  <c r="G334" i="3" s="1"/>
  <c r="G333" i="3"/>
  <c r="F333" i="3"/>
  <c r="F332" i="3"/>
  <c r="G332" i="3" s="1"/>
  <c r="G331" i="3"/>
  <c r="F331" i="3"/>
  <c r="F330" i="3"/>
  <c r="G330" i="3" s="1"/>
  <c r="G329" i="3"/>
  <c r="F329" i="3"/>
  <c r="F328" i="3"/>
  <c r="G328" i="3" s="1"/>
  <c r="G327" i="3"/>
  <c r="F327" i="3"/>
  <c r="F326" i="3"/>
  <c r="G326" i="3" s="1"/>
  <c r="G325" i="3"/>
  <c r="F325" i="3"/>
  <c r="F324" i="3"/>
  <c r="G324" i="3" s="1"/>
  <c r="G323" i="3"/>
  <c r="F323" i="3"/>
  <c r="F322" i="3"/>
  <c r="G322" i="3" s="1"/>
  <c r="G321" i="3"/>
  <c r="F321" i="3"/>
  <c r="F320" i="3"/>
  <c r="G320" i="3" s="1"/>
  <c r="G319" i="3"/>
  <c r="F319" i="3"/>
  <c r="F318" i="3"/>
  <c r="G318" i="3" s="1"/>
  <c r="G317" i="3"/>
  <c r="F317" i="3"/>
  <c r="F316" i="3"/>
  <c r="G316" i="3" s="1"/>
  <c r="G315" i="3"/>
  <c r="F315" i="3"/>
  <c r="F314" i="3"/>
  <c r="G314" i="3" s="1"/>
  <c r="G313" i="3"/>
  <c r="F313" i="3"/>
  <c r="F312" i="3"/>
  <c r="G312" i="3" s="1"/>
  <c r="G311" i="3"/>
  <c r="F311" i="3"/>
  <c r="F310" i="3"/>
  <c r="G310" i="3" s="1"/>
  <c r="G309" i="3"/>
  <c r="F309" i="3"/>
  <c r="F308" i="3"/>
  <c r="G308" i="3" s="1"/>
  <c r="G307" i="3"/>
  <c r="F307" i="3"/>
  <c r="F306" i="3"/>
  <c r="G306" i="3" s="1"/>
  <c r="G305" i="3"/>
  <c r="F305" i="3"/>
  <c r="F304" i="3"/>
  <c r="G304" i="3" s="1"/>
  <c r="G303" i="3"/>
  <c r="F303" i="3"/>
  <c r="F302" i="3"/>
  <c r="G302" i="3" s="1"/>
  <c r="G301" i="3"/>
  <c r="F301" i="3"/>
  <c r="F300" i="3"/>
  <c r="G300" i="3" s="1"/>
  <c r="G299" i="3"/>
  <c r="F299" i="3"/>
  <c r="F298" i="3"/>
  <c r="G298" i="3" s="1"/>
  <c r="G297" i="3"/>
  <c r="F297" i="3"/>
  <c r="F296" i="3"/>
  <c r="G296" i="3" s="1"/>
  <c r="G295" i="3"/>
  <c r="F295" i="3"/>
  <c r="F294" i="3"/>
  <c r="G294" i="3" s="1"/>
  <c r="G293" i="3"/>
  <c r="F293" i="3"/>
  <c r="F292" i="3"/>
  <c r="G292" i="3" s="1"/>
  <c r="G291" i="3"/>
  <c r="F291" i="3"/>
  <c r="F290" i="3"/>
  <c r="G290" i="3" s="1"/>
  <c r="G289" i="3"/>
  <c r="F289" i="3"/>
  <c r="F288" i="3"/>
  <c r="G288" i="3" s="1"/>
  <c r="G287" i="3"/>
  <c r="F287" i="3"/>
  <c r="F286" i="3"/>
  <c r="G286" i="3" s="1"/>
  <c r="G285" i="3"/>
  <c r="F285" i="3"/>
  <c r="F284" i="3"/>
  <c r="G284" i="3" s="1"/>
  <c r="G283" i="3"/>
  <c r="F283" i="3"/>
  <c r="F282" i="3"/>
  <c r="G282" i="3" s="1"/>
  <c r="G281" i="3"/>
  <c r="F281" i="3"/>
  <c r="F280" i="3"/>
  <c r="G280" i="3" s="1"/>
  <c r="G279" i="3"/>
  <c r="F279" i="3"/>
  <c r="F278" i="3"/>
  <c r="G278" i="3" s="1"/>
  <c r="G277" i="3"/>
  <c r="F277" i="3"/>
  <c r="F276" i="3"/>
  <c r="G276" i="3" s="1"/>
  <c r="G275" i="3"/>
  <c r="F275" i="3"/>
  <c r="F274" i="3"/>
  <c r="G274" i="3" s="1"/>
  <c r="G273" i="3"/>
  <c r="F273" i="3"/>
  <c r="F272" i="3"/>
  <c r="G272" i="3" s="1"/>
  <c r="G271" i="3"/>
  <c r="F271" i="3"/>
  <c r="F270" i="3"/>
  <c r="G270" i="3" s="1"/>
  <c r="G269" i="3"/>
  <c r="F269" i="3"/>
  <c r="F268" i="3"/>
  <c r="G268" i="3" s="1"/>
  <c r="G267" i="3"/>
  <c r="F267" i="3"/>
  <c r="F266" i="3"/>
  <c r="G266" i="3" s="1"/>
  <c r="G265" i="3"/>
  <c r="F265" i="3"/>
  <c r="F264" i="3"/>
  <c r="G264" i="3" s="1"/>
  <c r="G263" i="3"/>
  <c r="F263" i="3"/>
  <c r="F262" i="3"/>
  <c r="G262" i="3" s="1"/>
  <c r="G261" i="3"/>
  <c r="F261" i="3"/>
  <c r="F260" i="3"/>
  <c r="G260" i="3" s="1"/>
  <c r="G259" i="3"/>
  <c r="F259" i="3"/>
  <c r="F258" i="3"/>
  <c r="G258" i="3" s="1"/>
  <c r="G257" i="3"/>
  <c r="F257" i="3"/>
  <c r="F256" i="3"/>
  <c r="G256" i="3" s="1"/>
  <c r="G255" i="3"/>
  <c r="F255" i="3"/>
  <c r="F254" i="3"/>
  <c r="G254" i="3" s="1"/>
  <c r="G253" i="3"/>
  <c r="F253" i="3"/>
  <c r="F252" i="3"/>
  <c r="G252" i="3" s="1"/>
  <c r="G251" i="3"/>
  <c r="F251" i="3"/>
  <c r="F250" i="3"/>
  <c r="G250" i="3" s="1"/>
  <c r="G249" i="3"/>
  <c r="F249" i="3"/>
  <c r="F248" i="3"/>
  <c r="G248" i="3" s="1"/>
  <c r="G247" i="3"/>
  <c r="F247" i="3"/>
  <c r="F246" i="3"/>
  <c r="G246" i="3" s="1"/>
  <c r="G245" i="3"/>
  <c r="F245" i="3"/>
  <c r="F244" i="3"/>
  <c r="G244" i="3" s="1"/>
  <c r="G243" i="3"/>
  <c r="F243" i="3"/>
  <c r="F242" i="3"/>
  <c r="G242" i="3" s="1"/>
  <c r="G241" i="3"/>
  <c r="F241" i="3"/>
  <c r="F240" i="3"/>
  <c r="G240" i="3" s="1"/>
  <c r="G239" i="3"/>
  <c r="F239" i="3"/>
  <c r="F238" i="3"/>
  <c r="G238" i="3" s="1"/>
  <c r="G237" i="3"/>
  <c r="F237" i="3"/>
  <c r="F236" i="3"/>
  <c r="G236" i="3" s="1"/>
  <c r="G235" i="3"/>
  <c r="F235" i="3"/>
  <c r="F234" i="3"/>
  <c r="G234" i="3" s="1"/>
  <c r="G233" i="3"/>
  <c r="F233" i="3"/>
  <c r="F232" i="3"/>
  <c r="G232" i="3" s="1"/>
  <c r="G231" i="3"/>
  <c r="F231" i="3"/>
  <c r="F230" i="3"/>
  <c r="G230" i="3" s="1"/>
  <c r="G229" i="3"/>
  <c r="F229" i="3"/>
  <c r="F228" i="3"/>
  <c r="G228" i="3" s="1"/>
  <c r="G227" i="3"/>
  <c r="F227" i="3"/>
  <c r="F226" i="3"/>
  <c r="G226" i="3" s="1"/>
  <c r="G225" i="3"/>
  <c r="F225" i="3"/>
  <c r="F224" i="3"/>
  <c r="G224" i="3" s="1"/>
  <c r="G223" i="3"/>
  <c r="F223" i="3"/>
  <c r="F222" i="3"/>
  <c r="G222" i="3" s="1"/>
  <c r="G221" i="3"/>
  <c r="F221" i="3"/>
  <c r="F220" i="3"/>
  <c r="G220" i="3" s="1"/>
  <c r="G219" i="3"/>
  <c r="F219" i="3"/>
  <c r="F218" i="3"/>
  <c r="G218" i="3" s="1"/>
  <c r="G217" i="3"/>
  <c r="F217" i="3"/>
  <c r="F216" i="3"/>
  <c r="G216" i="3" s="1"/>
  <c r="G215" i="3"/>
  <c r="F215" i="3"/>
  <c r="F214" i="3"/>
  <c r="G214" i="3" s="1"/>
  <c r="G213" i="3"/>
  <c r="F213" i="3"/>
  <c r="F212" i="3"/>
  <c r="G212" i="3" s="1"/>
  <c r="G211" i="3"/>
  <c r="F211" i="3"/>
  <c r="F210" i="3"/>
  <c r="G210" i="3" s="1"/>
  <c r="G209" i="3"/>
  <c r="F209" i="3"/>
  <c r="F208" i="3"/>
  <c r="G208" i="3" s="1"/>
  <c r="G207" i="3"/>
  <c r="F207" i="3"/>
  <c r="F206" i="3"/>
  <c r="G206" i="3" s="1"/>
  <c r="G205" i="3"/>
  <c r="F205" i="3"/>
  <c r="F204" i="3"/>
  <c r="G204" i="3" s="1"/>
  <c r="G203" i="3"/>
  <c r="F203" i="3"/>
  <c r="F202" i="3"/>
  <c r="G202" i="3" s="1"/>
  <c r="G201" i="3"/>
  <c r="F201" i="3"/>
  <c r="F200" i="3"/>
  <c r="G200" i="3" s="1"/>
  <c r="G199" i="3"/>
  <c r="F199" i="3"/>
  <c r="F198" i="3"/>
  <c r="G198" i="3" s="1"/>
  <c r="G197" i="3"/>
  <c r="F197" i="3"/>
  <c r="F196" i="3"/>
  <c r="G196" i="3" s="1"/>
  <c r="G195" i="3"/>
  <c r="F195" i="3"/>
  <c r="F194" i="3"/>
  <c r="G194" i="3" s="1"/>
  <c r="G193" i="3"/>
  <c r="F193" i="3"/>
  <c r="F192" i="3"/>
  <c r="G192" i="3" s="1"/>
  <c r="G191" i="3"/>
  <c r="F191" i="3"/>
  <c r="F190" i="3"/>
  <c r="G190" i="3" s="1"/>
  <c r="G189" i="3"/>
  <c r="F189" i="3"/>
  <c r="F188" i="3"/>
  <c r="G188" i="3" s="1"/>
  <c r="G187" i="3"/>
  <c r="F187" i="3"/>
  <c r="F186" i="3"/>
  <c r="G186" i="3" s="1"/>
  <c r="G185" i="3"/>
  <c r="F185" i="3"/>
  <c r="F184" i="3"/>
  <c r="G184" i="3" s="1"/>
  <c r="G183" i="3"/>
  <c r="F183" i="3"/>
  <c r="F182" i="3"/>
  <c r="G182" i="3" s="1"/>
  <c r="G181" i="3"/>
  <c r="F181" i="3"/>
  <c r="F180" i="3"/>
  <c r="G180" i="3" s="1"/>
  <c r="G179" i="3"/>
  <c r="F179" i="3"/>
  <c r="F178" i="3"/>
  <c r="G178" i="3" s="1"/>
  <c r="G177" i="3"/>
  <c r="F177" i="3"/>
  <c r="F176" i="3"/>
  <c r="G176" i="3" s="1"/>
  <c r="G175" i="3"/>
  <c r="F175" i="3"/>
  <c r="F174" i="3"/>
  <c r="G174" i="3" s="1"/>
  <c r="G173" i="3"/>
  <c r="F173" i="3"/>
  <c r="F172" i="3"/>
  <c r="G172" i="3" s="1"/>
  <c r="G171" i="3"/>
  <c r="F171" i="3"/>
  <c r="F170" i="3"/>
  <c r="G170" i="3" s="1"/>
  <c r="G169" i="3"/>
  <c r="F169" i="3"/>
  <c r="F168" i="3"/>
  <c r="G168" i="3" s="1"/>
  <c r="G167" i="3"/>
  <c r="F167" i="3"/>
  <c r="F166" i="3"/>
  <c r="G166" i="3" s="1"/>
  <c r="G165" i="3"/>
  <c r="F165" i="3"/>
  <c r="F164" i="3"/>
  <c r="G164" i="3" s="1"/>
  <c r="G163" i="3"/>
  <c r="F163" i="3"/>
  <c r="F162" i="3"/>
  <c r="G162" i="3" s="1"/>
  <c r="G161" i="3"/>
  <c r="F161" i="3"/>
  <c r="F160" i="3"/>
  <c r="G160" i="3" s="1"/>
  <c r="G159" i="3"/>
  <c r="F159" i="3"/>
  <c r="F158" i="3"/>
  <c r="G158" i="3" s="1"/>
  <c r="G157" i="3"/>
  <c r="F157" i="3"/>
  <c r="F156" i="3"/>
  <c r="G156" i="3" s="1"/>
  <c r="G155" i="3"/>
  <c r="F155" i="3"/>
  <c r="F154" i="3"/>
  <c r="G154" i="3" s="1"/>
  <c r="G153" i="3"/>
  <c r="F153" i="3"/>
  <c r="F152" i="3"/>
  <c r="G152" i="3" s="1"/>
  <c r="G151" i="3"/>
  <c r="F151" i="3"/>
  <c r="F150" i="3"/>
  <c r="G150" i="3" s="1"/>
  <c r="G149" i="3"/>
  <c r="F149" i="3"/>
  <c r="F148" i="3"/>
  <c r="G148" i="3" s="1"/>
  <c r="G147" i="3"/>
  <c r="F147" i="3"/>
  <c r="F146" i="3"/>
  <c r="G146" i="3" s="1"/>
  <c r="G145" i="3"/>
  <c r="F145" i="3"/>
  <c r="F144" i="3"/>
  <c r="G144" i="3" s="1"/>
  <c r="G143" i="3"/>
  <c r="F143" i="3"/>
  <c r="F142" i="3"/>
  <c r="G142" i="3" s="1"/>
  <c r="G141" i="3"/>
  <c r="F141" i="3"/>
  <c r="F140" i="3"/>
  <c r="G140" i="3" s="1"/>
  <c r="G139" i="3"/>
  <c r="F139" i="3"/>
  <c r="F138" i="3"/>
  <c r="G138" i="3" s="1"/>
  <c r="G137" i="3"/>
  <c r="F137" i="3"/>
  <c r="F136" i="3"/>
  <c r="G136" i="3" s="1"/>
  <c r="G135" i="3"/>
  <c r="F135" i="3"/>
  <c r="F134" i="3"/>
  <c r="G134" i="3" s="1"/>
  <c r="G133" i="3"/>
  <c r="F133" i="3"/>
  <c r="F132" i="3"/>
  <c r="G132" i="3" s="1"/>
  <c r="G131" i="3"/>
  <c r="F131" i="3"/>
  <c r="F130" i="3"/>
  <c r="G130" i="3" s="1"/>
  <c r="G129" i="3"/>
  <c r="F129" i="3"/>
  <c r="F128" i="3"/>
  <c r="G128" i="3" s="1"/>
  <c r="G127" i="3"/>
  <c r="F127" i="3"/>
  <c r="F126" i="3"/>
  <c r="G126" i="3" s="1"/>
  <c r="G125" i="3"/>
  <c r="F125" i="3"/>
  <c r="F124" i="3"/>
  <c r="G124" i="3" s="1"/>
  <c r="G123" i="3"/>
  <c r="F123" i="3"/>
  <c r="F122" i="3"/>
  <c r="G122" i="3" s="1"/>
  <c r="G121" i="3"/>
  <c r="F121" i="3"/>
  <c r="F120" i="3"/>
  <c r="G120" i="3" s="1"/>
  <c r="G119" i="3"/>
  <c r="F119" i="3"/>
  <c r="F118" i="3"/>
  <c r="G118" i="3" s="1"/>
  <c r="G117" i="3"/>
  <c r="F117" i="3"/>
  <c r="F116" i="3"/>
  <c r="G116" i="3" s="1"/>
  <c r="G115" i="3"/>
  <c r="F115" i="3"/>
  <c r="F114" i="3"/>
  <c r="G114" i="3" s="1"/>
  <c r="G113" i="3"/>
  <c r="F113" i="3"/>
  <c r="F112" i="3"/>
  <c r="G112" i="3" s="1"/>
  <c r="G111" i="3"/>
  <c r="F111" i="3"/>
  <c r="F110" i="3"/>
  <c r="G110" i="3" s="1"/>
  <c r="G109" i="3"/>
  <c r="F109" i="3"/>
  <c r="F108" i="3"/>
  <c r="G108" i="3" s="1"/>
  <c r="G107" i="3"/>
  <c r="F107" i="3"/>
  <c r="F106" i="3"/>
  <c r="G106" i="3" s="1"/>
  <c r="G105" i="3"/>
  <c r="F105" i="3"/>
  <c r="F104" i="3"/>
  <c r="G104" i="3" s="1"/>
  <c r="G103" i="3"/>
  <c r="F103" i="3"/>
  <c r="F102" i="3"/>
  <c r="G102" i="3" s="1"/>
  <c r="G101" i="3"/>
  <c r="F101" i="3"/>
  <c r="F100" i="3"/>
  <c r="G100" i="3" s="1"/>
  <c r="G99" i="3"/>
  <c r="F99" i="3"/>
  <c r="F98" i="3"/>
  <c r="G98" i="3" s="1"/>
  <c r="G97" i="3"/>
  <c r="F97" i="3"/>
  <c r="F96" i="3"/>
  <c r="G96" i="3" s="1"/>
  <c r="G95" i="3"/>
  <c r="F95" i="3"/>
  <c r="F94" i="3"/>
  <c r="G94" i="3" s="1"/>
  <c r="G93" i="3"/>
  <c r="F93" i="3"/>
  <c r="F92" i="3"/>
  <c r="G92" i="3" s="1"/>
  <c r="G91" i="3"/>
  <c r="F91" i="3"/>
  <c r="F90" i="3"/>
  <c r="G90" i="3" s="1"/>
  <c r="G89" i="3"/>
  <c r="F89" i="3"/>
  <c r="F88" i="3"/>
  <c r="G88" i="3" s="1"/>
  <c r="G87" i="3"/>
  <c r="F87" i="3"/>
  <c r="F86" i="3"/>
  <c r="G86" i="3" s="1"/>
  <c r="G85" i="3"/>
  <c r="F85" i="3"/>
  <c r="F84" i="3"/>
  <c r="G84" i="3" s="1"/>
  <c r="G83" i="3"/>
  <c r="F83" i="3"/>
  <c r="F82" i="3"/>
  <c r="G82" i="3" s="1"/>
  <c r="G81" i="3"/>
  <c r="F81" i="3"/>
  <c r="F80" i="3"/>
  <c r="G80" i="3" s="1"/>
  <c r="G79" i="3"/>
  <c r="F79" i="3"/>
  <c r="F78" i="3"/>
  <c r="G78" i="3" s="1"/>
  <c r="G77" i="3"/>
  <c r="F77" i="3"/>
  <c r="F76" i="3"/>
  <c r="G76" i="3" s="1"/>
  <c r="G75" i="3"/>
  <c r="F75" i="3"/>
  <c r="F74" i="3"/>
  <c r="G74" i="3" s="1"/>
  <c r="G73" i="3"/>
  <c r="F73" i="3"/>
  <c r="F72" i="3"/>
  <c r="G72" i="3" s="1"/>
  <c r="G71" i="3"/>
  <c r="F71" i="3"/>
  <c r="F70" i="3"/>
  <c r="G70" i="3" s="1"/>
  <c r="G69" i="3"/>
  <c r="F69" i="3"/>
  <c r="F68" i="3"/>
  <c r="G68" i="3" s="1"/>
  <c r="G67" i="3"/>
  <c r="F67" i="3"/>
  <c r="F66" i="3"/>
  <c r="G66" i="3" s="1"/>
  <c r="G65" i="3"/>
  <c r="F65" i="3"/>
  <c r="F64" i="3"/>
  <c r="G64" i="3" s="1"/>
  <c r="G63" i="3"/>
  <c r="F63" i="3"/>
  <c r="F62" i="3"/>
  <c r="G62" i="3" s="1"/>
  <c r="G61" i="3"/>
  <c r="F61" i="3"/>
  <c r="F60" i="3"/>
  <c r="G60" i="3" s="1"/>
  <c r="G59" i="3"/>
  <c r="F59" i="3"/>
  <c r="F58" i="3"/>
  <c r="G58" i="3" s="1"/>
  <c r="G57" i="3"/>
  <c r="F57" i="3"/>
  <c r="F56" i="3"/>
  <c r="G56" i="3" s="1"/>
  <c r="G55" i="3"/>
  <c r="F55" i="3"/>
  <c r="F54" i="3"/>
  <c r="G54" i="3" s="1"/>
  <c r="G53" i="3"/>
  <c r="F53" i="3"/>
  <c r="F52" i="3"/>
  <c r="G52" i="3" s="1"/>
  <c r="G51" i="3"/>
  <c r="F51" i="3"/>
  <c r="F50" i="3"/>
  <c r="G50" i="3" s="1"/>
  <c r="G49" i="3"/>
  <c r="F49" i="3"/>
  <c r="F48" i="3"/>
  <c r="G48" i="3" s="1"/>
  <c r="G47" i="3"/>
  <c r="F47" i="3"/>
  <c r="F46" i="3"/>
  <c r="G46" i="3" s="1"/>
  <c r="G45" i="3"/>
  <c r="F45" i="3"/>
  <c r="F44" i="3"/>
  <c r="G44" i="3" s="1"/>
  <c r="G43" i="3"/>
  <c r="F43" i="3"/>
  <c r="F42" i="3"/>
  <c r="G42" i="3" s="1"/>
  <c r="G41" i="3"/>
  <c r="F41" i="3"/>
  <c r="F40" i="3"/>
  <c r="G40" i="3" s="1"/>
  <c r="G39" i="3"/>
  <c r="F39" i="3"/>
  <c r="F38" i="3"/>
  <c r="G38" i="3" s="1"/>
  <c r="G37" i="3"/>
  <c r="F37" i="3"/>
  <c r="F36" i="3"/>
  <c r="G36" i="3" s="1"/>
  <c r="G35" i="3"/>
  <c r="F35" i="3"/>
  <c r="F34" i="3"/>
  <c r="G34" i="3" s="1"/>
  <c r="G33" i="3"/>
  <c r="F33" i="3"/>
  <c r="F32" i="3"/>
  <c r="G32" i="3" s="1"/>
  <c r="G31" i="3"/>
  <c r="F31" i="3"/>
  <c r="F30" i="3"/>
  <c r="G30" i="3" s="1"/>
  <c r="G29" i="3"/>
  <c r="F29" i="3"/>
  <c r="F28" i="3"/>
  <c r="G28" i="3" s="1"/>
  <c r="G27" i="3"/>
  <c r="F27" i="3"/>
  <c r="F26" i="3"/>
  <c r="G26" i="3" s="1"/>
  <c r="G25" i="3"/>
  <c r="F25" i="3"/>
  <c r="F24" i="3"/>
  <c r="G24" i="3" s="1"/>
  <c r="G23" i="3"/>
  <c r="F23" i="3"/>
  <c r="F22" i="3"/>
  <c r="G22" i="3" s="1"/>
  <c r="G21" i="3"/>
  <c r="F21" i="3"/>
  <c r="F20" i="3"/>
  <c r="G20" i="3" s="1"/>
  <c r="G19" i="3"/>
  <c r="F19" i="3"/>
  <c r="F18" i="3"/>
  <c r="G18" i="3" s="1"/>
  <c r="G17" i="3"/>
  <c r="F17" i="3"/>
  <c r="F16" i="3"/>
  <c r="G16" i="3" s="1"/>
  <c r="G15" i="3"/>
  <c r="F15" i="3"/>
  <c r="F14" i="3"/>
  <c r="G14" i="3" s="1"/>
  <c r="G13" i="3"/>
  <c r="F13" i="3"/>
  <c r="F12" i="3"/>
  <c r="G12" i="3" s="1"/>
  <c r="G11" i="3"/>
  <c r="F11" i="3"/>
  <c r="F10" i="3"/>
  <c r="G10" i="3" s="1"/>
  <c r="G9" i="3"/>
  <c r="F9" i="3"/>
  <c r="F8" i="3"/>
  <c r="G8" i="3" s="1"/>
  <c r="F7" i="3"/>
  <c r="G7" i="3" s="1"/>
  <c r="F6" i="3"/>
  <c r="G6" i="3" s="1"/>
  <c r="G5" i="3"/>
  <c r="F5" i="3"/>
  <c r="F4" i="3"/>
  <c r="G4" i="3" s="1"/>
  <c r="G3" i="3"/>
  <c r="F3" i="3"/>
  <c r="F2" i="3"/>
  <c r="G2" i="3" s="1"/>
  <c r="C205" i="15" l="1"/>
  <c r="F205" i="15"/>
  <c r="D205" i="15"/>
  <c r="C189" i="15"/>
  <c r="F189" i="15"/>
  <c r="D189" i="15"/>
  <c r="C173" i="15"/>
  <c r="F173" i="15"/>
  <c r="D173" i="15"/>
  <c r="C157" i="15"/>
  <c r="F157" i="15"/>
  <c r="D157" i="15"/>
  <c r="C141" i="15"/>
  <c r="F141" i="15"/>
  <c r="D141" i="15"/>
  <c r="C125" i="15"/>
  <c r="F125" i="15"/>
  <c r="D125" i="15"/>
  <c r="E125" i="15"/>
  <c r="C109" i="15"/>
  <c r="G109" i="15"/>
  <c r="F109" i="15"/>
  <c r="D109" i="15"/>
  <c r="E109" i="15"/>
  <c r="C93" i="15"/>
  <c r="G93" i="15"/>
  <c r="F93" i="15"/>
  <c r="D93" i="15"/>
  <c r="E93" i="15"/>
  <c r="C71" i="15"/>
  <c r="F71" i="15"/>
  <c r="G71" i="15"/>
  <c r="D71" i="15"/>
  <c r="E71" i="15"/>
  <c r="C39" i="15"/>
  <c r="F39" i="15"/>
  <c r="G39" i="15"/>
  <c r="D39" i="15"/>
  <c r="E39" i="15"/>
  <c r="C204" i="15"/>
  <c r="F204" i="15"/>
  <c r="D204" i="15"/>
  <c r="C188" i="15"/>
  <c r="F188" i="15"/>
  <c r="D188" i="15"/>
  <c r="C172" i="15"/>
  <c r="F172" i="15"/>
  <c r="D172" i="15"/>
  <c r="C156" i="15"/>
  <c r="F156" i="15"/>
  <c r="D156" i="15"/>
  <c r="C140" i="15"/>
  <c r="F140" i="15"/>
  <c r="D140" i="15"/>
  <c r="C124" i="15"/>
  <c r="F124" i="15"/>
  <c r="D124" i="15"/>
  <c r="E124" i="15"/>
  <c r="C108" i="15"/>
  <c r="F108" i="15"/>
  <c r="G108" i="15"/>
  <c r="D108" i="15"/>
  <c r="E108" i="15"/>
  <c r="C92" i="15"/>
  <c r="F92" i="15"/>
  <c r="G92" i="15"/>
  <c r="D92" i="15"/>
  <c r="E92" i="15"/>
  <c r="C69" i="15"/>
  <c r="G69" i="15"/>
  <c r="F69" i="15"/>
  <c r="D69" i="15"/>
  <c r="E69" i="15"/>
  <c r="C37" i="15"/>
  <c r="G37" i="15"/>
  <c r="F37" i="15"/>
  <c r="D37" i="15"/>
  <c r="E37" i="15"/>
  <c r="C203" i="15"/>
  <c r="F203" i="15"/>
  <c r="D203" i="15"/>
  <c r="C187" i="15"/>
  <c r="F187" i="15"/>
  <c r="D187" i="15"/>
  <c r="C171" i="15"/>
  <c r="F171" i="15"/>
  <c r="D171" i="15"/>
  <c r="C155" i="15"/>
  <c r="F155" i="15"/>
  <c r="D155" i="15"/>
  <c r="C139" i="15"/>
  <c r="F139" i="15"/>
  <c r="D139" i="15"/>
  <c r="C123" i="15"/>
  <c r="F123" i="15"/>
  <c r="E123" i="15"/>
  <c r="D123" i="15"/>
  <c r="C107" i="15"/>
  <c r="F107" i="15"/>
  <c r="G107" i="15"/>
  <c r="E107" i="15"/>
  <c r="D107" i="15"/>
  <c r="C91" i="15"/>
  <c r="F91" i="15"/>
  <c r="G91" i="15"/>
  <c r="D91" i="15"/>
  <c r="E91" i="15"/>
  <c r="C67" i="15"/>
  <c r="F67" i="15"/>
  <c r="G67" i="15"/>
  <c r="D67" i="15"/>
  <c r="E67" i="15"/>
  <c r="C35" i="15"/>
  <c r="F35" i="15"/>
  <c r="G35" i="15"/>
  <c r="D35" i="15"/>
  <c r="E35" i="15"/>
  <c r="C10" i="15"/>
  <c r="C190" i="15"/>
  <c r="F190" i="15"/>
  <c r="D190" i="15"/>
  <c r="C174" i="15"/>
  <c r="F174" i="15"/>
  <c r="D174" i="15"/>
  <c r="C158" i="15"/>
  <c r="F158" i="15"/>
  <c r="D158" i="15"/>
  <c r="C142" i="15"/>
  <c r="F142" i="15"/>
  <c r="D142" i="15"/>
  <c r="C126" i="15"/>
  <c r="F126" i="15"/>
  <c r="E126" i="15"/>
  <c r="D126" i="15"/>
  <c r="C110" i="15"/>
  <c r="G110" i="15"/>
  <c r="F110" i="15"/>
  <c r="E110" i="15"/>
  <c r="D110" i="15"/>
  <c r="C94" i="15"/>
  <c r="F94" i="15"/>
  <c r="G94" i="15"/>
  <c r="E94" i="15"/>
  <c r="D94" i="15"/>
  <c r="C73" i="15"/>
  <c r="G73" i="15"/>
  <c r="F73" i="15"/>
  <c r="D73" i="15"/>
  <c r="E73" i="15"/>
  <c r="C41" i="15"/>
  <c r="G41" i="15"/>
  <c r="D41" i="15"/>
  <c r="E41" i="15"/>
  <c r="F41" i="15"/>
  <c r="C68" i="15"/>
  <c r="F68" i="15"/>
  <c r="G68" i="15"/>
  <c r="D68" i="15"/>
  <c r="E68" i="15"/>
  <c r="C52" i="15"/>
  <c r="F52" i="15"/>
  <c r="G52" i="15"/>
  <c r="D52" i="15"/>
  <c r="E52" i="15"/>
  <c r="C36" i="15"/>
  <c r="F36" i="15"/>
  <c r="G36" i="15"/>
  <c r="D36" i="15"/>
  <c r="E36" i="15"/>
  <c r="C20" i="15"/>
  <c r="F20" i="15"/>
  <c r="G20" i="15"/>
  <c r="D20" i="15"/>
  <c r="E20" i="15"/>
  <c r="C501" i="15"/>
  <c r="D501" i="15"/>
  <c r="C70" i="15"/>
  <c r="F70" i="15"/>
  <c r="G70" i="15"/>
  <c r="E70" i="15"/>
  <c r="D70" i="15"/>
  <c r="C54" i="15"/>
  <c r="F54" i="15"/>
  <c r="G54" i="15"/>
  <c r="E54" i="15"/>
  <c r="D54" i="15"/>
  <c r="C38" i="15"/>
  <c r="F38" i="15"/>
  <c r="G38" i="15"/>
  <c r="E38" i="15"/>
  <c r="D38" i="15"/>
  <c r="C22" i="15"/>
  <c r="F22" i="15"/>
  <c r="G22" i="15"/>
  <c r="E22" i="15"/>
  <c r="D22" i="15"/>
  <c r="C475" i="15"/>
  <c r="D475" i="15"/>
  <c r="C443" i="15"/>
  <c r="D443" i="15"/>
  <c r="C411" i="15"/>
  <c r="D411" i="15"/>
  <c r="C365" i="15"/>
  <c r="F365" i="15"/>
  <c r="D365" i="15"/>
  <c r="C301" i="15"/>
  <c r="F301" i="15"/>
  <c r="D301" i="15"/>
  <c r="C237" i="15"/>
  <c r="F237" i="15"/>
  <c r="D237" i="15"/>
  <c r="C465" i="15"/>
  <c r="D465" i="15"/>
  <c r="C433" i="15"/>
  <c r="D433" i="15"/>
  <c r="C401" i="15"/>
  <c r="F401" i="15"/>
  <c r="D401" i="15"/>
  <c r="C345" i="15"/>
  <c r="F345" i="15"/>
  <c r="D345" i="15"/>
  <c r="C281" i="15"/>
  <c r="F281" i="15"/>
  <c r="D281" i="15"/>
  <c r="C217" i="15"/>
  <c r="F217" i="15"/>
  <c r="D217" i="15"/>
  <c r="C471" i="15"/>
  <c r="D471" i="15"/>
  <c r="C439" i="15"/>
  <c r="D439" i="15"/>
  <c r="C407" i="15"/>
  <c r="F407" i="15"/>
  <c r="D407" i="15"/>
  <c r="C357" i="15"/>
  <c r="F357" i="15"/>
  <c r="D357" i="15"/>
  <c r="C293" i="15"/>
  <c r="F293" i="15"/>
  <c r="D293" i="15"/>
  <c r="C229" i="15"/>
  <c r="F229" i="15"/>
  <c r="D229" i="15"/>
  <c r="C477" i="15"/>
  <c r="D477" i="15"/>
  <c r="C445" i="15"/>
  <c r="D445" i="15"/>
  <c r="C413" i="15"/>
  <c r="D413" i="15"/>
  <c r="C369" i="15"/>
  <c r="F369" i="15"/>
  <c r="D369" i="15"/>
  <c r="C305" i="15"/>
  <c r="F305" i="15"/>
  <c r="D305" i="15"/>
  <c r="C241" i="15"/>
  <c r="F241" i="15"/>
  <c r="D241" i="15"/>
  <c r="C492" i="15"/>
  <c r="D492" i="15"/>
  <c r="C476" i="15"/>
  <c r="D476" i="15"/>
  <c r="C460" i="15"/>
  <c r="D460" i="15"/>
  <c r="C444" i="15"/>
  <c r="D444" i="15"/>
  <c r="C428" i="15"/>
  <c r="D428" i="15"/>
  <c r="C412" i="15"/>
  <c r="D412" i="15"/>
  <c r="C396" i="15"/>
  <c r="D396" i="15"/>
  <c r="F396" i="15"/>
  <c r="C380" i="15"/>
  <c r="D380" i="15"/>
  <c r="F380" i="15"/>
  <c r="C364" i="15"/>
  <c r="F364" i="15"/>
  <c r="D364" i="15"/>
  <c r="C348" i="15"/>
  <c r="F348" i="15"/>
  <c r="D348" i="15"/>
  <c r="C332" i="15"/>
  <c r="F332" i="15"/>
  <c r="D332" i="15"/>
  <c r="C316" i="15"/>
  <c r="F316" i="15"/>
  <c r="D316" i="15"/>
  <c r="C300" i="15"/>
  <c r="F300" i="15"/>
  <c r="D300" i="15"/>
  <c r="C284" i="15"/>
  <c r="F284" i="15"/>
  <c r="D284" i="15"/>
  <c r="C268" i="15"/>
  <c r="F268" i="15"/>
  <c r="D268" i="15"/>
  <c r="C252" i="15"/>
  <c r="F252" i="15"/>
  <c r="D252" i="15"/>
  <c r="C236" i="15"/>
  <c r="F236" i="15"/>
  <c r="D236" i="15"/>
  <c r="C220" i="15"/>
  <c r="F220" i="15"/>
  <c r="D220" i="15"/>
  <c r="C391" i="15"/>
  <c r="F391" i="15"/>
  <c r="D391" i="15"/>
  <c r="C375" i="15"/>
  <c r="F375" i="15"/>
  <c r="D375" i="15"/>
  <c r="C359" i="15"/>
  <c r="F359" i="15"/>
  <c r="D359" i="15"/>
  <c r="C343" i="15"/>
  <c r="F343" i="15"/>
  <c r="D343" i="15"/>
  <c r="C327" i="15"/>
  <c r="F327" i="15"/>
  <c r="D327" i="15"/>
  <c r="C311" i="15"/>
  <c r="F311" i="15"/>
  <c r="D311" i="15"/>
  <c r="C295" i="15"/>
  <c r="F295" i="15"/>
  <c r="D295" i="15"/>
  <c r="C279" i="15"/>
  <c r="F279" i="15"/>
  <c r="D279" i="15"/>
  <c r="C263" i="15"/>
  <c r="F263" i="15"/>
  <c r="D263" i="15"/>
  <c r="C247" i="15"/>
  <c r="F247" i="15"/>
  <c r="D247" i="15"/>
  <c r="C231" i="15"/>
  <c r="F231" i="15"/>
  <c r="D231" i="15"/>
  <c r="C215" i="15"/>
  <c r="F215" i="15"/>
  <c r="D215" i="15"/>
  <c r="C490" i="15"/>
  <c r="D490" i="15"/>
  <c r="C474" i="15"/>
  <c r="D474" i="15"/>
  <c r="C458" i="15"/>
  <c r="D458" i="15"/>
  <c r="C442" i="15"/>
  <c r="D442" i="15"/>
  <c r="C426" i="15"/>
  <c r="D426" i="15"/>
  <c r="C410" i="15"/>
  <c r="D410" i="15"/>
  <c r="C394" i="15"/>
  <c r="F394" i="15"/>
  <c r="D394" i="15"/>
  <c r="C378" i="15"/>
  <c r="F378" i="15"/>
  <c r="D378" i="15"/>
  <c r="C362" i="15"/>
  <c r="F362" i="15"/>
  <c r="D362" i="15"/>
  <c r="C346" i="15"/>
  <c r="F346" i="15"/>
  <c r="D346" i="15"/>
  <c r="C330" i="15"/>
  <c r="F330" i="15"/>
  <c r="D330" i="15"/>
  <c r="C314" i="15"/>
  <c r="F314" i="15"/>
  <c r="D314" i="15"/>
  <c r="C298" i="15"/>
  <c r="F298" i="15"/>
  <c r="D298" i="15"/>
  <c r="C282" i="15"/>
  <c r="F282" i="15"/>
  <c r="D282" i="15"/>
  <c r="C266" i="15"/>
  <c r="F266" i="15"/>
  <c r="D266" i="15"/>
  <c r="C250" i="15"/>
  <c r="F250" i="15"/>
  <c r="D250" i="15"/>
  <c r="C234" i="15"/>
  <c r="F234" i="15"/>
  <c r="D234" i="15"/>
  <c r="C218" i="15"/>
  <c r="F218" i="15"/>
  <c r="D218" i="15"/>
  <c r="C201" i="15"/>
  <c r="F201" i="15"/>
  <c r="D201" i="15"/>
  <c r="C185" i="15"/>
  <c r="F185" i="15"/>
  <c r="D185" i="15"/>
  <c r="C169" i="15"/>
  <c r="F169" i="15"/>
  <c r="D169" i="15"/>
  <c r="C153" i="15"/>
  <c r="F153" i="15"/>
  <c r="D153" i="15"/>
  <c r="C137" i="15"/>
  <c r="F137" i="15"/>
  <c r="D137" i="15"/>
  <c r="E137" i="15"/>
  <c r="C121" i="15"/>
  <c r="H121" i="15"/>
  <c r="G121" i="15"/>
  <c r="F121" i="15"/>
  <c r="D121" i="15"/>
  <c r="E121" i="15"/>
  <c r="C105" i="15"/>
  <c r="G105" i="15"/>
  <c r="D105" i="15"/>
  <c r="F105" i="15"/>
  <c r="E105" i="15"/>
  <c r="C89" i="15"/>
  <c r="G89" i="15"/>
  <c r="F89" i="15"/>
  <c r="D89" i="15"/>
  <c r="E89" i="15"/>
  <c r="C63" i="15"/>
  <c r="F63" i="15"/>
  <c r="G63" i="15"/>
  <c r="D63" i="15"/>
  <c r="E63" i="15"/>
  <c r="C31" i="15"/>
  <c r="F31" i="15"/>
  <c r="G31" i="15"/>
  <c r="D31" i="15"/>
  <c r="E31" i="15"/>
  <c r="C200" i="15"/>
  <c r="F200" i="15"/>
  <c r="D200" i="15"/>
  <c r="C184" i="15"/>
  <c r="F184" i="15"/>
  <c r="D184" i="15"/>
  <c r="C168" i="15"/>
  <c r="F168" i="15"/>
  <c r="D168" i="15"/>
  <c r="C152" i="15"/>
  <c r="F152" i="15"/>
  <c r="D152" i="15"/>
  <c r="C136" i="15"/>
  <c r="F136" i="15"/>
  <c r="D136" i="15"/>
  <c r="E136" i="15"/>
  <c r="C120" i="15"/>
  <c r="G120" i="15"/>
  <c r="F120" i="15"/>
  <c r="D120" i="15"/>
  <c r="H120" i="15"/>
  <c r="E120" i="15"/>
  <c r="C104" i="15"/>
  <c r="F104" i="15"/>
  <c r="G104" i="15"/>
  <c r="D104" i="15"/>
  <c r="E104" i="15"/>
  <c r="C88" i="15"/>
  <c r="F88" i="15"/>
  <c r="D88" i="15"/>
  <c r="E88" i="15"/>
  <c r="G88" i="15"/>
  <c r="C61" i="15"/>
  <c r="G61" i="15"/>
  <c r="F61" i="15"/>
  <c r="D61" i="15"/>
  <c r="E61" i="15"/>
  <c r="C29" i="15"/>
  <c r="G29" i="15"/>
  <c r="F29" i="15"/>
  <c r="D29" i="15"/>
  <c r="E29" i="15"/>
  <c r="C199" i="15"/>
  <c r="F199" i="15"/>
  <c r="D199" i="15"/>
  <c r="C183" i="15"/>
  <c r="F183" i="15"/>
  <c r="D183" i="15"/>
  <c r="C167" i="15"/>
  <c r="F167" i="15"/>
  <c r="D167" i="15"/>
  <c r="C151" i="15"/>
  <c r="F151" i="15"/>
  <c r="D151" i="15"/>
  <c r="C135" i="15"/>
  <c r="F135" i="15"/>
  <c r="E135" i="15"/>
  <c r="D135" i="15"/>
  <c r="C119" i="15"/>
  <c r="F119" i="15"/>
  <c r="H119" i="15"/>
  <c r="G119" i="15"/>
  <c r="E119" i="15"/>
  <c r="D119" i="15"/>
  <c r="C103" i="15"/>
  <c r="F103" i="15"/>
  <c r="G103" i="15"/>
  <c r="E103" i="15"/>
  <c r="D103" i="15"/>
  <c r="C87" i="15"/>
  <c r="F87" i="15"/>
  <c r="G87" i="15"/>
  <c r="D87" i="15"/>
  <c r="E87" i="15"/>
  <c r="C59" i="15"/>
  <c r="F59" i="15"/>
  <c r="G59" i="15"/>
  <c r="D59" i="15"/>
  <c r="E59" i="15"/>
  <c r="C27" i="15"/>
  <c r="F27" i="15"/>
  <c r="G27" i="15"/>
  <c r="D27" i="15"/>
  <c r="E27" i="15"/>
  <c r="C202" i="15"/>
  <c r="F202" i="15"/>
  <c r="D202" i="15"/>
  <c r="C186" i="15"/>
  <c r="F186" i="15"/>
  <c r="D186" i="15"/>
  <c r="C170" i="15"/>
  <c r="F170" i="15"/>
  <c r="D170" i="15"/>
  <c r="C154" i="15"/>
  <c r="F154" i="15"/>
  <c r="D154" i="15"/>
  <c r="C138" i="15"/>
  <c r="F138" i="15"/>
  <c r="D138" i="15"/>
  <c r="C122" i="15"/>
  <c r="H122" i="15"/>
  <c r="F122" i="15"/>
  <c r="E122" i="15"/>
  <c r="D122" i="15"/>
  <c r="C106" i="15"/>
  <c r="G106" i="15"/>
  <c r="F106" i="15"/>
  <c r="E106" i="15"/>
  <c r="D106" i="15"/>
  <c r="C90" i="15"/>
  <c r="F90" i="15"/>
  <c r="G90" i="15"/>
  <c r="E90" i="15"/>
  <c r="D90" i="15"/>
  <c r="C65" i="15"/>
  <c r="G65" i="15"/>
  <c r="F65" i="15"/>
  <c r="D65" i="15"/>
  <c r="E65" i="15"/>
  <c r="C33" i="15"/>
  <c r="G33" i="15"/>
  <c r="F33" i="15"/>
  <c r="D33" i="15"/>
  <c r="E33" i="15"/>
  <c r="C80" i="15"/>
  <c r="F80" i="15"/>
  <c r="G80" i="15"/>
  <c r="D80" i="15"/>
  <c r="E80" i="15"/>
  <c r="C64" i="15"/>
  <c r="F64" i="15"/>
  <c r="G64" i="15"/>
  <c r="D64" i="15"/>
  <c r="E64" i="15"/>
  <c r="C48" i="15"/>
  <c r="F48" i="15"/>
  <c r="G48" i="15"/>
  <c r="D48" i="15"/>
  <c r="E48" i="15"/>
  <c r="C32" i="15"/>
  <c r="F32" i="15"/>
  <c r="G32" i="15"/>
  <c r="D32" i="15"/>
  <c r="E32" i="15"/>
  <c r="C16" i="15"/>
  <c r="F16" i="15"/>
  <c r="G16" i="15"/>
  <c r="D16" i="15"/>
  <c r="E16" i="15"/>
  <c r="C82" i="15"/>
  <c r="F82" i="15"/>
  <c r="G82" i="15"/>
  <c r="E82" i="15"/>
  <c r="D82" i="15"/>
  <c r="C66" i="15"/>
  <c r="F66" i="15"/>
  <c r="G66" i="15"/>
  <c r="E66" i="15"/>
  <c r="D66" i="15"/>
  <c r="C50" i="15"/>
  <c r="F50" i="15"/>
  <c r="G50" i="15"/>
  <c r="E50" i="15"/>
  <c r="D50" i="15"/>
  <c r="C34" i="15"/>
  <c r="F34" i="15"/>
  <c r="G34" i="15"/>
  <c r="E34" i="15"/>
  <c r="D34" i="15"/>
  <c r="C18" i="15"/>
  <c r="F18" i="15"/>
  <c r="G18" i="15"/>
  <c r="E18" i="15"/>
  <c r="D18" i="15"/>
  <c r="C489" i="15"/>
  <c r="D489" i="15"/>
  <c r="C499" i="15"/>
  <c r="D499" i="15"/>
  <c r="C467" i="15"/>
  <c r="D467" i="15"/>
  <c r="C435" i="15"/>
  <c r="D435" i="15"/>
  <c r="C403" i="15"/>
  <c r="F403" i="15"/>
  <c r="D403" i="15"/>
  <c r="C349" i="15"/>
  <c r="F349" i="15"/>
  <c r="D349" i="15"/>
  <c r="C285" i="15"/>
  <c r="F285" i="15"/>
  <c r="D285" i="15"/>
  <c r="C221" i="15"/>
  <c r="F221" i="15"/>
  <c r="D221" i="15"/>
  <c r="C457" i="15"/>
  <c r="D457" i="15"/>
  <c r="C425" i="15"/>
  <c r="D425" i="15"/>
  <c r="C393" i="15"/>
  <c r="F393" i="15"/>
  <c r="D393" i="15"/>
  <c r="C329" i="15"/>
  <c r="F329" i="15"/>
  <c r="D329" i="15"/>
  <c r="C265" i="15"/>
  <c r="F265" i="15"/>
  <c r="D265" i="15"/>
  <c r="C495" i="15"/>
  <c r="D495" i="15"/>
  <c r="C463" i="15"/>
  <c r="D463" i="15"/>
  <c r="C431" i="15"/>
  <c r="D431" i="15"/>
  <c r="C399" i="15"/>
  <c r="F399" i="15"/>
  <c r="D399" i="15"/>
  <c r="C341" i="15"/>
  <c r="F341" i="15"/>
  <c r="D341" i="15"/>
  <c r="C277" i="15"/>
  <c r="F277" i="15"/>
  <c r="D277" i="15"/>
  <c r="C213" i="15"/>
  <c r="F213" i="15"/>
  <c r="D213" i="15"/>
  <c r="C469" i="15"/>
  <c r="D469" i="15"/>
  <c r="C437" i="15"/>
  <c r="D437" i="15"/>
  <c r="C405" i="15"/>
  <c r="F405" i="15"/>
  <c r="D405" i="15"/>
  <c r="C353" i="15"/>
  <c r="D353" i="15"/>
  <c r="F353" i="15"/>
  <c r="C289" i="15"/>
  <c r="D289" i="15"/>
  <c r="F289" i="15"/>
  <c r="C225" i="15"/>
  <c r="F225" i="15"/>
  <c r="D225" i="15"/>
  <c r="C488" i="15"/>
  <c r="D488" i="15"/>
  <c r="C472" i="15"/>
  <c r="D472" i="15"/>
  <c r="C456" i="15"/>
  <c r="D456" i="15"/>
  <c r="C440" i="15"/>
  <c r="D440" i="15"/>
  <c r="C424" i="15"/>
  <c r="D424" i="15"/>
  <c r="C408" i="15"/>
  <c r="D408" i="15"/>
  <c r="F408" i="15"/>
  <c r="C392" i="15"/>
  <c r="D392" i="15"/>
  <c r="F392" i="15"/>
  <c r="C376" i="15"/>
  <c r="D376" i="15"/>
  <c r="F376" i="15"/>
  <c r="C360" i="15"/>
  <c r="F360" i="15"/>
  <c r="D360" i="15"/>
  <c r="C344" i="15"/>
  <c r="F344" i="15"/>
  <c r="D344" i="15"/>
  <c r="C328" i="15"/>
  <c r="F328" i="15"/>
  <c r="D328" i="15"/>
  <c r="C312" i="15"/>
  <c r="F312" i="15"/>
  <c r="D312" i="15"/>
  <c r="C296" i="15"/>
  <c r="F296" i="15"/>
  <c r="D296" i="15"/>
  <c r="C280" i="15"/>
  <c r="F280" i="15"/>
  <c r="D280" i="15"/>
  <c r="C264" i="15"/>
  <c r="F264" i="15"/>
  <c r="D264" i="15"/>
  <c r="C248" i="15"/>
  <c r="F248" i="15"/>
  <c r="D248" i="15"/>
  <c r="C232" i="15"/>
  <c r="F232" i="15"/>
  <c r="D232" i="15"/>
  <c r="C216" i="15"/>
  <c r="F216" i="15"/>
  <c r="D216" i="15"/>
  <c r="C387" i="15"/>
  <c r="F387" i="15"/>
  <c r="D387" i="15"/>
  <c r="C371" i="15"/>
  <c r="F371" i="15"/>
  <c r="D371" i="15"/>
  <c r="C355" i="15"/>
  <c r="F355" i="15"/>
  <c r="D355" i="15"/>
  <c r="C339" i="15"/>
  <c r="F339" i="15"/>
  <c r="D339" i="15"/>
  <c r="C323" i="15"/>
  <c r="F323" i="15"/>
  <c r="D323" i="15"/>
  <c r="C307" i="15"/>
  <c r="F307" i="15"/>
  <c r="D307" i="15"/>
  <c r="C291" i="15"/>
  <c r="F291" i="15"/>
  <c r="D291" i="15"/>
  <c r="C275" i="15"/>
  <c r="F275" i="15"/>
  <c r="D275" i="15"/>
  <c r="C259" i="15"/>
  <c r="F259" i="15"/>
  <c r="D259" i="15"/>
  <c r="C243" i="15"/>
  <c r="F243" i="15"/>
  <c r="D243" i="15"/>
  <c r="C227" i="15"/>
  <c r="F227" i="15"/>
  <c r="D227" i="15"/>
  <c r="C211" i="15"/>
  <c r="F211" i="15"/>
  <c r="D211" i="15"/>
  <c r="C486" i="15"/>
  <c r="D486" i="15"/>
  <c r="C470" i="15"/>
  <c r="D470" i="15"/>
  <c r="C454" i="15"/>
  <c r="D454" i="15"/>
  <c r="C438" i="15"/>
  <c r="D438" i="15"/>
  <c r="C422" i="15"/>
  <c r="D422" i="15"/>
  <c r="C406" i="15"/>
  <c r="F406" i="15"/>
  <c r="D406" i="15"/>
  <c r="C390" i="15"/>
  <c r="F390" i="15"/>
  <c r="D390" i="15"/>
  <c r="C374" i="15"/>
  <c r="F374" i="15"/>
  <c r="D374" i="15"/>
  <c r="C358" i="15"/>
  <c r="F358" i="15"/>
  <c r="D358" i="15"/>
  <c r="C342" i="15"/>
  <c r="F342" i="15"/>
  <c r="D342" i="15"/>
  <c r="C326" i="15"/>
  <c r="F326" i="15"/>
  <c r="D326" i="15"/>
  <c r="C310" i="15"/>
  <c r="F310" i="15"/>
  <c r="D310" i="15"/>
  <c r="C294" i="15"/>
  <c r="F294" i="15"/>
  <c r="D294" i="15"/>
  <c r="C278" i="15"/>
  <c r="F278" i="15"/>
  <c r="D278" i="15"/>
  <c r="C262" i="15"/>
  <c r="F262" i="15"/>
  <c r="D262" i="15"/>
  <c r="C246" i="15"/>
  <c r="F246" i="15"/>
  <c r="D246" i="15"/>
  <c r="C230" i="15"/>
  <c r="F230" i="15"/>
  <c r="D230" i="15"/>
  <c r="C214" i="15"/>
  <c r="F214" i="15"/>
  <c r="D214" i="15"/>
  <c r="C197" i="15"/>
  <c r="F197" i="15"/>
  <c r="D197" i="15"/>
  <c r="C181" i="15"/>
  <c r="F181" i="15"/>
  <c r="D181" i="15"/>
  <c r="C165" i="15"/>
  <c r="F165" i="15"/>
  <c r="D165" i="15"/>
  <c r="C149" i="15"/>
  <c r="F149" i="15"/>
  <c r="D149" i="15"/>
  <c r="C133" i="15"/>
  <c r="F133" i="15"/>
  <c r="D133" i="15"/>
  <c r="E133" i="15"/>
  <c r="C117" i="15"/>
  <c r="H117" i="15"/>
  <c r="G117" i="15"/>
  <c r="F117" i="15"/>
  <c r="D117" i="15"/>
  <c r="E117" i="15"/>
  <c r="C101" i="15"/>
  <c r="G101" i="15"/>
  <c r="F101" i="15"/>
  <c r="D101" i="15"/>
  <c r="E101" i="15"/>
  <c r="C85" i="15"/>
  <c r="G85" i="15"/>
  <c r="F85" i="15"/>
  <c r="D85" i="15"/>
  <c r="E85" i="15"/>
  <c r="C55" i="15"/>
  <c r="F55" i="15"/>
  <c r="G55" i="15"/>
  <c r="D55" i="15"/>
  <c r="E55" i="15"/>
  <c r="C23" i="15"/>
  <c r="F23" i="15"/>
  <c r="G23" i="15"/>
  <c r="D23" i="15"/>
  <c r="E23" i="15"/>
  <c r="C196" i="15"/>
  <c r="F196" i="15"/>
  <c r="D196" i="15"/>
  <c r="C180" i="15"/>
  <c r="F180" i="15"/>
  <c r="D180" i="15"/>
  <c r="C164" i="15"/>
  <c r="F164" i="15"/>
  <c r="D164" i="15"/>
  <c r="C148" i="15"/>
  <c r="F148" i="15"/>
  <c r="D148" i="15"/>
  <c r="C132" i="15"/>
  <c r="F132" i="15"/>
  <c r="D132" i="15"/>
  <c r="E132" i="15"/>
  <c r="C116" i="15"/>
  <c r="F116" i="15"/>
  <c r="H116" i="15"/>
  <c r="G116" i="15"/>
  <c r="D116" i="15"/>
  <c r="E116" i="15"/>
  <c r="C100" i="15"/>
  <c r="F100" i="15"/>
  <c r="G100" i="15"/>
  <c r="D100" i="15"/>
  <c r="E100" i="15"/>
  <c r="C84" i="15"/>
  <c r="F84" i="15"/>
  <c r="G84" i="15"/>
  <c r="D84" i="15"/>
  <c r="E84" i="15"/>
  <c r="C53" i="15"/>
  <c r="G53" i="15"/>
  <c r="F53" i="15"/>
  <c r="D53" i="15"/>
  <c r="E53" i="15"/>
  <c r="C21" i="15"/>
  <c r="G21" i="15"/>
  <c r="F21" i="15"/>
  <c r="D21" i="15"/>
  <c r="E21" i="15"/>
  <c r="C195" i="15"/>
  <c r="F195" i="15"/>
  <c r="D195" i="15"/>
  <c r="C179" i="15"/>
  <c r="F179" i="15"/>
  <c r="D179" i="15"/>
  <c r="C163" i="15"/>
  <c r="F163" i="15"/>
  <c r="D163" i="15"/>
  <c r="C147" i="15"/>
  <c r="F147" i="15"/>
  <c r="D147" i="15"/>
  <c r="C131" i="15"/>
  <c r="F131" i="15"/>
  <c r="E131" i="15"/>
  <c r="D131" i="15"/>
  <c r="C115" i="15"/>
  <c r="F115" i="15"/>
  <c r="H115" i="15"/>
  <c r="G115" i="15"/>
  <c r="E115" i="15"/>
  <c r="D115" i="15"/>
  <c r="C99" i="15"/>
  <c r="F99" i="15"/>
  <c r="G99" i="15"/>
  <c r="D99" i="15"/>
  <c r="E99" i="15"/>
  <c r="C83" i="15"/>
  <c r="F83" i="15"/>
  <c r="G83" i="15"/>
  <c r="D83" i="15"/>
  <c r="E83" i="15"/>
  <c r="C51" i="15"/>
  <c r="F51" i="15"/>
  <c r="G51" i="15"/>
  <c r="D51" i="15"/>
  <c r="E51" i="15"/>
  <c r="C19" i="15"/>
  <c r="F19" i="15"/>
  <c r="G19" i="15"/>
  <c r="D19" i="15"/>
  <c r="E19" i="15"/>
  <c r="C198" i="15"/>
  <c r="F198" i="15"/>
  <c r="D198" i="15"/>
  <c r="C182" i="15"/>
  <c r="F182" i="15"/>
  <c r="D182" i="15"/>
  <c r="C166" i="15"/>
  <c r="F166" i="15"/>
  <c r="D166" i="15"/>
  <c r="C150" i="15"/>
  <c r="F150" i="15"/>
  <c r="D150" i="15"/>
  <c r="C134" i="15"/>
  <c r="F134" i="15"/>
  <c r="E134" i="15"/>
  <c r="D134" i="15"/>
  <c r="C118" i="15"/>
  <c r="H118" i="15"/>
  <c r="G118" i="15"/>
  <c r="F118" i="15"/>
  <c r="E118" i="15"/>
  <c r="D118" i="15"/>
  <c r="C102" i="15"/>
  <c r="F102" i="15"/>
  <c r="G102" i="15"/>
  <c r="E102" i="15"/>
  <c r="D102" i="15"/>
  <c r="C86" i="15"/>
  <c r="F86" i="15"/>
  <c r="G86" i="15"/>
  <c r="E86" i="15"/>
  <c r="D86" i="15"/>
  <c r="C57" i="15"/>
  <c r="G57" i="15"/>
  <c r="F57" i="15"/>
  <c r="D57" i="15"/>
  <c r="E57" i="15"/>
  <c r="C25" i="15"/>
  <c r="G25" i="15"/>
  <c r="F25" i="15"/>
  <c r="D25" i="15"/>
  <c r="E25" i="15"/>
  <c r="C76" i="15"/>
  <c r="F76" i="15"/>
  <c r="G76" i="15"/>
  <c r="D76" i="15"/>
  <c r="E76" i="15"/>
  <c r="C60" i="15"/>
  <c r="F60" i="15"/>
  <c r="G60" i="15"/>
  <c r="D60" i="15"/>
  <c r="E60" i="15"/>
  <c r="C44" i="15"/>
  <c r="F44" i="15"/>
  <c r="G44" i="15"/>
  <c r="D44" i="15"/>
  <c r="E44" i="15"/>
  <c r="C28" i="15"/>
  <c r="F28" i="15"/>
  <c r="G28" i="15"/>
  <c r="D28" i="15"/>
  <c r="E28" i="15"/>
  <c r="C12" i="15"/>
  <c r="F12" i="15"/>
  <c r="G12" i="15"/>
  <c r="D12" i="15"/>
  <c r="E12" i="15"/>
  <c r="C78" i="15"/>
  <c r="F78" i="15"/>
  <c r="G78" i="15"/>
  <c r="E78" i="15"/>
  <c r="D78" i="15"/>
  <c r="C62" i="15"/>
  <c r="F62" i="15"/>
  <c r="G62" i="15"/>
  <c r="E62" i="15"/>
  <c r="D62" i="15"/>
  <c r="C46" i="15"/>
  <c r="F46" i="15"/>
  <c r="G46" i="15"/>
  <c r="E46" i="15"/>
  <c r="D46" i="15"/>
  <c r="C30" i="15"/>
  <c r="F30" i="15"/>
  <c r="G30" i="15"/>
  <c r="E30" i="15"/>
  <c r="D30" i="15"/>
  <c r="C14" i="15"/>
  <c r="F14" i="15"/>
  <c r="G14" i="15"/>
  <c r="E14" i="15"/>
  <c r="D14" i="15"/>
  <c r="C497" i="15"/>
  <c r="D497" i="15"/>
  <c r="C491" i="15"/>
  <c r="D491" i="15"/>
  <c r="C459" i="15"/>
  <c r="D459" i="15"/>
  <c r="C427" i="15"/>
  <c r="D427" i="15"/>
  <c r="C395" i="15"/>
  <c r="F395" i="15"/>
  <c r="D395" i="15"/>
  <c r="C333" i="15"/>
  <c r="F333" i="15"/>
  <c r="D333" i="15"/>
  <c r="C269" i="15"/>
  <c r="F269" i="15"/>
  <c r="D269" i="15"/>
  <c r="C481" i="15"/>
  <c r="D481" i="15"/>
  <c r="C449" i="15"/>
  <c r="D449" i="15"/>
  <c r="C417" i="15"/>
  <c r="D417" i="15"/>
  <c r="C377" i="15"/>
  <c r="F377" i="15"/>
  <c r="D377" i="15"/>
  <c r="C313" i="15"/>
  <c r="F313" i="15"/>
  <c r="D313" i="15"/>
  <c r="C249" i="15"/>
  <c r="F249" i="15"/>
  <c r="D249" i="15"/>
  <c r="C487" i="15"/>
  <c r="D487" i="15"/>
  <c r="C455" i="15"/>
  <c r="D455" i="15"/>
  <c r="C423" i="15"/>
  <c r="D423" i="15"/>
  <c r="C389" i="15"/>
  <c r="F389" i="15"/>
  <c r="D389" i="15"/>
  <c r="C325" i="15"/>
  <c r="F325" i="15"/>
  <c r="D325" i="15"/>
  <c r="C261" i="15"/>
  <c r="F261" i="15"/>
  <c r="D261" i="15"/>
  <c r="C493" i="15"/>
  <c r="D493" i="15"/>
  <c r="C461" i="15"/>
  <c r="D461" i="15"/>
  <c r="C429" i="15"/>
  <c r="D429" i="15"/>
  <c r="C397" i="15"/>
  <c r="F397" i="15"/>
  <c r="D397" i="15"/>
  <c r="C337" i="15"/>
  <c r="D337" i="15"/>
  <c r="F337" i="15"/>
  <c r="C273" i="15"/>
  <c r="D273" i="15"/>
  <c r="F273" i="15"/>
  <c r="C209" i="15"/>
  <c r="D209" i="15"/>
  <c r="F209" i="15"/>
  <c r="C500" i="15"/>
  <c r="D500" i="15"/>
  <c r="C484" i="15"/>
  <c r="D484" i="15"/>
  <c r="C468" i="15"/>
  <c r="D468" i="15"/>
  <c r="C452" i="15"/>
  <c r="D452" i="15"/>
  <c r="C436" i="15"/>
  <c r="D436" i="15"/>
  <c r="C420" i="15"/>
  <c r="D420" i="15"/>
  <c r="C404" i="15"/>
  <c r="F404" i="15"/>
  <c r="D404" i="15"/>
  <c r="C388" i="15"/>
  <c r="F388" i="15"/>
  <c r="D388" i="15"/>
  <c r="C372" i="15"/>
  <c r="F372" i="15"/>
  <c r="D372" i="15"/>
  <c r="C356" i="15"/>
  <c r="F356" i="15"/>
  <c r="D356" i="15"/>
  <c r="C340" i="15"/>
  <c r="F340" i="15"/>
  <c r="D340" i="15"/>
  <c r="C324" i="15"/>
  <c r="F324" i="15"/>
  <c r="D324" i="15"/>
  <c r="C308" i="15"/>
  <c r="F308" i="15"/>
  <c r="D308" i="15"/>
  <c r="C292" i="15"/>
  <c r="F292" i="15"/>
  <c r="D292" i="15"/>
  <c r="C276" i="15"/>
  <c r="F276" i="15"/>
  <c r="D276" i="15"/>
  <c r="C260" i="15"/>
  <c r="F260" i="15"/>
  <c r="D260" i="15"/>
  <c r="C244" i="15"/>
  <c r="F244" i="15"/>
  <c r="D244" i="15"/>
  <c r="C228" i="15"/>
  <c r="F228" i="15"/>
  <c r="D228" i="15"/>
  <c r="C212" i="15"/>
  <c r="F212" i="15"/>
  <c r="D212" i="15"/>
  <c r="C383" i="15"/>
  <c r="F383" i="15"/>
  <c r="D383" i="15"/>
  <c r="C367" i="15"/>
  <c r="F367" i="15"/>
  <c r="D367" i="15"/>
  <c r="C351" i="15"/>
  <c r="F351" i="15"/>
  <c r="D351" i="15"/>
  <c r="C335" i="15"/>
  <c r="F335" i="15"/>
  <c r="D335" i="15"/>
  <c r="C319" i="15"/>
  <c r="F319" i="15"/>
  <c r="D319" i="15"/>
  <c r="C303" i="15"/>
  <c r="F303" i="15"/>
  <c r="D303" i="15"/>
  <c r="C287" i="15"/>
  <c r="F287" i="15"/>
  <c r="D287" i="15"/>
  <c r="C271" i="15"/>
  <c r="F271" i="15"/>
  <c r="D271" i="15"/>
  <c r="C255" i="15"/>
  <c r="F255" i="15"/>
  <c r="D255" i="15"/>
  <c r="C239" i="15"/>
  <c r="F239" i="15"/>
  <c r="D239" i="15"/>
  <c r="C223" i="15"/>
  <c r="F223" i="15"/>
  <c r="D223" i="15"/>
  <c r="C207" i="15"/>
  <c r="F207" i="15"/>
  <c r="D207" i="15"/>
  <c r="C498" i="15"/>
  <c r="D498" i="15"/>
  <c r="C482" i="15"/>
  <c r="D482" i="15"/>
  <c r="C466" i="15"/>
  <c r="D466" i="15"/>
  <c r="C450" i="15"/>
  <c r="D450" i="15"/>
  <c r="C434" i="15"/>
  <c r="D434" i="15"/>
  <c r="C418" i="15"/>
  <c r="D418" i="15"/>
  <c r="C402" i="15"/>
  <c r="F402" i="15"/>
  <c r="D402" i="15"/>
  <c r="C386" i="15"/>
  <c r="F386" i="15"/>
  <c r="D386" i="15"/>
  <c r="C370" i="15"/>
  <c r="F370" i="15"/>
  <c r="D370" i="15"/>
  <c r="C354" i="15"/>
  <c r="F354" i="15"/>
  <c r="D354" i="15"/>
  <c r="C338" i="15"/>
  <c r="F338" i="15"/>
  <c r="D338" i="15"/>
  <c r="C322" i="15"/>
  <c r="F322" i="15"/>
  <c r="D322" i="15"/>
  <c r="C306" i="15"/>
  <c r="F306" i="15"/>
  <c r="D306" i="15"/>
  <c r="C290" i="15"/>
  <c r="F290" i="15"/>
  <c r="D290" i="15"/>
  <c r="C274" i="15"/>
  <c r="F274" i="15"/>
  <c r="D274" i="15"/>
  <c r="C258" i="15"/>
  <c r="F258" i="15"/>
  <c r="D258" i="15"/>
  <c r="C242" i="15"/>
  <c r="F242" i="15"/>
  <c r="D242" i="15"/>
  <c r="C226" i="15"/>
  <c r="F226" i="15"/>
  <c r="D226" i="15"/>
  <c r="C210" i="15"/>
  <c r="F210" i="15"/>
  <c r="D210" i="15"/>
  <c r="C193" i="15"/>
  <c r="F193" i="15"/>
  <c r="D193" i="15"/>
  <c r="C177" i="15"/>
  <c r="F177" i="15"/>
  <c r="D177" i="15"/>
  <c r="C161" i="15"/>
  <c r="D161" i="15"/>
  <c r="F161" i="15"/>
  <c r="C145" i="15"/>
  <c r="D145" i="15"/>
  <c r="F145" i="15"/>
  <c r="C129" i="15"/>
  <c r="D129" i="15"/>
  <c r="F129" i="15"/>
  <c r="E129" i="15"/>
  <c r="C113" i="15"/>
  <c r="G113" i="15"/>
  <c r="F113" i="15"/>
  <c r="D113" i="15"/>
  <c r="E113" i="15"/>
  <c r="C97" i="15"/>
  <c r="G97" i="15"/>
  <c r="F97" i="15"/>
  <c r="D97" i="15"/>
  <c r="E97" i="15"/>
  <c r="C79" i="15"/>
  <c r="F79" i="15"/>
  <c r="G79" i="15"/>
  <c r="D79" i="15"/>
  <c r="E79" i="15"/>
  <c r="C47" i="15"/>
  <c r="F47" i="15"/>
  <c r="G47" i="15"/>
  <c r="D47" i="15"/>
  <c r="E47" i="15"/>
  <c r="C15" i="15"/>
  <c r="F15" i="15"/>
  <c r="G15" i="15"/>
  <c r="D15" i="15"/>
  <c r="E15" i="15"/>
  <c r="C192" i="15"/>
  <c r="F192" i="15"/>
  <c r="D192" i="15"/>
  <c r="C176" i="15"/>
  <c r="F176" i="15"/>
  <c r="D176" i="15"/>
  <c r="C160" i="15"/>
  <c r="F160" i="15"/>
  <c r="D160" i="15"/>
  <c r="C144" i="15"/>
  <c r="F144" i="15"/>
  <c r="D144" i="15"/>
  <c r="C128" i="15"/>
  <c r="F128" i="15"/>
  <c r="D128" i="15"/>
  <c r="E128" i="15"/>
  <c r="C112" i="15"/>
  <c r="F112" i="15"/>
  <c r="G112" i="15"/>
  <c r="D112" i="15"/>
  <c r="E112" i="15"/>
  <c r="C96" i="15"/>
  <c r="F96" i="15"/>
  <c r="G96" i="15"/>
  <c r="D96" i="15"/>
  <c r="E96" i="15"/>
  <c r="C77" i="15"/>
  <c r="G77" i="15"/>
  <c r="F77" i="15"/>
  <c r="D77" i="15"/>
  <c r="E77" i="15"/>
  <c r="C45" i="15"/>
  <c r="G45" i="15"/>
  <c r="F45" i="15"/>
  <c r="D45" i="15"/>
  <c r="E45" i="15"/>
  <c r="C13" i="15"/>
  <c r="G13" i="15"/>
  <c r="F13" i="15"/>
  <c r="D13" i="15"/>
  <c r="E13" i="15"/>
  <c r="C191" i="15"/>
  <c r="F191" i="15"/>
  <c r="D191" i="15"/>
  <c r="C175" i="15"/>
  <c r="F175" i="15"/>
  <c r="D175" i="15"/>
  <c r="C159" i="15"/>
  <c r="F159" i="15"/>
  <c r="D159" i="15"/>
  <c r="C143" i="15"/>
  <c r="F143" i="15"/>
  <c r="D143" i="15"/>
  <c r="C127" i="15"/>
  <c r="F127" i="15"/>
  <c r="E127" i="15"/>
  <c r="D127" i="15"/>
  <c r="C111" i="15"/>
  <c r="F111" i="15"/>
  <c r="G111" i="15"/>
  <c r="E111" i="15"/>
  <c r="D111" i="15"/>
  <c r="C95" i="15"/>
  <c r="F95" i="15"/>
  <c r="G95" i="15"/>
  <c r="D95" i="15"/>
  <c r="E95" i="15"/>
  <c r="C75" i="15"/>
  <c r="F75" i="15"/>
  <c r="G75" i="15"/>
  <c r="D75" i="15"/>
  <c r="E75" i="15"/>
  <c r="C43" i="15"/>
  <c r="F43" i="15"/>
  <c r="G43" i="15"/>
  <c r="D43" i="15"/>
  <c r="E43" i="15"/>
  <c r="C11" i="15"/>
  <c r="F11" i="15"/>
  <c r="G11" i="15"/>
  <c r="D11" i="15"/>
  <c r="E11" i="15"/>
  <c r="C194" i="15"/>
  <c r="F194" i="15"/>
  <c r="D194" i="15"/>
  <c r="C178" i="15"/>
  <c r="F178" i="15"/>
  <c r="D178" i="15"/>
  <c r="C162" i="15"/>
  <c r="F162" i="15"/>
  <c r="D162" i="15"/>
  <c r="C146" i="15"/>
  <c r="F146" i="15"/>
  <c r="D146" i="15"/>
  <c r="C130" i="15"/>
  <c r="F130" i="15"/>
  <c r="E130" i="15"/>
  <c r="D130" i="15"/>
  <c r="C114" i="15"/>
  <c r="H114" i="15"/>
  <c r="G114" i="15"/>
  <c r="F114" i="15"/>
  <c r="E114" i="15"/>
  <c r="D114" i="15"/>
  <c r="C98" i="15"/>
  <c r="F98" i="15"/>
  <c r="G98" i="15"/>
  <c r="E98" i="15"/>
  <c r="D98" i="15"/>
  <c r="C81" i="15"/>
  <c r="G81" i="15"/>
  <c r="F81" i="15"/>
  <c r="D81" i="15"/>
  <c r="E81" i="15"/>
  <c r="C49" i="15"/>
  <c r="G49" i="15"/>
  <c r="F49" i="15"/>
  <c r="D49" i="15"/>
  <c r="E49" i="15"/>
  <c r="C17" i="15"/>
  <c r="G17" i="15"/>
  <c r="F17" i="15"/>
  <c r="D17" i="15"/>
  <c r="E17" i="15"/>
  <c r="C72" i="15"/>
  <c r="F72" i="15"/>
  <c r="D72" i="15"/>
  <c r="G72" i="15"/>
  <c r="E72" i="15"/>
  <c r="C56" i="15"/>
  <c r="F56" i="15"/>
  <c r="G56" i="15"/>
  <c r="D56" i="15"/>
  <c r="E56" i="15"/>
  <c r="C40" i="15"/>
  <c r="F40" i="15"/>
  <c r="G40" i="15"/>
  <c r="D40" i="15"/>
  <c r="E40" i="15"/>
  <c r="C24" i="15"/>
  <c r="F24" i="15"/>
  <c r="D24" i="15"/>
  <c r="E24" i="15"/>
  <c r="G24" i="15"/>
  <c r="C74" i="15"/>
  <c r="F74" i="15"/>
  <c r="G74" i="15"/>
  <c r="E74" i="15"/>
  <c r="D74" i="15"/>
  <c r="C58" i="15"/>
  <c r="F58" i="15"/>
  <c r="G58" i="15"/>
  <c r="E58" i="15"/>
  <c r="D58" i="15"/>
  <c r="C42" i="15"/>
  <c r="F42" i="15"/>
  <c r="G42" i="15"/>
  <c r="E42" i="15"/>
  <c r="D42" i="15"/>
  <c r="C26" i="15"/>
  <c r="F26" i="15"/>
  <c r="G26" i="15"/>
  <c r="E26" i="15"/>
  <c r="D26" i="15"/>
  <c r="C483" i="15"/>
  <c r="D483" i="15"/>
  <c r="C451" i="15"/>
  <c r="D451" i="15"/>
  <c r="C419" i="15"/>
  <c r="D419" i="15"/>
  <c r="C381" i="15"/>
  <c r="F381" i="15"/>
  <c r="D381" i="15"/>
  <c r="C317" i="15"/>
  <c r="F317" i="15"/>
  <c r="D317" i="15"/>
  <c r="C253" i="15"/>
  <c r="F253" i="15"/>
  <c r="D253" i="15"/>
  <c r="C473" i="15"/>
  <c r="D473" i="15"/>
  <c r="C441" i="15"/>
  <c r="D441" i="15"/>
  <c r="C409" i="15"/>
  <c r="F409" i="15"/>
  <c r="D409" i="15"/>
  <c r="C361" i="15"/>
  <c r="F361" i="15"/>
  <c r="D361" i="15"/>
  <c r="C297" i="15"/>
  <c r="F297" i="15"/>
  <c r="D297" i="15"/>
  <c r="C233" i="15"/>
  <c r="F233" i="15"/>
  <c r="D233" i="15"/>
  <c r="C479" i="15"/>
  <c r="D479" i="15"/>
  <c r="C447" i="15"/>
  <c r="D447" i="15"/>
  <c r="C415" i="15"/>
  <c r="D415" i="15"/>
  <c r="C373" i="15"/>
  <c r="F373" i="15"/>
  <c r="D373" i="15"/>
  <c r="C309" i="15"/>
  <c r="F309" i="15"/>
  <c r="D309" i="15"/>
  <c r="C245" i="15"/>
  <c r="F245" i="15"/>
  <c r="D245" i="15"/>
  <c r="C485" i="15"/>
  <c r="D485" i="15"/>
  <c r="C453" i="15"/>
  <c r="D453" i="15"/>
  <c r="C421" i="15"/>
  <c r="D421" i="15"/>
  <c r="C385" i="15"/>
  <c r="F385" i="15"/>
  <c r="D385" i="15"/>
  <c r="C321" i="15"/>
  <c r="F321" i="15"/>
  <c r="D321" i="15"/>
  <c r="C257" i="15"/>
  <c r="F257" i="15"/>
  <c r="D257" i="15"/>
  <c r="C496" i="15"/>
  <c r="D496" i="15"/>
  <c r="C480" i="15"/>
  <c r="D480" i="15"/>
  <c r="C464" i="15"/>
  <c r="D464" i="15"/>
  <c r="C448" i="15"/>
  <c r="D448" i="15"/>
  <c r="C432" i="15"/>
  <c r="D432" i="15"/>
  <c r="C416" i="15"/>
  <c r="D416" i="15"/>
  <c r="C400" i="15"/>
  <c r="D400" i="15"/>
  <c r="F400" i="15"/>
  <c r="C384" i="15"/>
  <c r="D384" i="15"/>
  <c r="F384" i="15"/>
  <c r="C368" i="15"/>
  <c r="F368" i="15"/>
  <c r="D368" i="15"/>
  <c r="C352" i="15"/>
  <c r="F352" i="15"/>
  <c r="D352" i="15"/>
  <c r="C336" i="15"/>
  <c r="F336" i="15"/>
  <c r="D336" i="15"/>
  <c r="C320" i="15"/>
  <c r="F320" i="15"/>
  <c r="D320" i="15"/>
  <c r="C304" i="15"/>
  <c r="F304" i="15"/>
  <c r="D304" i="15"/>
  <c r="C288" i="15"/>
  <c r="F288" i="15"/>
  <c r="D288" i="15"/>
  <c r="C272" i="15"/>
  <c r="F272" i="15"/>
  <c r="D272" i="15"/>
  <c r="C256" i="15"/>
  <c r="F256" i="15"/>
  <c r="D256" i="15"/>
  <c r="C240" i="15"/>
  <c r="F240" i="15"/>
  <c r="D240" i="15"/>
  <c r="C224" i="15"/>
  <c r="F224" i="15"/>
  <c r="D224" i="15"/>
  <c r="C208" i="15"/>
  <c r="F208" i="15"/>
  <c r="D208" i="15"/>
  <c r="C379" i="15"/>
  <c r="F379" i="15"/>
  <c r="D379" i="15"/>
  <c r="C363" i="15"/>
  <c r="F363" i="15"/>
  <c r="D363" i="15"/>
  <c r="C347" i="15"/>
  <c r="F347" i="15"/>
  <c r="D347" i="15"/>
  <c r="C331" i="15"/>
  <c r="F331" i="15"/>
  <c r="D331" i="15"/>
  <c r="C315" i="15"/>
  <c r="F315" i="15"/>
  <c r="D315" i="15"/>
  <c r="C299" i="15"/>
  <c r="F299" i="15"/>
  <c r="D299" i="15"/>
  <c r="C283" i="15"/>
  <c r="F283" i="15"/>
  <c r="D283" i="15"/>
  <c r="C267" i="15"/>
  <c r="F267" i="15"/>
  <c r="D267" i="15"/>
  <c r="C251" i="15"/>
  <c r="F251" i="15"/>
  <c r="D251" i="15"/>
  <c r="C235" i="15"/>
  <c r="F235" i="15"/>
  <c r="D235" i="15"/>
  <c r="C219" i="15"/>
  <c r="F219" i="15"/>
  <c r="D219" i="15"/>
  <c r="C494" i="15"/>
  <c r="D494" i="15"/>
  <c r="C478" i="15"/>
  <c r="D478" i="15"/>
  <c r="C462" i="15"/>
  <c r="D462" i="15"/>
  <c r="C446" i="15"/>
  <c r="D446" i="15"/>
  <c r="C430" i="15"/>
  <c r="D430" i="15"/>
  <c r="C414" i="15"/>
  <c r="D414" i="15"/>
  <c r="C398" i="15"/>
  <c r="F398" i="15"/>
  <c r="D398" i="15"/>
  <c r="C382" i="15"/>
  <c r="F382" i="15"/>
  <c r="D382" i="15"/>
  <c r="C366" i="15"/>
  <c r="F366" i="15"/>
  <c r="D366" i="15"/>
  <c r="C350" i="15"/>
  <c r="F350" i="15"/>
  <c r="D350" i="15"/>
  <c r="C334" i="15"/>
  <c r="F334" i="15"/>
  <c r="D334" i="15"/>
  <c r="C318" i="15"/>
  <c r="F318" i="15"/>
  <c r="D318" i="15"/>
  <c r="C302" i="15"/>
  <c r="F302" i="15"/>
  <c r="D302" i="15"/>
  <c r="C286" i="15"/>
  <c r="F286" i="15"/>
  <c r="D286" i="15"/>
  <c r="C270" i="15"/>
  <c r="F270" i="15"/>
  <c r="D270" i="15"/>
  <c r="C254" i="15"/>
  <c r="F254" i="15"/>
  <c r="D254" i="15"/>
  <c r="C238" i="15"/>
  <c r="F238" i="15"/>
  <c r="D238" i="15"/>
  <c r="C222" i="15"/>
  <c r="F222" i="15"/>
  <c r="D222" i="15"/>
  <c r="C206" i="15"/>
  <c r="F206" i="15"/>
  <c r="D206" i="15"/>
  <c r="E10" i="15"/>
  <c r="I10" i="15"/>
  <c r="F10" i="15"/>
  <c r="D10" i="15"/>
  <c r="G10" i="15"/>
  <c r="F902" i="3"/>
  <c r="G902" i="3" s="1"/>
</calcChain>
</file>

<file path=xl/sharedStrings.xml><?xml version="1.0" encoding="utf-8"?>
<sst xmlns="http://schemas.openxmlformats.org/spreadsheetml/2006/main" count="11139" uniqueCount="4691">
  <si>
    <t>Name</t>
  </si>
  <si>
    <t>Father Name</t>
  </si>
  <si>
    <t>Gender</t>
  </si>
  <si>
    <t>Reg Number</t>
  </si>
  <si>
    <t>Phone</t>
  </si>
  <si>
    <t>Classes Held</t>
  </si>
  <si>
    <t>Classes Attended</t>
  </si>
  <si>
    <t>Percentage</t>
  </si>
  <si>
    <t>Class</t>
  </si>
  <si>
    <t>Anne-Marie Meyer</t>
  </si>
  <si>
    <t>Gia Christensen</t>
  </si>
  <si>
    <t>Female</t>
  </si>
  <si>
    <t>Shelly Fritz</t>
  </si>
  <si>
    <t>Kamil Jenkins</t>
  </si>
  <si>
    <t>Male</t>
  </si>
  <si>
    <t>Brandy Peters</t>
  </si>
  <si>
    <t>Teegan Lin</t>
  </si>
  <si>
    <t>Khloe Dixon</t>
  </si>
  <si>
    <t>Lara Greene</t>
  </si>
  <si>
    <t>Blake Wang</t>
  </si>
  <si>
    <t>Ace Higgs</t>
  </si>
  <si>
    <t>Parris Rodgers</t>
  </si>
  <si>
    <t>Willow Mclean</t>
  </si>
  <si>
    <t>Burhan Ramirez</t>
  </si>
  <si>
    <t>Haaris Villegas</t>
  </si>
  <si>
    <t>Viktor Cooley</t>
  </si>
  <si>
    <t>Ksawery Ashton</t>
  </si>
  <si>
    <t>Sultan Mccarty</t>
  </si>
  <si>
    <t>Darcy Leigh</t>
  </si>
  <si>
    <t>Amaan Woodcock</t>
  </si>
  <si>
    <t>Marley Krause</t>
  </si>
  <si>
    <t>Kasey Ramos</t>
  </si>
  <si>
    <t>Ellena Klein</t>
  </si>
  <si>
    <t>Curtis Hayward</t>
  </si>
  <si>
    <t>Devan Colon</t>
  </si>
  <si>
    <t>Cruz Greenaway</t>
  </si>
  <si>
    <t>Abbi Tucker</t>
  </si>
  <si>
    <t>Zhane Ellis</t>
  </si>
  <si>
    <t>Misty Burris</t>
  </si>
  <si>
    <t>Randall Ashton</t>
  </si>
  <si>
    <t>Cade Morse</t>
  </si>
  <si>
    <t>Harpreet Weeks</t>
  </si>
  <si>
    <t>Sanna Greer</t>
  </si>
  <si>
    <t>Kacey Shaffer</t>
  </si>
  <si>
    <t>Suraj Lin</t>
  </si>
  <si>
    <t>Efe O'Reilly</t>
  </si>
  <si>
    <t>Ioan Hammond</t>
  </si>
  <si>
    <t>Jade Hastings</t>
  </si>
  <si>
    <t>Jeevan Ahmed</t>
  </si>
  <si>
    <t>Harpreet Rosario</t>
  </si>
  <si>
    <t>Laurel Sutton</t>
  </si>
  <si>
    <t>Lewie Mccall</t>
  </si>
  <si>
    <t>Macauly Barr</t>
  </si>
  <si>
    <t>Colby Wilson</t>
  </si>
  <si>
    <t>Ashton Oneil</t>
  </si>
  <si>
    <t>Bo Acevedo</t>
  </si>
  <si>
    <t>Ashlee Wilder</t>
  </si>
  <si>
    <t>Lleyton Stark</t>
  </si>
  <si>
    <t>Breanna Lu</t>
  </si>
  <si>
    <t>Musa Ingram</t>
  </si>
  <si>
    <t>Osman Chaney</t>
  </si>
  <si>
    <t>Kobi Tyler</t>
  </si>
  <si>
    <t>Bruno Holder</t>
  </si>
  <si>
    <t>Caleb Nixon</t>
  </si>
  <si>
    <t>Konnor Barrera</t>
  </si>
  <si>
    <t>Aston Crossley</t>
  </si>
  <si>
    <t>Jane Beech</t>
  </si>
  <si>
    <t>Bear Cox</t>
  </si>
  <si>
    <t>Eva Pierce</t>
  </si>
  <si>
    <t>Alexandru Whelan</t>
  </si>
  <si>
    <t>Adnaan Whittington</t>
  </si>
  <si>
    <t>Berat Wilkerson</t>
  </si>
  <si>
    <t>Kaleb Wyatt</t>
  </si>
  <si>
    <t>Nabil Whyte</t>
  </si>
  <si>
    <t>Aamir Price</t>
  </si>
  <si>
    <t>Dustin Pham</t>
  </si>
  <si>
    <t>Andre Haley</t>
  </si>
  <si>
    <t>Rizwan Barnes</t>
  </si>
  <si>
    <t>Mared Prosser</t>
  </si>
  <si>
    <t>Nico Jenkins</t>
  </si>
  <si>
    <t>Malak Olson</t>
  </si>
  <si>
    <t>Abdullahi Carr</t>
  </si>
  <si>
    <t>Asher Odling</t>
  </si>
  <si>
    <t>Zachery Bernard</t>
  </si>
  <si>
    <t>Luciana Cairns</t>
  </si>
  <si>
    <t>Jaidan Houston</t>
  </si>
  <si>
    <t>Ayden Curtis</t>
  </si>
  <si>
    <t>Caelan Horner</t>
  </si>
  <si>
    <t>Blaine Appleton</t>
  </si>
  <si>
    <t>Sebastian Andrew</t>
  </si>
  <si>
    <t>Carrie-Ann Woods</t>
  </si>
  <si>
    <t>Baxter Parsons</t>
  </si>
  <si>
    <t>Emilio Nolan</t>
  </si>
  <si>
    <t>Winifred Knight</t>
  </si>
  <si>
    <t>Kareena Boyle</t>
  </si>
  <si>
    <t>Kaine Hogan</t>
  </si>
  <si>
    <t>Parris Stark</t>
  </si>
  <si>
    <t>Dawood Rigby</t>
  </si>
  <si>
    <t>Kingsley Novak</t>
  </si>
  <si>
    <t>Courtney English</t>
  </si>
  <si>
    <t>Raphael Ashley</t>
  </si>
  <si>
    <t>Sidney Griffin</t>
  </si>
  <si>
    <t>Cassius Nielsen</t>
  </si>
  <si>
    <t>Seren Wilson</t>
  </si>
  <si>
    <t>Ayyub Dickson</t>
  </si>
  <si>
    <t>Dwayne Chapman</t>
  </si>
  <si>
    <t>Elin Bullock</t>
  </si>
  <si>
    <t>Zach Morgan</t>
  </si>
  <si>
    <t>Jak Rosas</t>
  </si>
  <si>
    <t>Marcel Edmonds</t>
  </si>
  <si>
    <t>Iolo Armstrong</t>
  </si>
  <si>
    <t>Callum Harris</t>
  </si>
  <si>
    <t>Bronte Kouma</t>
  </si>
  <si>
    <t>Floyd Bell</t>
  </si>
  <si>
    <t>Lindsey Mata</t>
  </si>
  <si>
    <t>Marshall Booker</t>
  </si>
  <si>
    <t>Kay Oneil</t>
  </si>
  <si>
    <t>Odin Morrow</t>
  </si>
  <si>
    <t>Kester Estrada</t>
  </si>
  <si>
    <t>Joseff Woodward</t>
  </si>
  <si>
    <t>Jagdeep Dixon</t>
  </si>
  <si>
    <t>Matteo Rosas</t>
  </si>
  <si>
    <t>Ayomide Elliott</t>
  </si>
  <si>
    <t>Abdul Brewer</t>
  </si>
  <si>
    <t>Ayush Dupont</t>
  </si>
  <si>
    <t>Roan Dunn</t>
  </si>
  <si>
    <t>Muskaan Fraser</t>
  </si>
  <si>
    <t>Franklyn Sutherland</t>
  </si>
  <si>
    <t>Ieuan Lovell</t>
  </si>
  <si>
    <t>Kendall Cline</t>
  </si>
  <si>
    <t>Jareth William</t>
  </si>
  <si>
    <t>Martin Stephenson</t>
  </si>
  <si>
    <t>Lainey Woodard</t>
  </si>
  <si>
    <t>Sanjeev Espinosa</t>
  </si>
  <si>
    <t>Hakim Molina</t>
  </si>
  <si>
    <t>Jarod Mayo</t>
  </si>
  <si>
    <t>Efe Hawkins</t>
  </si>
  <si>
    <t>Finnley Stacey</t>
  </si>
  <si>
    <t>Keir Allman</t>
  </si>
  <si>
    <t>Antony Schultz</t>
  </si>
  <si>
    <t>Gracie-Mai Anthony</t>
  </si>
  <si>
    <t>Lester Hughes</t>
  </si>
  <si>
    <t>Madeeha Pena</t>
  </si>
  <si>
    <t>Kelly Cope</t>
  </si>
  <si>
    <t>Rayyan Young</t>
  </si>
  <si>
    <t>Storm Wilde</t>
  </si>
  <si>
    <t>Julius Guerrero</t>
  </si>
  <si>
    <t>Maddison Cottrell</t>
  </si>
  <si>
    <t>Caitlyn Tomlinson</t>
  </si>
  <si>
    <t>Colby Pate</t>
  </si>
  <si>
    <t>Damian Dennis</t>
  </si>
  <si>
    <t>Virginia Andrade</t>
  </si>
  <si>
    <t>Eli Tran</t>
  </si>
  <si>
    <t>Cayson Solomon</t>
  </si>
  <si>
    <t>Kacy Bailey</t>
  </si>
  <si>
    <t>Izaac Coombes</t>
  </si>
  <si>
    <t>Akeem Felix</t>
  </si>
  <si>
    <t>Timur Oneil</t>
  </si>
  <si>
    <t>Skye Goff</t>
  </si>
  <si>
    <t>Marley Liu</t>
  </si>
  <si>
    <t>Lidia Dixon</t>
  </si>
  <si>
    <t>Ishaq Bentley</t>
  </si>
  <si>
    <t>Ingrid Rowe</t>
  </si>
  <si>
    <t>Kain Kemp</t>
  </si>
  <si>
    <t>Taliyah Norton</t>
  </si>
  <si>
    <t>Theodor Rodgers</t>
  </si>
  <si>
    <t>Johnathon Corrigan</t>
  </si>
  <si>
    <t>Mert Pike</t>
  </si>
  <si>
    <t>Hibba Ayala</t>
  </si>
  <si>
    <t>Hasan Alvarado</t>
  </si>
  <si>
    <t>Diesel Casey</t>
  </si>
  <si>
    <t>Calvin Coleman</t>
  </si>
  <si>
    <t>Benn Villegas</t>
  </si>
  <si>
    <t>Nataniel Gross</t>
  </si>
  <si>
    <t>Akbar Stephens</t>
  </si>
  <si>
    <t>Blair Villanueva</t>
  </si>
  <si>
    <t>Kylo Trujillo</t>
  </si>
  <si>
    <t>Daryl Bone</t>
  </si>
  <si>
    <t>Mahamed Kearns</t>
  </si>
  <si>
    <t>Ayyan Beltran</t>
  </si>
  <si>
    <t>Isobel Duarte</t>
  </si>
  <si>
    <t>Mujtaba Sheldon</t>
  </si>
  <si>
    <t>Nana Mitchell</t>
  </si>
  <si>
    <t>Cassius Cresswell</t>
  </si>
  <si>
    <t>Simran Workman</t>
  </si>
  <si>
    <t>Travis Davies</t>
  </si>
  <si>
    <t>Esha Mair</t>
  </si>
  <si>
    <t>Nicky Prosser</t>
  </si>
  <si>
    <t>Elin Whitaker</t>
  </si>
  <si>
    <t>Declan Short</t>
  </si>
  <si>
    <t>Cristiano Gomez</t>
  </si>
  <si>
    <t>Jez Copeland</t>
  </si>
  <si>
    <t>Sara Leigh</t>
  </si>
  <si>
    <t>Ted Lister</t>
  </si>
  <si>
    <t>Waseem Thatcher</t>
  </si>
  <si>
    <t>Ephraim Walsh</t>
  </si>
  <si>
    <t>Malia Delaney</t>
  </si>
  <si>
    <t>George Mair</t>
  </si>
  <si>
    <t>Madihah Velazquez</t>
  </si>
  <si>
    <t>Carl Donaldson</t>
  </si>
  <si>
    <t>Chenai Dalby</t>
  </si>
  <si>
    <t>Zayyan Callaghan</t>
  </si>
  <si>
    <t>Ewen Rios</t>
  </si>
  <si>
    <t>Misbah Watt</t>
  </si>
  <si>
    <t>Tj Bannister</t>
  </si>
  <si>
    <t>Ernest Marriott</t>
  </si>
  <si>
    <t>Eliot Curran</t>
  </si>
  <si>
    <t>Ted Suarez</t>
  </si>
  <si>
    <t>Bryan Camacho</t>
  </si>
  <si>
    <t>Alan Xiong</t>
  </si>
  <si>
    <t>Marc Mcgowan</t>
  </si>
  <si>
    <t>Asher Barber</t>
  </si>
  <si>
    <t>Flynn Pugh</t>
  </si>
  <si>
    <t>Aden Berry</t>
  </si>
  <si>
    <t>Ellie Beltran</t>
  </si>
  <si>
    <t>Gus Lewis</t>
  </si>
  <si>
    <t>Kayla Skinner</t>
  </si>
  <si>
    <t>Jeff Grant</t>
  </si>
  <si>
    <t>Robin Monroe</t>
  </si>
  <si>
    <t>Jarrod Simon</t>
  </si>
  <si>
    <t>Amarah Oakley</t>
  </si>
  <si>
    <t>Laith Lawrence</t>
  </si>
  <si>
    <t>Bertie Reeves</t>
  </si>
  <si>
    <t>Danish Mccabe</t>
  </si>
  <si>
    <t>Poppy-Mae Burnett</t>
  </si>
  <si>
    <t>Tudor Gallegos</t>
  </si>
  <si>
    <t>Corban Rees</t>
  </si>
  <si>
    <t>Arun Stacey</t>
  </si>
  <si>
    <t>Macauley Bean</t>
  </si>
  <si>
    <t>Eryk Snider</t>
  </si>
  <si>
    <t>Blake Fellows</t>
  </si>
  <si>
    <t>Theodore Landry</t>
  </si>
  <si>
    <t>Ami Cummings</t>
  </si>
  <si>
    <t>Usaamah Keith</t>
  </si>
  <si>
    <t>Hamzah Prentice</t>
  </si>
  <si>
    <t>Cairon Quinn</t>
  </si>
  <si>
    <t>Clark Stephenson</t>
  </si>
  <si>
    <t>Tristan Hook</t>
  </si>
  <si>
    <t>Malachy Higgs</t>
  </si>
  <si>
    <t>Naeem Whitmore</t>
  </si>
  <si>
    <t>Nour Ridley</t>
  </si>
  <si>
    <t>Lukasz Crane</t>
  </si>
  <si>
    <t>Paris Little</t>
  </si>
  <si>
    <t>Arham Markham</t>
  </si>
  <si>
    <t>Tarun Hayden</t>
  </si>
  <si>
    <t>Greg Estrada</t>
  </si>
  <si>
    <t>Abbigail Mcintyre</t>
  </si>
  <si>
    <t>Eliott Zimmerman</t>
  </si>
  <si>
    <t>Anabia Crosby</t>
  </si>
  <si>
    <t>Ben Mclean</t>
  </si>
  <si>
    <t>Danica Horn</t>
  </si>
  <si>
    <t>Leandro Stein</t>
  </si>
  <si>
    <t>Martyn Craft</t>
  </si>
  <si>
    <t>Bryson Moon</t>
  </si>
  <si>
    <t>Buster Boyce</t>
  </si>
  <si>
    <t>Armaan Cornish</t>
  </si>
  <si>
    <t>Inaayah French</t>
  </si>
  <si>
    <t>Adyan Underwood</t>
  </si>
  <si>
    <t>Jameson Denton</t>
  </si>
  <si>
    <t>Ewen Woodcock</t>
  </si>
  <si>
    <t>Asa Osborn</t>
  </si>
  <si>
    <t>Amaan Sutherland</t>
  </si>
  <si>
    <t>Abi Willis</t>
  </si>
  <si>
    <t>Ronald Hancock</t>
  </si>
  <si>
    <t>Zeshan Vickers</t>
  </si>
  <si>
    <t>Eric Singh</t>
  </si>
  <si>
    <t>Abdullahi Guerrero</t>
  </si>
  <si>
    <t>Dainton Dawson</t>
  </si>
  <si>
    <t>Isla-Mae Moran</t>
  </si>
  <si>
    <t>Montague Hamer</t>
  </si>
  <si>
    <t>Kenan Pruitt</t>
  </si>
  <si>
    <t>Roy Daniel</t>
  </si>
  <si>
    <t>Cain Benitez</t>
  </si>
  <si>
    <t>Huw Fountain</t>
  </si>
  <si>
    <t>Jeffrey Galindo</t>
  </si>
  <si>
    <t>Casper Carter</t>
  </si>
  <si>
    <t>Lucille Kearney</t>
  </si>
  <si>
    <t>Adeeb Simmons</t>
  </si>
  <si>
    <t>Dane Smyth</t>
  </si>
  <si>
    <t>Ismail Storey</t>
  </si>
  <si>
    <t>Jules Byers</t>
  </si>
  <si>
    <t>Amos Zimmerman</t>
  </si>
  <si>
    <t>Jayne Jefferson</t>
  </si>
  <si>
    <t>Leighton Lane</t>
  </si>
  <si>
    <t>Humayra Atkins</t>
  </si>
  <si>
    <t>Kynan Robertson</t>
  </si>
  <si>
    <t>Jaydon Murillo</t>
  </si>
  <si>
    <t>Neel Carroll</t>
  </si>
  <si>
    <t>Lacy Hogan</t>
  </si>
  <si>
    <t>Zainab Kirby</t>
  </si>
  <si>
    <t>Reis Greenwood</t>
  </si>
  <si>
    <t>Finnley Calvert</t>
  </si>
  <si>
    <t>Oluwatobiloba Traynor</t>
  </si>
  <si>
    <t>Chloe Ferrell</t>
  </si>
  <si>
    <t>Terrell Browne</t>
  </si>
  <si>
    <t>Huma Larsen</t>
  </si>
  <si>
    <t>Finbar Powell</t>
  </si>
  <si>
    <t>Iman Copeland</t>
  </si>
  <si>
    <t>Darsh Wade</t>
  </si>
  <si>
    <t>Lewie Bentley</t>
  </si>
  <si>
    <t>Humphrey Barnard</t>
  </si>
  <si>
    <t>Ellie-Mai Nolan</t>
  </si>
  <si>
    <t>Ehsan Rollins</t>
  </si>
  <si>
    <t>Zaid Mcdowell</t>
  </si>
  <si>
    <t>Andreas Kirk</t>
  </si>
  <si>
    <t>Ernie Garza</t>
  </si>
  <si>
    <t>Branden Busby</t>
  </si>
  <si>
    <t>Axl Roche</t>
  </si>
  <si>
    <t>Alberto Nguyen</t>
  </si>
  <si>
    <t>Rhys Webb</t>
  </si>
  <si>
    <t>Yassin Paine</t>
  </si>
  <si>
    <t>Missy Maddox</t>
  </si>
  <si>
    <t>Kendal Knowles</t>
  </si>
  <si>
    <t>Ronan Mcarthur</t>
  </si>
  <si>
    <t>Edgar Quinn</t>
  </si>
  <si>
    <t>Rory Ashley</t>
  </si>
  <si>
    <t>Yusha Woodcock</t>
  </si>
  <si>
    <t>Murat Cardenas</t>
  </si>
  <si>
    <t>Dakota Beaumont</t>
  </si>
  <si>
    <t>Mohammad Mcclain</t>
  </si>
  <si>
    <t>Khalid Prince</t>
  </si>
  <si>
    <t>Seth Garcia</t>
  </si>
  <si>
    <t>Nathanial Chaney</t>
  </si>
  <si>
    <t>Mason Horne</t>
  </si>
  <si>
    <t>Vikram Rayner</t>
  </si>
  <si>
    <t>Archie Kennedy</t>
  </si>
  <si>
    <t>Saim Rocha</t>
  </si>
  <si>
    <t>Amman Bush</t>
  </si>
  <si>
    <t>Jed Fletcher</t>
  </si>
  <si>
    <t>Michael Wallis</t>
  </si>
  <si>
    <t>Ben Rhodes</t>
  </si>
  <si>
    <t>Alayna Francis</t>
  </si>
  <si>
    <t>Leonard Rooney</t>
  </si>
  <si>
    <t>Indiana Acosta</t>
  </si>
  <si>
    <t>Bayley Berry</t>
  </si>
  <si>
    <t>Jill Holmes</t>
  </si>
  <si>
    <t>Glen Franklin</t>
  </si>
  <si>
    <t>Melvin Underwood</t>
  </si>
  <si>
    <t>Drake Hayes</t>
  </si>
  <si>
    <t>Charity Rogers</t>
  </si>
  <si>
    <t>Javier Mack</t>
  </si>
  <si>
    <t>Adrian Gross</t>
  </si>
  <si>
    <t>Sara Ewing</t>
  </si>
  <si>
    <t>Dwayne Hansen</t>
  </si>
  <si>
    <t>Evan O'Gallagher</t>
  </si>
  <si>
    <t>Diogo Stevenson</t>
  </si>
  <si>
    <t>Nadeem Rodriquez</t>
  </si>
  <si>
    <t>Anas Russo</t>
  </si>
  <si>
    <t>Jeremy Odom</t>
  </si>
  <si>
    <t>Elvis Mccaffrey</t>
  </si>
  <si>
    <t>Jessie Enriquez</t>
  </si>
  <si>
    <t>Gregg Crane</t>
  </si>
  <si>
    <t>Wasim Acevedo</t>
  </si>
  <si>
    <t>Taryn Sears</t>
  </si>
  <si>
    <t>Roshan Curtis</t>
  </si>
  <si>
    <t>Brooklyn Delarosa</t>
  </si>
  <si>
    <t>Emilio Clark</t>
  </si>
  <si>
    <t>Asiyah Hebert</t>
  </si>
  <si>
    <t>Mateo Wheeler</t>
  </si>
  <si>
    <t>Dixie Finnegan</t>
  </si>
  <si>
    <t>Zander Allison</t>
  </si>
  <si>
    <t>Ceri Kaye</t>
  </si>
  <si>
    <t>Fenton Parkinson</t>
  </si>
  <si>
    <t>Levi Ortega</t>
  </si>
  <si>
    <t>Ruben Harrell</t>
  </si>
  <si>
    <t>Olly Edmonds</t>
  </si>
  <si>
    <t>Jake Barnard</t>
  </si>
  <si>
    <t>Filip Mcgill</t>
  </si>
  <si>
    <t>Burhan Brandt</t>
  </si>
  <si>
    <t>Jada Cortes</t>
  </si>
  <si>
    <t>Maya Shelton</t>
  </si>
  <si>
    <t>Bobbie Pickett</t>
  </si>
  <si>
    <t>Iestyn Kirby</t>
  </si>
  <si>
    <t>Ruby-Leigh Tapia</t>
  </si>
  <si>
    <t>Shahzaib Kouma</t>
  </si>
  <si>
    <t>Maddie Blaese</t>
  </si>
  <si>
    <t>Celyn Hurley</t>
  </si>
  <si>
    <t>Olivia-Rose Ruiz</t>
  </si>
  <si>
    <t>Neo Hackett</t>
  </si>
  <si>
    <t>Ayaan Britton</t>
  </si>
  <si>
    <t>Kush Faulkner</t>
  </si>
  <si>
    <t>Jaye Vincent</t>
  </si>
  <si>
    <t>Marek Marsh</t>
  </si>
  <si>
    <t>Borys Werner</t>
  </si>
  <si>
    <t>Marissa Mckenna</t>
  </si>
  <si>
    <t>Aliza Mcmahon</t>
  </si>
  <si>
    <t>Kristian Bowler</t>
  </si>
  <si>
    <t>August Galvan</t>
  </si>
  <si>
    <t>Mac Velez</t>
  </si>
  <si>
    <t>Ruby-May Buxton</t>
  </si>
  <si>
    <t>Zaid Guevara</t>
  </si>
  <si>
    <t>Abbas Black</t>
  </si>
  <si>
    <t>Aadil Hanna</t>
  </si>
  <si>
    <t>Rumaisa Salt</t>
  </si>
  <si>
    <t>Evangeline Odom</t>
  </si>
  <si>
    <t>Sade Munoz</t>
  </si>
  <si>
    <t>Verity Anderson</t>
  </si>
  <si>
    <t>Tyron Garrison</t>
  </si>
  <si>
    <t>Dawood Ingram</t>
  </si>
  <si>
    <t>Neriah Mcintyre</t>
  </si>
  <si>
    <t>Montell Gunn</t>
  </si>
  <si>
    <t>Pawel Cardenas</t>
  </si>
  <si>
    <t>Brooklyn Obrien</t>
  </si>
  <si>
    <t>Kristen Parkes</t>
  </si>
  <si>
    <t>Kacie Dudley</t>
  </si>
  <si>
    <t>Zacharias Olson</t>
  </si>
  <si>
    <t>Haydn Miranda</t>
  </si>
  <si>
    <t>Domonic Marquez</t>
  </si>
  <si>
    <t>Lochlan Campbell</t>
  </si>
  <si>
    <t>Kalum Bass</t>
  </si>
  <si>
    <t>Terrell Gibbons</t>
  </si>
  <si>
    <t>Leyton O'Reilly</t>
  </si>
  <si>
    <t>Brody Delgado</t>
  </si>
  <si>
    <t>Edie Tyler</t>
  </si>
  <si>
    <t>Darcey Sloan</t>
  </si>
  <si>
    <t>Natalia Deacon</t>
  </si>
  <si>
    <t>Nola Ahmed</t>
  </si>
  <si>
    <t>Adrianna Yu</t>
  </si>
  <si>
    <t>Koa Turnbull</t>
  </si>
  <si>
    <t>Sahib Henson</t>
  </si>
  <si>
    <t>Zayne Wilcox</t>
  </si>
  <si>
    <t>Bradley Ware</t>
  </si>
  <si>
    <t>Bodhi Patrick</t>
  </si>
  <si>
    <t>Waqas Crossley</t>
  </si>
  <si>
    <t>Usama Sykes</t>
  </si>
  <si>
    <t>Mahira Whitfield</t>
  </si>
  <si>
    <t>Arham Leigh</t>
  </si>
  <si>
    <t>Finnley Hendricks</t>
  </si>
  <si>
    <t>Darrel Morrison</t>
  </si>
  <si>
    <t>Joseph Skinner</t>
  </si>
  <si>
    <t>Amos Nava</t>
  </si>
  <si>
    <t>Zakk Felix</t>
  </si>
  <si>
    <t>Hassan Romero</t>
  </si>
  <si>
    <t>Matilda Middleton</t>
  </si>
  <si>
    <t>Montell Sellers</t>
  </si>
  <si>
    <t>Lacy Carlson</t>
  </si>
  <si>
    <t>Jai Lott</t>
  </si>
  <si>
    <t>Tai Irvine</t>
  </si>
  <si>
    <t>Reef Murphy</t>
  </si>
  <si>
    <t>Waleed Solomon</t>
  </si>
  <si>
    <t>Olaf Conley</t>
  </si>
  <si>
    <t>Zacharia Vargas</t>
  </si>
  <si>
    <t>Jameson Ho</t>
  </si>
  <si>
    <t>Jim Hayward</t>
  </si>
  <si>
    <t>Fabian Charles</t>
  </si>
  <si>
    <t>Clement Rich</t>
  </si>
  <si>
    <t>Manav Glenn</t>
  </si>
  <si>
    <t>Bryce Mcconnell</t>
  </si>
  <si>
    <t>Aayush Casey</t>
  </si>
  <si>
    <t>Kobi Findlay</t>
  </si>
  <si>
    <t>Umer Ratliff</t>
  </si>
  <si>
    <t>Mustafa Bauer</t>
  </si>
  <si>
    <t>Kurtis Hoover</t>
  </si>
  <si>
    <t>Levi Waters</t>
  </si>
  <si>
    <t>Eddison Chester</t>
  </si>
  <si>
    <t>Jose Lambert</t>
  </si>
  <si>
    <t>Naveed Owens</t>
  </si>
  <si>
    <t>Kiara Pearson</t>
  </si>
  <si>
    <t>Rian Reynolds</t>
  </si>
  <si>
    <t>Angel Goulding</t>
  </si>
  <si>
    <t>Geoffrey Vasquez</t>
  </si>
  <si>
    <t>Menachem Montoya</t>
  </si>
  <si>
    <t>Kiya Booker</t>
  </si>
  <si>
    <t>Zach Reyna</t>
  </si>
  <si>
    <t>Nikodem Ford</t>
  </si>
  <si>
    <t>Amber Estes</t>
  </si>
  <si>
    <t>Ace Joseph</t>
  </si>
  <si>
    <t>Austin Mckinney</t>
  </si>
  <si>
    <t>Torin Emerson</t>
  </si>
  <si>
    <t>Syed Mcneil</t>
  </si>
  <si>
    <t>Abby Reyna</t>
  </si>
  <si>
    <t>Braydon Mullins</t>
  </si>
  <si>
    <t>Yousif Lim</t>
  </si>
  <si>
    <t>Aamir Jarvis</t>
  </si>
  <si>
    <t>Julia Molina</t>
  </si>
  <si>
    <t>Anne Cortes</t>
  </si>
  <si>
    <t>Mylie Ireland</t>
  </si>
  <si>
    <t>Aditya Harvey</t>
  </si>
  <si>
    <t>Dilan Kouma</t>
  </si>
  <si>
    <t>Guto Swift</t>
  </si>
  <si>
    <t>Alexandros Ferguson</t>
  </si>
  <si>
    <t>Sila Rossi</t>
  </si>
  <si>
    <t>Junaid Jensen</t>
  </si>
  <si>
    <t>Nada Esparza</t>
  </si>
  <si>
    <t>Lincoln Perkins</t>
  </si>
  <si>
    <t>Anoushka Derrick</t>
  </si>
  <si>
    <t>Courtney Oconnell</t>
  </si>
  <si>
    <t>Terrell Faulkner</t>
  </si>
  <si>
    <t>Miley Bradshaw</t>
  </si>
  <si>
    <t>Robyn Hawes</t>
  </si>
  <si>
    <t>Kole Mathews</t>
  </si>
  <si>
    <t>Ariel Macleod</t>
  </si>
  <si>
    <t>Alexandru Hodges</t>
  </si>
  <si>
    <t>Riley Hills</t>
  </si>
  <si>
    <t>Salahuddin Pearce</t>
  </si>
  <si>
    <t>Anisah Blevins</t>
  </si>
  <si>
    <t>Hania Hopper</t>
  </si>
  <si>
    <t>Jeevan Russo</t>
  </si>
  <si>
    <t>Yusef Ward</t>
  </si>
  <si>
    <t>Aman Philip</t>
  </si>
  <si>
    <t>Santino Duran</t>
  </si>
  <si>
    <t>Reegan Mcfarlane</t>
  </si>
  <si>
    <t>Malakai Donnelly</t>
  </si>
  <si>
    <t>Shivani Sexton</t>
  </si>
  <si>
    <t>Patrick Stein</t>
  </si>
  <si>
    <t>Artur Gordon</t>
  </si>
  <si>
    <t>Huw Dunlap</t>
  </si>
  <si>
    <t>Tatiana Tucker</t>
  </si>
  <si>
    <t>Anis Espinoza</t>
  </si>
  <si>
    <t>Dylan Begum</t>
  </si>
  <si>
    <t>Farrell Garcia</t>
  </si>
  <si>
    <t>Eamon Fritz</t>
  </si>
  <si>
    <t>Shola Hatfield</t>
  </si>
  <si>
    <t>Mathilde Cantrell</t>
  </si>
  <si>
    <t>Alfred Wheatley</t>
  </si>
  <si>
    <t>Filip Lynn</t>
  </si>
  <si>
    <t>Mihai Scott</t>
  </si>
  <si>
    <t>Neve Gallagher</t>
  </si>
  <si>
    <t>Konrad Gutierrez</t>
  </si>
  <si>
    <t>Wilfred Bowman</t>
  </si>
  <si>
    <t>Magnus Hale</t>
  </si>
  <si>
    <t>Ivor Riley</t>
  </si>
  <si>
    <t>Onur Day</t>
  </si>
  <si>
    <t>Danyal Lord</t>
  </si>
  <si>
    <t>Dawid Olson</t>
  </si>
  <si>
    <t>Areebah Pitts</t>
  </si>
  <si>
    <t>Loki Jones</t>
  </si>
  <si>
    <t>Duncan Ferreira</t>
  </si>
  <si>
    <t>Willis Blankenship</t>
  </si>
  <si>
    <t>Chardonnay Cherry</t>
  </si>
  <si>
    <t>Mackenzie Kramer</t>
  </si>
  <si>
    <t>Ayat Miranda</t>
  </si>
  <si>
    <t>Alfie Cherry</t>
  </si>
  <si>
    <t>Charley Amin</t>
  </si>
  <si>
    <t>Terry Stevenson</t>
  </si>
  <si>
    <t>Shea Valencia</t>
  </si>
  <si>
    <t>Kenny Sharpe</t>
  </si>
  <si>
    <t>Jett Lee</t>
  </si>
  <si>
    <t>Kaiser Cole</t>
  </si>
  <si>
    <t>Tayah Horton</t>
  </si>
  <si>
    <t>Ryan Dunn</t>
  </si>
  <si>
    <t>Matei Dodd</t>
  </si>
  <si>
    <t>Cayden Merrill</t>
  </si>
  <si>
    <t>Issa Blankenship</t>
  </si>
  <si>
    <t>Kirby Timms</t>
  </si>
  <si>
    <t>Fox Ewing</t>
  </si>
  <si>
    <t>Geraint Aldred</t>
  </si>
  <si>
    <t>Braiden Holcomb</t>
  </si>
  <si>
    <t>Joao Chapman</t>
  </si>
  <si>
    <t>Clinton Ayers</t>
  </si>
  <si>
    <t>Sami Mcleod</t>
  </si>
  <si>
    <t>Rosa Patel</t>
  </si>
  <si>
    <t>Mikaela Coombes</t>
  </si>
  <si>
    <t>Dionne Howarth</t>
  </si>
  <si>
    <t>Eesa Marsden</t>
  </si>
  <si>
    <t>Alex Lynch</t>
  </si>
  <si>
    <t>Campbell Gale</t>
  </si>
  <si>
    <t>Mehdi Hansen</t>
  </si>
  <si>
    <t>Henry Werner</t>
  </si>
  <si>
    <t>Hugo Thomas</t>
  </si>
  <si>
    <t>Layton Vega</t>
  </si>
  <si>
    <t>Sydney Forbes</t>
  </si>
  <si>
    <t>Eman Hussain</t>
  </si>
  <si>
    <t>Shiv Gutierrez</t>
  </si>
  <si>
    <t>Harlan Pineda</t>
  </si>
  <si>
    <t>Caolan Cameron</t>
  </si>
  <si>
    <t>Warren Phillips</t>
  </si>
  <si>
    <t>Cai Humphreys</t>
  </si>
  <si>
    <t>Yaqub Briggs</t>
  </si>
  <si>
    <t>Taylah Guy</t>
  </si>
  <si>
    <t>Harun Walter</t>
  </si>
  <si>
    <t>Maya Mccarthy</t>
  </si>
  <si>
    <t>Wilfred Wardle</t>
  </si>
  <si>
    <t>Prince Mcfadden</t>
  </si>
  <si>
    <t>Ibraheem Jimenez</t>
  </si>
  <si>
    <t>Tillie Morton</t>
  </si>
  <si>
    <t>Aayan Manning</t>
  </si>
  <si>
    <t>Lindsey Clark</t>
  </si>
  <si>
    <t>Matthew Rudd</t>
  </si>
  <si>
    <t>Tashan Mejia</t>
  </si>
  <si>
    <t>Raul Dalby</t>
  </si>
  <si>
    <t>Khadijah Joseph</t>
  </si>
  <si>
    <t>Benjamin Hobbs</t>
  </si>
  <si>
    <t>Freddie Chambers</t>
  </si>
  <si>
    <t>Yuvraj Branch</t>
  </si>
  <si>
    <t>Magdalena Maxwell</t>
  </si>
  <si>
    <t>Bartlomiej Betts</t>
  </si>
  <si>
    <t>Jorgie Hanson</t>
  </si>
  <si>
    <t>Kieron Bray</t>
  </si>
  <si>
    <t>Billie Duffy</t>
  </si>
  <si>
    <t>Maximilian Blackburn</t>
  </si>
  <si>
    <t>Ahmad Vazquez</t>
  </si>
  <si>
    <t>Kristen Moore</t>
  </si>
  <si>
    <t>Devan Dillon</t>
  </si>
  <si>
    <t>Rees Atkins</t>
  </si>
  <si>
    <t>Carole Norris</t>
  </si>
  <si>
    <t>Usmaan Huber</t>
  </si>
  <si>
    <t>Alexandria Young</t>
  </si>
  <si>
    <t>Reginald Campos</t>
  </si>
  <si>
    <t>Brandon-Lee Meyer</t>
  </si>
  <si>
    <t>Winston Bullock</t>
  </si>
  <si>
    <t>Bartosz Horton</t>
  </si>
  <si>
    <t>Tommy Kouma</t>
  </si>
  <si>
    <t>Macy Hulme</t>
  </si>
  <si>
    <t>Luka Conway</t>
  </si>
  <si>
    <t>Ruari Coles</t>
  </si>
  <si>
    <t>Thierry Deacon</t>
  </si>
  <si>
    <t>Rhianna Hendricks</t>
  </si>
  <si>
    <t>Maxwell Herbert</t>
  </si>
  <si>
    <t>Alaya Mejia</t>
  </si>
  <si>
    <t>Dominick Dalton</t>
  </si>
  <si>
    <t>Colleen Lynn</t>
  </si>
  <si>
    <t>Henri Rennie</t>
  </si>
  <si>
    <t>Shane Almond</t>
  </si>
  <si>
    <t>Lynn Mill</t>
  </si>
  <si>
    <t>Shaan Ferry</t>
  </si>
  <si>
    <t>Vladimir Reeve</t>
  </si>
  <si>
    <t>Charity Rosales</t>
  </si>
  <si>
    <t>Idrees Perry</t>
  </si>
  <si>
    <t>Emelie Mackenzie</t>
  </si>
  <si>
    <t>Anees Kay</t>
  </si>
  <si>
    <t>Franky Quintana</t>
  </si>
  <si>
    <t>Raymond Watt</t>
  </si>
  <si>
    <t>Arthur Clay</t>
  </si>
  <si>
    <t>Danish Vaughan</t>
  </si>
  <si>
    <t>Dewey Avery</t>
  </si>
  <si>
    <t>Shelby Rios</t>
  </si>
  <si>
    <t>Alivia Oneill</t>
  </si>
  <si>
    <t>Aras Fox</t>
  </si>
  <si>
    <t>Antoni Kerr</t>
  </si>
  <si>
    <t>Kya Paine</t>
  </si>
  <si>
    <t>Renee Milner</t>
  </si>
  <si>
    <t>Kristofer Hammond</t>
  </si>
  <si>
    <t>Aleksandra Hines</t>
  </si>
  <si>
    <t>Rhodri Leigh</t>
  </si>
  <si>
    <t>Suhayb Buckley</t>
  </si>
  <si>
    <t>Faiz Schmidt</t>
  </si>
  <si>
    <t>Ari Mcculloch</t>
  </si>
  <si>
    <t>Cobie Pittman</t>
  </si>
  <si>
    <t>Riyad Jacobs</t>
  </si>
  <si>
    <t>Donnie Ryan</t>
  </si>
  <si>
    <t>Juno Bateman</t>
  </si>
  <si>
    <t>Eddison Black</t>
  </si>
  <si>
    <t>Kate Dunkley</t>
  </si>
  <si>
    <t>Aadil Cummings</t>
  </si>
  <si>
    <t>Priyanka Martinez</t>
  </si>
  <si>
    <t>Sienna Craig</t>
  </si>
  <si>
    <t>Ivor Justice</t>
  </si>
  <si>
    <t>Woodrow Martinez</t>
  </si>
  <si>
    <t>Georgina Schwartz</t>
  </si>
  <si>
    <t>Jordi Gilmore</t>
  </si>
  <si>
    <t>Whitney Mcarthur</t>
  </si>
  <si>
    <t>Yosef Harrell</t>
  </si>
  <si>
    <t>Kobie Schroeder</t>
  </si>
  <si>
    <t>Taylan Mejia</t>
  </si>
  <si>
    <t>Neave Marsden</t>
  </si>
  <si>
    <t>Rudra Portillo</t>
  </si>
  <si>
    <t>Richard Bloggs</t>
  </si>
  <si>
    <t>Homer Mckay</t>
  </si>
  <si>
    <t>Arnav Singh</t>
  </si>
  <si>
    <t>Ptolemy Wicks</t>
  </si>
  <si>
    <t>Martin Owen</t>
  </si>
  <si>
    <t>Bayley Blundell</t>
  </si>
  <si>
    <t>Amari Terrell</t>
  </si>
  <si>
    <t>Kameron Morales</t>
  </si>
  <si>
    <t>Silas Schneider</t>
  </si>
  <si>
    <t>Ira Dickerson</t>
  </si>
  <si>
    <t>Yasmeen Sherman</t>
  </si>
  <si>
    <t>Dru Vazquez</t>
  </si>
  <si>
    <t>Buster Baldwin</t>
  </si>
  <si>
    <t>Derek Joseph</t>
  </si>
  <si>
    <t>Zaynah Sweeney</t>
  </si>
  <si>
    <t>Lawson Thomas</t>
  </si>
  <si>
    <t>Shannan Fischer</t>
  </si>
  <si>
    <t>Liberty Chen</t>
  </si>
  <si>
    <t>Kingston Rowland</t>
  </si>
  <si>
    <t>Alton Perez</t>
  </si>
  <si>
    <t>Said Gonzales</t>
  </si>
  <si>
    <t>Jaspal William</t>
  </si>
  <si>
    <t>Ewen Villa</t>
  </si>
  <si>
    <t>Levi Decker</t>
  </si>
  <si>
    <t>Shabaz Vaughn</t>
  </si>
  <si>
    <t>Raul Schaefer</t>
  </si>
  <si>
    <t>Lindsay Tate</t>
  </si>
  <si>
    <t>Kyle Horton</t>
  </si>
  <si>
    <t>Celyn Combs</t>
  </si>
  <si>
    <t>Pearl Zimmerman</t>
  </si>
  <si>
    <t>Roshan Oakley</t>
  </si>
  <si>
    <t>Rodney Rojas</t>
  </si>
  <si>
    <t>Neel Mair</t>
  </si>
  <si>
    <t>Rhodri Cisneros</t>
  </si>
  <si>
    <t>Arvin Kerr</t>
  </si>
  <si>
    <t>Mylie Jaramillo</t>
  </si>
  <si>
    <t>Noah Reeves</t>
  </si>
  <si>
    <t>Yunus Zhang</t>
  </si>
  <si>
    <t>Aariz Ferguson</t>
  </si>
  <si>
    <t>Ayrton Slater</t>
  </si>
  <si>
    <t>Najma Wall</t>
  </si>
  <si>
    <t>Charity Doherty</t>
  </si>
  <si>
    <t>Kia Henson</t>
  </si>
  <si>
    <t>Yannis Rosales</t>
  </si>
  <si>
    <t>Saif Murphy</t>
  </si>
  <si>
    <t>Kirby Choi</t>
  </si>
  <si>
    <t>Nuha Wheatley</t>
  </si>
  <si>
    <t>Kacy Sanderson</t>
  </si>
  <si>
    <t>Rimsha Bolton</t>
  </si>
  <si>
    <t>Travis Valentine</t>
  </si>
  <si>
    <t>Josh Finney</t>
  </si>
  <si>
    <t>Kody Harding</t>
  </si>
  <si>
    <t>Hiba Alvarado</t>
  </si>
  <si>
    <t>Stephan Busby</t>
  </si>
  <si>
    <t>Syeda Connolly</t>
  </si>
  <si>
    <t>Kaden Hogan</t>
  </si>
  <si>
    <t>Bobbie Watt</t>
  </si>
  <si>
    <t>Aran Richmond</t>
  </si>
  <si>
    <t>Donte Marshall</t>
  </si>
  <si>
    <t>Sonya Bassett</t>
  </si>
  <si>
    <t>Cleveland Li</t>
  </si>
  <si>
    <t>Mcauley Savage</t>
  </si>
  <si>
    <t>Saul Mullins</t>
  </si>
  <si>
    <t>Aronas Maxwell</t>
  </si>
  <si>
    <t>Kirk Mcfarlane</t>
  </si>
  <si>
    <t>Gideon Colley</t>
  </si>
  <si>
    <t>Huda Fleming</t>
  </si>
  <si>
    <t>Myles Gilmour</t>
  </si>
  <si>
    <t>Muhammad Bowden</t>
  </si>
  <si>
    <t>Colm Guest</t>
  </si>
  <si>
    <t>Wayne Christian</t>
  </si>
  <si>
    <t>Habib Keller</t>
  </si>
  <si>
    <t>Elisha Nixon</t>
  </si>
  <si>
    <t>Rylan Dickson</t>
  </si>
  <si>
    <t>Ellie-Rose Mcgowan</t>
  </si>
  <si>
    <t>Malcolm Preece</t>
  </si>
  <si>
    <t>Edan Tate</t>
  </si>
  <si>
    <t>Gavin Firth</t>
  </si>
  <si>
    <t>Talia Baker</t>
  </si>
  <si>
    <t>Zane Hess</t>
  </si>
  <si>
    <t>Sumaya Reeves</t>
  </si>
  <si>
    <t>Everett Singh</t>
  </si>
  <si>
    <t>Kody Fulton</t>
  </si>
  <si>
    <t>Shuaib Mccormick</t>
  </si>
  <si>
    <t>Evie-Rose Garner</t>
  </si>
  <si>
    <t>Kanye Delarosa</t>
  </si>
  <si>
    <t>Aleesha Simon</t>
  </si>
  <si>
    <t>Adeel Butt</t>
  </si>
  <si>
    <t>Tanvir Zuniga</t>
  </si>
  <si>
    <t>Chaim Tyler</t>
  </si>
  <si>
    <t>Bree Ferrell</t>
  </si>
  <si>
    <t>Nadeem O'Connor</t>
  </si>
  <si>
    <t>Kirk Parsons</t>
  </si>
  <si>
    <t>Findlay Alford</t>
  </si>
  <si>
    <t>Jayce Alvarado</t>
  </si>
  <si>
    <t>Ronald Marquez</t>
  </si>
  <si>
    <t>Keanu Mahoney</t>
  </si>
  <si>
    <t>Rikesh Holden</t>
  </si>
  <si>
    <t>Aahil Brown</t>
  </si>
  <si>
    <t>Franklin Lindsey</t>
  </si>
  <si>
    <t>Lauren Bellamy</t>
  </si>
  <si>
    <t>Keenan Rennie</t>
  </si>
  <si>
    <t>Mared Pittman</t>
  </si>
  <si>
    <t>Keith Schmidt</t>
  </si>
  <si>
    <t>Samia Dougherty</t>
  </si>
  <si>
    <t>Bret Adam</t>
  </si>
  <si>
    <t>Lilly-Grace Wilcox</t>
  </si>
  <si>
    <t>Ammar Mcphee</t>
  </si>
  <si>
    <t>Manveer Gibson</t>
  </si>
  <si>
    <t>Camille Dodd</t>
  </si>
  <si>
    <t>Aliya Lopez</t>
  </si>
  <si>
    <t>Ridwan Huang</t>
  </si>
  <si>
    <t>Tamar Bate</t>
  </si>
  <si>
    <t>Nabeel Foster</t>
  </si>
  <si>
    <t>Shayan Kumar</t>
  </si>
  <si>
    <t>Amman Beattie</t>
  </si>
  <si>
    <t>Oliwier Wilde</t>
  </si>
  <si>
    <t>Tim Ryder</t>
  </si>
  <si>
    <t>Bushra Sloan</t>
  </si>
  <si>
    <t>Glenn Kumar</t>
  </si>
  <si>
    <t>Duane Rooney</t>
  </si>
  <si>
    <t>River Mendoza</t>
  </si>
  <si>
    <t>Gethin Munoz</t>
  </si>
  <si>
    <t>Hasan Todd</t>
  </si>
  <si>
    <t>Koa Fowler</t>
  </si>
  <si>
    <t>Niall Calvert</t>
  </si>
  <si>
    <t>Terrence Holt</t>
  </si>
  <si>
    <t>Saul Caldwell</t>
  </si>
  <si>
    <t>Tazmin King</t>
  </si>
  <si>
    <t>Ronan Montgomery</t>
  </si>
  <si>
    <t>Vivek Haas</t>
  </si>
  <si>
    <t>Gregg Irwin</t>
  </si>
  <si>
    <t>Kaiya Huber</t>
  </si>
  <si>
    <t>John Cisneros</t>
  </si>
  <si>
    <t>Maci Hensley</t>
  </si>
  <si>
    <t>Aarron Larson</t>
  </si>
  <si>
    <t>Corrina Buckley</t>
  </si>
  <si>
    <t>Tadhg Wade</t>
  </si>
  <si>
    <t>Qasim Ball</t>
  </si>
  <si>
    <t>Reyansh Marin</t>
  </si>
  <si>
    <t>Veer Lovell</t>
  </si>
  <si>
    <t>Juan Rosas</t>
  </si>
  <si>
    <t>Nikola Navarro</t>
  </si>
  <si>
    <t>Zavier Blevins</t>
  </si>
  <si>
    <t>Ihsan Galvan</t>
  </si>
  <si>
    <t>Gus Choi</t>
  </si>
  <si>
    <t>Chelsy Mann</t>
  </si>
  <si>
    <t>Evangeline Mora</t>
  </si>
  <si>
    <t>Clarice Ewing</t>
  </si>
  <si>
    <t>Roosevelt Reid</t>
  </si>
  <si>
    <t>Anais Dodson</t>
  </si>
  <si>
    <t>Siraj Fountain</t>
  </si>
  <si>
    <t>Abdulrahman Whittle</t>
  </si>
  <si>
    <t>Sultan Chung</t>
  </si>
  <si>
    <t>Montague Harrell</t>
  </si>
  <si>
    <t>Tj Jones</t>
  </si>
  <si>
    <t>Katerina Tran</t>
  </si>
  <si>
    <t>Samuel Wong</t>
  </si>
  <si>
    <t>Karol Craig</t>
  </si>
  <si>
    <t>Matei Ashton</t>
  </si>
  <si>
    <t>Marianna Carter</t>
  </si>
  <si>
    <t>Kendrick Markham</t>
  </si>
  <si>
    <t>Sienna Colley</t>
  </si>
  <si>
    <t>Conna Harwood</t>
  </si>
  <si>
    <t>Sharmin Glass</t>
  </si>
  <si>
    <t>Montana Briggs</t>
  </si>
  <si>
    <t>Syed Woolley</t>
  </si>
  <si>
    <t>Aiden Carter</t>
  </si>
  <si>
    <t>Kit Horn</t>
  </si>
  <si>
    <t>Domas Hays</t>
  </si>
  <si>
    <t>Amelie Cooke</t>
  </si>
  <si>
    <t>Tahmid Olson</t>
  </si>
  <si>
    <t>Menachem O'Sullivan</t>
  </si>
  <si>
    <t>Hope Nicholson</t>
  </si>
  <si>
    <t>Huzaifa Macfarlane</t>
  </si>
  <si>
    <t>Atif Goodman</t>
  </si>
  <si>
    <t>Teddie Rutledge</t>
  </si>
  <si>
    <t>Gianluca Almond</t>
  </si>
  <si>
    <t>Ammaar Kelly</t>
  </si>
  <si>
    <t>Alby Finch</t>
  </si>
  <si>
    <t>Jocelyn Oliver</t>
  </si>
  <si>
    <t>Aadam Bullock</t>
  </si>
  <si>
    <t>Dakota Matthams</t>
  </si>
  <si>
    <t>Evangeline Portillo</t>
  </si>
  <si>
    <t>Elsie Mccabe</t>
  </si>
  <si>
    <t>Abdi Bannister</t>
  </si>
  <si>
    <t>Jean Stokes</t>
  </si>
  <si>
    <t>Jaylan Cruz</t>
  </si>
  <si>
    <t>Ishmael Rhodes</t>
  </si>
  <si>
    <t>Benito Kennedy</t>
  </si>
  <si>
    <t>Ivor Yang</t>
  </si>
  <si>
    <t>Dana Hackett</t>
  </si>
  <si>
    <t>Abiha Churchill</t>
  </si>
  <si>
    <t>Mikael Archer</t>
  </si>
  <si>
    <t>Sakina Mccall</t>
  </si>
  <si>
    <t>Kris Friedman</t>
  </si>
  <si>
    <t>Christopher Stokes</t>
  </si>
  <si>
    <t>Osman Needham</t>
  </si>
  <si>
    <t>Mike O'Sullivan</t>
  </si>
  <si>
    <t>Harpreet Molloy</t>
  </si>
  <si>
    <t>Jorden Kirkland</t>
  </si>
  <si>
    <t>Vincent Sears</t>
  </si>
  <si>
    <t>Velma Fletcher</t>
  </si>
  <si>
    <t>Maddox Childs</t>
  </si>
  <si>
    <t>Johan Long</t>
  </si>
  <si>
    <t>Cinar Driscoll</t>
  </si>
  <si>
    <t>Andreas Russell</t>
  </si>
  <si>
    <t>Belle Wyatt</t>
  </si>
  <si>
    <t>Arwel Guy</t>
  </si>
  <si>
    <t>Bear Paul</t>
  </si>
  <si>
    <t>Bluebell Dale</t>
  </si>
  <si>
    <t>Kaylum Gregory</t>
  </si>
  <si>
    <t>Andrei Wiggins</t>
  </si>
  <si>
    <t>Harlen Dillon</t>
  </si>
  <si>
    <t>Jagoda Cleveland</t>
  </si>
  <si>
    <t>Mathias Lindsay</t>
  </si>
  <si>
    <t>Eoin Haigh</t>
  </si>
  <si>
    <t>Sahil Fenton</t>
  </si>
  <si>
    <t>Bailey Weir</t>
  </si>
  <si>
    <t>Arnas Hart</t>
  </si>
  <si>
    <t>Tamsin Greaves</t>
  </si>
  <si>
    <t>Karis Austin</t>
  </si>
  <si>
    <t>Tina Mcgregor</t>
  </si>
  <si>
    <t>Haidar Elliott</t>
  </si>
  <si>
    <t>Klay Mcnally</t>
  </si>
  <si>
    <t>Xavier Bostock</t>
  </si>
  <si>
    <t>Jozef Bloom</t>
  </si>
  <si>
    <t>Jia Manning</t>
  </si>
  <si>
    <t>Shola Wolfe</t>
  </si>
  <si>
    <t>Bartlomiej Wood</t>
  </si>
  <si>
    <t>Roland Witt</t>
  </si>
  <si>
    <t>Asim Byers</t>
  </si>
  <si>
    <t>Naveed Mohamed</t>
  </si>
  <si>
    <t>Jodie Anderson</t>
  </si>
  <si>
    <t>Cheyenne Senior</t>
  </si>
  <si>
    <t>Zakary Farrell</t>
  </si>
  <si>
    <t>Ruben Mcleod</t>
  </si>
  <si>
    <t>Talha Vincent</t>
  </si>
  <si>
    <t>Abid Forrest</t>
  </si>
  <si>
    <t>Saqib Burton</t>
  </si>
  <si>
    <t>Maud Bate</t>
  </si>
  <si>
    <t>Jax Vazquez</t>
  </si>
  <si>
    <t>Siyana Smart</t>
  </si>
  <si>
    <t>Trystan Frost</t>
  </si>
  <si>
    <t>Amarah Osborne</t>
  </si>
  <si>
    <t>Kabir Charlton</t>
  </si>
  <si>
    <t>Kamron Blackmore</t>
  </si>
  <si>
    <t>Edwin Morse</t>
  </si>
  <si>
    <t>Millicent Chang</t>
  </si>
  <si>
    <t>Dana Lam</t>
  </si>
  <si>
    <t>Jodi Mcmanus</t>
  </si>
  <si>
    <t>Aryan Tait</t>
  </si>
  <si>
    <t>Jed Cuevas</t>
  </si>
  <si>
    <t>Angelo Parra</t>
  </si>
  <si>
    <t>Phebe Mcghee</t>
  </si>
  <si>
    <t>Karson Huber</t>
  </si>
  <si>
    <t>Terrence Wheatley</t>
  </si>
  <si>
    <t>Zoey Mccann</t>
  </si>
  <si>
    <t>Jem Sanders</t>
  </si>
  <si>
    <t>Bentley Mackay</t>
  </si>
  <si>
    <t>Calvin Sutherland</t>
  </si>
  <si>
    <t>Noor Bullock</t>
  </si>
  <si>
    <t>Tymon Vargas</t>
  </si>
  <si>
    <t>Branden Palmer</t>
  </si>
  <si>
    <t>Dana Valenzuela</t>
  </si>
  <si>
    <t>Krishan Croft</t>
  </si>
  <si>
    <t>Safiyah Spooner</t>
  </si>
  <si>
    <t>Zackery Beech</t>
  </si>
  <si>
    <t>Marco Bate</t>
  </si>
  <si>
    <t>Keith Manning</t>
  </si>
  <si>
    <t>Sarah Povey</t>
  </si>
  <si>
    <t>Romy Raymond</t>
  </si>
  <si>
    <t>Isabel Gardiner</t>
  </si>
  <si>
    <t>Mallory Yu</t>
  </si>
  <si>
    <t>Stephen Whyte</t>
  </si>
  <si>
    <t>Moshe Melendez</t>
  </si>
  <si>
    <t>Princess Swan</t>
  </si>
  <si>
    <t>Giovanni Bate</t>
  </si>
  <si>
    <t>Devante Sears</t>
  </si>
  <si>
    <t>Balraj Mcneil</t>
  </si>
  <si>
    <t>Marianna Callaghan</t>
  </si>
  <si>
    <t>Calvin Bull</t>
  </si>
  <si>
    <t>Manal Clements</t>
  </si>
  <si>
    <t>Aaran Frey</t>
  </si>
  <si>
    <t>Shawn Osborne</t>
  </si>
  <si>
    <t>Wallace Dennis</t>
  </si>
  <si>
    <t>Tylor Mack</t>
  </si>
  <si>
    <t>Laurie Millar</t>
  </si>
  <si>
    <t>Rivka Dawson</t>
  </si>
  <si>
    <t>Cohen Prosser</t>
  </si>
  <si>
    <t>Cali Edge</t>
  </si>
  <si>
    <t>Usman Madden</t>
  </si>
  <si>
    <t>Caden Fields</t>
  </si>
  <si>
    <t>Emaan Espinosa</t>
  </si>
  <si>
    <t>Coral Melendez</t>
  </si>
  <si>
    <t>Umar Krause</t>
  </si>
  <si>
    <t>Madina Dickinson</t>
  </si>
  <si>
    <t>Thierry Lowry</t>
  </si>
  <si>
    <t>Alyx Feeney</t>
  </si>
  <si>
    <t>Keeley Sosa</t>
  </si>
  <si>
    <t>Maya Fox</t>
  </si>
  <si>
    <t>Brendon Jacobson</t>
  </si>
  <si>
    <t>Faheem Perry</t>
  </si>
  <si>
    <t>Chaim Byrne</t>
  </si>
  <si>
    <t>Neave Bridges</t>
  </si>
  <si>
    <t>Denis Henson</t>
  </si>
  <si>
    <t>Karson Lu</t>
  </si>
  <si>
    <t>Ieuan Barnes</t>
  </si>
  <si>
    <t>Hamzah Humphreys</t>
  </si>
  <si>
    <t>Tevin Alexander</t>
  </si>
  <si>
    <t>Kendall Horton</t>
  </si>
  <si>
    <t>Beck O'Ryan</t>
  </si>
  <si>
    <t>Ashley Field</t>
  </si>
  <si>
    <t>Finbar Dowling</t>
  </si>
  <si>
    <t>Armaan Peck</t>
  </si>
  <si>
    <t>Zayyan Phan</t>
  </si>
  <si>
    <t>Kaylem Howard</t>
  </si>
  <si>
    <t>Shah Stott</t>
  </si>
  <si>
    <t>Tyrell Mcneill</t>
  </si>
  <si>
    <t>Tony Macleod</t>
  </si>
  <si>
    <t>Micah Thompson</t>
  </si>
  <si>
    <t>Adeeb Curran</t>
  </si>
  <si>
    <t>Tristan Bernal</t>
  </si>
  <si>
    <t>Devonte Mcintosh</t>
  </si>
  <si>
    <t>Forrest Steele</t>
  </si>
  <si>
    <t>Josh Crouch</t>
  </si>
  <si>
    <t>Alexandria Sloan</t>
  </si>
  <si>
    <t>Keelan Kerr</t>
  </si>
  <si>
    <t>Bernice Fowler</t>
  </si>
  <si>
    <t>Aryan Gillespie</t>
  </si>
  <si>
    <t>Asha Mccaffrey</t>
  </si>
  <si>
    <t>Jardel Spears</t>
  </si>
  <si>
    <t>Saskia Munoz</t>
  </si>
  <si>
    <t>Bradley Stark</t>
  </si>
  <si>
    <t>Aiyla Best</t>
  </si>
  <si>
    <t>Domonic Preece</t>
  </si>
  <si>
    <t>Paisley Peck</t>
  </si>
  <si>
    <t>Korben Whittle</t>
  </si>
  <si>
    <t>Devante Mackie</t>
  </si>
  <si>
    <t>Jakob Maynard</t>
  </si>
  <si>
    <t>Wren Kirby</t>
  </si>
  <si>
    <t>Rohan Bellamy</t>
  </si>
  <si>
    <t>Rhiann Luna</t>
  </si>
  <si>
    <t>Nicolas O'Gallagher</t>
  </si>
  <si>
    <t>Nana Goddard</t>
  </si>
  <si>
    <t>Conan Nixon</t>
  </si>
  <si>
    <t>Lewys Haines</t>
  </si>
  <si>
    <t>Remi Noble</t>
  </si>
  <si>
    <t>Kobie Leon</t>
  </si>
  <si>
    <t>Eryk Squires</t>
  </si>
  <si>
    <t>Maya Little</t>
  </si>
  <si>
    <t>Marek Kearney</t>
  </si>
  <si>
    <t>Jean-Luc Casey</t>
  </si>
  <si>
    <t>Ayman Perry</t>
  </si>
  <si>
    <t>Campbell Potts</t>
  </si>
  <si>
    <t>Chris Herbert</t>
  </si>
  <si>
    <t>Sarina Charlton</t>
  </si>
  <si>
    <t>Joel Hughes</t>
  </si>
  <si>
    <t>Arham Pugh</t>
  </si>
  <si>
    <t>Ammar Fletcher</t>
  </si>
  <si>
    <t>Kole Gomez</t>
  </si>
  <si>
    <t>Siobhan Velazquez</t>
  </si>
  <si>
    <t>Brendon Cornish</t>
  </si>
  <si>
    <t>Adeeb Cairns</t>
  </si>
  <si>
    <t>Geraldine Needham</t>
  </si>
  <si>
    <t>Nora Castaneda</t>
  </si>
  <si>
    <t>Skye Macfarlane</t>
  </si>
  <si>
    <t>Frederic Bradley</t>
  </si>
  <si>
    <t>Kendal Todd</t>
  </si>
  <si>
    <t>Ines Prosser</t>
  </si>
  <si>
    <t>Lilianna Curtis</t>
  </si>
  <si>
    <t>Ross Henson</t>
  </si>
  <si>
    <t>Lucinda Harding</t>
  </si>
  <si>
    <t>Ahsan Jones</t>
  </si>
  <si>
    <t>Micah Donnelly</t>
  </si>
  <si>
    <t>Che Hackett</t>
  </si>
  <si>
    <t>Hilda Childs</t>
  </si>
  <si>
    <t>Danny Thorpe</t>
  </si>
  <si>
    <t>Usaamah Patel</t>
  </si>
  <si>
    <t>Neil Cartwright</t>
  </si>
  <si>
    <t>Kofi Hobbs</t>
  </si>
  <si>
    <t>Benn Gilliam</t>
  </si>
  <si>
    <t>Gruffydd Cole</t>
  </si>
  <si>
    <t>Kingston Haworth</t>
  </si>
  <si>
    <t>Libby Frame</t>
  </si>
  <si>
    <t>Misha Gentry</t>
  </si>
  <si>
    <t>Yasin Mcintosh</t>
  </si>
  <si>
    <t>Eisa Harding</t>
  </si>
  <si>
    <t>Elwood Price</t>
  </si>
  <si>
    <t>Eshan Brett</t>
  </si>
  <si>
    <t>Tiegan Knox</t>
  </si>
  <si>
    <t>Ahmad Haines</t>
  </si>
  <si>
    <t>Ursula Hahn</t>
  </si>
  <si>
    <t>Cruz Rutledge</t>
  </si>
  <si>
    <t>Renesmee Sierra</t>
  </si>
  <si>
    <t>Tracey Summers</t>
  </si>
  <si>
    <t>Ewen Traynor</t>
  </si>
  <si>
    <t>Rami Guest</t>
  </si>
  <si>
    <t>Jordyn Booth</t>
  </si>
  <si>
    <t>Phillip Howarth</t>
  </si>
  <si>
    <t>Kareem Redman</t>
  </si>
  <si>
    <t>Stewart Murillo</t>
  </si>
  <si>
    <t>Macauley Wilder</t>
  </si>
  <si>
    <t>Oskar Mcfarland</t>
  </si>
  <si>
    <t>Denise Camacho</t>
  </si>
  <si>
    <t>Hisham Manning</t>
  </si>
  <si>
    <t>Amisha Philip</t>
  </si>
  <si>
    <t>Jedd Dougherty</t>
  </si>
  <si>
    <t>Shania Horner</t>
  </si>
  <si>
    <t>Griff Kane</t>
  </si>
  <si>
    <t>Nur Howe</t>
  </si>
  <si>
    <t>Elmer Hinton</t>
  </si>
  <si>
    <t>Hermione Hope</t>
  </si>
  <si>
    <t>Billy Lozano</t>
  </si>
  <si>
    <t>Halima Brewer</t>
  </si>
  <si>
    <t>Fletcher Corbett</t>
  </si>
  <si>
    <t>Olaf Quinn</t>
  </si>
  <si>
    <t>Kristian Bernard</t>
  </si>
  <si>
    <t>Francis Kaiser</t>
  </si>
  <si>
    <t>Asher Buckley</t>
  </si>
  <si>
    <t>Anand Golden</t>
  </si>
  <si>
    <t>Shabaz Ho</t>
  </si>
  <si>
    <t>Toyah Sutton</t>
  </si>
  <si>
    <t>Bryce Pearce</t>
  </si>
  <si>
    <t>Blaine Jacobs</t>
  </si>
  <si>
    <t>Jareth Herring</t>
  </si>
  <si>
    <t>Manahil Bradley</t>
  </si>
  <si>
    <t>Remi Jackson</t>
  </si>
  <si>
    <t>Hawwa Blevins</t>
  </si>
  <si>
    <t>Shiv Haines</t>
  </si>
  <si>
    <t>Ifan Warren</t>
  </si>
  <si>
    <t>Cassidy Castillo</t>
  </si>
  <si>
    <t>Malakai Plant</t>
  </si>
  <si>
    <t>Kit Dunne</t>
  </si>
  <si>
    <t>Rayan Carver</t>
  </si>
  <si>
    <t>Hywel Moody</t>
  </si>
  <si>
    <t>Patrik Li</t>
  </si>
  <si>
    <t>Shiloh Houston</t>
  </si>
  <si>
    <t>Krish Berry</t>
  </si>
  <si>
    <t>Kieron Rosales</t>
  </si>
  <si>
    <t>Khia Dotson</t>
  </si>
  <si>
    <t>Sid Pike</t>
  </si>
  <si>
    <t>Davey Hanson</t>
  </si>
  <si>
    <t>Otis Parker</t>
  </si>
  <si>
    <t>Reagan Cartwright</t>
  </si>
  <si>
    <t>Terrence Mann</t>
  </si>
  <si>
    <t>Firat Irving</t>
  </si>
  <si>
    <t>Joy Novak</t>
  </si>
  <si>
    <t>Alina Hoffman</t>
  </si>
  <si>
    <t>Domas Hollis</t>
  </si>
  <si>
    <t>Ryan Sanchez</t>
  </si>
  <si>
    <t>Usamah Lowery</t>
  </si>
  <si>
    <t>Mark Burnett</t>
  </si>
  <si>
    <t>Pascal Winter</t>
  </si>
  <si>
    <t>Shiloh Beech</t>
  </si>
  <si>
    <t>Conner Lake</t>
  </si>
  <si>
    <t>Aneesa Phan</t>
  </si>
  <si>
    <t>Maheen Sharma</t>
  </si>
  <si>
    <t>Sydney Pollard</t>
  </si>
  <si>
    <t>Ira Hewitt</t>
  </si>
  <si>
    <t>Sebastian Devine</t>
  </si>
  <si>
    <t>Matas Baker</t>
  </si>
  <si>
    <t>Stefano Conway</t>
  </si>
  <si>
    <t>Neo Bassett</t>
  </si>
  <si>
    <t>Conor Armitage</t>
  </si>
  <si>
    <t>Maciej Vasquez</t>
  </si>
  <si>
    <t>Sidney Coombes</t>
  </si>
  <si>
    <t>Ehsan Wilkerson</t>
  </si>
  <si>
    <t>Baxter Castillo</t>
  </si>
  <si>
    <t>Kira Kinney</t>
  </si>
  <si>
    <t>Fardeen Horne</t>
  </si>
  <si>
    <t>Safwan Salgado</t>
  </si>
  <si>
    <t>Andre Mosley</t>
  </si>
  <si>
    <t>Haroon Finley</t>
  </si>
  <si>
    <t>Edan Wolfe</t>
  </si>
  <si>
    <t>Kaiya Greig</t>
  </si>
  <si>
    <t>Abiha Lucero</t>
  </si>
  <si>
    <t>Lennie Roche</t>
  </si>
  <si>
    <t>Ernie Rankin</t>
  </si>
  <si>
    <t>Maksymilian Stewart</t>
  </si>
  <si>
    <t>Christiana Person</t>
  </si>
  <si>
    <t>Dane Coleman</t>
  </si>
  <si>
    <t>Miah Keeling</t>
  </si>
  <si>
    <t>Martyn Joyce</t>
  </si>
  <si>
    <t>Amy-Louise Sanders</t>
  </si>
  <si>
    <t>Kareem Meadows</t>
  </si>
  <si>
    <t>Maiya Blackmore</t>
  </si>
  <si>
    <t>Hendrix Connolly</t>
  </si>
  <si>
    <t>Che Hahn</t>
  </si>
  <si>
    <t>Willis Lott</t>
  </si>
  <si>
    <t>Dante Camacho</t>
  </si>
  <si>
    <t>Eliott Rosales</t>
  </si>
  <si>
    <t>Kylie Rankin</t>
  </si>
  <si>
    <t>Kory Ballard</t>
  </si>
  <si>
    <t>Saanvi Burns</t>
  </si>
  <si>
    <t>Blessing Young</t>
  </si>
  <si>
    <t>Milly Meza</t>
  </si>
  <si>
    <t>Kyron Griffith</t>
  </si>
  <si>
    <t>Frederic Bostock</t>
  </si>
  <si>
    <t>Ollie Moyer</t>
  </si>
  <si>
    <t>Muskaan Lennon</t>
  </si>
  <si>
    <t>Kyran Salt</t>
  </si>
  <si>
    <t>Nell Melton</t>
  </si>
  <si>
    <t>Luqman Dunne</t>
  </si>
  <si>
    <t>Brooklyn Yang</t>
  </si>
  <si>
    <t>Ashlee Baldwin</t>
  </si>
  <si>
    <t>Sabrina Chandler</t>
  </si>
  <si>
    <t>Finlay Ferry</t>
  </si>
  <si>
    <t>Giuseppe Dickens</t>
  </si>
  <si>
    <t>Manraj Pollard</t>
  </si>
  <si>
    <t>Zakk Stout</t>
  </si>
  <si>
    <t>Mahi Hammond</t>
  </si>
  <si>
    <t>Neriah Humphreys</t>
  </si>
  <si>
    <t>Lexi Shaw</t>
  </si>
  <si>
    <t>Declan Valentine</t>
  </si>
  <si>
    <t>Muhamed Rodriguez</t>
  </si>
  <si>
    <t>Shivani Ramirez</t>
  </si>
  <si>
    <t>Faizaan Christian</t>
  </si>
  <si>
    <t>Maud Bloggs</t>
  </si>
  <si>
    <t>Hashim Green</t>
  </si>
  <si>
    <t>Ziggy Worthington</t>
  </si>
  <si>
    <t>Ira Franco</t>
  </si>
  <si>
    <t>Mariella Pemberton</t>
  </si>
  <si>
    <t>Shakeel Jeffery</t>
  </si>
  <si>
    <t>Armaan Robles</t>
  </si>
  <si>
    <t>Dylan Watt</t>
  </si>
  <si>
    <t>Minnie Mckee</t>
  </si>
  <si>
    <t>Finbar Hartley</t>
  </si>
  <si>
    <t>Camilla Oneal</t>
  </si>
  <si>
    <t>Connah Richardson</t>
  </si>
  <si>
    <t>Vivienne Blackburn</t>
  </si>
  <si>
    <t>Rylee Hollis</t>
  </si>
  <si>
    <t>Celyn Keenan</t>
  </si>
  <si>
    <t>Arnav Callahan</t>
  </si>
  <si>
    <t>Anam Sparks</t>
  </si>
  <si>
    <t>Evan Sexton</t>
  </si>
  <si>
    <t>Hester Nixon</t>
  </si>
  <si>
    <t>Dawud Mohamed</t>
  </si>
  <si>
    <t>Clarissa Sykes</t>
  </si>
  <si>
    <t>Arthur Cleveland</t>
  </si>
  <si>
    <t>Cormac Prince</t>
  </si>
  <si>
    <t>Drake Oconnor</t>
  </si>
  <si>
    <t>Carol Prentice</t>
  </si>
  <si>
    <t>Jaya Hendrix</t>
  </si>
  <si>
    <t>Iram Mclellan</t>
  </si>
  <si>
    <t>Caine Franklin</t>
  </si>
  <si>
    <t>Darlene Berry</t>
  </si>
  <si>
    <t>Arianne Young</t>
  </si>
  <si>
    <t>Daryl Everett</t>
  </si>
  <si>
    <t>Jeremiah O'Connor</t>
  </si>
  <si>
    <t>Ian Fischer</t>
  </si>
  <si>
    <t>Abel Christensen</t>
  </si>
  <si>
    <t>Manuel Klein</t>
  </si>
  <si>
    <t>Emrys Rogers</t>
  </si>
  <si>
    <t>Poppy-Rose Phan</t>
  </si>
  <si>
    <t>Amani Humphreys</t>
  </si>
  <si>
    <t>Hibah Schultz</t>
  </si>
  <si>
    <t>Yunus Ahmad</t>
  </si>
  <si>
    <t>Mackenzie Randolph</t>
  </si>
  <si>
    <t>Floyd Sloan</t>
  </si>
  <si>
    <t>Lia Lister</t>
  </si>
  <si>
    <t>Kacey Zavala</t>
  </si>
  <si>
    <t>Sonya Brook</t>
  </si>
  <si>
    <t>Aryan Rosario</t>
  </si>
  <si>
    <t>Malaki Kearns</t>
  </si>
  <si>
    <t>Nur Allen</t>
  </si>
  <si>
    <t>Aeryn Fellows</t>
  </si>
  <si>
    <t>Conna Lester</t>
  </si>
  <si>
    <t>Juan Grimes</t>
  </si>
  <si>
    <t>Teo Burke</t>
  </si>
  <si>
    <t>Yazmin Flores</t>
  </si>
  <si>
    <t>Arthur Salter</t>
  </si>
  <si>
    <t>Arla Ramos</t>
  </si>
  <si>
    <t>Fahad Webb</t>
  </si>
  <si>
    <t>Wyatt Compton</t>
  </si>
  <si>
    <t>Jaiden Nieves</t>
  </si>
  <si>
    <t>Daria Orr</t>
  </si>
  <si>
    <t>Jo Wills</t>
  </si>
  <si>
    <t>Alara Fitzpatrick</t>
  </si>
  <si>
    <t>Amritpal Guthrie</t>
  </si>
  <si>
    <t>Devan Drummond</t>
  </si>
  <si>
    <t>Jardel Beasley</t>
  </si>
  <si>
    <t>Aron Matthews</t>
  </si>
  <si>
    <t>Dennis Cassidy</t>
  </si>
  <si>
    <t>Shae Ewing</t>
  </si>
  <si>
    <t>Billy England</t>
  </si>
  <si>
    <t>Malaika Spears</t>
  </si>
  <si>
    <t>Roma Powers</t>
  </si>
  <si>
    <t>Sana Harmon</t>
  </si>
  <si>
    <t>Jerry Dodson</t>
  </si>
  <si>
    <t>Jaime Vega</t>
  </si>
  <si>
    <t>Idrees Nash</t>
  </si>
  <si>
    <t>Alexandros Beil</t>
  </si>
  <si>
    <t>Abdullahi Benitez</t>
  </si>
  <si>
    <t>Benjamin Heath</t>
  </si>
  <si>
    <t>Horace Rossi</t>
  </si>
  <si>
    <t>Brodie Whyte</t>
  </si>
  <si>
    <t>Harlow John</t>
  </si>
  <si>
    <t>Rhonda Daugherty</t>
  </si>
  <si>
    <t>Trevor Alexander</t>
  </si>
  <si>
    <t>Talha Corrigan</t>
  </si>
  <si>
    <t>Arvin Chavez</t>
  </si>
  <si>
    <t>Rick Timms</t>
  </si>
  <si>
    <t>Zander Dyer</t>
  </si>
  <si>
    <t>Jean Griffiths</t>
  </si>
  <si>
    <t>Aydin Delaney</t>
  </si>
  <si>
    <t>Ema Maguire</t>
  </si>
  <si>
    <t>Darcey Nolan</t>
  </si>
  <si>
    <t>Stefania Holman</t>
  </si>
  <si>
    <t>Renee Davies</t>
  </si>
  <si>
    <t>Digby Bradley</t>
  </si>
  <si>
    <t>Kirk Britt</t>
  </si>
  <si>
    <t>Maja Travis</t>
  </si>
  <si>
    <t>Nazim Bartlett</t>
  </si>
  <si>
    <t>Mai Solis</t>
  </si>
  <si>
    <t>Grant Ho</t>
  </si>
  <si>
    <t>Roma Douglas</t>
  </si>
  <si>
    <t>Frankie Salgado</t>
  </si>
  <si>
    <t>Alicja Amos</t>
  </si>
  <si>
    <t>Jimi Holden</t>
  </si>
  <si>
    <t>Tevin Day</t>
  </si>
  <si>
    <t>Alec Lindsey</t>
  </si>
  <si>
    <t>Lleyton Paterson</t>
  </si>
  <si>
    <t>Aayush Thatcher</t>
  </si>
  <si>
    <t>Chanice Bird</t>
  </si>
  <si>
    <t>Riley-Jay Beach</t>
  </si>
  <si>
    <t>Safwan Marin</t>
  </si>
  <si>
    <t>Timur Rasmussen</t>
  </si>
  <si>
    <t>Aria Lucas</t>
  </si>
  <si>
    <t>Justin Weiss</t>
  </si>
  <si>
    <t>Evie-Rose Puckett</t>
  </si>
  <si>
    <t>Abdullahi Mcintosh</t>
  </si>
  <si>
    <t>Zephaniah Driscoll</t>
  </si>
  <si>
    <t>Mikey Finley</t>
  </si>
  <si>
    <t>Amalia Lyon</t>
  </si>
  <si>
    <t>Abdirahman Whittaker</t>
  </si>
  <si>
    <t>Jordanna Carpenter</t>
  </si>
  <si>
    <t>Kwame Mackay</t>
  </si>
  <si>
    <t>Marc Macleod</t>
  </si>
  <si>
    <t>Kya Eastwood</t>
  </si>
  <si>
    <t>Umaiza Andrews</t>
  </si>
  <si>
    <t>Matas Huang</t>
  </si>
  <si>
    <t>Regina Melendez</t>
  </si>
  <si>
    <t>Hari Salter</t>
  </si>
  <si>
    <t>Macauly Yang</t>
  </si>
  <si>
    <t>Ranveer Cope</t>
  </si>
  <si>
    <t>Phebe Short</t>
  </si>
  <si>
    <t>Billie Clayton</t>
  </si>
  <si>
    <t>Lucia Mcclain</t>
  </si>
  <si>
    <t>Louie Richard</t>
  </si>
  <si>
    <t>Anastazja Donald</t>
  </si>
  <si>
    <t>Nora Monaghan</t>
  </si>
  <si>
    <t>Cathal Lancaster</t>
  </si>
  <si>
    <t>Ruari Villegas</t>
  </si>
  <si>
    <t>Cally Hayes</t>
  </si>
  <si>
    <t>Axl Sheppard</t>
  </si>
  <si>
    <t>Fynley Tucker</t>
  </si>
  <si>
    <t>Hashir Justice</t>
  </si>
  <si>
    <t>Micheal Greer</t>
  </si>
  <si>
    <t>Ephraim Vickers</t>
  </si>
  <si>
    <t>Kodi Lawson</t>
  </si>
  <si>
    <t>Dario Corrigan</t>
  </si>
  <si>
    <t>Willis York</t>
  </si>
  <si>
    <t>Massimo Appleton</t>
  </si>
  <si>
    <t>Shelbie Hyde</t>
  </si>
  <si>
    <t>Dillan Hubbard</t>
  </si>
  <si>
    <t>Carmel Bradley</t>
  </si>
  <si>
    <t>Aayan Christie</t>
  </si>
  <si>
    <t>Dhruv Beard</t>
  </si>
  <si>
    <t>Addison Witt</t>
  </si>
  <si>
    <t>Javan Sanderson</t>
  </si>
  <si>
    <t>Jay Stott</t>
  </si>
  <si>
    <t>Aaryan Scott</t>
  </si>
  <si>
    <t>Kaan Thorne</t>
  </si>
  <si>
    <t>Krzysztof Lucero</t>
  </si>
  <si>
    <t>Ashleigh Mcdonnell</t>
  </si>
  <si>
    <t>Faiz Woolley</t>
  </si>
  <si>
    <t>Jadon Gale</t>
  </si>
  <si>
    <t>Nial Casey</t>
  </si>
  <si>
    <t>Aryan Wade</t>
  </si>
  <si>
    <t>Jai Boone</t>
  </si>
  <si>
    <t>Rikki Corbett</t>
  </si>
  <si>
    <t>Johanna Dowling</t>
  </si>
  <si>
    <t>Rhydian Mair</t>
  </si>
  <si>
    <t>Jenson Connelly</t>
  </si>
  <si>
    <t>Kiaan Cook</t>
  </si>
  <si>
    <t>Harlan Atherton</t>
  </si>
  <si>
    <t>Hakeem Rich</t>
  </si>
  <si>
    <t>Isla-Mae Coffey</t>
  </si>
  <si>
    <t>Kaci Mullen</t>
  </si>
  <si>
    <t>Ellie-May Adkins</t>
  </si>
  <si>
    <t>Nabeel Adkins</t>
  </si>
  <si>
    <t>Cameron Roy</t>
  </si>
  <si>
    <t>Charity Clegg</t>
  </si>
  <si>
    <t>Nikkita Farrington</t>
  </si>
  <si>
    <t>Waqar Barajas</t>
  </si>
  <si>
    <t>Kristi Griffith</t>
  </si>
  <si>
    <t>Kenny Hebert</t>
  </si>
  <si>
    <t>Hudson Christian</t>
  </si>
  <si>
    <t>Charlton Sosa</t>
  </si>
  <si>
    <t>Evan Barnard</t>
  </si>
  <si>
    <t>Eben Oliver</t>
  </si>
  <si>
    <t>Lesley Singleton</t>
  </si>
  <si>
    <t>Dennis Moreno</t>
  </si>
  <si>
    <t>Riya Chung</t>
  </si>
  <si>
    <t>Blaine Mills</t>
  </si>
  <si>
    <t>Vinay Oneil</t>
  </si>
  <si>
    <t>Skylar Hawes</t>
  </si>
  <si>
    <t>Eesa Riggs</t>
  </si>
  <si>
    <t>Gabrielius Storey</t>
  </si>
  <si>
    <t>Kirk Nguyen</t>
  </si>
  <si>
    <t>Tevin England</t>
  </si>
  <si>
    <t>Amanpreet Rivera</t>
  </si>
  <si>
    <t>Leopold Frye</t>
  </si>
  <si>
    <t>Sammy Haney</t>
  </si>
  <si>
    <t>Sam Battle</t>
  </si>
  <si>
    <t>Darin O'Reilly</t>
  </si>
  <si>
    <t>Joel Nairn</t>
  </si>
  <si>
    <t>Giles Vincent</t>
  </si>
  <si>
    <t>Horace Osborn</t>
  </si>
  <si>
    <t>Erin Weber</t>
  </si>
  <si>
    <t>Robert Vu</t>
  </si>
  <si>
    <t>Cecelia Howell</t>
  </si>
  <si>
    <t>Lara Skinner</t>
  </si>
  <si>
    <t>Julius Herring</t>
  </si>
  <si>
    <t>Aria Rivas</t>
  </si>
  <si>
    <t>Sadia Patterson</t>
  </si>
  <si>
    <t>Ridwan Fitzpatrick</t>
  </si>
  <si>
    <t>Phoebe Bellamy</t>
  </si>
  <si>
    <t>Marcos Rollins</t>
  </si>
  <si>
    <t>Krystal Knox</t>
  </si>
  <si>
    <t>Anand Wolf</t>
  </si>
  <si>
    <t>Mohamed Wormald</t>
  </si>
  <si>
    <t>Yousef Bowen</t>
  </si>
  <si>
    <t>Max Rawlings</t>
  </si>
  <si>
    <t>Beau Gonzales</t>
  </si>
  <si>
    <t>Akram Macdonald</t>
  </si>
  <si>
    <t>Fynn Marks</t>
  </si>
  <si>
    <t>Dawood Ratcliffe</t>
  </si>
  <si>
    <t>Saif Lester</t>
  </si>
  <si>
    <t>Alivia Patrick</t>
  </si>
  <si>
    <t>Tayla Beattie</t>
  </si>
  <si>
    <t>Darla Gay</t>
  </si>
  <si>
    <t>Edan Obrien</t>
  </si>
  <si>
    <t>Jorgie Callahan</t>
  </si>
  <si>
    <t>Aqeel Haigh</t>
  </si>
  <si>
    <t>April Singleton</t>
  </si>
  <si>
    <t>Ashraf Ruiz</t>
  </si>
  <si>
    <t>Addison Evans</t>
  </si>
  <si>
    <t>Kymani Beattie</t>
  </si>
  <si>
    <t>Kerry Mccann</t>
  </si>
  <si>
    <t>Cristiano Stephens</t>
  </si>
  <si>
    <t>Lianne Whiteley</t>
  </si>
  <si>
    <t>Oran Worthington</t>
  </si>
  <si>
    <t>Taiba Lu</t>
  </si>
  <si>
    <t>Nikola Valencia</t>
  </si>
  <si>
    <t>Jaeden Freeman</t>
  </si>
  <si>
    <t>Adnan Puckett</t>
  </si>
  <si>
    <t>Cassandra Nava</t>
  </si>
  <si>
    <t>Eren Wilks</t>
  </si>
  <si>
    <t>Jamie-Leigh Douglas</t>
  </si>
  <si>
    <t>Kiefer Cochran</t>
  </si>
  <si>
    <t>Joely Huffman</t>
  </si>
  <si>
    <t>Murray Reeves</t>
  </si>
  <si>
    <t>Affan Miller</t>
  </si>
  <si>
    <t>Mohsin Chen</t>
  </si>
  <si>
    <t>Zacharias Moody</t>
  </si>
  <si>
    <t>Harlen Flores</t>
  </si>
  <si>
    <t>Edna Peacock</t>
  </si>
  <si>
    <t>Fraser Glover</t>
  </si>
  <si>
    <t>Lee Stone</t>
  </si>
  <si>
    <t>Reef Kane</t>
  </si>
  <si>
    <t>Ainsley Gilbert</t>
  </si>
  <si>
    <t>Archer Brandt</t>
  </si>
  <si>
    <t>Frank Good</t>
  </si>
  <si>
    <t>Emilis Fraser</t>
  </si>
  <si>
    <t>Tyriq Cash</t>
  </si>
  <si>
    <t>Zaki Mccaffrey</t>
  </si>
  <si>
    <t>Chantelle Smyth</t>
  </si>
  <si>
    <t>Timothy Allison</t>
  </si>
  <si>
    <t>Zaki Brett</t>
  </si>
  <si>
    <t>Virgil Russell</t>
  </si>
  <si>
    <t>Daniella Lopez</t>
  </si>
  <si>
    <t>Orson Alford</t>
  </si>
  <si>
    <t>Riley-James Norris</t>
  </si>
  <si>
    <t>Solomon Paine</t>
  </si>
  <si>
    <t>Ocean Mcneill</t>
  </si>
  <si>
    <t>Blair Charles</t>
  </si>
  <si>
    <t>Eric Noel</t>
  </si>
  <si>
    <t>Zavier Cohen</t>
  </si>
  <si>
    <t>Jia Harrington</t>
  </si>
  <si>
    <t>Shyam Oneill</t>
  </si>
  <si>
    <t>Isaak Ward</t>
  </si>
  <si>
    <t>Laith North</t>
  </si>
  <si>
    <t>Kiefer Copeland</t>
  </si>
  <si>
    <t>Salman Colon</t>
  </si>
  <si>
    <t>Preston Bennett</t>
  </si>
  <si>
    <t>Kaif Whittington</t>
  </si>
  <si>
    <t>Essa Petersen</t>
  </si>
  <si>
    <t>Usmaan Erickson</t>
  </si>
  <si>
    <t>Connor Prince</t>
  </si>
  <si>
    <t>Harlow Greig</t>
  </si>
  <si>
    <t>Shuaib Gallagher</t>
  </si>
  <si>
    <t>Kalem Guthrie</t>
  </si>
  <si>
    <t>Chanelle Haynes</t>
  </si>
  <si>
    <t>Ishaaq Tillman</t>
  </si>
  <si>
    <t>Gerard Grant</t>
  </si>
  <si>
    <t>Casey Best</t>
  </si>
  <si>
    <t>Maariya Goldsmith</t>
  </si>
  <si>
    <t>David Churchill</t>
  </si>
  <si>
    <t>Bessie Millar</t>
  </si>
  <si>
    <t>Aadam Hodges</t>
  </si>
  <si>
    <t>Yuvaan Pacheco</t>
  </si>
  <si>
    <t>Conrad Hunter</t>
  </si>
  <si>
    <t>Mohammed Wormald</t>
  </si>
  <si>
    <t>Cian Burt</t>
  </si>
  <si>
    <t>Steve Wright</t>
  </si>
  <si>
    <t>Ahsan Markham</t>
  </si>
  <si>
    <t>Ines Cotton</t>
  </si>
  <si>
    <t>Jarod Mcconnell</t>
  </si>
  <si>
    <t>Roshni Robinson</t>
  </si>
  <si>
    <t>Earl Molloy</t>
  </si>
  <si>
    <t>Francesco Churchill</t>
  </si>
  <si>
    <t>Henri Oconnell</t>
  </si>
  <si>
    <t>Sofie Leonard</t>
  </si>
  <si>
    <t>Derek Farrow</t>
  </si>
  <si>
    <t>Rochelle Cooley</t>
  </si>
  <si>
    <t>Beauden Vincent</t>
  </si>
  <si>
    <t>Shaan O'Neill</t>
  </si>
  <si>
    <t>Cristian Rennie</t>
  </si>
  <si>
    <t>Taine Cleveland</t>
  </si>
  <si>
    <t>Mylie Mckay</t>
  </si>
  <si>
    <t>Lulu Frost</t>
  </si>
  <si>
    <t>Samual Wong</t>
  </si>
  <si>
    <t>Zaine Broughton</t>
  </si>
  <si>
    <t>Ashraf Hills</t>
  </si>
  <si>
    <t>Courtney Lovell</t>
  </si>
  <si>
    <t>Tudor Kim</t>
  </si>
  <si>
    <t>Sunil Ware</t>
  </si>
  <si>
    <t>Aj Calvert</t>
  </si>
  <si>
    <t>Nell Burnett</t>
  </si>
  <si>
    <t>Jolyon Chen</t>
  </si>
  <si>
    <t>Daniele Macias</t>
  </si>
  <si>
    <t>Diya Holloway</t>
  </si>
  <si>
    <t>Zaki Kaur</t>
  </si>
  <si>
    <t>Samson Barlow</t>
  </si>
  <si>
    <t>Hadi Finch</t>
  </si>
  <si>
    <t>Saad Ewing</t>
  </si>
  <si>
    <t>Kayley Barajas</t>
  </si>
  <si>
    <t>Alister Mcgee</t>
  </si>
  <si>
    <t>Zayne Vickers</t>
  </si>
  <si>
    <t>Hari Edwards</t>
  </si>
  <si>
    <t>Ashanti Yoder</t>
  </si>
  <si>
    <t>Erica Hayes</t>
  </si>
  <si>
    <t>Kush Frederick</t>
  </si>
  <si>
    <t>Filip Tanner</t>
  </si>
  <si>
    <t>Haseeb Eaton</t>
  </si>
  <si>
    <t>Loki Holland</t>
  </si>
  <si>
    <t>Taryn Archer</t>
  </si>
  <si>
    <t>Riley Britton</t>
  </si>
  <si>
    <t>Sanjeev Davies</t>
  </si>
  <si>
    <t>Frederic Galvan</t>
  </si>
  <si>
    <t>Dominick Kearney</t>
  </si>
  <si>
    <t>Malaki Savage</t>
  </si>
  <si>
    <t>Dolcie York</t>
  </si>
  <si>
    <t>Haris Hoffman</t>
  </si>
  <si>
    <t>Lucinda Durham</t>
  </si>
  <si>
    <t>Kamal Bullock</t>
  </si>
  <si>
    <t>Mason Sharpe</t>
  </si>
  <si>
    <t>Bradley Love</t>
  </si>
  <si>
    <t>Vicki Guerrero</t>
  </si>
  <si>
    <t>Oscar Mcnamara</t>
  </si>
  <si>
    <t>Peyton Mcdaniel</t>
  </si>
  <si>
    <t>Teddie Clarke</t>
  </si>
  <si>
    <t>Avery Maxwell</t>
  </si>
  <si>
    <t>Neil Grimes</t>
  </si>
  <si>
    <t>Cerys Glover</t>
  </si>
  <si>
    <t>Asif Cortes</t>
  </si>
  <si>
    <t>Kasper Higgs</t>
  </si>
  <si>
    <t>Aadam Buckley</t>
  </si>
  <si>
    <t>Mercy Alvarez</t>
  </si>
  <si>
    <t>Ingrid Olsen</t>
  </si>
  <si>
    <t>Max Levy</t>
  </si>
  <si>
    <t>Aidan Byrne</t>
  </si>
  <si>
    <t>Leela Hurst</t>
  </si>
  <si>
    <t>Charli Boyer</t>
  </si>
  <si>
    <t>Hamid Woods</t>
  </si>
  <si>
    <t>Raja Donovan</t>
  </si>
  <si>
    <t>Kiya Bass</t>
  </si>
  <si>
    <t>Leyton Lugo</t>
  </si>
  <si>
    <t>Merlin Pena</t>
  </si>
  <si>
    <t>Irfan Mair</t>
  </si>
  <si>
    <t>Jamie-Lee Vasquez</t>
  </si>
  <si>
    <t>Atticus Warner</t>
  </si>
  <si>
    <t>Eric Christensen</t>
  </si>
  <si>
    <t>Gia Talbot</t>
  </si>
  <si>
    <t>Grace Torres</t>
  </si>
  <si>
    <t>Kiefer Lane</t>
  </si>
  <si>
    <t>Hassan Barry</t>
  </si>
  <si>
    <t>Akeel Webster</t>
  </si>
  <si>
    <t>Renee Hodgson</t>
  </si>
  <si>
    <t>Tomos Ray</t>
  </si>
  <si>
    <t>Oskar Cooke</t>
  </si>
  <si>
    <t>Charley Vinson</t>
  </si>
  <si>
    <t>Isabel Mayer</t>
  </si>
  <si>
    <t>Wallace Marin</t>
  </si>
  <si>
    <t>Adil Copeland</t>
  </si>
  <si>
    <t>Bradlee Flores</t>
  </si>
  <si>
    <t>Cruz Noble</t>
  </si>
  <si>
    <t>Pearl Hail</t>
  </si>
  <si>
    <t>Petra Ruiz</t>
  </si>
  <si>
    <t>Lamar Whitehouse</t>
  </si>
  <si>
    <t>Zahid Perez</t>
  </si>
  <si>
    <t>Murphy Forrest</t>
  </si>
  <si>
    <t>Reid O'Moore</t>
  </si>
  <si>
    <t>Darius Peralta</t>
  </si>
  <si>
    <t>Dewey Wilkins</t>
  </si>
  <si>
    <t>Burhan Hernandez</t>
  </si>
  <si>
    <t>Kyra Mercer</t>
  </si>
  <si>
    <t>Alton Gamble</t>
  </si>
  <si>
    <t>Chanelle Harris</t>
  </si>
  <si>
    <t>Lorenzo Adamson</t>
  </si>
  <si>
    <t>Jade Ewing</t>
  </si>
  <si>
    <t>Wilson Reynolds</t>
  </si>
  <si>
    <t>Corey Baldwin</t>
  </si>
  <si>
    <t>Mihai Barclay</t>
  </si>
  <si>
    <t>Rhiann Bourne</t>
  </si>
  <si>
    <t>Kevin Blundell</t>
  </si>
  <si>
    <t>Carwyn Blake</t>
  </si>
  <si>
    <t>Virgil Nelson</t>
  </si>
  <si>
    <t>Elwood Mcgee</t>
  </si>
  <si>
    <t>Ranveer Galvan</t>
  </si>
  <si>
    <t>Oliwier Lang</t>
  </si>
  <si>
    <t>Alfred Barber</t>
  </si>
  <si>
    <t>Terrence Cresswell</t>
  </si>
  <si>
    <t>Gerald Holder</t>
  </si>
  <si>
    <t>Amani Cash</t>
  </si>
  <si>
    <t>Osama Marriott</t>
  </si>
  <si>
    <t>Jonty Smith</t>
  </si>
  <si>
    <t>Raj Frederick</t>
  </si>
  <si>
    <t>Ariyan Butt</t>
  </si>
  <si>
    <t>Saif Huff</t>
  </si>
  <si>
    <t>Shakeel Sims</t>
  </si>
  <si>
    <t>Declan William</t>
  </si>
  <si>
    <t>Ishika Kidd</t>
  </si>
  <si>
    <t>Anton Sykes</t>
  </si>
  <si>
    <t>Dani Enriquez</t>
  </si>
  <si>
    <t>Atif Wells</t>
  </si>
  <si>
    <t>Judith Scott</t>
  </si>
  <si>
    <t>Cieran Carter</t>
  </si>
  <si>
    <t>Bentley Moses</t>
  </si>
  <si>
    <t>Tobias Mcgill</t>
  </si>
  <si>
    <t>Jada Hall</t>
  </si>
  <si>
    <t>Safa Mcnally</t>
  </si>
  <si>
    <t>Ifrah Buchanan</t>
  </si>
  <si>
    <t>Rafferty Wheatley</t>
  </si>
  <si>
    <t>Zayn Guy</t>
  </si>
  <si>
    <t>Caius Bartlett</t>
  </si>
  <si>
    <t>Darin Fellows</t>
  </si>
  <si>
    <t>Aarron Thorpe</t>
  </si>
  <si>
    <t>Iga Little</t>
  </si>
  <si>
    <t>Vlad Atherton</t>
  </si>
  <si>
    <t>Emma Whitehead</t>
  </si>
  <si>
    <t>Muhammed Nava</t>
  </si>
  <si>
    <t>Rahim Flores</t>
  </si>
  <si>
    <t>Shahzaib Small</t>
  </si>
  <si>
    <t>Zoha Cabrera</t>
  </si>
  <si>
    <t>Nate Sheehan</t>
  </si>
  <si>
    <t>Della Savage</t>
  </si>
  <si>
    <t>Eddison Mansell</t>
  </si>
  <si>
    <t>Rocky Harvey</t>
  </si>
  <si>
    <t>Robson Sweeney</t>
  </si>
  <si>
    <t>Lucien George</t>
  </si>
  <si>
    <t>Owen Browne</t>
  </si>
  <si>
    <t>Owais Glenn</t>
  </si>
  <si>
    <t>Colm Green</t>
  </si>
  <si>
    <t>Katrina Esquivel</t>
  </si>
  <si>
    <t>Tony Cannon</t>
  </si>
  <si>
    <t>Kieren Bradshaw</t>
  </si>
  <si>
    <t>Vinnie Hays</t>
  </si>
  <si>
    <t>Tate Tanner</t>
  </si>
  <si>
    <t>Arun Joyce</t>
  </si>
  <si>
    <t>Kennedy Guzman</t>
  </si>
  <si>
    <t>Jeffery Lancaster</t>
  </si>
  <si>
    <t>Cruz Denton</t>
  </si>
  <si>
    <t>Tiernan Page</t>
  </si>
  <si>
    <t>Angharad Barrow</t>
  </si>
  <si>
    <t>Kirby Avila</t>
  </si>
  <si>
    <t>Alicia Duran</t>
  </si>
  <si>
    <t>Marc Corrigan</t>
  </si>
  <si>
    <t>Antoine King</t>
  </si>
  <si>
    <t>Gia Mcleod</t>
  </si>
  <si>
    <t>Lisa Baldwin</t>
  </si>
  <si>
    <t>Danyaal Oneill</t>
  </si>
  <si>
    <t>Salma Downs</t>
  </si>
  <si>
    <t>Nial Neal</t>
  </si>
  <si>
    <t>Matt Thornton</t>
  </si>
  <si>
    <t>Jaya Daugherty</t>
  </si>
  <si>
    <t>Rhia Duke</t>
  </si>
  <si>
    <t>Lilith Myers</t>
  </si>
  <si>
    <t>Anabelle Luna</t>
  </si>
  <si>
    <t>Lewys Cobb</t>
  </si>
  <si>
    <t>Tomas Rawlings</t>
  </si>
  <si>
    <t>Misbah Holden</t>
  </si>
  <si>
    <t>Charleigh Durham</t>
  </si>
  <si>
    <t>Colby Welch</t>
  </si>
  <si>
    <t>Hailie Wormald</t>
  </si>
  <si>
    <t>Oakley Hail</t>
  </si>
  <si>
    <t>Selin Noble</t>
  </si>
  <si>
    <t>Barry Castillo</t>
  </si>
  <si>
    <t>Nora Kramer</t>
  </si>
  <si>
    <t>Kaya Salter</t>
  </si>
  <si>
    <t>Chandni Conner</t>
  </si>
  <si>
    <t>Lex Hanson</t>
  </si>
  <si>
    <t>Magnus Dunne</t>
  </si>
  <si>
    <t>Muhammad Rivers</t>
  </si>
  <si>
    <t>Albie Chadwick</t>
  </si>
  <si>
    <t>Nico Vaughn</t>
  </si>
  <si>
    <t>Menaal Russell</t>
  </si>
  <si>
    <t>Zephaniah Ahmed</t>
  </si>
  <si>
    <t>Rania Hess</t>
  </si>
  <si>
    <t>Zidan Alvarado</t>
  </si>
  <si>
    <t>Lexi-Mai Booth</t>
  </si>
  <si>
    <t>Vincenzo Berger</t>
  </si>
  <si>
    <t>Reece Lister</t>
  </si>
  <si>
    <t>Christos Whitehouse</t>
  </si>
  <si>
    <t>Rheanna Burch</t>
  </si>
  <si>
    <t>Divine Ortega</t>
  </si>
  <si>
    <t>Paulina Rahman</t>
  </si>
  <si>
    <t>Kody Molloy</t>
  </si>
  <si>
    <t>Micah Cooper</t>
  </si>
  <si>
    <t>Theodore Perry</t>
  </si>
  <si>
    <t>Esme-Rose Orr</t>
  </si>
  <si>
    <t>Tony Lamb</t>
  </si>
  <si>
    <t>Lamar Esquivel</t>
  </si>
  <si>
    <t>Chay Hutchings</t>
  </si>
  <si>
    <t>Arnas Cope</t>
  </si>
  <si>
    <t>Willis Lutz</t>
  </si>
  <si>
    <t>Devan Iles</t>
  </si>
  <si>
    <t>Yuvraj Houghton</t>
  </si>
  <si>
    <t>Rohan Navarro</t>
  </si>
  <si>
    <t>Connah Bonilla</t>
  </si>
  <si>
    <t>Jaiden Sheridan</t>
  </si>
  <si>
    <t>Charlton Hines</t>
  </si>
  <si>
    <t>Rajveer Hurst</t>
  </si>
  <si>
    <t>Caio Beasley</t>
  </si>
  <si>
    <t>Darsh Edwards</t>
  </si>
  <si>
    <t>Iman Hunt</t>
  </si>
  <si>
    <t>Lincoln Sanchez</t>
  </si>
  <si>
    <t>Eoghan Silva</t>
  </si>
  <si>
    <t>Jaydon Cano</t>
  </si>
  <si>
    <t>Hughie Bowler</t>
  </si>
  <si>
    <t>Hope Harmon</t>
  </si>
  <si>
    <t>Euan Rodrigues</t>
  </si>
  <si>
    <t>Hashim Nolan</t>
  </si>
  <si>
    <t>Brendon Cunningham</t>
  </si>
  <si>
    <t>Winifred Banks</t>
  </si>
  <si>
    <t>Ali Mcmillan</t>
  </si>
  <si>
    <t>Antony Mathis</t>
  </si>
  <si>
    <t>Hassan Currie</t>
  </si>
  <si>
    <t>Mohamed Harwood</t>
  </si>
  <si>
    <t>Curtis Povey</t>
  </si>
  <si>
    <t>Velma Rutledge</t>
  </si>
  <si>
    <t>Ray Casey</t>
  </si>
  <si>
    <t>Muhammad Mendoza</t>
  </si>
  <si>
    <t>Nelson Gregory</t>
  </si>
  <si>
    <t>Ezekiel Wood</t>
  </si>
  <si>
    <t>Maverick Burgess</t>
  </si>
  <si>
    <t>Aniela Hartley</t>
  </si>
  <si>
    <t>Saeed Begum</t>
  </si>
  <si>
    <t>Saim Mcdermott</t>
  </si>
  <si>
    <t>Melvin Fry</t>
  </si>
  <si>
    <t>Mairead Lawrence</t>
  </si>
  <si>
    <t>Cormac Lara</t>
  </si>
  <si>
    <t>Zhane Miranda</t>
  </si>
  <si>
    <t>Jade Knowles</t>
  </si>
  <si>
    <t>Lilith Sanford</t>
  </si>
  <si>
    <t>Corben Farley</t>
  </si>
  <si>
    <t>Tristan Baker</t>
  </si>
  <si>
    <t>Emmanuel Fellows</t>
  </si>
  <si>
    <t>Cory Cochran</t>
  </si>
  <si>
    <t>Ryker Barrera</t>
  </si>
  <si>
    <t>Dale Battle</t>
  </si>
  <si>
    <t>Jordyn Mckeown</t>
  </si>
  <si>
    <t>Frazer John</t>
  </si>
  <si>
    <t>Harpreet Irving</t>
  </si>
  <si>
    <t>Amalia Ratcliffe</t>
  </si>
  <si>
    <t>Maddison Powell</t>
  </si>
  <si>
    <t>Florrie Hood</t>
  </si>
  <si>
    <t>Valentino Mercer</t>
  </si>
  <si>
    <t>Tyreese Davey</t>
  </si>
  <si>
    <t>Kamran Bean</t>
  </si>
  <si>
    <t>Dane Foley</t>
  </si>
  <si>
    <t>Malakai Morales</t>
  </si>
  <si>
    <t>Daphne Faulkner</t>
  </si>
  <si>
    <t>Anas Skinner</t>
  </si>
  <si>
    <t>Ho Hogan</t>
  </si>
  <si>
    <t>Nicolas Callaghan</t>
  </si>
  <si>
    <t>Kenan Witt</t>
  </si>
  <si>
    <t>Yasin Dominguez</t>
  </si>
  <si>
    <t>Mali Storey</t>
  </si>
  <si>
    <t>Yaseen Schmitt</t>
  </si>
  <si>
    <t>Jordi Stuart</t>
  </si>
  <si>
    <t>Jimmie Pineda</t>
  </si>
  <si>
    <t>Rodrigo Gray</t>
  </si>
  <si>
    <t>Omar Warner</t>
  </si>
  <si>
    <t>Hamza Howells</t>
  </si>
  <si>
    <t>Charly Leon</t>
  </si>
  <si>
    <t>Jesus Flores</t>
  </si>
  <si>
    <t>Ashwin Keenan</t>
  </si>
  <si>
    <t>Caoimhe Stafford</t>
  </si>
  <si>
    <t>Darragh Olson</t>
  </si>
  <si>
    <t>Nelly Rhodes</t>
  </si>
  <si>
    <t>Nathan Stanley</t>
  </si>
  <si>
    <t>Eva-Rose Suarez</t>
  </si>
  <si>
    <t>Arwel Hagan</t>
  </si>
  <si>
    <t>Tracey Bartlett</t>
  </si>
  <si>
    <t>Heath Crosby</t>
  </si>
  <si>
    <t>Maizie Walter</t>
  </si>
  <si>
    <t>Zishan Lang</t>
  </si>
  <si>
    <t>Malik Alcock</t>
  </si>
  <si>
    <t>Haroon Conrad</t>
  </si>
  <si>
    <t>Jaydn Preece</t>
  </si>
  <si>
    <t>Anam Vinson</t>
  </si>
  <si>
    <t>Melissa Kaufman</t>
  </si>
  <si>
    <t>Jaime Snyder</t>
  </si>
  <si>
    <t>Glen Farley</t>
  </si>
  <si>
    <t>Emmanuel Carney</t>
  </si>
  <si>
    <t>Samual Sargent</t>
  </si>
  <si>
    <t>Jordi Dalby</t>
  </si>
  <si>
    <t>Jemma Spencer</t>
  </si>
  <si>
    <t>Abid Schultz</t>
  </si>
  <si>
    <t>Daisy Weston</t>
  </si>
  <si>
    <t>Edward Williamson</t>
  </si>
  <si>
    <t>William Martin</t>
  </si>
  <si>
    <t>Kiyan Farrow</t>
  </si>
  <si>
    <t>Kennedy Pittman</t>
  </si>
  <si>
    <t>Nazim Sykes</t>
  </si>
  <si>
    <t>Suzanne Pearce</t>
  </si>
  <si>
    <t>Devin House</t>
  </si>
  <si>
    <t>Michele Burris</t>
  </si>
  <si>
    <t>Nadeem Sheridan</t>
  </si>
  <si>
    <t>Aidan Preston</t>
  </si>
  <si>
    <t>Gabrielius Pierce</t>
  </si>
  <si>
    <t>Lynsey Becker</t>
  </si>
  <si>
    <t>Md Emerson</t>
  </si>
  <si>
    <t>Kaden Daly</t>
  </si>
  <si>
    <t>Marcel O'Reilly</t>
  </si>
  <si>
    <t>Yasemin Mcfarlane</t>
  </si>
  <si>
    <t>Marc Montgomery</t>
  </si>
  <si>
    <t>Ozan Dominguez</t>
  </si>
  <si>
    <t>Ioan Cortez</t>
  </si>
  <si>
    <t>Assignment -1</t>
  </si>
  <si>
    <t>Total</t>
  </si>
  <si>
    <t>Average</t>
  </si>
  <si>
    <t>Assignment -2</t>
  </si>
  <si>
    <t>Assignment -3</t>
  </si>
  <si>
    <t>Sum</t>
  </si>
  <si>
    <t>Mid-Term</t>
  </si>
  <si>
    <t>End- term</t>
  </si>
  <si>
    <t>Reg No</t>
  </si>
  <si>
    <t>Standard</t>
  </si>
  <si>
    <t>English</t>
  </si>
  <si>
    <t>Maths</t>
  </si>
  <si>
    <t>Science</t>
  </si>
  <si>
    <t>History</t>
  </si>
  <si>
    <t>Fee to be Paid</t>
  </si>
  <si>
    <t>Fee Paid</t>
  </si>
  <si>
    <t>Balance</t>
  </si>
  <si>
    <t>Date Paid</t>
  </si>
  <si>
    <t>Recp number</t>
  </si>
  <si>
    <t>11/07/2019</t>
  </si>
  <si>
    <t>O77KQH</t>
  </si>
  <si>
    <t>17/07/2019</t>
  </si>
  <si>
    <t>E1ZHJB</t>
  </si>
  <si>
    <t>22/07/2019</t>
  </si>
  <si>
    <t>U1EW90</t>
  </si>
  <si>
    <t>29/07/2019</t>
  </si>
  <si>
    <t>G8RXK4</t>
  </si>
  <si>
    <t>19/08/2019</t>
  </si>
  <si>
    <t>H7TCBA</t>
  </si>
  <si>
    <t>20/08/2019</t>
  </si>
  <si>
    <t>5SXG2Y</t>
  </si>
  <si>
    <t>28/08/2019</t>
  </si>
  <si>
    <t>WRCAKY</t>
  </si>
  <si>
    <t>29/08/2019</t>
  </si>
  <si>
    <t>K5QQ3J</t>
  </si>
  <si>
    <t>03/09/2019</t>
  </si>
  <si>
    <t>VX2027</t>
  </si>
  <si>
    <t>06/09/2019</t>
  </si>
  <si>
    <t>ZUP3GX</t>
  </si>
  <si>
    <t>10/09/2019</t>
  </si>
  <si>
    <t>MCYZ7X</t>
  </si>
  <si>
    <t>17/09/2019</t>
  </si>
  <si>
    <t>TY163Y</t>
  </si>
  <si>
    <t>18/09/2019</t>
  </si>
  <si>
    <t>EDFPJB</t>
  </si>
  <si>
    <t>25/09/2019</t>
  </si>
  <si>
    <t>J4UWUS</t>
  </si>
  <si>
    <t>08/10/2019</t>
  </si>
  <si>
    <t>74D330</t>
  </si>
  <si>
    <t>11/10/2019</t>
  </si>
  <si>
    <t>U1DZE4</t>
  </si>
  <si>
    <t>12/11/2019</t>
  </si>
  <si>
    <t>QLICC3</t>
  </si>
  <si>
    <t>13/11/2019</t>
  </si>
  <si>
    <t>INM0Z4</t>
  </si>
  <si>
    <t>14/11/2019</t>
  </si>
  <si>
    <t>YLWHU5</t>
  </si>
  <si>
    <t>19/11/2019</t>
  </si>
  <si>
    <t>17FAYI</t>
  </si>
  <si>
    <t>02/12/2019</t>
  </si>
  <si>
    <t>WL56KY</t>
  </si>
  <si>
    <t>04/12/2019</t>
  </si>
  <si>
    <t>3MT4F8</t>
  </si>
  <si>
    <t>05/12/2019</t>
  </si>
  <si>
    <t>CA0SW6</t>
  </si>
  <si>
    <t>18/12/2019</t>
  </si>
  <si>
    <t>5PTB8O</t>
  </si>
  <si>
    <t>30/12/2019</t>
  </si>
  <si>
    <t>F905DS</t>
  </si>
  <si>
    <t>08/07/2019</t>
  </si>
  <si>
    <t>D0KLX7</t>
  </si>
  <si>
    <t>0ST8UV</t>
  </si>
  <si>
    <t>18/07/2019</t>
  </si>
  <si>
    <t>91UKKB</t>
  </si>
  <si>
    <t>26/07/2019</t>
  </si>
  <si>
    <t>YETUGI</t>
  </si>
  <si>
    <t>UCRMVJ</t>
  </si>
  <si>
    <t>09/08/2019</t>
  </si>
  <si>
    <t>RLKLBN</t>
  </si>
  <si>
    <t>12/08/2019</t>
  </si>
  <si>
    <t>O2T8SC</t>
  </si>
  <si>
    <t>XLMQ03</t>
  </si>
  <si>
    <t>UJAYAH</t>
  </si>
  <si>
    <t>QWKUL6</t>
  </si>
  <si>
    <t>09/09/2019</t>
  </si>
  <si>
    <t>XKG53S</t>
  </si>
  <si>
    <t>77J7UJ</t>
  </si>
  <si>
    <t>21/10/2019</t>
  </si>
  <si>
    <t>A8BUD6</t>
  </si>
  <si>
    <t>29/10/2019</t>
  </si>
  <si>
    <t>B743O8</t>
  </si>
  <si>
    <t>05/11/2019</t>
  </si>
  <si>
    <t>P08OS9</t>
  </si>
  <si>
    <t>06/11/2019</t>
  </si>
  <si>
    <t>81QRR1</t>
  </si>
  <si>
    <t>18/11/2019</t>
  </si>
  <si>
    <t>006KN7</t>
  </si>
  <si>
    <t>21/11/2019</t>
  </si>
  <si>
    <t>TPS2FS</t>
  </si>
  <si>
    <t>26/11/2019</t>
  </si>
  <si>
    <t>ZYEBVB</t>
  </si>
  <si>
    <t>28/11/2019</t>
  </si>
  <si>
    <t>01W1QU</t>
  </si>
  <si>
    <t>06/12/2019</t>
  </si>
  <si>
    <t>0K8P3O</t>
  </si>
  <si>
    <t>09/12/2019</t>
  </si>
  <si>
    <t>G1BTPB</t>
  </si>
  <si>
    <t>10/12/2019</t>
  </si>
  <si>
    <t>XEKPDY</t>
  </si>
  <si>
    <t>19/12/2019</t>
  </si>
  <si>
    <t>QMHHC8</t>
  </si>
  <si>
    <t>20/12/2019</t>
  </si>
  <si>
    <t>GMGT3P</t>
  </si>
  <si>
    <t>10/07/2019</t>
  </si>
  <si>
    <t>KHMRYK</t>
  </si>
  <si>
    <t>24/07/2019</t>
  </si>
  <si>
    <t>BZ8MZM</t>
  </si>
  <si>
    <t>4LRHIZ</t>
  </si>
  <si>
    <t>06/08/2019</t>
  </si>
  <si>
    <t>7CU72Y</t>
  </si>
  <si>
    <t>TOW37L</t>
  </si>
  <si>
    <t>15/08/2019</t>
  </si>
  <si>
    <t>MXL458</t>
  </si>
  <si>
    <t>22/08/2019</t>
  </si>
  <si>
    <t>KUC5NE</t>
  </si>
  <si>
    <t>2CF881</t>
  </si>
  <si>
    <t>30/08/2019</t>
  </si>
  <si>
    <t>0WPZ7A</t>
  </si>
  <si>
    <t>02/09/2019</t>
  </si>
  <si>
    <t>5P3IMR</t>
  </si>
  <si>
    <t>BJ780A</t>
  </si>
  <si>
    <t>8KWFZ1</t>
  </si>
  <si>
    <t>14/10/2019</t>
  </si>
  <si>
    <t>XOX0TE</t>
  </si>
  <si>
    <t>25/10/2019</t>
  </si>
  <si>
    <t>8FGNUV</t>
  </si>
  <si>
    <t>31/10/2019</t>
  </si>
  <si>
    <t>YA2C99</t>
  </si>
  <si>
    <t>04/11/2019</t>
  </si>
  <si>
    <t>D6A6OA</t>
  </si>
  <si>
    <t>W3W7P6</t>
  </si>
  <si>
    <t>BA80E5</t>
  </si>
  <si>
    <t>22/11/2019</t>
  </si>
  <si>
    <t>THOY38</t>
  </si>
  <si>
    <t>25/11/2019</t>
  </si>
  <si>
    <t>59D7TM</t>
  </si>
  <si>
    <t>27/11/2019</t>
  </si>
  <si>
    <t>2V72XI</t>
  </si>
  <si>
    <t>29/11/2019</t>
  </si>
  <si>
    <t>I8N9XU</t>
  </si>
  <si>
    <t>P2OF11</t>
  </si>
  <si>
    <t>EV74J3</t>
  </si>
  <si>
    <t>27/12/2019</t>
  </si>
  <si>
    <t>F12RVG</t>
  </si>
  <si>
    <t>333Q6B</t>
  </si>
  <si>
    <t>23/07/2019</t>
  </si>
  <si>
    <t>9HHRTW</t>
  </si>
  <si>
    <t>25/07/2019</t>
  </si>
  <si>
    <t>GQ32D5</t>
  </si>
  <si>
    <t>8SAN68</t>
  </si>
  <si>
    <t>14/08/2019</t>
  </si>
  <si>
    <t>OG4J01</t>
  </si>
  <si>
    <t>4VUB5R</t>
  </si>
  <si>
    <t>7ASNLW</t>
  </si>
  <si>
    <t>3VOWCJ</t>
  </si>
  <si>
    <t>12/09/2019</t>
  </si>
  <si>
    <t>LMIWXN</t>
  </si>
  <si>
    <t>13/09/2019</t>
  </si>
  <si>
    <t>PIEI3R</t>
  </si>
  <si>
    <t>23/09/2019</t>
  </si>
  <si>
    <t>PG8C9W</t>
  </si>
  <si>
    <t>24/09/2019</t>
  </si>
  <si>
    <t>0AYWYA</t>
  </si>
  <si>
    <t>26/09/2019</t>
  </si>
  <si>
    <t>NLT6OL</t>
  </si>
  <si>
    <t>02/10/2019</t>
  </si>
  <si>
    <t>VC7ARE</t>
  </si>
  <si>
    <t>07/10/2019</t>
  </si>
  <si>
    <t>J9QEDO</t>
  </si>
  <si>
    <t>09/10/2019</t>
  </si>
  <si>
    <t>9U686L</t>
  </si>
  <si>
    <t>1LAIU1</t>
  </si>
  <si>
    <t>CLGO5I</t>
  </si>
  <si>
    <t>5BIPD5</t>
  </si>
  <si>
    <t>20/11/2019</t>
  </si>
  <si>
    <t>C5R40F</t>
  </si>
  <si>
    <t>IFAO5S</t>
  </si>
  <si>
    <t>1MEKK5</t>
  </si>
  <si>
    <t>16/12/2019</t>
  </si>
  <si>
    <t>GVAPSJ</t>
  </si>
  <si>
    <t>17/12/2019</t>
  </si>
  <si>
    <t>1U82JJ</t>
  </si>
  <si>
    <t>24/12/2019</t>
  </si>
  <si>
    <t>66HMH1</t>
  </si>
  <si>
    <t>VU3ZI3</t>
  </si>
  <si>
    <t>5EBERM</t>
  </si>
  <si>
    <t>8SO8II</t>
  </si>
  <si>
    <t>H4JOTP</t>
  </si>
  <si>
    <t>07/08/2019</t>
  </si>
  <si>
    <t>1WP1WM</t>
  </si>
  <si>
    <t>21/08/2019</t>
  </si>
  <si>
    <t>QMGJ30</t>
  </si>
  <si>
    <t>27/08/2019</t>
  </si>
  <si>
    <t>EIAK3M</t>
  </si>
  <si>
    <t>27/09/2019</t>
  </si>
  <si>
    <t>K9ARTB</t>
  </si>
  <si>
    <t>01/10/2019</t>
  </si>
  <si>
    <t>N0LRW9</t>
  </si>
  <si>
    <t>WUEXQF</t>
  </si>
  <si>
    <t>08/11/2019</t>
  </si>
  <si>
    <t>XIOC22</t>
  </si>
  <si>
    <t>11/11/2019</t>
  </si>
  <si>
    <t>DZO8SN</t>
  </si>
  <si>
    <t>NSQSK7</t>
  </si>
  <si>
    <t>15/11/2019</t>
  </si>
  <si>
    <t>KSG2UA</t>
  </si>
  <si>
    <t>LRGU20</t>
  </si>
  <si>
    <t>O84BKE</t>
  </si>
  <si>
    <t>IM0BTN</t>
  </si>
  <si>
    <t>K4J4A9</t>
  </si>
  <si>
    <t>CRC4PA</t>
  </si>
  <si>
    <t>4ZIR26</t>
  </si>
  <si>
    <t>P58SIS</t>
  </si>
  <si>
    <t>RISE5K</t>
  </si>
  <si>
    <t>NEHIDT</t>
  </si>
  <si>
    <t>26/12/2019</t>
  </si>
  <si>
    <t>S7GLKN</t>
  </si>
  <si>
    <t>NEE2AQ</t>
  </si>
  <si>
    <t>19/07/2019</t>
  </si>
  <si>
    <t>6XLSHA</t>
  </si>
  <si>
    <t>Y5LRGP</t>
  </si>
  <si>
    <t>LGX2S4</t>
  </si>
  <si>
    <t>VCCDHT</t>
  </si>
  <si>
    <t>N0LIPY</t>
  </si>
  <si>
    <t>VYVUJP</t>
  </si>
  <si>
    <t>LMS95B</t>
  </si>
  <si>
    <t>19/09/2019</t>
  </si>
  <si>
    <t>DXAVHY</t>
  </si>
  <si>
    <t>NC7O20</t>
  </si>
  <si>
    <t>RJD7UQ</t>
  </si>
  <si>
    <t>03/10/2019</t>
  </si>
  <si>
    <t>MRN64R</t>
  </si>
  <si>
    <t>S19H02</t>
  </si>
  <si>
    <t>15/10/2019</t>
  </si>
  <si>
    <t>D7IWGV</t>
  </si>
  <si>
    <t>16/10/2019</t>
  </si>
  <si>
    <t>DS4LTT</t>
  </si>
  <si>
    <t>18/10/2019</t>
  </si>
  <si>
    <t>7KVP1D</t>
  </si>
  <si>
    <t>24/10/2019</t>
  </si>
  <si>
    <t>322YJ3</t>
  </si>
  <si>
    <t>T320WK</t>
  </si>
  <si>
    <t>KRPP26</t>
  </si>
  <si>
    <t>G8UZ78</t>
  </si>
  <si>
    <t>OJ6CZI</t>
  </si>
  <si>
    <t>3MX8FZ</t>
  </si>
  <si>
    <t>LCD463</t>
  </si>
  <si>
    <t>J3NN5Q</t>
  </si>
  <si>
    <t>UEO6K2</t>
  </si>
  <si>
    <t>G3ZDPW</t>
  </si>
  <si>
    <t>Y6SNBQ</t>
  </si>
  <si>
    <t>P6BELP</t>
  </si>
  <si>
    <t>7HI26P</t>
  </si>
  <si>
    <t>01/08/2019</t>
  </si>
  <si>
    <t>5JOJF1</t>
  </si>
  <si>
    <t>C57R2V</t>
  </si>
  <si>
    <t>16/08/2019</t>
  </si>
  <si>
    <t>MM9LDM</t>
  </si>
  <si>
    <t>G72ZH3</t>
  </si>
  <si>
    <t>K37FX5</t>
  </si>
  <si>
    <t>5E7WEV</t>
  </si>
  <si>
    <t>16/09/2019</t>
  </si>
  <si>
    <t>ZJNU14</t>
  </si>
  <si>
    <t>UJ9PBM</t>
  </si>
  <si>
    <t>S6VQWN</t>
  </si>
  <si>
    <t>10/10/2019</t>
  </si>
  <si>
    <t>BC3YD7</t>
  </si>
  <si>
    <t>7HK9DT</t>
  </si>
  <si>
    <t>01/11/2019</t>
  </si>
  <si>
    <t>H3AVND</t>
  </si>
  <si>
    <t>T6PR9X</t>
  </si>
  <si>
    <t>MXWTIC</t>
  </si>
  <si>
    <t>GB7Y7J</t>
  </si>
  <si>
    <t>UBSYXL</t>
  </si>
  <si>
    <t>W6YH1A</t>
  </si>
  <si>
    <t>0EQEK3</t>
  </si>
  <si>
    <t>03/12/2019</t>
  </si>
  <si>
    <t>GHKLYB</t>
  </si>
  <si>
    <t>2HF2QT</t>
  </si>
  <si>
    <t>I5Y09E</t>
  </si>
  <si>
    <t>1EWZG0</t>
  </si>
  <si>
    <t>GC1YK3</t>
  </si>
  <si>
    <t>AHPSDA</t>
  </si>
  <si>
    <t>31/07/2019</t>
  </si>
  <si>
    <t>JZPWHT</t>
  </si>
  <si>
    <t>3TEQEO</t>
  </si>
  <si>
    <t>02/08/2019</t>
  </si>
  <si>
    <t>4CKRFF</t>
  </si>
  <si>
    <t>HUXIL9</t>
  </si>
  <si>
    <t>J8Y2L8</t>
  </si>
  <si>
    <t>13/08/2019</t>
  </si>
  <si>
    <t>8LUAC4</t>
  </si>
  <si>
    <t>5TFEGZ</t>
  </si>
  <si>
    <t>D1NSKG</t>
  </si>
  <si>
    <t>C8SO4R</t>
  </si>
  <si>
    <t>WNETC6</t>
  </si>
  <si>
    <t>11/09/2019</t>
  </si>
  <si>
    <t>P1KLVM</t>
  </si>
  <si>
    <t>QU4399</t>
  </si>
  <si>
    <t>7UY5NP</t>
  </si>
  <si>
    <t>30/09/2019</t>
  </si>
  <si>
    <t>VL12C9</t>
  </si>
  <si>
    <t>04/10/2019</t>
  </si>
  <si>
    <t>TVYNS6</t>
  </si>
  <si>
    <t>6FP6Q2</t>
  </si>
  <si>
    <t>PNFLH3</t>
  </si>
  <si>
    <t>22/10/2019</t>
  </si>
  <si>
    <t>06L59Y</t>
  </si>
  <si>
    <t>QCRUQM</t>
  </si>
  <si>
    <t>UCSFJX</t>
  </si>
  <si>
    <t>IA36R7</t>
  </si>
  <si>
    <t>MEH9U2</t>
  </si>
  <si>
    <t>UV3FVY</t>
  </si>
  <si>
    <t>09/07/2019</t>
  </si>
  <si>
    <t>9QME8H</t>
  </si>
  <si>
    <t>3BXB9D</t>
  </si>
  <si>
    <t>15/07/2019</t>
  </si>
  <si>
    <t>1R39EC</t>
  </si>
  <si>
    <t>PY58D9</t>
  </si>
  <si>
    <t>0P3SNH</t>
  </si>
  <si>
    <t>R21AMX</t>
  </si>
  <si>
    <t>23/08/2019</t>
  </si>
  <si>
    <t>MDUTUN</t>
  </si>
  <si>
    <t>26/08/2019</t>
  </si>
  <si>
    <t>LCHB2L</t>
  </si>
  <si>
    <t>FWHW91</t>
  </si>
  <si>
    <t>05/09/2019</t>
  </si>
  <si>
    <t>U4EXZT</t>
  </si>
  <si>
    <t>G503R1</t>
  </si>
  <si>
    <t>7KYTSW</t>
  </si>
  <si>
    <t>QBV457</t>
  </si>
  <si>
    <t>TUKW1L</t>
  </si>
  <si>
    <t>79OT2E</t>
  </si>
  <si>
    <t>17/10/2019</t>
  </si>
  <si>
    <t>SIK49U</t>
  </si>
  <si>
    <t>SEMRDT</t>
  </si>
  <si>
    <t>28/10/2019</t>
  </si>
  <si>
    <t>AXSB3Z</t>
  </si>
  <si>
    <t>Q5HI5T</t>
  </si>
  <si>
    <t>07/11/2019</t>
  </si>
  <si>
    <t>QX98GK</t>
  </si>
  <si>
    <t>INARB7</t>
  </si>
  <si>
    <t>1B5J0S</t>
  </si>
  <si>
    <t>AEYH8P</t>
  </si>
  <si>
    <t>4WOD95</t>
  </si>
  <si>
    <t>HDUZ4J</t>
  </si>
  <si>
    <t>KEXGOB</t>
  </si>
  <si>
    <t>NQJZW6</t>
  </si>
  <si>
    <t>NXHH5C</t>
  </si>
  <si>
    <t>B9Z0PA</t>
  </si>
  <si>
    <t>XGZQLN</t>
  </si>
  <si>
    <t>FXVJ76</t>
  </si>
  <si>
    <t>NE6UN8</t>
  </si>
  <si>
    <t>Y2C01F</t>
  </si>
  <si>
    <t>RJAQ5P</t>
  </si>
  <si>
    <t>XZX86Q</t>
  </si>
  <si>
    <t>F89Y30</t>
  </si>
  <si>
    <t>V3F7Q4</t>
  </si>
  <si>
    <t>ABXMDW</t>
  </si>
  <si>
    <t>J4ORX0</t>
  </si>
  <si>
    <t>P8X08J</t>
  </si>
  <si>
    <t>CVP8NO</t>
  </si>
  <si>
    <t>BE99VG</t>
  </si>
  <si>
    <t>D7RCZE</t>
  </si>
  <si>
    <t>6RK5AT</t>
  </si>
  <si>
    <t>7X0W4L</t>
  </si>
  <si>
    <t>AEANH5</t>
  </si>
  <si>
    <t>11/12/2019</t>
  </si>
  <si>
    <t>8FOF5A</t>
  </si>
  <si>
    <t>Q4I4SB</t>
  </si>
  <si>
    <t>2K3GES</t>
  </si>
  <si>
    <t>31/12/2019</t>
  </si>
  <si>
    <t>PHTNFN</t>
  </si>
  <si>
    <t>902QUN</t>
  </si>
  <si>
    <t>12/07/2019</t>
  </si>
  <si>
    <t>F4CFYL</t>
  </si>
  <si>
    <t>BSAP3Z</t>
  </si>
  <si>
    <t>6IYFS0</t>
  </si>
  <si>
    <t>05/08/2019</t>
  </si>
  <si>
    <t>Z1ZLCE</t>
  </si>
  <si>
    <t>08/08/2019</t>
  </si>
  <si>
    <t>GTP282</t>
  </si>
  <si>
    <t>XV1A5W</t>
  </si>
  <si>
    <t>LMQEN5</t>
  </si>
  <si>
    <t>PAVUCL</t>
  </si>
  <si>
    <t>FUOBZB</t>
  </si>
  <si>
    <t>VCVRYY</t>
  </si>
  <si>
    <t>I55LY1</t>
  </si>
  <si>
    <t>LEY9D1</t>
  </si>
  <si>
    <t>RDS3TB</t>
  </si>
  <si>
    <t>23/10/2019</t>
  </si>
  <si>
    <t>JW5WXW</t>
  </si>
  <si>
    <t>XFVHIN</t>
  </si>
  <si>
    <t>FL6PZ3</t>
  </si>
  <si>
    <t>X02232</t>
  </si>
  <si>
    <t>J30JE5</t>
  </si>
  <si>
    <t>XGCLNF</t>
  </si>
  <si>
    <t>BM8QKB</t>
  </si>
  <si>
    <t>LV0N83</t>
  </si>
  <si>
    <t>54C7NY</t>
  </si>
  <si>
    <t>7L6T4D</t>
  </si>
  <si>
    <t>YLJ6ZV</t>
  </si>
  <si>
    <t>W3078D</t>
  </si>
  <si>
    <t>Z4NKF8</t>
  </si>
  <si>
    <t>CAPBEI</t>
  </si>
  <si>
    <t>RMBQL3</t>
  </si>
  <si>
    <t>04/09/2019</t>
  </si>
  <si>
    <t>HLEYE4</t>
  </si>
  <si>
    <t>BVOO1M</t>
  </si>
  <si>
    <t>IWN9I9</t>
  </si>
  <si>
    <t>1MN67A</t>
  </si>
  <si>
    <t>1M828M</t>
  </si>
  <si>
    <t>B99GXM</t>
  </si>
  <si>
    <t>SX4RH7</t>
  </si>
  <si>
    <t>OGBLQ4</t>
  </si>
  <si>
    <t>DO5CPP</t>
  </si>
  <si>
    <t>CNDUF2</t>
  </si>
  <si>
    <t>RRVT3Q</t>
  </si>
  <si>
    <t>N3KOGP</t>
  </si>
  <si>
    <t>5TE1QI</t>
  </si>
  <si>
    <t>3MVILR</t>
  </si>
  <si>
    <t>E33PCG</t>
  </si>
  <si>
    <t>CPEVDF</t>
  </si>
  <si>
    <t>G3CMSJ</t>
  </si>
  <si>
    <t>DIUHNJ</t>
  </si>
  <si>
    <t>QMEX6C</t>
  </si>
  <si>
    <t>23/12/2019</t>
  </si>
  <si>
    <t>CP9P2W</t>
  </si>
  <si>
    <t>47A3H7</t>
  </si>
  <si>
    <t>C0SAES</t>
  </si>
  <si>
    <t>30/07/2019</t>
  </si>
  <si>
    <t>IR70TG</t>
  </si>
  <si>
    <t>XMJ90W</t>
  </si>
  <si>
    <t>H4408L</t>
  </si>
  <si>
    <t>L6I790</t>
  </si>
  <si>
    <t>TKSF5H</t>
  </si>
  <si>
    <t>1QHN5V</t>
  </si>
  <si>
    <t>3JGY9K</t>
  </si>
  <si>
    <t>0RQUER</t>
  </si>
  <si>
    <t>OO002A</t>
  </si>
  <si>
    <t>FN0WQX</t>
  </si>
  <si>
    <t>GLM5PD</t>
  </si>
  <si>
    <t>IZQ815</t>
  </si>
  <si>
    <t>BRI1OF</t>
  </si>
  <si>
    <t>3TW34K</t>
  </si>
  <si>
    <t>F0GIIN</t>
  </si>
  <si>
    <t>SQ1LSH</t>
  </si>
  <si>
    <t>KJN6PW</t>
  </si>
  <si>
    <t>R8937C</t>
  </si>
  <si>
    <t>PM7HAO</t>
  </si>
  <si>
    <t>WT317B</t>
  </si>
  <si>
    <t>UUXRAW</t>
  </si>
  <si>
    <t>QH77PA</t>
  </si>
  <si>
    <t>P2I87Z</t>
  </si>
  <si>
    <t>UHRW16</t>
  </si>
  <si>
    <t>16/07/2019</t>
  </si>
  <si>
    <t>97U28Q</t>
  </si>
  <si>
    <t>A2NKYQ</t>
  </si>
  <si>
    <t>A4IMK5</t>
  </si>
  <si>
    <t>3X9WIY</t>
  </si>
  <si>
    <t>7CO8OW</t>
  </si>
  <si>
    <t>UTEL6H</t>
  </si>
  <si>
    <t>RETL33</t>
  </si>
  <si>
    <t>HVC8DE</t>
  </si>
  <si>
    <t>TBSZDD</t>
  </si>
  <si>
    <t>799X0Z</t>
  </si>
  <si>
    <t>65SQWN</t>
  </si>
  <si>
    <t>UA1C5O</t>
  </si>
  <si>
    <t>80KGN1</t>
  </si>
  <si>
    <t>1NPJR2</t>
  </si>
  <si>
    <t>EXVHB0</t>
  </si>
  <si>
    <t>R2U9F9</t>
  </si>
  <si>
    <t>PXC9YR</t>
  </si>
  <si>
    <t>EWY023</t>
  </si>
  <si>
    <t>7Y1R23</t>
  </si>
  <si>
    <t>12/12/2019</t>
  </si>
  <si>
    <t>AJ96UN</t>
  </si>
  <si>
    <t>13/12/2019</t>
  </si>
  <si>
    <t>Y9DTLH</t>
  </si>
  <si>
    <t>25/12/2019</t>
  </si>
  <si>
    <t>92NZ61</t>
  </si>
  <si>
    <t>A65KTH</t>
  </si>
  <si>
    <t>N7XTZ0</t>
  </si>
  <si>
    <t>JLHUAQ</t>
  </si>
  <si>
    <t>LJELEE</t>
  </si>
  <si>
    <t>3ZQQKW</t>
  </si>
  <si>
    <t>WVABUW</t>
  </si>
  <si>
    <t>3NW99Y</t>
  </si>
  <si>
    <t>I3U9QZ</t>
  </si>
  <si>
    <t>U9H9Q4</t>
  </si>
  <si>
    <t>3J1XAJ</t>
  </si>
  <si>
    <t>36NZRA</t>
  </si>
  <si>
    <t>PAP9Z2</t>
  </si>
  <si>
    <t>M9CDQ5</t>
  </si>
  <si>
    <t>MA1YAN</t>
  </si>
  <si>
    <t>JSF79Y</t>
  </si>
  <si>
    <t>J7LLE3</t>
  </si>
  <si>
    <t>4S3KVD</t>
  </si>
  <si>
    <t>VH10WE</t>
  </si>
  <si>
    <t>R7OG7L</t>
  </si>
  <si>
    <t>JZ5K7M</t>
  </si>
  <si>
    <t>2KOY5O</t>
  </si>
  <si>
    <t>7RJD1S</t>
  </si>
  <si>
    <t>OKONBW</t>
  </si>
  <si>
    <t>9YKDQF</t>
  </si>
  <si>
    <t>B6HY64</t>
  </si>
  <si>
    <t>7CZBGS</t>
  </si>
  <si>
    <t>7JS5T5</t>
  </si>
  <si>
    <t>0KA22K</t>
  </si>
  <si>
    <t>52RJ7O</t>
  </si>
  <si>
    <t>IV7EFT</t>
  </si>
  <si>
    <t>VQGUWQ</t>
  </si>
  <si>
    <t>W2L882</t>
  </si>
  <si>
    <t>YEGA6J</t>
  </si>
  <si>
    <t>MX6ZOT</t>
  </si>
  <si>
    <t>2SKS6L</t>
  </si>
  <si>
    <t>Z839TP</t>
  </si>
  <si>
    <t>QQG6LK</t>
  </si>
  <si>
    <t>MNLZGE</t>
  </si>
  <si>
    <t>6BAWA9</t>
  </si>
  <si>
    <t>EKNFMU</t>
  </si>
  <si>
    <t>N79XKH</t>
  </si>
  <si>
    <t>DK9HFQ</t>
  </si>
  <si>
    <t>97FU97</t>
  </si>
  <si>
    <t>HHFZR6</t>
  </si>
  <si>
    <t>58YO2F</t>
  </si>
  <si>
    <t>96CQWS</t>
  </si>
  <si>
    <t>VCJX5Z</t>
  </si>
  <si>
    <t>XQS6BO</t>
  </si>
  <si>
    <t>RXT0YG</t>
  </si>
  <si>
    <t>ZRVYQ6</t>
  </si>
  <si>
    <t>21934X</t>
  </si>
  <si>
    <t>LGLLN0</t>
  </si>
  <si>
    <t>IRPBEI</t>
  </si>
  <si>
    <t>R2TOUP</t>
  </si>
  <si>
    <t>KQ22UK</t>
  </si>
  <si>
    <t>A4J37M</t>
  </si>
  <si>
    <t>HRTA9E</t>
  </si>
  <si>
    <t>DRESKY</t>
  </si>
  <si>
    <t>VIICBP</t>
  </si>
  <si>
    <t>2UF114</t>
  </si>
  <si>
    <t>GLCH2Z</t>
  </si>
  <si>
    <t>345EEH</t>
  </si>
  <si>
    <t>Q06EPS</t>
  </si>
  <si>
    <t>T4AP8Z</t>
  </si>
  <si>
    <t>EL5TK8</t>
  </si>
  <si>
    <t>R15T32</t>
  </si>
  <si>
    <t>R7R1VY</t>
  </si>
  <si>
    <t>XKLFLR</t>
  </si>
  <si>
    <t>T6I6BL</t>
  </si>
  <si>
    <t>AFUBD2</t>
  </si>
  <si>
    <t>VMRD4X</t>
  </si>
  <si>
    <t>6HOCGE</t>
  </si>
  <si>
    <t>EBRDU5</t>
  </si>
  <si>
    <t>24Y2ZP</t>
  </si>
  <si>
    <t>DDRVFT</t>
  </si>
  <si>
    <t>GFTY8W</t>
  </si>
  <si>
    <t>FQJ1LO</t>
  </si>
  <si>
    <t>T22SNV</t>
  </si>
  <si>
    <t>WFJAKU</t>
  </si>
  <si>
    <t>UZEHYC</t>
  </si>
  <si>
    <t>IT2USY</t>
  </si>
  <si>
    <t>S3ZWWS</t>
  </si>
  <si>
    <t>AWK4WS</t>
  </si>
  <si>
    <t>I177HD</t>
  </si>
  <si>
    <t>DR5ER6</t>
  </si>
  <si>
    <t>20/09/2019</t>
  </si>
  <si>
    <t>UB1BDR</t>
  </si>
  <si>
    <t>0JP4MO</t>
  </si>
  <si>
    <t>RWQ08D</t>
  </si>
  <si>
    <t>696NZA</t>
  </si>
  <si>
    <t>3D3XY6</t>
  </si>
  <si>
    <t>JCRDOU</t>
  </si>
  <si>
    <t>ANR4O7</t>
  </si>
  <si>
    <t>CNLYZW</t>
  </si>
  <si>
    <t>ARSZ9L</t>
  </si>
  <si>
    <t>PP9T6F</t>
  </si>
  <si>
    <t>ME83EI</t>
  </si>
  <si>
    <t>D1K94Z</t>
  </si>
  <si>
    <t>M9DSWU</t>
  </si>
  <si>
    <t>2NSEUK</t>
  </si>
  <si>
    <t>K7SHGV</t>
  </si>
  <si>
    <t>A8MOZ4</t>
  </si>
  <si>
    <t>6GF3M3</t>
  </si>
  <si>
    <t>50HVW4</t>
  </si>
  <si>
    <t>FMUYNS</t>
  </si>
  <si>
    <t>YSK4KB</t>
  </si>
  <si>
    <t>31N1TW</t>
  </si>
  <si>
    <t>C4H2TN</t>
  </si>
  <si>
    <t>TZ6TUL</t>
  </si>
  <si>
    <t>W6BB61</t>
  </si>
  <si>
    <t>57TE83</t>
  </si>
  <si>
    <t>07033E</t>
  </si>
  <si>
    <t>2SOX4I</t>
  </si>
  <si>
    <t>AAPQ9D</t>
  </si>
  <si>
    <t>GAINDU</t>
  </si>
  <si>
    <t>8VVETX</t>
  </si>
  <si>
    <t>G9F9LN</t>
  </si>
  <si>
    <t>994HZW</t>
  </si>
  <si>
    <t>94E2M3</t>
  </si>
  <si>
    <t>O2P7XP</t>
  </si>
  <si>
    <t>RIKQWD</t>
  </si>
  <si>
    <t>IHHNTI</t>
  </si>
  <si>
    <t>MOQR4B</t>
  </si>
  <si>
    <t>1AC5P6</t>
  </si>
  <si>
    <t>GGX3YA</t>
  </si>
  <si>
    <t>KK71GN</t>
  </si>
  <si>
    <t>XS4TMF</t>
  </si>
  <si>
    <t>UITGY2</t>
  </si>
  <si>
    <t>ONUY2F</t>
  </si>
  <si>
    <t>J0FR31</t>
  </si>
  <si>
    <t>VKOS42</t>
  </si>
  <si>
    <t>1NVZAS</t>
  </si>
  <si>
    <t>U8JWFG</t>
  </si>
  <si>
    <t>A1ERTS</t>
  </si>
  <si>
    <t>WCO3GU</t>
  </si>
  <si>
    <t>1NLJDF</t>
  </si>
  <si>
    <t>1GPK3P</t>
  </si>
  <si>
    <t>EZDQ0O</t>
  </si>
  <si>
    <t>5C4CHS</t>
  </si>
  <si>
    <t>JZGHVN</t>
  </si>
  <si>
    <t>JMUU6L</t>
  </si>
  <si>
    <t>6OE1AW</t>
  </si>
  <si>
    <t>MU17SE</t>
  </si>
  <si>
    <t>25074P</t>
  </si>
  <si>
    <t>34LEFA</t>
  </si>
  <si>
    <t>HZHKTL</t>
  </si>
  <si>
    <t>LQ4R3Z</t>
  </si>
  <si>
    <t>N18UR1</t>
  </si>
  <si>
    <t>YGBBQR</t>
  </si>
  <si>
    <t>65029H</t>
  </si>
  <si>
    <t>DAZBS0</t>
  </si>
  <si>
    <t>5N4DAN</t>
  </si>
  <si>
    <t>RDSCHV</t>
  </si>
  <si>
    <t>1EEQM7</t>
  </si>
  <si>
    <t>PGG77C</t>
  </si>
  <si>
    <t>V33HZ6</t>
  </si>
  <si>
    <t>VBKBD3</t>
  </si>
  <si>
    <t>HX9Q82</t>
  </si>
  <si>
    <t>QMB7KG</t>
  </si>
  <si>
    <t>KPCRCV</t>
  </si>
  <si>
    <t>PKIS5C</t>
  </si>
  <si>
    <t>9SA7C1</t>
  </si>
  <si>
    <t>KVIYIC</t>
  </si>
  <si>
    <t>GJSDB5</t>
  </si>
  <si>
    <t>8Y1CA3</t>
  </si>
  <si>
    <t>VT4VH7</t>
  </si>
  <si>
    <t>6G6QYM</t>
  </si>
  <si>
    <t>NMFAQJ</t>
  </si>
  <si>
    <t>JABYJV</t>
  </si>
  <si>
    <t>5GL4LK</t>
  </si>
  <si>
    <t>I43QBU</t>
  </si>
  <si>
    <t>6C5PDE</t>
  </si>
  <si>
    <t>GKJOFA</t>
  </si>
  <si>
    <t>A1LRAD</t>
  </si>
  <si>
    <t>V0N31L</t>
  </si>
  <si>
    <t>NVP4YZ</t>
  </si>
  <si>
    <t>20JU7M</t>
  </si>
  <si>
    <t>461FZ0</t>
  </si>
  <si>
    <t>A30MN8</t>
  </si>
  <si>
    <t>QDDZFQ</t>
  </si>
  <si>
    <t>8CZLJL</t>
  </si>
  <si>
    <t>5KAT48</t>
  </si>
  <si>
    <t>NIKAMI</t>
  </si>
  <si>
    <t>OV2XO3</t>
  </si>
  <si>
    <t>L7G38D</t>
  </si>
  <si>
    <t>0SFS6K</t>
  </si>
  <si>
    <t>26F3J4</t>
  </si>
  <si>
    <t>RO43FL</t>
  </si>
  <si>
    <t>BZE46U</t>
  </si>
  <si>
    <t>CG0RDD</t>
  </si>
  <si>
    <t>Q61NC9</t>
  </si>
  <si>
    <t>YG8UC3</t>
  </si>
  <si>
    <t>J2JTUQ</t>
  </si>
  <si>
    <t>9CZTRV</t>
  </si>
  <si>
    <t>8A2RE8</t>
  </si>
  <si>
    <t>W9V2OS</t>
  </si>
  <si>
    <t>Y4BL1J</t>
  </si>
  <si>
    <t>U7DAX4</t>
  </si>
  <si>
    <t>P6OQNT</t>
  </si>
  <si>
    <t>1RKI0D</t>
  </si>
  <si>
    <t>CUXM4Y</t>
  </si>
  <si>
    <t>YFV8BW</t>
  </si>
  <si>
    <t>YRS6WY</t>
  </si>
  <si>
    <t>WCLUI5</t>
  </si>
  <si>
    <t>JVUUON</t>
  </si>
  <si>
    <t>C5TOU8</t>
  </si>
  <si>
    <t>AGPIEN</t>
  </si>
  <si>
    <t>RYG0FH</t>
  </si>
  <si>
    <t>MGCEMW</t>
  </si>
  <si>
    <t>WXX5BP</t>
  </si>
  <si>
    <t>18YBJM</t>
  </si>
  <si>
    <t>VH0XDP</t>
  </si>
  <si>
    <t>E33HFN</t>
  </si>
  <si>
    <t>K32FIH</t>
  </si>
  <si>
    <t>YZZXLB</t>
  </si>
  <si>
    <t>00ACOQ</t>
  </si>
  <si>
    <t>P0VIVA</t>
  </si>
  <si>
    <t>Q3OC6L</t>
  </si>
  <si>
    <t>30/10/2019</t>
  </si>
  <si>
    <t>Y6BMNU</t>
  </si>
  <si>
    <t>6KVW22</t>
  </si>
  <si>
    <t>KK3UD1</t>
  </si>
  <si>
    <t>IMSOZ0</t>
  </si>
  <si>
    <t>8ENQGK</t>
  </si>
  <si>
    <t>QZ3W2U</t>
  </si>
  <si>
    <t>325MZ0</t>
  </si>
  <si>
    <t>JVBULK</t>
  </si>
  <si>
    <t>AMBXY2</t>
  </si>
  <si>
    <t>I0ICTL</t>
  </si>
  <si>
    <t>F6ZH14</t>
  </si>
  <si>
    <t>22FVJ8</t>
  </si>
  <si>
    <t>WTIV8A</t>
  </si>
  <si>
    <t>5MLXG9</t>
  </si>
  <si>
    <t>VYRSN0</t>
  </si>
  <si>
    <t>R13RUO</t>
  </si>
  <si>
    <t>BTGSEC</t>
  </si>
  <si>
    <t>6HBPEY</t>
  </si>
  <si>
    <t>2JV4LF</t>
  </si>
  <si>
    <t>JK27HZ</t>
  </si>
  <si>
    <t>B5GSE7</t>
  </si>
  <si>
    <t>EWWWMT</t>
  </si>
  <si>
    <t>CC61IC</t>
  </si>
  <si>
    <t>SNRKO2</t>
  </si>
  <si>
    <t>32WXXI</t>
  </si>
  <si>
    <t>E1LR9K</t>
  </si>
  <si>
    <t>MLI069</t>
  </si>
  <si>
    <t>YJFCNR</t>
  </si>
  <si>
    <t>CZVCAX</t>
  </si>
  <si>
    <t>7K43C7</t>
  </si>
  <si>
    <t>I1QQ3O</t>
  </si>
  <si>
    <t>L3UHVL</t>
  </si>
  <si>
    <t>VFQA9K</t>
  </si>
  <si>
    <t>WCTC63</t>
  </si>
  <si>
    <t>T0IMOK</t>
  </si>
  <si>
    <t>FG7K8Z</t>
  </si>
  <si>
    <t>HJZXUJ</t>
  </si>
  <si>
    <t>K76NIB</t>
  </si>
  <si>
    <t>MUUZ75</t>
  </si>
  <si>
    <t>RNC5TF</t>
  </si>
  <si>
    <t>NAJOLP</t>
  </si>
  <si>
    <t>XFI1UY</t>
  </si>
  <si>
    <t>5WY290</t>
  </si>
  <si>
    <t>NQ8PW9</t>
  </si>
  <si>
    <t>CLDYAD</t>
  </si>
  <si>
    <t>5AZ5JU</t>
  </si>
  <si>
    <t>R8J2F3</t>
  </si>
  <si>
    <t>XLL9CU</t>
  </si>
  <si>
    <t>OZV7VZ</t>
  </si>
  <si>
    <t>79XVQ2</t>
  </si>
  <si>
    <t>LSZ043</t>
  </si>
  <si>
    <t>023KKG</t>
  </si>
  <si>
    <t>DDW5KG</t>
  </si>
  <si>
    <t>U5AZGL</t>
  </si>
  <si>
    <t>JDY2PL</t>
  </si>
  <si>
    <t>WBCHBR</t>
  </si>
  <si>
    <t>LOR9B8</t>
  </si>
  <si>
    <t>NPC9AJ</t>
  </si>
  <si>
    <t>FDU3GZ</t>
  </si>
  <si>
    <t>OP1Z6Z</t>
  </si>
  <si>
    <t>2VRGWC</t>
  </si>
  <si>
    <t>W9HOJM</t>
  </si>
  <si>
    <t>9L6OWU</t>
  </si>
  <si>
    <t>4O4YMO</t>
  </si>
  <si>
    <t>AXTQ8Q</t>
  </si>
  <si>
    <t>E5SSHT</t>
  </si>
  <si>
    <t>PWAP41</t>
  </si>
  <si>
    <t>NIZ6YK</t>
  </si>
  <si>
    <t>060PEU</t>
  </si>
  <si>
    <t>JEBYGP</t>
  </si>
  <si>
    <t>3SZ2XX</t>
  </si>
  <si>
    <t>YO04IC</t>
  </si>
  <si>
    <t>NVCX74</t>
  </si>
  <si>
    <t>WA34PJ</t>
  </si>
  <si>
    <t>QJWBY4</t>
  </si>
  <si>
    <t>HG0CQ7</t>
  </si>
  <si>
    <t>9ZRIQ2</t>
  </si>
  <si>
    <t>2XBZBP</t>
  </si>
  <si>
    <t>LE6ZTY</t>
  </si>
  <si>
    <t>0TPU8O</t>
  </si>
  <si>
    <t>O35C9Y</t>
  </si>
  <si>
    <t>7031U4</t>
  </si>
  <si>
    <t>OFNAA2</t>
  </si>
  <si>
    <t>KU8CBU</t>
  </si>
  <si>
    <t>XVT98I</t>
  </si>
  <si>
    <t>UE4M99</t>
  </si>
  <si>
    <t>MCZ8RV</t>
  </si>
  <si>
    <t>W9R2PB</t>
  </si>
  <si>
    <t>5PPZ93</t>
  </si>
  <si>
    <t>MRBAZ2</t>
  </si>
  <si>
    <t>HUDWU6</t>
  </si>
  <si>
    <t>1VGJ5C</t>
  </si>
  <si>
    <t>V7CPH3</t>
  </si>
  <si>
    <t>XP4TKC</t>
  </si>
  <si>
    <t>LXTXXK</t>
  </si>
  <si>
    <t>WRASJ6</t>
  </si>
  <si>
    <t>9Z38RS</t>
  </si>
  <si>
    <t>RB9AJN</t>
  </si>
  <si>
    <t>OGXRK9</t>
  </si>
  <si>
    <t>ECAC1L</t>
  </si>
  <si>
    <t>420J1N</t>
  </si>
  <si>
    <t>G4LY83</t>
  </si>
  <si>
    <t>H7GQPL</t>
  </si>
  <si>
    <t>55FZ9I</t>
  </si>
  <si>
    <t>YKJGQ0</t>
  </si>
  <si>
    <t>258RCG</t>
  </si>
  <si>
    <t>ZCNQCY</t>
  </si>
  <si>
    <t>SDV69H</t>
  </si>
  <si>
    <t>Z696NS</t>
  </si>
  <si>
    <t>03H2ZB</t>
  </si>
  <si>
    <t>PZPRXW</t>
  </si>
  <si>
    <t>W5LJ1E</t>
  </si>
  <si>
    <t>B4DU09</t>
  </si>
  <si>
    <t>TTG2OW</t>
  </si>
  <si>
    <t>4IOFOL</t>
  </si>
  <si>
    <t>EJB84M</t>
  </si>
  <si>
    <t>RNL2RC</t>
  </si>
  <si>
    <t>D9UQRP</t>
  </si>
  <si>
    <t>9NHIBA</t>
  </si>
  <si>
    <t>KW6YQC</t>
  </si>
  <si>
    <t>P3H12G</t>
  </si>
  <si>
    <t>HBCIB4</t>
  </si>
  <si>
    <t>Q2CFYT</t>
  </si>
  <si>
    <t>Y1WCO5</t>
  </si>
  <si>
    <t>7YI8K2</t>
  </si>
  <si>
    <t>SXUMW8</t>
  </si>
  <si>
    <t>NSFBCU</t>
  </si>
  <si>
    <t>5KMHRW</t>
  </si>
  <si>
    <t>K8NV82</t>
  </si>
  <si>
    <t>4AN0TV</t>
  </si>
  <si>
    <t>F9XCR5</t>
  </si>
  <si>
    <t>EP8WEI</t>
  </si>
  <si>
    <t>B3NS3Z</t>
  </si>
  <si>
    <t>T64GUF</t>
  </si>
  <si>
    <t>5JLZUT</t>
  </si>
  <si>
    <t>N0ZRNP</t>
  </si>
  <si>
    <t>VPZ0OE</t>
  </si>
  <si>
    <t>RY1D35</t>
  </si>
  <si>
    <t>I731WD</t>
  </si>
  <si>
    <t>6W0GQ9</t>
  </si>
  <si>
    <t>ER1F33</t>
  </si>
  <si>
    <t>SKVB0N</t>
  </si>
  <si>
    <t>TY4EVA</t>
  </si>
  <si>
    <t>0LTJD2</t>
  </si>
  <si>
    <t>DXFO2W</t>
  </si>
  <si>
    <t>Q3WOBB</t>
  </si>
  <si>
    <t>CJT31V</t>
  </si>
  <si>
    <t>JLRHUB</t>
  </si>
  <si>
    <t>VJ3QRL</t>
  </si>
  <si>
    <t>AYYODT</t>
  </si>
  <si>
    <t>PE2TJY</t>
  </si>
  <si>
    <t>YS14FD</t>
  </si>
  <si>
    <t>C8XLVF</t>
  </si>
  <si>
    <t>TNAA2B</t>
  </si>
  <si>
    <t>OXX7XR</t>
  </si>
  <si>
    <t>PWGV9Q</t>
  </si>
  <si>
    <t>Y5I6H8</t>
  </si>
  <si>
    <t>J9JFGE</t>
  </si>
  <si>
    <t>7ZSAWC</t>
  </si>
  <si>
    <t>PHJP48</t>
  </si>
  <si>
    <t>YKVONQ</t>
  </si>
  <si>
    <t>BRLR04</t>
  </si>
  <si>
    <t>N55S08</t>
  </si>
  <si>
    <t>PSB6ZN</t>
  </si>
  <si>
    <t>8YL5MF</t>
  </si>
  <si>
    <t>VM9CP3</t>
  </si>
  <si>
    <t>ZBTGWN</t>
  </si>
  <si>
    <t>HL5JHG</t>
  </si>
  <si>
    <t>FD9RQS</t>
  </si>
  <si>
    <t>RKD7M8</t>
  </si>
  <si>
    <t>PT2NX9</t>
  </si>
  <si>
    <t>JJYBZK</t>
  </si>
  <si>
    <t>GN1I1C</t>
  </si>
  <si>
    <t>5H1APV</t>
  </si>
  <si>
    <t>BWEYZJ</t>
  </si>
  <si>
    <t>JLYE9U</t>
  </si>
  <si>
    <t>9U8117</t>
  </si>
  <si>
    <t>68A9QH</t>
  </si>
  <si>
    <t>ID20HP</t>
  </si>
  <si>
    <t>KWG72J</t>
  </si>
  <si>
    <t>WG7LJN</t>
  </si>
  <si>
    <t>5BDHVS</t>
  </si>
  <si>
    <t>QQPB0G</t>
  </si>
  <si>
    <t>BV41P9</t>
  </si>
  <si>
    <t>VSD3OD</t>
  </si>
  <si>
    <t>K7C2H0</t>
  </si>
  <si>
    <t>0AQKP4</t>
  </si>
  <si>
    <t>EQZLBG</t>
  </si>
  <si>
    <t>OO2YQ4</t>
  </si>
  <si>
    <t>I9664C</t>
  </si>
  <si>
    <t>31U8H6</t>
  </si>
  <si>
    <t>LWK7S6</t>
  </si>
  <si>
    <t>95PD3Q</t>
  </si>
  <si>
    <t>FYPKDF</t>
  </si>
  <si>
    <t>Z7N4N0</t>
  </si>
  <si>
    <t>HAPQM4</t>
  </si>
  <si>
    <t>XWX88T</t>
  </si>
  <si>
    <t>8F3FKZ</t>
  </si>
  <si>
    <t>SHYCCK</t>
  </si>
  <si>
    <t>DW6TP1</t>
  </si>
  <si>
    <t>7I0OPL</t>
  </si>
  <si>
    <t>V6PAEP</t>
  </si>
  <si>
    <t>MDQETA</t>
  </si>
  <si>
    <t>DCP3GJ</t>
  </si>
  <si>
    <t>8X3UC4</t>
  </si>
  <si>
    <t>8IHH0J</t>
  </si>
  <si>
    <t>UCJ1ID</t>
  </si>
  <si>
    <t>KM4TH7</t>
  </si>
  <si>
    <t>MP6EOJ</t>
  </si>
  <si>
    <t>1KYAU6</t>
  </si>
  <si>
    <t>2U83N1</t>
  </si>
  <si>
    <t>BFJT9T</t>
  </si>
  <si>
    <t>THFAGT</t>
  </si>
  <si>
    <t>XFNOA2</t>
  </si>
  <si>
    <t>D36JJP</t>
  </si>
  <si>
    <t>XA83A9</t>
  </si>
  <si>
    <t>8EI3VB</t>
  </si>
  <si>
    <t>Q5JSF6</t>
  </si>
  <si>
    <t>HNI2RT</t>
  </si>
  <si>
    <t>UKDJXL</t>
  </si>
  <si>
    <t>MKHRS1</t>
  </si>
  <si>
    <t>MK6MXJ</t>
  </si>
  <si>
    <t>V2VXKP</t>
  </si>
  <si>
    <t>9G76T3</t>
  </si>
  <si>
    <t>7GXPTL</t>
  </si>
  <si>
    <t>VM7FMG</t>
  </si>
  <si>
    <t>W61710</t>
  </si>
  <si>
    <t>HVFDVP</t>
  </si>
  <si>
    <t>W7JE1J</t>
  </si>
  <si>
    <t>GWAY2Y</t>
  </si>
  <si>
    <t>A7FDRQ</t>
  </si>
  <si>
    <t>DY0FG1</t>
  </si>
  <si>
    <t>IV8YF2</t>
  </si>
  <si>
    <t>OKNQUG</t>
  </si>
  <si>
    <t>ARJMZ8</t>
  </si>
  <si>
    <t>SO0ZGR</t>
  </si>
  <si>
    <t>LM6M9Z</t>
  </si>
  <si>
    <t>XMXBDJ</t>
  </si>
  <si>
    <t>8KTYO7</t>
  </si>
  <si>
    <t>6R28TI</t>
  </si>
  <si>
    <t>U0W862</t>
  </si>
  <si>
    <t>IX3EHH</t>
  </si>
  <si>
    <t>7HUKLB</t>
  </si>
  <si>
    <t>SDF123</t>
  </si>
  <si>
    <t>1YV473</t>
  </si>
  <si>
    <t>OU77UK</t>
  </si>
  <si>
    <t>QCV7IX</t>
  </si>
  <si>
    <t>XEL4XK</t>
  </si>
  <si>
    <t>UL1X0O</t>
  </si>
  <si>
    <t>VMISAK</t>
  </si>
  <si>
    <t>Y19RW6</t>
  </si>
  <si>
    <t>5NF6JE</t>
  </si>
  <si>
    <t>SXJW04</t>
  </si>
  <si>
    <t>RQKVQZ</t>
  </si>
  <si>
    <t>PCCESM</t>
  </si>
  <si>
    <t>8YSIK1</t>
  </si>
  <si>
    <t>KMEVLD</t>
  </si>
  <si>
    <t>CV6L6I</t>
  </si>
  <si>
    <t>M0UXPK</t>
  </si>
  <si>
    <t>Y1ENZC</t>
  </si>
  <si>
    <t>W57UP0</t>
  </si>
  <si>
    <t>TLFEBG</t>
  </si>
  <si>
    <t>G6WFEJ</t>
  </si>
  <si>
    <t>VDEP0V</t>
  </si>
  <si>
    <t>8FAE27</t>
  </si>
  <si>
    <t>EMPVYR</t>
  </si>
  <si>
    <t>G3P3EA</t>
  </si>
  <si>
    <t>GBKREZ</t>
  </si>
  <si>
    <t>LQUCKM</t>
  </si>
  <si>
    <t>9XBWQH</t>
  </si>
  <si>
    <t>DQSOK3</t>
  </si>
  <si>
    <t>E7EUPP</t>
  </si>
  <si>
    <t>132XIW</t>
  </si>
  <si>
    <t>VSCDZB</t>
  </si>
  <si>
    <t>PY9T32</t>
  </si>
  <si>
    <t>MZRSGF</t>
  </si>
  <si>
    <t>33GCH6</t>
  </si>
  <si>
    <t>6KNN3X</t>
  </si>
  <si>
    <t>E2K993</t>
  </si>
  <si>
    <t>O90JF7</t>
  </si>
  <si>
    <t>QV35PS</t>
  </si>
  <si>
    <t>LJH50C</t>
  </si>
  <si>
    <t>03LZ9N</t>
  </si>
  <si>
    <t>CKSBCB</t>
  </si>
  <si>
    <t>I6IOOA</t>
  </si>
  <si>
    <t>UZESH7</t>
  </si>
  <si>
    <t>I7J114</t>
  </si>
  <si>
    <t>ND9AXY</t>
  </si>
  <si>
    <t>GBNFNF</t>
  </si>
  <si>
    <t>KMZZAH</t>
  </si>
  <si>
    <t>5IGXXX</t>
  </si>
  <si>
    <t>RXWE7S</t>
  </si>
  <si>
    <t>EVEEXQ</t>
  </si>
  <si>
    <t>6VK2IV</t>
  </si>
  <si>
    <t>SI7CQ7</t>
  </si>
  <si>
    <t>GURCBI</t>
  </si>
  <si>
    <t>91REN7</t>
  </si>
  <si>
    <t>SEHYS2</t>
  </si>
  <si>
    <t>2XFRIO</t>
  </si>
  <si>
    <t>0GVY0P</t>
  </si>
  <si>
    <t>ERB8NZ</t>
  </si>
  <si>
    <t>ML3E2N</t>
  </si>
  <si>
    <t>JHBSYF</t>
  </si>
  <si>
    <t>6GU8NV</t>
  </si>
  <si>
    <t>QUJD8T</t>
  </si>
  <si>
    <t>LS70WI</t>
  </si>
  <si>
    <t>MMX2AQ</t>
  </si>
  <si>
    <t>D9798U</t>
  </si>
  <si>
    <t>R2S3W2</t>
  </si>
  <si>
    <t>SFRE0N</t>
  </si>
  <si>
    <t>LBEKVD</t>
  </si>
  <si>
    <t>XSLZBT</t>
  </si>
  <si>
    <t>0D6W0T</t>
  </si>
  <si>
    <t>9ZA2Q0</t>
  </si>
  <si>
    <t>KWEGVT</t>
  </si>
  <si>
    <t>OUT11L</t>
  </si>
  <si>
    <t>HIYGSX</t>
  </si>
  <si>
    <t>6KDNZY</t>
  </si>
  <si>
    <t>8CZXHQ</t>
  </si>
  <si>
    <t>QIE4R6</t>
  </si>
  <si>
    <t>IZHX9E</t>
  </si>
  <si>
    <t>K6KTEB</t>
  </si>
  <si>
    <t>3FOMBE</t>
  </si>
  <si>
    <t>LS1ZWL</t>
  </si>
  <si>
    <t>H88VNS</t>
  </si>
  <si>
    <t>3JMGF4</t>
  </si>
  <si>
    <t>SLMOH8</t>
  </si>
  <si>
    <t>YBGD1B</t>
  </si>
  <si>
    <t>OHZX92</t>
  </si>
  <si>
    <t>1HCEP1</t>
  </si>
  <si>
    <t>3HV208</t>
  </si>
  <si>
    <t>16LXED</t>
  </si>
  <si>
    <t>5QOYF6</t>
  </si>
  <si>
    <t>XWQ4NX</t>
  </si>
  <si>
    <t>T7QRK1</t>
  </si>
  <si>
    <t>Total:</t>
  </si>
  <si>
    <t>Column1</t>
  </si>
  <si>
    <t>Column2</t>
  </si>
  <si>
    <t>Column3</t>
  </si>
  <si>
    <t>Column4</t>
  </si>
  <si>
    <t>Column5</t>
  </si>
  <si>
    <t>Column6</t>
  </si>
  <si>
    <t>Column7</t>
  </si>
  <si>
    <t>Column8</t>
  </si>
  <si>
    <t>Column9</t>
  </si>
  <si>
    <t>Column12</t>
  </si>
  <si>
    <t>Column13</t>
  </si>
  <si>
    <t>Column14</t>
  </si>
  <si>
    <t>Column16</t>
  </si>
  <si>
    <t>Column17</t>
  </si>
  <si>
    <t>Column18</t>
  </si>
  <si>
    <t>Column21</t>
  </si>
  <si>
    <t>Column22</t>
  </si>
  <si>
    <t>Column23</t>
  </si>
  <si>
    <t>Column10</t>
  </si>
  <si>
    <t>Column11</t>
  </si>
  <si>
    <t>Column15</t>
  </si>
  <si>
    <t>Column19</t>
  </si>
  <si>
    <t>Column20</t>
  </si>
  <si>
    <t>Column24</t>
  </si>
  <si>
    <t>Column25</t>
  </si>
  <si>
    <t>Column26</t>
  </si>
  <si>
    <t>Column27</t>
  </si>
  <si>
    <t>Column28</t>
  </si>
  <si>
    <t>Column29</t>
  </si>
  <si>
    <t>Column30</t>
  </si>
  <si>
    <t>Column31</t>
  </si>
  <si>
    <t>Column32</t>
  </si>
  <si>
    <t>Column33</t>
  </si>
  <si>
    <t>Date Of birth</t>
  </si>
  <si>
    <t>Mobile Number</t>
  </si>
  <si>
    <t>Attendance</t>
  </si>
  <si>
    <t>Class Teacher</t>
  </si>
  <si>
    <t>Classes held</t>
  </si>
  <si>
    <t>Roll No</t>
  </si>
  <si>
    <t>Status</t>
  </si>
  <si>
    <t xml:space="preserve"> </t>
  </si>
  <si>
    <t>Date of BIrth</t>
  </si>
  <si>
    <t>Roll</t>
  </si>
  <si>
    <t>CA1_English</t>
  </si>
  <si>
    <t>CA1_Maths</t>
  </si>
  <si>
    <t>CA1_Science</t>
  </si>
  <si>
    <t>CA1_History</t>
  </si>
  <si>
    <t>CA1_Total</t>
  </si>
  <si>
    <t>CA1_Average</t>
  </si>
  <si>
    <t>CA2_English</t>
  </si>
  <si>
    <t>CA2_Maths</t>
  </si>
  <si>
    <t>CA2_Science</t>
  </si>
  <si>
    <t>CA2_History</t>
  </si>
  <si>
    <t>CA2_Total</t>
  </si>
  <si>
    <t>CA2_Average</t>
  </si>
  <si>
    <t>MID_English</t>
  </si>
  <si>
    <t>MID_Maths</t>
  </si>
  <si>
    <t>MID_Science</t>
  </si>
  <si>
    <t>MID_History</t>
  </si>
  <si>
    <t>MID_Sum</t>
  </si>
  <si>
    <t>MID_Average</t>
  </si>
  <si>
    <t>CA3_English</t>
  </si>
  <si>
    <t>CA3_Maths</t>
  </si>
  <si>
    <t>CA3_Science</t>
  </si>
  <si>
    <t>CA3_History</t>
  </si>
  <si>
    <t>CA3_Sum</t>
  </si>
  <si>
    <t>CA3_Average</t>
  </si>
  <si>
    <t>Final Score</t>
  </si>
  <si>
    <t>07/01/2014</t>
  </si>
  <si>
    <t>ABC1</t>
  </si>
  <si>
    <t>10/01/2014</t>
  </si>
  <si>
    <t>ABC2</t>
  </si>
  <si>
    <t>18/01/2014</t>
  </si>
  <si>
    <t>ABC3</t>
  </si>
  <si>
    <t>06/02/2014</t>
  </si>
  <si>
    <t>ABC4</t>
  </si>
  <si>
    <t>24/02/2014</t>
  </si>
  <si>
    <t>ABC5</t>
  </si>
  <si>
    <t>25/02/2014</t>
  </si>
  <si>
    <t>ABC6</t>
  </si>
  <si>
    <t>10/04/2014</t>
  </si>
  <si>
    <t>ABC7</t>
  </si>
  <si>
    <t>12/04/2014</t>
  </si>
  <si>
    <t>ABC8</t>
  </si>
  <si>
    <t>24/04/2014</t>
  </si>
  <si>
    <t>ABC9</t>
  </si>
  <si>
    <t>25/04/2014</t>
  </si>
  <si>
    <t>ABC10</t>
  </si>
  <si>
    <t>04/05/2014</t>
  </si>
  <si>
    <t>ABC11</t>
  </si>
  <si>
    <t>13/05/2014</t>
  </si>
  <si>
    <t>ABC12</t>
  </si>
  <si>
    <t>23/05/2014</t>
  </si>
  <si>
    <t>ABC13</t>
  </si>
  <si>
    <t>25/05/2014</t>
  </si>
  <si>
    <t>ABC14</t>
  </si>
  <si>
    <t>29/05/2014</t>
  </si>
  <si>
    <t>ABC15</t>
  </si>
  <si>
    <t>01/06/2014</t>
  </si>
  <si>
    <t>ABC16</t>
  </si>
  <si>
    <t>18/06/2014</t>
  </si>
  <si>
    <t>ABC17</t>
  </si>
  <si>
    <t>20/06/2014</t>
  </si>
  <si>
    <t>ABC18</t>
  </si>
  <si>
    <t>24/06/2014</t>
  </si>
  <si>
    <t>ABC19</t>
  </si>
  <si>
    <t>12/07/2014</t>
  </si>
  <si>
    <t>ABC20</t>
  </si>
  <si>
    <t>21/07/2014</t>
  </si>
  <si>
    <t>ABC21</t>
  </si>
  <si>
    <t>26/10/2014</t>
  </si>
  <si>
    <t>ABC22</t>
  </si>
  <si>
    <t>06/11/2014</t>
  </si>
  <si>
    <t>ABC23</t>
  </si>
  <si>
    <t>04/12/2014</t>
  </si>
  <si>
    <t>ABC24</t>
  </si>
  <si>
    <t>21/12/2014</t>
  </si>
  <si>
    <t>ABC25</t>
  </si>
  <si>
    <t>17/01/2014</t>
  </si>
  <si>
    <t>ABC26</t>
  </si>
  <si>
    <t>20/01/2014</t>
  </si>
  <si>
    <t>ABC27</t>
  </si>
  <si>
    <t>ABC28</t>
  </si>
  <si>
    <t>19/03/2014</t>
  </si>
  <si>
    <t>ABC29</t>
  </si>
  <si>
    <t>20/03/2014</t>
  </si>
  <si>
    <t>ABC30</t>
  </si>
  <si>
    <t>04/04/2014</t>
  </si>
  <si>
    <t>ABC31</t>
  </si>
  <si>
    <t>18/04/2014</t>
  </si>
  <si>
    <t>ABC32</t>
  </si>
  <si>
    <t>28/04/2014</t>
  </si>
  <si>
    <t>ABC33</t>
  </si>
  <si>
    <t>15/05/2014</t>
  </si>
  <si>
    <t>ABC34</t>
  </si>
  <si>
    <t>22/05/2014</t>
  </si>
  <si>
    <t>ABC35</t>
  </si>
  <si>
    <t>26/05/2014</t>
  </si>
  <si>
    <t>ABC36</t>
  </si>
  <si>
    <t>12/06/2014</t>
  </si>
  <si>
    <t>ABC37</t>
  </si>
  <si>
    <t>14/06/2014</t>
  </si>
  <si>
    <t>ABC38</t>
  </si>
  <si>
    <t>23/07/2014</t>
  </si>
  <si>
    <t>ABC39</t>
  </si>
  <si>
    <t>10/08/2014</t>
  </si>
  <si>
    <t>ABC40</t>
  </si>
  <si>
    <t>25/08/2014</t>
  </si>
  <si>
    <t>ABC41</t>
  </si>
  <si>
    <t>27/08/2014</t>
  </si>
  <si>
    <t>ABC42</t>
  </si>
  <si>
    <t>31/08/2014</t>
  </si>
  <si>
    <t>ABC43</t>
  </si>
  <si>
    <t>25/09/2014</t>
  </si>
  <si>
    <t>ABC44</t>
  </si>
  <si>
    <t>30/10/2014</t>
  </si>
  <si>
    <t>ABC45</t>
  </si>
  <si>
    <t>ABC46</t>
  </si>
  <si>
    <t>16/11/2014</t>
  </si>
  <si>
    <t>ABC47</t>
  </si>
  <si>
    <t>27/11/2014</t>
  </si>
  <si>
    <t>ABC48</t>
  </si>
  <si>
    <t>01/12/2014</t>
  </si>
  <si>
    <t>ABC49</t>
  </si>
  <si>
    <t>05/12/2014</t>
  </si>
  <si>
    <t>ABC50</t>
  </si>
  <si>
    <t>01/01/2014</t>
  </si>
  <si>
    <t>ABC51</t>
  </si>
  <si>
    <t>27/03/2014</t>
  </si>
  <si>
    <t>ABC52</t>
  </si>
  <si>
    <t>29/04/2014</t>
  </si>
  <si>
    <t>ABC53</t>
  </si>
  <si>
    <t>ABC54</t>
  </si>
  <si>
    <t>04/06/2014</t>
  </si>
  <si>
    <t>ABC55</t>
  </si>
  <si>
    <t>22/06/2014</t>
  </si>
  <si>
    <t>ABC56</t>
  </si>
  <si>
    <t>ABC57</t>
  </si>
  <si>
    <t>15/07/2014</t>
  </si>
  <si>
    <t>ABC58</t>
  </si>
  <si>
    <t>19/07/2014</t>
  </si>
  <si>
    <t>ABC59</t>
  </si>
  <si>
    <t>22/07/2014</t>
  </si>
  <si>
    <t>ABC60</t>
  </si>
  <si>
    <t>28/07/2014</t>
  </si>
  <si>
    <t>ABC61</t>
  </si>
  <si>
    <t>29/07/2014</t>
  </si>
  <si>
    <t>ABC62</t>
  </si>
  <si>
    <t>01/08/2014</t>
  </si>
  <si>
    <t>ABC63</t>
  </si>
  <si>
    <t>17/08/2014</t>
  </si>
  <si>
    <t>ABC64</t>
  </si>
  <si>
    <t>ABC65</t>
  </si>
  <si>
    <t>16/09/2014</t>
  </si>
  <si>
    <t>ABC66</t>
  </si>
  <si>
    <t>19/09/2014</t>
  </si>
  <si>
    <t>ABC67</t>
  </si>
  <si>
    <t>24/09/2014</t>
  </si>
  <si>
    <t>ABC68</t>
  </si>
  <si>
    <t>04/10/2014</t>
  </si>
  <si>
    <t>ABC69</t>
  </si>
  <si>
    <t>19/11/2014</t>
  </si>
  <si>
    <t>ABC70</t>
  </si>
  <si>
    <t>21/11/2014</t>
  </si>
  <si>
    <t>ABC71</t>
  </si>
  <si>
    <t>06/12/2014</t>
  </si>
  <si>
    <t>ABC72</t>
  </si>
  <si>
    <t>13/12/2014</t>
  </si>
  <si>
    <t>ABC73</t>
  </si>
  <si>
    <t>18/12/2014</t>
  </si>
  <si>
    <t>ABC74</t>
  </si>
  <si>
    <t>27/12/2014</t>
  </si>
  <si>
    <t>ABC75</t>
  </si>
  <si>
    <t>ABC76</t>
  </si>
  <si>
    <t>02/01/2014</t>
  </si>
  <si>
    <t>ABC77</t>
  </si>
  <si>
    <t>ABC78</t>
  </si>
  <si>
    <t>22/01/2014</t>
  </si>
  <si>
    <t>ABC79</t>
  </si>
  <si>
    <t>03/02/2014</t>
  </si>
  <si>
    <t>ABC80</t>
  </si>
  <si>
    <t>10/03/2014</t>
  </si>
  <si>
    <t>ABC81</t>
  </si>
  <si>
    <t>15/03/2014</t>
  </si>
  <si>
    <t>ABC82</t>
  </si>
  <si>
    <t>ABC83</t>
  </si>
  <si>
    <t>ABC84</t>
  </si>
  <si>
    <t>27/05/2014</t>
  </si>
  <si>
    <t>ABC85</t>
  </si>
  <si>
    <t>ABC86</t>
  </si>
  <si>
    <t>04/09/2014</t>
  </si>
  <si>
    <t>ABC87</t>
  </si>
  <si>
    <t>10/09/2014</t>
  </si>
  <si>
    <t>ABC88</t>
  </si>
  <si>
    <t>13/01/2013</t>
  </si>
  <si>
    <t>ABC89</t>
  </si>
  <si>
    <t>17/01/2013</t>
  </si>
  <si>
    <t>ABC90</t>
  </si>
  <si>
    <t>20/01/2013</t>
  </si>
  <si>
    <t>ABC91</t>
  </si>
  <si>
    <t>23/01/2013</t>
  </si>
  <si>
    <t>ABC92</t>
  </si>
  <si>
    <t>23/02/2013</t>
  </si>
  <si>
    <t>ABC93</t>
  </si>
  <si>
    <t>24/03/2013</t>
  </si>
  <si>
    <t>ABC94</t>
  </si>
  <si>
    <t>05/04/2013</t>
  </si>
  <si>
    <t>ABC95</t>
  </si>
  <si>
    <t>24/04/2013</t>
  </si>
  <si>
    <t>ABC96</t>
  </si>
  <si>
    <t>02/05/2013</t>
  </si>
  <si>
    <t>ABC97</t>
  </si>
  <si>
    <t>15/05/2013</t>
  </si>
  <si>
    <t>ABC98</t>
  </si>
  <si>
    <t>30/05/2013</t>
  </si>
  <si>
    <t>ABC99</t>
  </si>
  <si>
    <t>31/05/2013</t>
  </si>
  <si>
    <t>ABC100</t>
  </si>
  <si>
    <t>17/06/2013</t>
  </si>
  <si>
    <t>ABC101</t>
  </si>
  <si>
    <t>17/08/2013</t>
  </si>
  <si>
    <t>ABC102</t>
  </si>
  <si>
    <t>08/09/2013</t>
  </si>
  <si>
    <t>ABC103</t>
  </si>
  <si>
    <t>11/10/2013</t>
  </si>
  <si>
    <t>ABC104</t>
  </si>
  <si>
    <t>12/10/2013</t>
  </si>
  <si>
    <t>ABC105</t>
  </si>
  <si>
    <t>19/10/2013</t>
  </si>
  <si>
    <t>ABC106</t>
  </si>
  <si>
    <t>28/10/2013</t>
  </si>
  <si>
    <t>ABC107</t>
  </si>
  <si>
    <t>12/11/2013</t>
  </si>
  <si>
    <t>ABC108</t>
  </si>
  <si>
    <t>13/11/2013</t>
  </si>
  <si>
    <t>ABC109</t>
  </si>
  <si>
    <t>14/11/2013</t>
  </si>
  <si>
    <t>ABC110</t>
  </si>
  <si>
    <t>27/11/2013</t>
  </si>
  <si>
    <t>ABC111</t>
  </si>
  <si>
    <t>02/12/2013</t>
  </si>
  <si>
    <t>ABC112</t>
  </si>
  <si>
    <t>19/12/2013</t>
  </si>
  <si>
    <t>ABC113</t>
  </si>
  <si>
    <t>29/01/2013</t>
  </si>
  <si>
    <t>ABC114</t>
  </si>
  <si>
    <t>23/03/2013</t>
  </si>
  <si>
    <t>ABC115</t>
  </si>
  <si>
    <t>11/04/2013</t>
  </si>
  <si>
    <t>ABC116</t>
  </si>
  <si>
    <t>25/04/2013</t>
  </si>
  <si>
    <t>ABC117</t>
  </si>
  <si>
    <t>03/05/2013</t>
  </si>
  <si>
    <t>ABC118</t>
  </si>
  <si>
    <t>09/06/2013</t>
  </si>
  <si>
    <t>ABC119</t>
  </si>
  <si>
    <t>19/06/2013</t>
  </si>
  <si>
    <t>ABC120</t>
  </si>
  <si>
    <t>28/06/2013</t>
  </si>
  <si>
    <t>ABC121</t>
  </si>
  <si>
    <t>03/07/2013</t>
  </si>
  <si>
    <t>ABC122</t>
  </si>
  <si>
    <t>12/07/2013</t>
  </si>
  <si>
    <t>ABC123</t>
  </si>
  <si>
    <t>20/07/2013</t>
  </si>
  <si>
    <t>ABC124</t>
  </si>
  <si>
    <t>13/08/2013</t>
  </si>
  <si>
    <t>ABC125</t>
  </si>
  <si>
    <t>18/08/2013</t>
  </si>
  <si>
    <t>ABC126</t>
  </si>
  <si>
    <t>20/08/2013</t>
  </si>
  <si>
    <t>ABC127</t>
  </si>
  <si>
    <t>31/08/2013</t>
  </si>
  <si>
    <t>ABC128</t>
  </si>
  <si>
    <t>06/09/2013</t>
  </si>
  <si>
    <t>ABC129</t>
  </si>
  <si>
    <t>09/09/2013</t>
  </si>
  <si>
    <t>ABC130</t>
  </si>
  <si>
    <t>ABC131</t>
  </si>
  <si>
    <t>15/10/2013</t>
  </si>
  <si>
    <t>ABC132</t>
  </si>
  <si>
    <t>05/11/2013</t>
  </si>
  <si>
    <t>ABC133</t>
  </si>
  <si>
    <t>25/11/2013</t>
  </si>
  <si>
    <t>ABC134</t>
  </si>
  <si>
    <t>04/12/2013</t>
  </si>
  <si>
    <t>ABC135</t>
  </si>
  <si>
    <t>09/12/2013</t>
  </si>
  <si>
    <t>ABC136</t>
  </si>
  <si>
    <t>16/12/2013</t>
  </si>
  <si>
    <t>ABC137</t>
  </si>
  <si>
    <t>22/12/2013</t>
  </si>
  <si>
    <t>ABC138</t>
  </si>
  <si>
    <t>15/01/2013</t>
  </si>
  <si>
    <t>ABC139</t>
  </si>
  <si>
    <t>19/01/2013</t>
  </si>
  <si>
    <t>ABC140</t>
  </si>
  <si>
    <t>03/02/2013</t>
  </si>
  <si>
    <t>ABC141</t>
  </si>
  <si>
    <t>04/02/2013</t>
  </si>
  <si>
    <t>ABC142</t>
  </si>
  <si>
    <t>06/02/2013</t>
  </si>
  <si>
    <t>ABC143</t>
  </si>
  <si>
    <t>08/02/2013</t>
  </si>
  <si>
    <t>ABC144</t>
  </si>
  <si>
    <t>16/03/2013</t>
  </si>
  <si>
    <t>ABC145</t>
  </si>
  <si>
    <t>22/03/2013</t>
  </si>
  <si>
    <t>ABC146</t>
  </si>
  <si>
    <t>ABC147</t>
  </si>
  <si>
    <t>ABC148</t>
  </si>
  <si>
    <t>03/06/2013</t>
  </si>
  <si>
    <t>ABC149</t>
  </si>
  <si>
    <t>22/07/2013</t>
  </si>
  <si>
    <t>ABC150</t>
  </si>
  <si>
    <t>28/07/2013</t>
  </si>
  <si>
    <t>ABC151</t>
  </si>
  <si>
    <t>08/08/2013</t>
  </si>
  <si>
    <t>ABC152</t>
  </si>
  <si>
    <t>16/08/2013</t>
  </si>
  <si>
    <t>ABC153</t>
  </si>
  <si>
    <t>30/08/2013</t>
  </si>
  <si>
    <t>ABC154</t>
  </si>
  <si>
    <t>25/09/2013</t>
  </si>
  <si>
    <t>ABC155</t>
  </si>
  <si>
    <t>04/10/2013</t>
  </si>
  <si>
    <t>ABC156</t>
  </si>
  <si>
    <t>08/10/2013</t>
  </si>
  <si>
    <t>ABC157</t>
  </si>
  <si>
    <t>17/10/2013</t>
  </si>
  <si>
    <t>ABC158</t>
  </si>
  <si>
    <t>31/10/2013</t>
  </si>
  <si>
    <t>ABC159</t>
  </si>
  <si>
    <t>20/11/2013</t>
  </si>
  <si>
    <t>ABC160</t>
  </si>
  <si>
    <t>12/12/2013</t>
  </si>
  <si>
    <t>ABC161</t>
  </si>
  <si>
    <t>21/12/2013</t>
  </si>
  <si>
    <t>ABC162</t>
  </si>
  <si>
    <t>29/12/2013</t>
  </si>
  <si>
    <t>ABC163</t>
  </si>
  <si>
    <t>05/01/2013</t>
  </si>
  <si>
    <t>ABC164</t>
  </si>
  <si>
    <t>05/03/2013</t>
  </si>
  <si>
    <t>ABC165</t>
  </si>
  <si>
    <t>17/03/2013</t>
  </si>
  <si>
    <t>ABC166</t>
  </si>
  <si>
    <t>08/04/2013</t>
  </si>
  <si>
    <t>ABC167</t>
  </si>
  <si>
    <t>23/04/2013</t>
  </si>
  <si>
    <t>ABC168</t>
  </si>
  <si>
    <t>11/05/2013</t>
  </si>
  <si>
    <t>ABC169</t>
  </si>
  <si>
    <t>15/06/2013</t>
  </si>
  <si>
    <t>ABC170</t>
  </si>
  <si>
    <t>ABC171</t>
  </si>
  <si>
    <t>04/07/2013</t>
  </si>
  <si>
    <t>ABC172</t>
  </si>
  <si>
    <t>06/07/2013</t>
  </si>
  <si>
    <t>ABC173</t>
  </si>
  <si>
    <t>07/07/2013</t>
  </si>
  <si>
    <t>ABC174</t>
  </si>
  <si>
    <t>16/07/2013</t>
  </si>
  <si>
    <t>ABC175</t>
  </si>
  <si>
    <t>06/08/2013</t>
  </si>
  <si>
    <t>ABC176</t>
  </si>
  <si>
    <t>17/01/2012</t>
  </si>
  <si>
    <t>ABC177</t>
  </si>
  <si>
    <t>26/01/2012</t>
  </si>
  <si>
    <t>ABC178</t>
  </si>
  <si>
    <t>31/01/2012</t>
  </si>
  <si>
    <t>ABC179</t>
  </si>
  <si>
    <t>27/03/2012</t>
  </si>
  <si>
    <t>ABC180</t>
  </si>
  <si>
    <t>31/03/2012</t>
  </si>
  <si>
    <t>ABC181</t>
  </si>
  <si>
    <t>09/04/2012</t>
  </si>
  <si>
    <t>ABC182</t>
  </si>
  <si>
    <t>11/04/2012</t>
  </si>
  <si>
    <t>ABC183</t>
  </si>
  <si>
    <t>03/05/2012</t>
  </si>
  <si>
    <t>ABC184</t>
  </si>
  <si>
    <t>18/05/2012</t>
  </si>
  <si>
    <t>ABC185</t>
  </si>
  <si>
    <t>23/06/2012</t>
  </si>
  <si>
    <t>ABC186</t>
  </si>
  <si>
    <t>30/06/2012</t>
  </si>
  <si>
    <t>ABC187</t>
  </si>
  <si>
    <t>07/07/2012</t>
  </si>
  <si>
    <t>ABC188</t>
  </si>
  <si>
    <t>24/07/2012</t>
  </si>
  <si>
    <t>ABC189</t>
  </si>
  <si>
    <t>06/08/2012</t>
  </si>
  <si>
    <t>ABC190</t>
  </si>
  <si>
    <t>09/08/2012</t>
  </si>
  <si>
    <t>ABC191</t>
  </si>
  <si>
    <t>19/08/2012</t>
  </si>
  <si>
    <t>ABC192</t>
  </si>
  <si>
    <t>23/08/2012</t>
  </si>
  <si>
    <t>ABC193</t>
  </si>
  <si>
    <t>04/09/2012</t>
  </si>
  <si>
    <t>ABC194</t>
  </si>
  <si>
    <t>27/09/2012</t>
  </si>
  <si>
    <t>ABC195</t>
  </si>
  <si>
    <t>03/10/2012</t>
  </si>
  <si>
    <t>ABC196</t>
  </si>
  <si>
    <t>27/10/2012</t>
  </si>
  <si>
    <t>ABC197</t>
  </si>
  <si>
    <t>14/11/2012</t>
  </si>
  <si>
    <t>ABC198</t>
  </si>
  <si>
    <t>04/12/2012</t>
  </si>
  <si>
    <t>ABC199</t>
  </si>
  <si>
    <t>17/12/2012</t>
  </si>
  <si>
    <t>ABC200</t>
  </si>
  <si>
    <t>30/12/2012</t>
  </si>
  <si>
    <t>ABC201</t>
  </si>
  <si>
    <t>24/01/2012</t>
  </si>
  <si>
    <t>ABC202</t>
  </si>
  <si>
    <t>13/02/2012</t>
  </si>
  <si>
    <t>ABC203</t>
  </si>
  <si>
    <t>23/02/2012</t>
  </si>
  <si>
    <t>ABC204</t>
  </si>
  <si>
    <t>07/03/2012</t>
  </si>
  <si>
    <t>ABC205</t>
  </si>
  <si>
    <t>14/03/2012</t>
  </si>
  <si>
    <t>ABC206</t>
  </si>
  <si>
    <t>17/03/2012</t>
  </si>
  <si>
    <t>ABC207</t>
  </si>
  <si>
    <t>26/03/2012</t>
  </si>
  <si>
    <t>ABC208</t>
  </si>
  <si>
    <t>20/04/2012</t>
  </si>
  <si>
    <t>ABC209</t>
  </si>
  <si>
    <t>12/05/2012</t>
  </si>
  <si>
    <t>ABC210</t>
  </si>
  <si>
    <t>16/05/2012</t>
  </si>
  <si>
    <t>ABC211</t>
  </si>
  <si>
    <t>01/06/2012</t>
  </si>
  <si>
    <t>ABC212</t>
  </si>
  <si>
    <t>09/06/2012</t>
  </si>
  <si>
    <t>ABC213</t>
  </si>
  <si>
    <t>18/06/2012</t>
  </si>
  <si>
    <t>ABC214</t>
  </si>
  <si>
    <t>02/07/2012</t>
  </si>
  <si>
    <t>ABC215</t>
  </si>
  <si>
    <t>10/07/2012</t>
  </si>
  <si>
    <t>ABC216</t>
  </si>
  <si>
    <t>12/08/2012</t>
  </si>
  <si>
    <t>ABC217</t>
  </si>
  <si>
    <t>20/08/2012</t>
  </si>
  <si>
    <t>ABC218</t>
  </si>
  <si>
    <t>25/08/2012</t>
  </si>
  <si>
    <t>ABC219</t>
  </si>
  <si>
    <t>30/08/2012</t>
  </si>
  <si>
    <t>ABC220</t>
  </si>
  <si>
    <t>06/10/2012</t>
  </si>
  <si>
    <t>ABC221</t>
  </si>
  <si>
    <t>03/12/2012</t>
  </si>
  <si>
    <t>ABC222</t>
  </si>
  <si>
    <t>05/12/2012</t>
  </si>
  <si>
    <t>ABC223</t>
  </si>
  <si>
    <t>07/12/2012</t>
  </si>
  <si>
    <t>ABC224</t>
  </si>
  <si>
    <t>21/12/2012</t>
  </si>
  <si>
    <t>ABC225</t>
  </si>
  <si>
    <t>29/12/2012</t>
  </si>
  <si>
    <t>ABC226</t>
  </si>
  <si>
    <t>05/01/2012</t>
  </si>
  <si>
    <t>ABC227</t>
  </si>
  <si>
    <t>11/01/2012</t>
  </si>
  <si>
    <t>ABC228</t>
  </si>
  <si>
    <t>20/01/2012</t>
  </si>
  <si>
    <t>ABC229</t>
  </si>
  <si>
    <t>29/01/2012</t>
  </si>
  <si>
    <t>ABC230</t>
  </si>
  <si>
    <t>04/02/2012</t>
  </si>
  <si>
    <t>ABC231</t>
  </si>
  <si>
    <t>02/04/2012</t>
  </si>
  <si>
    <t>ABC232</t>
  </si>
  <si>
    <t>ABC233</t>
  </si>
  <si>
    <t>15/06/2012</t>
  </si>
  <si>
    <t>ABC234</t>
  </si>
  <si>
    <t>ABC235</t>
  </si>
  <si>
    <t>20/07/2012</t>
  </si>
  <si>
    <t>ABC236</t>
  </si>
  <si>
    <t>22/07/2012</t>
  </si>
  <si>
    <t>ABC237</t>
  </si>
  <si>
    <t>14/08/2012</t>
  </si>
  <si>
    <t>ABC238</t>
  </si>
  <si>
    <t>ABC239</t>
  </si>
  <si>
    <t>08/09/2012</t>
  </si>
  <si>
    <t>ABC240</t>
  </si>
  <si>
    <t>13/09/2012</t>
  </si>
  <si>
    <t>ABC241</t>
  </si>
  <si>
    <t>15/09/2012</t>
  </si>
  <si>
    <t>ABC242</t>
  </si>
  <si>
    <t>02/10/2012</t>
  </si>
  <si>
    <t>ABC243</t>
  </si>
  <si>
    <t>18/10/2012</t>
  </si>
  <si>
    <t>ABC244</t>
  </si>
  <si>
    <t>28/10/2012</t>
  </si>
  <si>
    <t>ABC245</t>
  </si>
  <si>
    <t>30/10/2012</t>
  </si>
  <si>
    <t>ABC246</t>
  </si>
  <si>
    <t>03/11/2012</t>
  </si>
  <si>
    <t>ABC247</t>
  </si>
  <si>
    <t>15/11/2012</t>
  </si>
  <si>
    <t>ABC248</t>
  </si>
  <si>
    <t>28/11/2012</t>
  </si>
  <si>
    <t>ABC249</t>
  </si>
  <si>
    <t>02/12/2012</t>
  </si>
  <si>
    <t>ABC250</t>
  </si>
  <si>
    <t>22/12/2012</t>
  </si>
  <si>
    <t>ABC251</t>
  </si>
  <si>
    <t>23/01/2012</t>
  </si>
  <si>
    <t>ABC252</t>
  </si>
  <si>
    <t>25/01/2012</t>
  </si>
  <si>
    <t>ABC253</t>
  </si>
  <si>
    <t>09/02/2012</t>
  </si>
  <si>
    <t>ABC254</t>
  </si>
  <si>
    <t>02/03/2012</t>
  </si>
  <si>
    <t>ABC255</t>
  </si>
  <si>
    <t>23/03/2012</t>
  </si>
  <si>
    <t>ABC256</t>
  </si>
  <si>
    <t>28/03/2012</t>
  </si>
  <si>
    <t>ABC257</t>
  </si>
  <si>
    <t>14/05/2012</t>
  </si>
  <si>
    <t>ABC258</t>
  </si>
  <si>
    <t>08/06/2012</t>
  </si>
  <si>
    <t>ABC259</t>
  </si>
  <si>
    <t>ABC260</t>
  </si>
  <si>
    <t>29/07/2012</t>
  </si>
  <si>
    <t>ABC261</t>
  </si>
  <si>
    <t>07/09/2012</t>
  </si>
  <si>
    <t>ABC262</t>
  </si>
  <si>
    <t>ABC263</t>
  </si>
  <si>
    <t>25/09/2012</t>
  </si>
  <si>
    <t>ABC264</t>
  </si>
  <si>
    <t>26/09/2012</t>
  </si>
  <si>
    <t>ABC265</t>
  </si>
  <si>
    <t>01/10/2012</t>
  </si>
  <si>
    <t>ABC266</t>
  </si>
  <si>
    <t>21/10/2012</t>
  </si>
  <si>
    <t>ABC267</t>
  </si>
  <si>
    <t>26/10/2012</t>
  </si>
  <si>
    <t>ABC268</t>
  </si>
  <si>
    <t>13/11/2012</t>
  </si>
  <si>
    <t>ABC269</t>
  </si>
  <si>
    <t>18/11/2012</t>
  </si>
  <si>
    <t>ABC270</t>
  </si>
  <si>
    <t>09/12/2012</t>
  </si>
  <si>
    <t>ABC271</t>
  </si>
  <si>
    <t>11/12/2012</t>
  </si>
  <si>
    <t>ABC272</t>
  </si>
  <si>
    <t>13/12/2012</t>
  </si>
  <si>
    <t>ABC273</t>
  </si>
  <si>
    <t>ABC274</t>
  </si>
  <si>
    <t>23/12/2012</t>
  </si>
  <si>
    <t>ABC275</t>
  </si>
  <si>
    <t>25/12/2012</t>
  </si>
  <si>
    <t>ABC276</t>
  </si>
  <si>
    <t>02/02/2012</t>
  </si>
  <si>
    <t>ABC277</t>
  </si>
  <si>
    <t>ABC278</t>
  </si>
  <si>
    <t>03/03/2012</t>
  </si>
  <si>
    <t>ABC279</t>
  </si>
  <si>
    <t>05/03/2012</t>
  </si>
  <si>
    <t>ABC280</t>
  </si>
  <si>
    <t>07/01/2011</t>
  </si>
  <si>
    <t>ABC281</t>
  </si>
  <si>
    <t>13/01/2011</t>
  </si>
  <si>
    <t>ABC282</t>
  </si>
  <si>
    <t>16/01/2011</t>
  </si>
  <si>
    <t>ABC283</t>
  </si>
  <si>
    <t>25/02/2011</t>
  </si>
  <si>
    <t>ABC284</t>
  </si>
  <si>
    <t>22/03/2011</t>
  </si>
  <si>
    <t>ABC285</t>
  </si>
  <si>
    <t>05/04/2011</t>
  </si>
  <si>
    <t>ABC286</t>
  </si>
  <si>
    <t>03/05/2011</t>
  </si>
  <si>
    <t>ABC287</t>
  </si>
  <si>
    <t>04/05/2011</t>
  </si>
  <si>
    <t>ABC288</t>
  </si>
  <si>
    <t>08/05/2011</t>
  </si>
  <si>
    <t>ABC289</t>
  </si>
  <si>
    <t>15/05/2011</t>
  </si>
  <si>
    <t>ABC290</t>
  </si>
  <si>
    <t>31/05/2011</t>
  </si>
  <si>
    <t>ABC291</t>
  </si>
  <si>
    <t>03/06/2011</t>
  </si>
  <si>
    <t>ABC292</t>
  </si>
  <si>
    <t>09/06/2011</t>
  </si>
  <si>
    <t>ABC293</t>
  </si>
  <si>
    <t>07/07/2011</t>
  </si>
  <si>
    <t>ABC294</t>
  </si>
  <si>
    <t>15/08/2011</t>
  </si>
  <si>
    <t>ABC295</t>
  </si>
  <si>
    <t>19/08/2011</t>
  </si>
  <si>
    <t>ABC296</t>
  </si>
  <si>
    <t>20/08/2011</t>
  </si>
  <si>
    <t>ABC297</t>
  </si>
  <si>
    <t>26/08/2011</t>
  </si>
  <si>
    <t>ABC298</t>
  </si>
  <si>
    <t>06/10/2011</t>
  </si>
  <si>
    <t>ABC299</t>
  </si>
  <si>
    <t>09/10/2011</t>
  </si>
  <si>
    <t>ABC300</t>
  </si>
  <si>
    <t>25/10/2011</t>
  </si>
  <si>
    <t>ABC301</t>
  </si>
  <si>
    <t>10/11/2011</t>
  </si>
  <si>
    <t>ABC302</t>
  </si>
  <si>
    <t>20/11/2011</t>
  </si>
  <si>
    <t>ABC303</t>
  </si>
  <si>
    <t>23/11/2011</t>
  </si>
  <si>
    <t>ABC304</t>
  </si>
  <si>
    <t>03/12/2011</t>
  </si>
  <si>
    <t>ABC305</t>
  </si>
  <si>
    <t>ABC306</t>
  </si>
  <si>
    <t>14/01/2011</t>
  </si>
  <si>
    <t>ABC307</t>
  </si>
  <si>
    <t>22/01/2011</t>
  </si>
  <si>
    <t>ABC308</t>
  </si>
  <si>
    <t>09/02/2011</t>
  </si>
  <si>
    <t>ABC309</t>
  </si>
  <si>
    <t>22/02/2011</t>
  </si>
  <si>
    <t>ABC310</t>
  </si>
  <si>
    <t>27/02/2011</t>
  </si>
  <si>
    <t>ABC311</t>
  </si>
  <si>
    <t>01/03/2011</t>
  </si>
  <si>
    <t>ABC312</t>
  </si>
  <si>
    <t>06/03/2011</t>
  </si>
  <si>
    <t>ABC313</t>
  </si>
  <si>
    <t>10/03/2011</t>
  </si>
  <si>
    <t>ABC314</t>
  </si>
  <si>
    <t>19/03/2011</t>
  </si>
  <si>
    <t>ABC315</t>
  </si>
  <si>
    <t>10/04/2011</t>
  </si>
  <si>
    <t>ABC316</t>
  </si>
  <si>
    <t>16/05/2011</t>
  </si>
  <si>
    <t>ABC317</t>
  </si>
  <si>
    <t>30/05/2011</t>
  </si>
  <si>
    <t>ABC318</t>
  </si>
  <si>
    <t>10/06/2011</t>
  </si>
  <si>
    <t>ABC319</t>
  </si>
  <si>
    <t>19/06/2011</t>
  </si>
  <si>
    <t>ABC320</t>
  </si>
  <si>
    <t>03/08/2011</t>
  </si>
  <si>
    <t>ABC321</t>
  </si>
  <si>
    <t>04/09/2011</t>
  </si>
  <si>
    <t>ABC322</t>
  </si>
  <si>
    <t>08/09/2011</t>
  </si>
  <si>
    <t>ABC323</t>
  </si>
  <si>
    <t>15/09/2011</t>
  </si>
  <si>
    <t>ABC324</t>
  </si>
  <si>
    <t>07/11/2011</t>
  </si>
  <si>
    <t>ABC325</t>
  </si>
  <si>
    <t>09/11/2011</t>
  </si>
  <si>
    <t>ABC326</t>
  </si>
  <si>
    <t>22/11/2011</t>
  </si>
  <si>
    <t>ABC327</t>
  </si>
  <si>
    <t>ABC328</t>
  </si>
  <si>
    <t>01/12/2011</t>
  </si>
  <si>
    <t>ABC329</t>
  </si>
  <si>
    <t>08/12/2011</t>
  </si>
  <si>
    <t>ABC330</t>
  </si>
  <si>
    <t>11/01/2011</t>
  </si>
  <si>
    <t>ABC331</t>
  </si>
  <si>
    <t>18/01/2011</t>
  </si>
  <si>
    <t>ABC332</t>
  </si>
  <si>
    <t>ABC333</t>
  </si>
  <si>
    <t>ABC334</t>
  </si>
  <si>
    <t>01/04/2011</t>
  </si>
  <si>
    <t>ABC335</t>
  </si>
  <si>
    <t>09/04/2011</t>
  </si>
  <si>
    <t>ABC336</t>
  </si>
  <si>
    <t>14/04/2011</t>
  </si>
  <si>
    <t>ABC337</t>
  </si>
  <si>
    <t>18/04/2011</t>
  </si>
  <si>
    <t>ABC338</t>
  </si>
  <si>
    <t>ABC339</t>
  </si>
  <si>
    <t>05/05/2011</t>
  </si>
  <si>
    <t>ABC340</t>
  </si>
  <si>
    <t>09/05/2011</t>
  </si>
  <si>
    <t>ABC341</t>
  </si>
  <si>
    <t>06/06/2011</t>
  </si>
  <si>
    <t>ABC342</t>
  </si>
  <si>
    <t>17/06/2011</t>
  </si>
  <si>
    <t>ABC343</t>
  </si>
  <si>
    <t>21/06/2011</t>
  </si>
  <si>
    <t>ABC344</t>
  </si>
  <si>
    <t>22/06/2011</t>
  </si>
  <si>
    <t>ABC345</t>
  </si>
  <si>
    <t>14/07/2011</t>
  </si>
  <si>
    <t>ABC346</t>
  </si>
  <si>
    <t>18/07/2011</t>
  </si>
  <si>
    <t>ABC347</t>
  </si>
  <si>
    <t>24/07/2011</t>
  </si>
  <si>
    <t>ABC348</t>
  </si>
  <si>
    <t>12/09/2011</t>
  </si>
  <si>
    <t>ABC349</t>
  </si>
  <si>
    <t>21/10/2011</t>
  </si>
  <si>
    <t>ABC350</t>
  </si>
  <si>
    <t>ABC351</t>
  </si>
  <si>
    <t>15/11/2011</t>
  </si>
  <si>
    <t>ABC352</t>
  </si>
  <si>
    <t>21/11/2011</t>
  </si>
  <si>
    <t>ABC353</t>
  </si>
  <si>
    <t>ABC354</t>
  </si>
  <si>
    <t>19/12/2011</t>
  </si>
  <si>
    <t>ABC355</t>
  </si>
  <si>
    <t>09/01/2011</t>
  </si>
  <si>
    <t>ABC356</t>
  </si>
  <si>
    <t>15/01/2011</t>
  </si>
  <si>
    <t>ABC357</t>
  </si>
  <si>
    <t>04/02/2011</t>
  </si>
  <si>
    <t>ABC358</t>
  </si>
  <si>
    <t>16/02/2011</t>
  </si>
  <si>
    <t>ABC359</t>
  </si>
  <si>
    <t>20/02/2011</t>
  </si>
  <si>
    <t>ABC360</t>
  </si>
  <si>
    <t>11/03/2011</t>
  </si>
  <si>
    <t>ABC361</t>
  </si>
  <si>
    <t>17/03/2011</t>
  </si>
  <si>
    <t>ABC362</t>
  </si>
  <si>
    <t>26/03/2011</t>
  </si>
  <si>
    <t>ABC363</t>
  </si>
  <si>
    <t>11/04/2011</t>
  </si>
  <si>
    <t>ABC364</t>
  </si>
  <si>
    <t>29/04/2011</t>
  </si>
  <si>
    <t>ABC365</t>
  </si>
  <si>
    <t>ABC366</t>
  </si>
  <si>
    <t>29/05/2011</t>
  </si>
  <si>
    <t>ABC367</t>
  </si>
  <si>
    <t>ABC368</t>
  </si>
  <si>
    <t>09/01/2010</t>
  </si>
  <si>
    <t>ABC369</t>
  </si>
  <si>
    <t>17/01/2010</t>
  </si>
  <si>
    <t>ABC370</t>
  </si>
  <si>
    <t>05/02/2010</t>
  </si>
  <si>
    <t>ABC371</t>
  </si>
  <si>
    <t>11/02/2010</t>
  </si>
  <si>
    <t>ABC372</t>
  </si>
  <si>
    <t>14/02/2010</t>
  </si>
  <si>
    <t>ABC373</t>
  </si>
  <si>
    <t>15/02/2010</t>
  </si>
  <si>
    <t>ABC374</t>
  </si>
  <si>
    <t>04/03/2010</t>
  </si>
  <si>
    <t>ABC375</t>
  </si>
  <si>
    <t>13/04/2010</t>
  </si>
  <si>
    <t>ABC376</t>
  </si>
  <si>
    <t>18/04/2010</t>
  </si>
  <si>
    <t>ABC377</t>
  </si>
  <si>
    <t>14/05/2010</t>
  </si>
  <si>
    <t>ABC378</t>
  </si>
  <si>
    <t>28/05/2010</t>
  </si>
  <si>
    <t>ABC379</t>
  </si>
  <si>
    <t>30/05/2010</t>
  </si>
  <si>
    <t>ABC380</t>
  </si>
  <si>
    <t>07/06/2010</t>
  </si>
  <si>
    <t>ABC381</t>
  </si>
  <si>
    <t>04/07/2010</t>
  </si>
  <si>
    <t>ABC382</t>
  </si>
  <si>
    <t>17/07/2010</t>
  </si>
  <si>
    <t>ABC383</t>
  </si>
  <si>
    <t>12/08/2010</t>
  </si>
  <si>
    <t>ABC384</t>
  </si>
  <si>
    <t>08/09/2010</t>
  </si>
  <si>
    <t>ABC385</t>
  </si>
  <si>
    <t>16/09/2010</t>
  </si>
  <si>
    <t>ABC386</t>
  </si>
  <si>
    <t>20/09/2010</t>
  </si>
  <si>
    <t>ABC387</t>
  </si>
  <si>
    <t>12/10/2010</t>
  </si>
  <si>
    <t>ABC388</t>
  </si>
  <si>
    <t>08/11/2010</t>
  </si>
  <si>
    <t>ABC389</t>
  </si>
  <si>
    <t>13/11/2010</t>
  </si>
  <si>
    <t>ABC390</t>
  </si>
  <si>
    <t>25/11/2010</t>
  </si>
  <si>
    <t>ABC391</t>
  </si>
  <si>
    <t>13/12/2010</t>
  </si>
  <si>
    <t>ABC392</t>
  </si>
  <si>
    <t>14/12/2010</t>
  </si>
  <si>
    <t>ABC393</t>
  </si>
  <si>
    <t>07/01/2010</t>
  </si>
  <si>
    <t>ABC394</t>
  </si>
  <si>
    <t>04/02/2010</t>
  </si>
  <si>
    <t>ABC395</t>
  </si>
  <si>
    <t>13/02/2010</t>
  </si>
  <si>
    <t>ABC396</t>
  </si>
  <si>
    <t>17/02/2010</t>
  </si>
  <si>
    <t>ABC397</t>
  </si>
  <si>
    <t>28/03/2010</t>
  </si>
  <si>
    <t>ABC398</t>
  </si>
  <si>
    <t>03/04/2010</t>
  </si>
  <si>
    <t>ABC399</t>
  </si>
  <si>
    <t>23/04/2010</t>
  </si>
  <si>
    <t>ABC400</t>
  </si>
  <si>
    <t>13/05/2010</t>
  </si>
  <si>
    <t>ABC401</t>
  </si>
  <si>
    <t>21/05/2010</t>
  </si>
  <si>
    <t>ABC402</t>
  </si>
  <si>
    <t>26/05/2010</t>
  </si>
  <si>
    <t>ABC403</t>
  </si>
  <si>
    <t>28/06/2010</t>
  </si>
  <si>
    <t>ABC404</t>
  </si>
  <si>
    <t>10/07/2010</t>
  </si>
  <si>
    <t>ABC405</t>
  </si>
  <si>
    <t>27/07/2010</t>
  </si>
  <si>
    <t>ABC406</t>
  </si>
  <si>
    <t>03/08/2010</t>
  </si>
  <si>
    <t>ABC407</t>
  </si>
  <si>
    <t>13/08/2010</t>
  </si>
  <si>
    <t>ABC408</t>
  </si>
  <si>
    <t>20/08/2010</t>
  </si>
  <si>
    <t>ABC409</t>
  </si>
  <si>
    <t>27/08/2010</t>
  </si>
  <si>
    <t>ABC410</t>
  </si>
  <si>
    <t>15/09/2010</t>
  </si>
  <si>
    <t>ABC411</t>
  </si>
  <si>
    <t>19/09/2010</t>
  </si>
  <si>
    <t>ABC412</t>
  </si>
  <si>
    <t>27/10/2010</t>
  </si>
  <si>
    <t>ABC413</t>
  </si>
  <si>
    <t>06/11/2010</t>
  </si>
  <si>
    <t>ABC414</t>
  </si>
  <si>
    <t>10/11/2010</t>
  </si>
  <si>
    <t>ABC415</t>
  </si>
  <si>
    <t>12/11/2010</t>
  </si>
  <si>
    <t>ABC416</t>
  </si>
  <si>
    <t>19/11/2010</t>
  </si>
  <si>
    <t>ABC417</t>
  </si>
  <si>
    <t>23/12/2010</t>
  </si>
  <si>
    <t>ABC418</t>
  </si>
  <si>
    <t>24/01/2010</t>
  </si>
  <si>
    <t>ABC419</t>
  </si>
  <si>
    <t>01/02/2010</t>
  </si>
  <si>
    <t>ABC420</t>
  </si>
  <si>
    <t>ABC421</t>
  </si>
  <si>
    <t>19/02/2010</t>
  </si>
  <si>
    <t>ABC422</t>
  </si>
  <si>
    <t>21/02/2010</t>
  </si>
  <si>
    <t>ABC423</t>
  </si>
  <si>
    <t>05/03/2010</t>
  </si>
  <si>
    <t>ABC424</t>
  </si>
  <si>
    <t>13/03/2010</t>
  </si>
  <si>
    <t>ABC425</t>
  </si>
  <si>
    <t>24/04/2010</t>
  </si>
  <si>
    <t>ABC426</t>
  </si>
  <si>
    <t>16/05/2010</t>
  </si>
  <si>
    <t>ABC427</t>
  </si>
  <si>
    <t>22/06/2010</t>
  </si>
  <si>
    <t>ABC428</t>
  </si>
  <si>
    <t>ABC429</t>
  </si>
  <si>
    <t>13/07/2010</t>
  </si>
  <si>
    <t>ABC430</t>
  </si>
  <si>
    <t>18/07/2010</t>
  </si>
  <si>
    <t>ABC431</t>
  </si>
  <si>
    <t>29/07/2010</t>
  </si>
  <si>
    <t>ABC432</t>
  </si>
  <si>
    <t>07/08/2010</t>
  </si>
  <si>
    <t>ABC433</t>
  </si>
  <si>
    <t>30/08/2010</t>
  </si>
  <si>
    <t>ABC434</t>
  </si>
  <si>
    <t>12/09/2010</t>
  </si>
  <si>
    <t>ABC435</t>
  </si>
  <si>
    <t>24/09/2010</t>
  </si>
  <si>
    <t>ABC436</t>
  </si>
  <si>
    <t>06/10/2010</t>
  </si>
  <si>
    <t>ABC437</t>
  </si>
  <si>
    <t>09/11/2010</t>
  </si>
  <si>
    <t>ABC438</t>
  </si>
  <si>
    <t>ABC439</t>
  </si>
  <si>
    <t>20/11/2010</t>
  </si>
  <si>
    <t>ABC440</t>
  </si>
  <si>
    <t>26/11/2010</t>
  </si>
  <si>
    <t>ABC441</t>
  </si>
  <si>
    <t>09/12/2010</t>
  </si>
  <si>
    <t>ABC442</t>
  </si>
  <si>
    <t>20/12/2010</t>
  </si>
  <si>
    <t>ABC443</t>
  </si>
  <si>
    <t>ABC444</t>
  </si>
  <si>
    <t>ABC445</t>
  </si>
  <si>
    <t>15/01/2010</t>
  </si>
  <si>
    <t>ABC446</t>
  </si>
  <si>
    <t>21/01/2010</t>
  </si>
  <si>
    <t>ABC447</t>
  </si>
  <si>
    <t>28/01/2010</t>
  </si>
  <si>
    <t>ABC448</t>
  </si>
  <si>
    <t>31/01/2010</t>
  </si>
  <si>
    <t>ABC449</t>
  </si>
  <si>
    <t>02/03/2010</t>
  </si>
  <si>
    <t>ABC450</t>
  </si>
  <si>
    <t>06/03/2010</t>
  </si>
  <si>
    <t>ABC451</t>
  </si>
  <si>
    <t>15/05/2010</t>
  </si>
  <si>
    <t>ABC452</t>
  </si>
  <si>
    <t>01/06/2010</t>
  </si>
  <si>
    <t>ABC453</t>
  </si>
  <si>
    <t>07/07/2010</t>
  </si>
  <si>
    <t>ABC454</t>
  </si>
  <si>
    <t>16/07/2010</t>
  </si>
  <si>
    <t>ABC455</t>
  </si>
  <si>
    <t>25/08/2010</t>
  </si>
  <si>
    <t>ABC456</t>
  </si>
  <si>
    <t>04/09/2010</t>
  </si>
  <si>
    <t>ABC457</t>
  </si>
  <si>
    <t>09/09/2010</t>
  </si>
  <si>
    <t>ABC458</t>
  </si>
  <si>
    <t>10/09/2010</t>
  </si>
  <si>
    <t>ABC459</t>
  </si>
  <si>
    <t>ABC460</t>
  </si>
  <si>
    <t>22/09/2010</t>
  </si>
  <si>
    <t>ABC461</t>
  </si>
  <si>
    <t>30/09/2010</t>
  </si>
  <si>
    <t>ABC462</t>
  </si>
  <si>
    <t>02/10/2010</t>
  </si>
  <si>
    <t>ABC463</t>
  </si>
  <si>
    <t>ABC464</t>
  </si>
  <si>
    <t>04/01/2009</t>
  </si>
  <si>
    <t>ABC465</t>
  </si>
  <si>
    <t>15/01/2009</t>
  </si>
  <si>
    <t>ABC466</t>
  </si>
  <si>
    <t>18/01/2009</t>
  </si>
  <si>
    <t>ABC467</t>
  </si>
  <si>
    <t>04/02/2009</t>
  </si>
  <si>
    <t>ABC468</t>
  </si>
  <si>
    <t>09/02/2009</t>
  </si>
  <si>
    <t>ABC469</t>
  </si>
  <si>
    <t>27/02/2009</t>
  </si>
  <si>
    <t>ABC470</t>
  </si>
  <si>
    <t>09/03/2009</t>
  </si>
  <si>
    <t>ABC471</t>
  </si>
  <si>
    <t>21/03/2009</t>
  </si>
  <si>
    <t>ABC472</t>
  </si>
  <si>
    <t>27/03/2009</t>
  </si>
  <si>
    <t>ABC473</t>
  </si>
  <si>
    <t>15/04/2009</t>
  </si>
  <si>
    <t>ABC474</t>
  </si>
  <si>
    <t>17/04/2009</t>
  </si>
  <si>
    <t>ABC475</t>
  </si>
  <si>
    <t>05/05/2009</t>
  </si>
  <si>
    <t>ABC476</t>
  </si>
  <si>
    <t>07/05/2009</t>
  </si>
  <si>
    <t>ABC477</t>
  </si>
  <si>
    <t>09/05/2009</t>
  </si>
  <si>
    <t>ABC478</t>
  </si>
  <si>
    <t>18/05/2009</t>
  </si>
  <si>
    <t>ABC479</t>
  </si>
  <si>
    <t>28/05/2009</t>
  </si>
  <si>
    <t>ABC480</t>
  </si>
  <si>
    <t>08/06/2009</t>
  </si>
  <si>
    <t>ABC481</t>
  </si>
  <si>
    <t>24/06/2009</t>
  </si>
  <si>
    <t>ABC482</t>
  </si>
  <si>
    <t>25/07/2009</t>
  </si>
  <si>
    <t>ABC483</t>
  </si>
  <si>
    <t>31/07/2009</t>
  </si>
  <si>
    <t>ABC484</t>
  </si>
  <si>
    <t>21/08/2009</t>
  </si>
  <si>
    <t>ABC485</t>
  </si>
  <si>
    <t>06/09/2009</t>
  </si>
  <si>
    <t>ABC486</t>
  </si>
  <si>
    <t>08/09/2009</t>
  </si>
  <si>
    <t>ABC487</t>
  </si>
  <si>
    <t>05/10/2009</t>
  </si>
  <si>
    <t>ABC488</t>
  </si>
  <si>
    <t>19/10/2009</t>
  </si>
  <si>
    <t>ABC489</t>
  </si>
  <si>
    <t>06/01/2009</t>
  </si>
  <si>
    <t>ABC490</t>
  </si>
  <si>
    <t>19/01/2009</t>
  </si>
  <si>
    <t>ABC491</t>
  </si>
  <si>
    <t>02/02/2009</t>
  </si>
  <si>
    <t>ABC492</t>
  </si>
  <si>
    <t>07/02/2009</t>
  </si>
  <si>
    <t>ABC493</t>
  </si>
  <si>
    <t>15/02/2009</t>
  </si>
  <si>
    <t>ABC494</t>
  </si>
  <si>
    <t>17/02/2009</t>
  </si>
  <si>
    <t>ABC495</t>
  </si>
  <si>
    <t>13/03/2009</t>
  </si>
  <si>
    <t>ABC496</t>
  </si>
  <si>
    <t>12/04/2009</t>
  </si>
  <si>
    <t>ABC497</t>
  </si>
  <si>
    <t>ABC498</t>
  </si>
  <si>
    <t>18/04/2009</t>
  </si>
  <si>
    <t>ABC499</t>
  </si>
  <si>
    <t>21/04/2009</t>
  </si>
  <si>
    <t>ABC500</t>
  </si>
  <si>
    <t>22/04/2009</t>
  </si>
  <si>
    <t>ABC501</t>
  </si>
  <si>
    <t>28/04/2009</t>
  </si>
  <si>
    <t>ABC502</t>
  </si>
  <si>
    <t>16/05/2009</t>
  </si>
  <si>
    <t>ABC503</t>
  </si>
  <si>
    <t>29/05/2009</t>
  </si>
  <si>
    <t>ABC504</t>
  </si>
  <si>
    <t>13/06/2009</t>
  </si>
  <si>
    <t>ABC505</t>
  </si>
  <si>
    <t>29/06/2009</t>
  </si>
  <si>
    <t>ABC506</t>
  </si>
  <si>
    <t>18/07/2009</t>
  </si>
  <si>
    <t>ABC507</t>
  </si>
  <si>
    <t>19/08/2009</t>
  </si>
  <si>
    <t>ABC508</t>
  </si>
  <si>
    <t>25/08/2009</t>
  </si>
  <si>
    <t>ABC509</t>
  </si>
  <si>
    <t>10/10/2009</t>
  </si>
  <si>
    <t>ABC510</t>
  </si>
  <si>
    <t>12/10/2009</t>
  </si>
  <si>
    <t>ABC511</t>
  </si>
  <si>
    <t>16/10/2009</t>
  </si>
  <si>
    <t>ABC512</t>
  </si>
  <si>
    <t>23/10/2009</t>
  </si>
  <si>
    <t>ABC513</t>
  </si>
  <si>
    <t>28/10/2009</t>
  </si>
  <si>
    <t>ABC514</t>
  </si>
  <si>
    <t>20/02/2009</t>
  </si>
  <si>
    <t>ABC515</t>
  </si>
  <si>
    <t>29/03/2009</t>
  </si>
  <si>
    <t>ABC516</t>
  </si>
  <si>
    <t>05/04/2009</t>
  </si>
  <si>
    <t>ABC517</t>
  </si>
  <si>
    <t>14/04/2009</t>
  </si>
  <si>
    <t>ABC518</t>
  </si>
  <si>
    <t>10/05/2009</t>
  </si>
  <si>
    <t>ABC519</t>
  </si>
  <si>
    <t>17/05/2009</t>
  </si>
  <si>
    <t>ABC520</t>
  </si>
  <si>
    <t>22/05/2009</t>
  </si>
  <si>
    <t>ABC521</t>
  </si>
  <si>
    <t>31/05/2009</t>
  </si>
  <si>
    <t>ABC522</t>
  </si>
  <si>
    <t>05/06/2009</t>
  </si>
  <si>
    <t>ABC523</t>
  </si>
  <si>
    <t>17/07/2009</t>
  </si>
  <si>
    <t>ABC524</t>
  </si>
  <si>
    <t>27/07/2009</t>
  </si>
  <si>
    <t>ABC525</t>
  </si>
  <si>
    <t>03/08/2009</t>
  </si>
  <si>
    <t>ABC526</t>
  </si>
  <si>
    <t>04/08/2009</t>
  </si>
  <si>
    <t>ABC527</t>
  </si>
  <si>
    <t>13/08/2009</t>
  </si>
  <si>
    <t>ABC528</t>
  </si>
  <si>
    <t>17/08/2009</t>
  </si>
  <si>
    <t>ABC529</t>
  </si>
  <si>
    <t>24/08/2009</t>
  </si>
  <si>
    <t>ABC530</t>
  </si>
  <si>
    <t>27/08/2009</t>
  </si>
  <si>
    <t>ABC531</t>
  </si>
  <si>
    <t>26/09/2009</t>
  </si>
  <si>
    <t>ABC532</t>
  </si>
  <si>
    <t>18/10/2009</t>
  </si>
  <si>
    <t>ABC533</t>
  </si>
  <si>
    <t>13/11/2009</t>
  </si>
  <si>
    <t>ABC534</t>
  </si>
  <si>
    <t>22/11/2009</t>
  </si>
  <si>
    <t>ABC535</t>
  </si>
  <si>
    <t>24/11/2009</t>
  </si>
  <si>
    <t>ABC536</t>
  </si>
  <si>
    <t>05/12/2009</t>
  </si>
  <si>
    <t>ABC537</t>
  </si>
  <si>
    <t>08/12/2009</t>
  </si>
  <si>
    <t>ABC538</t>
  </si>
  <si>
    <t>09/12/2009</t>
  </si>
  <si>
    <t>ABC539</t>
  </si>
  <si>
    <t>21/01/2009</t>
  </si>
  <si>
    <t>ABC540</t>
  </si>
  <si>
    <t>05/02/2009</t>
  </si>
  <si>
    <t>ABC541</t>
  </si>
  <si>
    <t>ABC542</t>
  </si>
  <si>
    <t>02/03/2009</t>
  </si>
  <si>
    <t>ABC543</t>
  </si>
  <si>
    <t>10/03/2009</t>
  </si>
  <si>
    <t>ABC544</t>
  </si>
  <si>
    <t>28/03/2009</t>
  </si>
  <si>
    <t>ABC545</t>
  </si>
  <si>
    <t>19/05/2009</t>
  </si>
  <si>
    <t>ABC546</t>
  </si>
  <si>
    <t>27/05/2009</t>
  </si>
  <si>
    <t>ABC547</t>
  </si>
  <si>
    <t>02/06/2009</t>
  </si>
  <si>
    <t>ABC548</t>
  </si>
  <si>
    <t>07/06/2009</t>
  </si>
  <si>
    <t>ABC549</t>
  </si>
  <si>
    <t>ABC550</t>
  </si>
  <si>
    <t>05/02/2008</t>
  </si>
  <si>
    <t>ABC551</t>
  </si>
  <si>
    <t>14/02/2008</t>
  </si>
  <si>
    <t>ABC552</t>
  </si>
  <si>
    <t>01/03/2008</t>
  </si>
  <si>
    <t>ABC553</t>
  </si>
  <si>
    <t>19/03/2008</t>
  </si>
  <si>
    <t>ABC554</t>
  </si>
  <si>
    <t>29/03/2008</t>
  </si>
  <si>
    <t>ABC555</t>
  </si>
  <si>
    <t>30/03/2008</t>
  </si>
  <si>
    <t>ABC556</t>
  </si>
  <si>
    <t>02/05/2008</t>
  </si>
  <si>
    <t>ABC557</t>
  </si>
  <si>
    <t>19/05/2008</t>
  </si>
  <si>
    <t>ABC558</t>
  </si>
  <si>
    <t>05/06/2008</t>
  </si>
  <si>
    <t>ABC559</t>
  </si>
  <si>
    <t>13/06/2008</t>
  </si>
  <si>
    <t>ABC560</t>
  </si>
  <si>
    <t>07/07/2008</t>
  </si>
  <si>
    <t>ABC561</t>
  </si>
  <si>
    <t>15/07/2008</t>
  </si>
  <si>
    <t>ABC562</t>
  </si>
  <si>
    <t>19/07/2008</t>
  </si>
  <si>
    <t>ABC563</t>
  </si>
  <si>
    <t>28/08/2008</t>
  </si>
  <si>
    <t>ABC564</t>
  </si>
  <si>
    <t>30/08/2008</t>
  </si>
  <si>
    <t>ABC565</t>
  </si>
  <si>
    <t>04/09/2008</t>
  </si>
  <si>
    <t>ABC566</t>
  </si>
  <si>
    <t>17/09/2008</t>
  </si>
  <si>
    <t>ABC567</t>
  </si>
  <si>
    <t>10/10/2008</t>
  </si>
  <si>
    <t>ABC568</t>
  </si>
  <si>
    <t>20/10/2008</t>
  </si>
  <si>
    <t>ABC569</t>
  </si>
  <si>
    <t>05/11/2008</t>
  </si>
  <si>
    <t>ABC570</t>
  </si>
  <si>
    <t>13/11/2008</t>
  </si>
  <si>
    <t>ABC571</t>
  </si>
  <si>
    <t>27/11/2008</t>
  </si>
  <si>
    <t>ABC572</t>
  </si>
  <si>
    <t>01/12/2008</t>
  </si>
  <si>
    <t>ABC573</t>
  </si>
  <si>
    <t>10/12/2008</t>
  </si>
  <si>
    <t>ABC574</t>
  </si>
  <si>
    <t>17/12/2008</t>
  </si>
  <si>
    <t>ABC575</t>
  </si>
  <si>
    <t>07/02/2008</t>
  </si>
  <si>
    <t>ABC576</t>
  </si>
  <si>
    <t>19/02/2008</t>
  </si>
  <si>
    <t>ABC577</t>
  </si>
  <si>
    <t>06/03/2008</t>
  </si>
  <si>
    <t>ABC578</t>
  </si>
  <si>
    <t>13/03/2008</t>
  </si>
  <si>
    <t>ABC579</t>
  </si>
  <si>
    <t>09/04/2008</t>
  </si>
  <si>
    <t>ABC580</t>
  </si>
  <si>
    <t>18/04/2008</t>
  </si>
  <si>
    <t>ABC581</t>
  </si>
  <si>
    <t>05/05/2008</t>
  </si>
  <si>
    <t>ABC582</t>
  </si>
  <si>
    <t>17/05/2008</t>
  </si>
  <si>
    <t>ABC583</t>
  </si>
  <si>
    <t>25/06/2008</t>
  </si>
  <si>
    <t>ABC584</t>
  </si>
  <si>
    <t>06/07/2008</t>
  </si>
  <si>
    <t>ABC585</t>
  </si>
  <si>
    <t>10/08/2008</t>
  </si>
  <si>
    <t>ABC586</t>
  </si>
  <si>
    <t>21/08/2008</t>
  </si>
  <si>
    <t>ABC587</t>
  </si>
  <si>
    <t>09/09/2008</t>
  </si>
  <si>
    <t>ABC588</t>
  </si>
  <si>
    <t>12/09/2008</t>
  </si>
  <si>
    <t>ABC589</t>
  </si>
  <si>
    <t>19/09/2008</t>
  </si>
  <si>
    <t>ABC590</t>
  </si>
  <si>
    <t>22/09/2008</t>
  </si>
  <si>
    <t>ABC591</t>
  </si>
  <si>
    <t>26/09/2008</t>
  </si>
  <si>
    <t>ABC592</t>
  </si>
  <si>
    <t>04/10/2008</t>
  </si>
  <si>
    <t>ABC593</t>
  </si>
  <si>
    <t>ABC594</t>
  </si>
  <si>
    <t>20/11/2008</t>
  </si>
  <si>
    <t>ABC595</t>
  </si>
  <si>
    <t>21/11/2008</t>
  </si>
  <si>
    <t>ABC596</t>
  </si>
  <si>
    <t>25/11/2008</t>
  </si>
  <si>
    <t>ABC597</t>
  </si>
  <si>
    <t>07/12/2008</t>
  </si>
  <si>
    <t>ABC598</t>
  </si>
  <si>
    <t>18/12/2008</t>
  </si>
  <si>
    <t>ABC599</t>
  </si>
  <si>
    <t>25/12/2008</t>
  </si>
  <si>
    <t>ABC600</t>
  </si>
  <si>
    <t>05/01/2008</t>
  </si>
  <si>
    <t>ABC601</t>
  </si>
  <si>
    <t>20/01/2008</t>
  </si>
  <si>
    <t>ABC602</t>
  </si>
  <si>
    <t>17/02/2008</t>
  </si>
  <si>
    <t>ABC603</t>
  </si>
  <si>
    <t>24/02/2008</t>
  </si>
  <si>
    <t>ABC604</t>
  </si>
  <si>
    <t>05/03/2008</t>
  </si>
  <si>
    <t>ABC605</t>
  </si>
  <si>
    <t>24/03/2008</t>
  </si>
  <si>
    <t>ABC606</t>
  </si>
  <si>
    <t>25/03/2008</t>
  </si>
  <si>
    <t>ABC607</t>
  </si>
  <si>
    <t>28/03/2008</t>
  </si>
  <si>
    <t>ABC608</t>
  </si>
  <si>
    <t>22/04/2008</t>
  </si>
  <si>
    <t>ABC609</t>
  </si>
  <si>
    <t>03/05/2008</t>
  </si>
  <si>
    <t>ABC610</t>
  </si>
  <si>
    <t>ABC611</t>
  </si>
  <si>
    <t>22/05/2008</t>
  </si>
  <si>
    <t>ABC612</t>
  </si>
  <si>
    <t>24/05/2008</t>
  </si>
  <si>
    <t>ABC613</t>
  </si>
  <si>
    <t>ABC614</t>
  </si>
  <si>
    <t>26/06/2008</t>
  </si>
  <si>
    <t>ABC615</t>
  </si>
  <si>
    <t>24/07/2008</t>
  </si>
  <si>
    <t>ABC616</t>
  </si>
  <si>
    <t>07/08/2008</t>
  </si>
  <si>
    <t>ABC617</t>
  </si>
  <si>
    <t>ABC618</t>
  </si>
  <si>
    <t>03/09/2008</t>
  </si>
  <si>
    <t>ABC619</t>
  </si>
  <si>
    <t>ABC620</t>
  </si>
  <si>
    <t>22/10/2008</t>
  </si>
  <si>
    <t>ABC621</t>
  </si>
  <si>
    <t>ABC622</t>
  </si>
  <si>
    <t>15/11/2008</t>
  </si>
  <si>
    <t>ABC623</t>
  </si>
  <si>
    <t>23/12/2008</t>
  </si>
  <si>
    <t>ABC624</t>
  </si>
  <si>
    <t>27/12/2008</t>
  </si>
  <si>
    <t>ABC625</t>
  </si>
  <si>
    <t>07/01/2008</t>
  </si>
  <si>
    <t>ABC626</t>
  </si>
  <si>
    <t>09/01/2008</t>
  </si>
  <si>
    <t>ABC627</t>
  </si>
  <si>
    <t>17/01/2008</t>
  </si>
  <si>
    <t>ABC628</t>
  </si>
  <si>
    <t>ABC629</t>
  </si>
  <si>
    <t>21/02/2008</t>
  </si>
  <si>
    <t>ABC630</t>
  </si>
  <si>
    <t>04/03/2008</t>
  </si>
  <si>
    <t>ABC631</t>
  </si>
  <si>
    <t>14/03/2008</t>
  </si>
  <si>
    <t>ABC632</t>
  </si>
  <si>
    <t>02/04/2008</t>
  </si>
  <si>
    <t>ABC633</t>
  </si>
  <si>
    <t>21/05/2008</t>
  </si>
  <si>
    <t>ABC634</t>
  </si>
  <si>
    <t>20/06/2008</t>
  </si>
  <si>
    <t>ABC635</t>
  </si>
  <si>
    <t>30/06/2008</t>
  </si>
  <si>
    <t>ABC636</t>
  </si>
  <si>
    <t>03/07/2008</t>
  </si>
  <si>
    <t>ABC637</t>
  </si>
  <si>
    <t>ABC638</t>
  </si>
  <si>
    <t>01/01/2007</t>
  </si>
  <si>
    <t>ABC639</t>
  </si>
  <si>
    <t>17/01/2007</t>
  </si>
  <si>
    <t>ABC640</t>
  </si>
  <si>
    <t>03/02/2007</t>
  </si>
  <si>
    <t>ABC641</t>
  </si>
  <si>
    <t>07/02/2007</t>
  </si>
  <si>
    <t>ABC642</t>
  </si>
  <si>
    <t>02/04/2007</t>
  </si>
  <si>
    <t>ABC643</t>
  </si>
  <si>
    <t>07/04/2007</t>
  </si>
  <si>
    <t>ABC644</t>
  </si>
  <si>
    <t>21/04/2007</t>
  </si>
  <si>
    <t>ABC645</t>
  </si>
  <si>
    <t>26/04/2007</t>
  </si>
  <si>
    <t>ABC646</t>
  </si>
  <si>
    <t>30/04/2007</t>
  </si>
  <si>
    <t>ABC647</t>
  </si>
  <si>
    <t>15/05/2007</t>
  </si>
  <si>
    <t>ABC648</t>
  </si>
  <si>
    <t>17/05/2007</t>
  </si>
  <si>
    <t>ABC649</t>
  </si>
  <si>
    <t>03/07/2007</t>
  </si>
  <si>
    <t>ABC650</t>
  </si>
  <si>
    <t>05/07/2007</t>
  </si>
  <si>
    <t>ABC651</t>
  </si>
  <si>
    <t>16/07/2007</t>
  </si>
  <si>
    <t>ABC652</t>
  </si>
  <si>
    <t>23/07/2007</t>
  </si>
  <si>
    <t>ABC653</t>
  </si>
  <si>
    <t>01/08/2007</t>
  </si>
  <si>
    <t>ABC654</t>
  </si>
  <si>
    <t>12/08/2007</t>
  </si>
  <si>
    <t>ABC655</t>
  </si>
  <si>
    <t>18/08/2007</t>
  </si>
  <si>
    <t>ABC656</t>
  </si>
  <si>
    <t>20/08/2007</t>
  </si>
  <si>
    <t>ABC657</t>
  </si>
  <si>
    <t>15/09/2007</t>
  </si>
  <si>
    <t>ABC658</t>
  </si>
  <si>
    <t>27/09/2007</t>
  </si>
  <si>
    <t>ABC659</t>
  </si>
  <si>
    <t>05/10/2007</t>
  </si>
  <si>
    <t>ABC660</t>
  </si>
  <si>
    <t>06/10/2007</t>
  </si>
  <si>
    <t>ABC661</t>
  </si>
  <si>
    <t>17/11/2007</t>
  </si>
  <si>
    <t>ABC662</t>
  </si>
  <si>
    <t>12/12/2007</t>
  </si>
  <si>
    <t>ABC663</t>
  </si>
  <si>
    <t>04/01/2007</t>
  </si>
  <si>
    <t>ABC664</t>
  </si>
  <si>
    <t>11/01/2007</t>
  </si>
  <si>
    <t>ABC665</t>
  </si>
  <si>
    <t>12/01/2007</t>
  </si>
  <si>
    <t>ABC666</t>
  </si>
  <si>
    <t>25/02/2007</t>
  </si>
  <si>
    <t>ABC667</t>
  </si>
  <si>
    <t>14/03/2007</t>
  </si>
  <si>
    <t>ABC668</t>
  </si>
  <si>
    <t>30/03/2007</t>
  </si>
  <si>
    <t>ABC669</t>
  </si>
  <si>
    <t>14/04/2007</t>
  </si>
  <si>
    <t>ABC670</t>
  </si>
  <si>
    <t>20/04/2007</t>
  </si>
  <si>
    <t>ABC671</t>
  </si>
  <si>
    <t>29/04/2007</t>
  </si>
  <si>
    <t>ABC672</t>
  </si>
  <si>
    <t>03/05/2007</t>
  </si>
  <si>
    <t>ABC673</t>
  </si>
  <si>
    <t>18/05/2007</t>
  </si>
  <si>
    <t>ABC674</t>
  </si>
  <si>
    <t>11/06/2007</t>
  </si>
  <si>
    <t>ABC675</t>
  </si>
  <si>
    <t>17/06/2007</t>
  </si>
  <si>
    <t>ABC676</t>
  </si>
  <si>
    <t>21/06/2007</t>
  </si>
  <si>
    <t>ABC677</t>
  </si>
  <si>
    <t>01/07/2007</t>
  </si>
  <si>
    <t>ABC678</t>
  </si>
  <si>
    <t>22/07/2007</t>
  </si>
  <si>
    <t>ABC679</t>
  </si>
  <si>
    <t>02/08/2007</t>
  </si>
  <si>
    <t>ABC680</t>
  </si>
  <si>
    <t>15/08/2007</t>
  </si>
  <si>
    <t>ABC681</t>
  </si>
  <si>
    <t>24/08/2007</t>
  </si>
  <si>
    <t>ABC682</t>
  </si>
  <si>
    <t>17/09/2007</t>
  </si>
  <si>
    <t>ABC683</t>
  </si>
  <si>
    <t>02/10/2007</t>
  </si>
  <si>
    <t>ABC684</t>
  </si>
  <si>
    <t>27/10/2007</t>
  </si>
  <si>
    <t>ABC685</t>
  </si>
  <si>
    <t>31/10/2007</t>
  </si>
  <si>
    <t>ABC686</t>
  </si>
  <si>
    <t>06/12/2007</t>
  </si>
  <si>
    <t>ABC687</t>
  </si>
  <si>
    <t>26/12/2007</t>
  </si>
  <si>
    <t>ABC688</t>
  </si>
  <si>
    <t>10/01/2007</t>
  </si>
  <si>
    <t>ABC689</t>
  </si>
  <si>
    <t>25/01/2007</t>
  </si>
  <si>
    <t>ABC690</t>
  </si>
  <si>
    <t>01/02/2007</t>
  </si>
  <si>
    <t>ABC691</t>
  </si>
  <si>
    <t>05/03/2007</t>
  </si>
  <si>
    <t>ABC692</t>
  </si>
  <si>
    <t>12/05/2007</t>
  </si>
  <si>
    <t>ABC693</t>
  </si>
  <si>
    <t>ABC694</t>
  </si>
  <si>
    <t>05/06/2007</t>
  </si>
  <si>
    <t>ABC695</t>
  </si>
  <si>
    <t>10/06/2007</t>
  </si>
  <si>
    <t>ABC696</t>
  </si>
  <si>
    <t>14/06/2007</t>
  </si>
  <si>
    <t>ABC697</t>
  </si>
  <si>
    <t>13/07/2007</t>
  </si>
  <si>
    <t>ABC698</t>
  </si>
  <si>
    <t>07/08/2007</t>
  </si>
  <si>
    <t>ABC699</t>
  </si>
  <si>
    <t>19/08/2007</t>
  </si>
  <si>
    <t>ABC700</t>
  </si>
  <si>
    <t>25/08/2007</t>
  </si>
  <si>
    <t>ABC701</t>
  </si>
  <si>
    <t>05/09/2007</t>
  </si>
  <si>
    <t>ABC702</t>
  </si>
  <si>
    <t>19/09/2007</t>
  </si>
  <si>
    <t>ABC703</t>
  </si>
  <si>
    <t>22/09/2007</t>
  </si>
  <si>
    <t>ABC704</t>
  </si>
  <si>
    <t>08/10/2007</t>
  </si>
  <si>
    <t>ABC705</t>
  </si>
  <si>
    <t>18/10/2007</t>
  </si>
  <si>
    <t>ABC706</t>
  </si>
  <si>
    <t>ABC707</t>
  </si>
  <si>
    <t>10/11/2007</t>
  </si>
  <si>
    <t>ABC708</t>
  </si>
  <si>
    <t>11/11/2007</t>
  </si>
  <si>
    <t>ABC709</t>
  </si>
  <si>
    <t>19/11/2007</t>
  </si>
  <si>
    <t>ABC710</t>
  </si>
  <si>
    <t>24/11/2007</t>
  </si>
  <si>
    <t>ABC711</t>
  </si>
  <si>
    <t>29/11/2007</t>
  </si>
  <si>
    <t>ABC712</t>
  </si>
  <si>
    <t>25/12/2007</t>
  </si>
  <si>
    <t>ABC713</t>
  </si>
  <si>
    <t>26/01/2007</t>
  </si>
  <si>
    <t>ABC714</t>
  </si>
  <si>
    <t>29/01/2007</t>
  </si>
  <si>
    <t>ABC715</t>
  </si>
  <si>
    <t>04/02/2007</t>
  </si>
  <si>
    <t>ABC716</t>
  </si>
  <si>
    <t>12/02/2007</t>
  </si>
  <si>
    <t>ABC717</t>
  </si>
  <si>
    <t>ABC718</t>
  </si>
  <si>
    <t>05/01/2006</t>
  </si>
  <si>
    <t>ABC719</t>
  </si>
  <si>
    <t>17/01/2006</t>
  </si>
  <si>
    <t>ABC720</t>
  </si>
  <si>
    <t>16/02/2006</t>
  </si>
  <si>
    <t>ABC721</t>
  </si>
  <si>
    <t>18/02/2006</t>
  </si>
  <si>
    <t>ABC722</t>
  </si>
  <si>
    <t>24/02/2006</t>
  </si>
  <si>
    <t>ABC723</t>
  </si>
  <si>
    <t>05/04/2006</t>
  </si>
  <si>
    <t>ABC724</t>
  </si>
  <si>
    <t>13/04/2006</t>
  </si>
  <si>
    <t>ABC725</t>
  </si>
  <si>
    <t>01/06/2006</t>
  </si>
  <si>
    <t>ABC726</t>
  </si>
  <si>
    <t>08/06/2006</t>
  </si>
  <si>
    <t>ABC727</t>
  </si>
  <si>
    <t>21/06/2006</t>
  </si>
  <si>
    <t>ABC728</t>
  </si>
  <si>
    <t>08/07/2006</t>
  </si>
  <si>
    <t>ABC729</t>
  </si>
  <si>
    <t>14/07/2006</t>
  </si>
  <si>
    <t>ABC730</t>
  </si>
  <si>
    <t>03/08/2006</t>
  </si>
  <si>
    <t>ABC731</t>
  </si>
  <si>
    <t>16/08/2006</t>
  </si>
  <si>
    <t>ABC732</t>
  </si>
  <si>
    <t>25/08/2006</t>
  </si>
  <si>
    <t>ABC733</t>
  </si>
  <si>
    <t>27/08/2006</t>
  </si>
  <si>
    <t>ABC734</t>
  </si>
  <si>
    <t>12/10/2006</t>
  </si>
  <si>
    <t>ABC735</t>
  </si>
  <si>
    <t>30/10/2006</t>
  </si>
  <si>
    <t>ABC736</t>
  </si>
  <si>
    <t>31/10/2006</t>
  </si>
  <si>
    <t>ABC737</t>
  </si>
  <si>
    <t>11/11/2006</t>
  </si>
  <si>
    <t>ABC738</t>
  </si>
  <si>
    <t>08/12/2006</t>
  </si>
  <si>
    <t>ABC739</t>
  </si>
  <si>
    <t>12/12/2006</t>
  </si>
  <si>
    <t>ABC740</t>
  </si>
  <si>
    <t>15/12/2006</t>
  </si>
  <si>
    <t>ABC741</t>
  </si>
  <si>
    <t>21/12/2006</t>
  </si>
  <si>
    <t>ABC742</t>
  </si>
  <si>
    <t>28/12/2006</t>
  </si>
  <si>
    <t>ABC743</t>
  </si>
  <si>
    <t>16/01/2006</t>
  </si>
  <si>
    <t>ABC744</t>
  </si>
  <si>
    <t>14/03/2006</t>
  </si>
  <si>
    <t>ABC745</t>
  </si>
  <si>
    <t>24/03/2006</t>
  </si>
  <si>
    <t>ABC746</t>
  </si>
  <si>
    <t>02/04/2006</t>
  </si>
  <si>
    <t>ABC747</t>
  </si>
  <si>
    <t>ABC748</t>
  </si>
  <si>
    <t>07/04/2006</t>
  </si>
  <si>
    <t>ABC749</t>
  </si>
  <si>
    <t>09/04/2006</t>
  </si>
  <si>
    <t>ABC750</t>
  </si>
  <si>
    <t>09/05/2006</t>
  </si>
  <si>
    <t>ABC751</t>
  </si>
  <si>
    <t>12/05/2006</t>
  </si>
  <si>
    <t>ABC752</t>
  </si>
  <si>
    <t>25/05/2006</t>
  </si>
  <si>
    <t>ABC753</t>
  </si>
  <si>
    <t>09/06/2006</t>
  </si>
  <si>
    <t>ABC754</t>
  </si>
  <si>
    <t>13/07/2006</t>
  </si>
  <si>
    <t>ABC755</t>
  </si>
  <si>
    <t>15/07/2006</t>
  </si>
  <si>
    <t>ABC756</t>
  </si>
  <si>
    <t>02/08/2006</t>
  </si>
  <si>
    <t>ABC757</t>
  </si>
  <si>
    <t>18/08/2006</t>
  </si>
  <si>
    <t>ABC758</t>
  </si>
  <si>
    <t>11/09/2006</t>
  </si>
  <si>
    <t>ABC759</t>
  </si>
  <si>
    <t>19/09/2006</t>
  </si>
  <si>
    <t>ABC760</t>
  </si>
  <si>
    <t>22/09/2006</t>
  </si>
  <si>
    <t>ABC761</t>
  </si>
  <si>
    <t>24/10/2006</t>
  </si>
  <si>
    <t>ABC762</t>
  </si>
  <si>
    <t>08/11/2006</t>
  </si>
  <si>
    <t>ABC763</t>
  </si>
  <si>
    <t>12/11/2006</t>
  </si>
  <si>
    <t>ABC764</t>
  </si>
  <si>
    <t>16/11/2006</t>
  </si>
  <si>
    <t>ABC765</t>
  </si>
  <si>
    <t>04/12/2006</t>
  </si>
  <si>
    <t>ABC766</t>
  </si>
  <si>
    <t>25/12/2006</t>
  </si>
  <si>
    <t>ABC767</t>
  </si>
  <si>
    <t>27/12/2006</t>
  </si>
  <si>
    <t>ABC768</t>
  </si>
  <si>
    <t>02/01/2006</t>
  </si>
  <si>
    <t>ABC769</t>
  </si>
  <si>
    <t>29/01/2006</t>
  </si>
  <si>
    <t>ABC770</t>
  </si>
  <si>
    <t>30/01/2006</t>
  </si>
  <si>
    <t>ABC771</t>
  </si>
  <si>
    <t>31/01/2006</t>
  </si>
  <si>
    <t>ABC772</t>
  </si>
  <si>
    <t>15/02/2006</t>
  </si>
  <si>
    <t>ABC773</t>
  </si>
  <si>
    <t>06/03/2006</t>
  </si>
  <si>
    <t>ABC774</t>
  </si>
  <si>
    <t>08/03/2006</t>
  </si>
  <si>
    <t>ABC775</t>
  </si>
  <si>
    <t>16/03/2006</t>
  </si>
  <si>
    <t>ABC776</t>
  </si>
  <si>
    <t>22/03/2006</t>
  </si>
  <si>
    <t>ABC777</t>
  </si>
  <si>
    <t>29/03/2006</t>
  </si>
  <si>
    <t>ABC778</t>
  </si>
  <si>
    <t>13/05/2006</t>
  </si>
  <si>
    <t>ABC779</t>
  </si>
  <si>
    <t>16/05/2006</t>
  </si>
  <si>
    <t>ABC780</t>
  </si>
  <si>
    <t>03/06/2006</t>
  </si>
  <si>
    <t>ABC781</t>
  </si>
  <si>
    <t>07/06/2006</t>
  </si>
  <si>
    <t>ABC782</t>
  </si>
  <si>
    <t>24/06/2006</t>
  </si>
  <si>
    <t>ABC783</t>
  </si>
  <si>
    <t>19/07/2006</t>
  </si>
  <si>
    <t>ABC784</t>
  </si>
  <si>
    <t>22/08/2006</t>
  </si>
  <si>
    <t>ABC785</t>
  </si>
  <si>
    <t>04/09/2006</t>
  </si>
  <si>
    <t>ABC786</t>
  </si>
  <si>
    <t>ABC787</t>
  </si>
  <si>
    <t>26/09/2006</t>
  </si>
  <si>
    <t>ABC788</t>
  </si>
  <si>
    <t>10/10/2006</t>
  </si>
  <si>
    <t>ABC789</t>
  </si>
  <si>
    <t>03/12/2006</t>
  </si>
  <si>
    <t>ABC790</t>
  </si>
  <si>
    <t>ABC791</t>
  </si>
  <si>
    <t>22/12/2006</t>
  </si>
  <si>
    <t>ABC792</t>
  </si>
  <si>
    <t>29/12/2006</t>
  </si>
  <si>
    <t>ABC793</t>
  </si>
  <si>
    <t>ABC794</t>
  </si>
  <si>
    <t>ABC795</t>
  </si>
  <si>
    <t>01/04/2006</t>
  </si>
  <si>
    <t>ABC796</t>
  </si>
  <si>
    <t>08/04/2006</t>
  </si>
  <si>
    <t>ABC797</t>
  </si>
  <si>
    <t>15/04/2006</t>
  </si>
  <si>
    <t>ABC798</t>
  </si>
  <si>
    <t>03/05/2006</t>
  </si>
  <si>
    <t>ABC799</t>
  </si>
  <si>
    <t>06/06/2006</t>
  </si>
  <si>
    <t>ABC800</t>
  </si>
  <si>
    <t>28/06/2006</t>
  </si>
  <si>
    <t>ABC801</t>
  </si>
  <si>
    <t>ABC802</t>
  </si>
  <si>
    <t>28/07/2006</t>
  </si>
  <si>
    <t>ABC803</t>
  </si>
  <si>
    <t>06/08/2006</t>
  </si>
  <si>
    <t>ABC804</t>
  </si>
  <si>
    <t>ABC805</t>
  </si>
  <si>
    <t>01/01/2005</t>
  </si>
  <si>
    <t>ABC806</t>
  </si>
  <si>
    <t>09/02/2005</t>
  </si>
  <si>
    <t>ABC807</t>
  </si>
  <si>
    <t>12/02/2005</t>
  </si>
  <si>
    <t>ABC808</t>
  </si>
  <si>
    <t>15/02/2005</t>
  </si>
  <si>
    <t>ABC809</t>
  </si>
  <si>
    <t>12/03/2005</t>
  </si>
  <si>
    <t>ABC810</t>
  </si>
  <si>
    <t>15/03/2005</t>
  </si>
  <si>
    <t>ABC811</t>
  </si>
  <si>
    <t>18/04/2005</t>
  </si>
  <si>
    <t>ABC812</t>
  </si>
  <si>
    <t>12/05/2005</t>
  </si>
  <si>
    <t>ABC813</t>
  </si>
  <si>
    <t>16/05/2005</t>
  </si>
  <si>
    <t>ABC814</t>
  </si>
  <si>
    <t>18/05/2005</t>
  </si>
  <si>
    <t>ABC815</t>
  </si>
  <si>
    <t>01/06/2005</t>
  </si>
  <si>
    <t>ABC816</t>
  </si>
  <si>
    <t>10/07/2005</t>
  </si>
  <si>
    <t>ABC817</t>
  </si>
  <si>
    <t>14/07/2005</t>
  </si>
  <si>
    <t>ABC818</t>
  </si>
  <si>
    <t>15/07/2005</t>
  </si>
  <si>
    <t>ABC819</t>
  </si>
  <si>
    <t>28/07/2005</t>
  </si>
  <si>
    <t>ABC820</t>
  </si>
  <si>
    <t>30/07/2005</t>
  </si>
  <si>
    <t>ABC821</t>
  </si>
  <si>
    <t>03/08/2005</t>
  </si>
  <si>
    <t>ABC822</t>
  </si>
  <si>
    <t>10/09/2005</t>
  </si>
  <si>
    <t>ABC823</t>
  </si>
  <si>
    <t>11/09/2005</t>
  </si>
  <si>
    <t>ABC824</t>
  </si>
  <si>
    <t>17/09/2005</t>
  </si>
  <si>
    <t>ABC825</t>
  </si>
  <si>
    <t>23/09/2005</t>
  </si>
  <si>
    <t>ABC826</t>
  </si>
  <si>
    <t>24/11/2005</t>
  </si>
  <si>
    <t>ABC827</t>
  </si>
  <si>
    <t>29/11/2005</t>
  </si>
  <si>
    <t>ABC828</t>
  </si>
  <si>
    <t>08/12/2005</t>
  </si>
  <si>
    <t>ABC829</t>
  </si>
  <si>
    <t>21/12/2005</t>
  </si>
  <si>
    <t>ABC830</t>
  </si>
  <si>
    <t>08/02/2005</t>
  </si>
  <si>
    <t>ABC831</t>
  </si>
  <si>
    <t>28/02/2005</t>
  </si>
  <si>
    <t>ABC832</t>
  </si>
  <si>
    <t>18/03/2005</t>
  </si>
  <si>
    <t>ABC833</t>
  </si>
  <si>
    <t>20/03/2005</t>
  </si>
  <si>
    <t>ABC834</t>
  </si>
  <si>
    <t>22/03/2005</t>
  </si>
  <si>
    <t>ABC835</t>
  </si>
  <si>
    <t>24/03/2005</t>
  </si>
  <si>
    <t>ABC836</t>
  </si>
  <si>
    <t>07/04/2005</t>
  </si>
  <si>
    <t>ABC837</t>
  </si>
  <si>
    <t>05/05/2005</t>
  </si>
  <si>
    <t>ABC838</t>
  </si>
  <si>
    <t>08/05/2005</t>
  </si>
  <si>
    <t>ABC839</t>
  </si>
  <si>
    <t>14/05/2005</t>
  </si>
  <si>
    <t>ABC840</t>
  </si>
  <si>
    <t>ABC841</t>
  </si>
  <si>
    <t>28/05/2005</t>
  </si>
  <si>
    <t>ABC842</t>
  </si>
  <si>
    <t>ABC843</t>
  </si>
  <si>
    <t>17/07/2005</t>
  </si>
  <si>
    <t>ABC844</t>
  </si>
  <si>
    <t>14/08/2005</t>
  </si>
  <si>
    <t>ABC845</t>
  </si>
  <si>
    <t>18/08/2005</t>
  </si>
  <si>
    <t>ABC846</t>
  </si>
  <si>
    <t>25/08/2005</t>
  </si>
  <si>
    <t>ABC847</t>
  </si>
  <si>
    <t>27/08/2005</t>
  </si>
  <si>
    <t>ABC848</t>
  </si>
  <si>
    <t>22/09/2005</t>
  </si>
  <si>
    <t>ABC849</t>
  </si>
  <si>
    <t>13/10/2005</t>
  </si>
  <si>
    <t>ABC850</t>
  </si>
  <si>
    <t>15/10/2005</t>
  </si>
  <si>
    <t>ABC851</t>
  </si>
  <si>
    <t>26/10/2005</t>
  </si>
  <si>
    <t>ABC852</t>
  </si>
  <si>
    <t>ABC853</t>
  </si>
  <si>
    <t>12/12/2005</t>
  </si>
  <si>
    <t>ABC854</t>
  </si>
  <si>
    <t>24/12/2005</t>
  </si>
  <si>
    <t>ABC855</t>
  </si>
  <si>
    <t>03/01/2005</t>
  </si>
  <si>
    <t>ABC856</t>
  </si>
  <si>
    <t>13/01/2005</t>
  </si>
  <si>
    <t>ABC857</t>
  </si>
  <si>
    <t>22/01/2005</t>
  </si>
  <si>
    <t>ABC858</t>
  </si>
  <si>
    <t>02/02/2005</t>
  </si>
  <si>
    <t>ABC859</t>
  </si>
  <si>
    <t>03/02/2005</t>
  </si>
  <si>
    <t>ABC860</t>
  </si>
  <si>
    <t>02/03/2005</t>
  </si>
  <si>
    <t>ABC861</t>
  </si>
  <si>
    <t>08/03/2005</t>
  </si>
  <si>
    <t>ABC862</t>
  </si>
  <si>
    <t>26/03/2005</t>
  </si>
  <si>
    <t>ABC863</t>
  </si>
  <si>
    <t>19/04/2005</t>
  </si>
  <si>
    <t>ABC864</t>
  </si>
  <si>
    <t>ABC865</t>
  </si>
  <si>
    <t>ABC866</t>
  </si>
  <si>
    <t>19/05/2005</t>
  </si>
  <si>
    <t>ABC867</t>
  </si>
  <si>
    <t>07/06/2005</t>
  </si>
  <si>
    <t>ABC868</t>
  </si>
  <si>
    <t>09/07/2005</t>
  </si>
  <si>
    <t>ABC869</t>
  </si>
  <si>
    <t>18/07/2005</t>
  </si>
  <si>
    <t>ABC870</t>
  </si>
  <si>
    <t>23/07/2005</t>
  </si>
  <si>
    <t>ABC871</t>
  </si>
  <si>
    <t>ABC872</t>
  </si>
  <si>
    <t>19/08/2005</t>
  </si>
  <si>
    <t>ABC873</t>
  </si>
  <si>
    <t>22/08/2005</t>
  </si>
  <si>
    <t>ABC874</t>
  </si>
  <si>
    <t>29/08/2005</t>
  </si>
  <si>
    <t>ABC875</t>
  </si>
  <si>
    <t>29/09/2005</t>
  </si>
  <si>
    <t>ABC876</t>
  </si>
  <si>
    <t>06/11/2005</t>
  </si>
  <si>
    <t>ABC877</t>
  </si>
  <si>
    <t>08/11/2005</t>
  </si>
  <si>
    <t>ABC878</t>
  </si>
  <si>
    <t>21/11/2005</t>
  </si>
  <si>
    <t>ABC879</t>
  </si>
  <si>
    <t>ABC880</t>
  </si>
  <si>
    <t>ABC881</t>
  </si>
  <si>
    <t>02/01/2005</t>
  </si>
  <si>
    <t>ABC882</t>
  </si>
  <si>
    <t>19/01/2005</t>
  </si>
  <si>
    <t>ABC883</t>
  </si>
  <si>
    <t>26/01/2005</t>
  </si>
  <si>
    <t>ABC884</t>
  </si>
  <si>
    <t>ABC885</t>
  </si>
  <si>
    <t>ABC886</t>
  </si>
  <si>
    <t>ABC887</t>
  </si>
  <si>
    <t>28/04/2005</t>
  </si>
  <si>
    <t>ABC888</t>
  </si>
  <si>
    <t>ABC889</t>
  </si>
  <si>
    <t>14/06/2005</t>
  </si>
  <si>
    <t>ABC890</t>
  </si>
  <si>
    <t>17/06/2005</t>
  </si>
  <si>
    <t>ABC891</t>
  </si>
  <si>
    <t>21/06/2005</t>
  </si>
  <si>
    <t>ABC892</t>
  </si>
  <si>
    <t>26/06/2005</t>
  </si>
  <si>
    <t>ABC893</t>
  </si>
  <si>
    <t>ABC894</t>
  </si>
  <si>
    <t>06/08/2005</t>
  </si>
  <si>
    <t>ABC895</t>
  </si>
  <si>
    <t>ABC896</t>
  </si>
  <si>
    <t>31/08/2005</t>
  </si>
  <si>
    <t>ABC897</t>
  </si>
  <si>
    <t>09/09/2005</t>
  </si>
  <si>
    <t>ABC898</t>
  </si>
  <si>
    <t>ABC899</t>
  </si>
  <si>
    <t>12/10/2005</t>
  </si>
  <si>
    <t>ABC900</t>
  </si>
  <si>
    <t>Select Reg no in next cell -&gt;</t>
  </si>
  <si>
    <t>GRADE BOOK</t>
  </si>
  <si>
    <t>CA 1</t>
  </si>
  <si>
    <t>CA2</t>
  </si>
  <si>
    <t>CA3</t>
  </si>
  <si>
    <t>END TERM</t>
  </si>
  <si>
    <t>MID TERM</t>
  </si>
  <si>
    <t>CLASS AVERAGE</t>
  </si>
  <si>
    <t>TOTAL</t>
  </si>
  <si>
    <t>Individual Assesment</t>
  </si>
  <si>
    <t>CA 3</t>
  </si>
  <si>
    <t>CA 2</t>
  </si>
  <si>
    <t>FINAL GRADE</t>
  </si>
  <si>
    <t>SELECT CLASS-&gt;</t>
  </si>
  <si>
    <t>To show value for particular student go to student profile and change values there.</t>
  </si>
  <si>
    <t>Row Labels</t>
  </si>
  <si>
    <t>Grand Total</t>
  </si>
  <si>
    <t>Sum of Fee to be Paid</t>
  </si>
  <si>
    <t>Sum of Fee Paid</t>
  </si>
  <si>
    <t>Sum of Balance</t>
  </si>
  <si>
    <t>Column Labels</t>
  </si>
  <si>
    <t>Count of Gender</t>
  </si>
  <si>
    <t>ENGLISH</t>
  </si>
  <si>
    <t>MATHS</t>
  </si>
  <si>
    <t>SCIENCE</t>
  </si>
  <si>
    <t>HISTORY</t>
  </si>
  <si>
    <t>Sum of CA1_Average</t>
  </si>
  <si>
    <t>Sum of CA2_Average</t>
  </si>
  <si>
    <t>Sum of MID_Average</t>
  </si>
  <si>
    <t>Sum of CA3_Average</t>
  </si>
  <si>
    <t>Helper 1</t>
  </si>
  <si>
    <t>Helper 2</t>
  </si>
  <si>
    <t>Helper 3</t>
  </si>
  <si>
    <t>=index(Table6[CA1_Average],Table6[CA2_Average],Table6[MID_Average],Table6[CA3_Average]</t>
  </si>
  <si>
    <t>helper 1</t>
  </si>
  <si>
    <t>helper 2</t>
  </si>
  <si>
    <t>helper 3</t>
  </si>
  <si>
    <t>Fee Details</t>
  </si>
  <si>
    <t>Fee To be paid</t>
  </si>
  <si>
    <t>Paid Date</t>
  </si>
  <si>
    <t>Receipt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</si>
</sst>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 &quot;₹&quot;\ * #,##0.00_ ;_ &quot;₹&quot;\ * \-#,##0.00_ ;_ &quot;₹&quot;\ * &quot;-&quot;??_ ;_ @_ "/>
    <numFmt numFmtId="164" formatCode="[$₹-4009]\ #,##0.00"/>
    <numFmt numFmtId="165" formatCode="0.0%"/>
    <numFmt numFmtId="166" formatCode="0_);\(0\)"/>
  </numFmts>
  <fonts count="23">
    <font>
      <sz val="11"/>
      <color theme="1"/>
      <name val="Calibri"/>
      <family val="2"/>
      <scheme val="minor"/>
    </font>
    <font>
      <sz val="9"/>
      <color indexed="8"/>
      <name val="Helvetica"/>
    </font>
    <font>
      <sz val="10"/>
      <color indexed="8"/>
      <name val="Helvetica"/>
    </font>
    <font>
      <b/>
      <sz val="12"/>
      <color indexed="8"/>
      <name val="Helvetica Neue"/>
    </font>
    <font>
      <b/>
      <sz val="10"/>
      <color theme="0"/>
      <name val="Helvetica Neue"/>
    </font>
    <font>
      <b/>
      <sz val="11"/>
      <color theme="0"/>
      <name val="Helvetica Neue"/>
    </font>
    <font>
      <sz val="11"/>
      <color theme="1"/>
      <name val="Arial"/>
      <family val="2"/>
    </font>
    <font>
      <sz val="9"/>
      <color indexed="8"/>
      <name val="Arial"/>
      <family val="2"/>
    </font>
    <font>
      <sz val="20"/>
      <color theme="1"/>
      <name val="Calibri"/>
      <family val="2"/>
      <scheme val="minor"/>
    </font>
    <font>
      <sz val="11"/>
      <color theme="1"/>
      <name val="Calibri"/>
      <family val="2"/>
      <scheme val="minor"/>
    </font>
    <font>
      <sz val="14"/>
      <color theme="1"/>
      <name val="Calibri"/>
      <family val="2"/>
      <scheme val="minor"/>
    </font>
    <font>
      <b/>
      <sz val="20"/>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0"/>
      <color indexed="8"/>
      <name val="Helvetica Neue"/>
    </font>
    <font>
      <sz val="9"/>
      <color indexed="8"/>
      <name val="Helvetica Neue"/>
    </font>
    <font>
      <b/>
      <sz val="10"/>
      <color rgb="FF002060"/>
      <name val="Helvetica Neue"/>
    </font>
    <font>
      <b/>
      <sz val="11"/>
      <color rgb="FF002060"/>
      <name val="Helvetica"/>
    </font>
    <font>
      <sz val="11"/>
      <color rgb="FF002060"/>
      <name val="Calibri"/>
      <family val="2"/>
      <scheme val="minor"/>
    </font>
    <font>
      <sz val="28"/>
      <color theme="1"/>
      <name val="Calibri"/>
      <family val="2"/>
      <scheme val="minor"/>
    </font>
    <font>
      <b/>
      <sz val="16"/>
      <color theme="1"/>
      <name val="Calibri"/>
      <family val="2"/>
      <scheme val="minor"/>
    </font>
    <font>
      <sz val="14"/>
      <color theme="0"/>
      <name val="Calibri"/>
      <family val="2"/>
      <scheme val="minor"/>
    </font>
  </fonts>
  <fills count="12">
    <fill>
      <patternFill patternType="none"/>
    </fill>
    <fill>
      <patternFill patternType="gray125"/>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0"/>
        <bgColor indexed="64"/>
      </patternFill>
    </fill>
  </fills>
  <borders count="48">
    <border>
      <left/>
      <right/>
      <top/>
      <bottom/>
      <diagonal/>
    </border>
    <border>
      <left style="thin">
        <color indexed="15"/>
      </left>
      <right style="thin">
        <color indexed="15"/>
      </right>
      <top style="thin">
        <color indexed="15"/>
      </top>
      <bottom style="thin">
        <color indexed="16"/>
      </bottom>
      <diagonal/>
    </border>
    <border>
      <left style="thin">
        <color indexed="15"/>
      </left>
      <right style="thin">
        <color indexed="15"/>
      </right>
      <top style="thin">
        <color indexed="16"/>
      </top>
      <bottom style="thin">
        <color indexed="15"/>
      </bottom>
      <diagonal/>
    </border>
    <border>
      <left style="thin">
        <color indexed="15"/>
      </left>
      <right style="thin">
        <color indexed="8"/>
      </right>
      <top style="thin">
        <color indexed="16"/>
      </top>
      <bottom style="thin">
        <color indexed="15"/>
      </bottom>
      <diagonal/>
    </border>
    <border>
      <left style="thin">
        <color indexed="8"/>
      </left>
      <right style="thin">
        <color indexed="8"/>
      </right>
      <top style="thin">
        <color indexed="8"/>
      </top>
      <bottom style="thin">
        <color indexed="8"/>
      </bottom>
      <diagonal/>
    </border>
    <border>
      <left style="thin">
        <color indexed="8"/>
      </left>
      <right style="thin">
        <color indexed="15"/>
      </right>
      <top style="thin">
        <color indexed="16"/>
      </top>
      <bottom style="thin">
        <color indexed="15"/>
      </bottom>
      <diagonal/>
    </border>
    <border>
      <left style="thin">
        <color indexed="15"/>
      </left>
      <right style="thin">
        <color indexed="15"/>
      </right>
      <top style="thin">
        <color indexed="15"/>
      </top>
      <bottom style="thin">
        <color indexed="15"/>
      </bottom>
      <diagonal/>
    </border>
    <border>
      <left style="thin">
        <color indexed="15"/>
      </left>
      <right style="thin">
        <color indexed="8"/>
      </right>
      <top style="thin">
        <color indexed="15"/>
      </top>
      <bottom style="thin">
        <color indexed="15"/>
      </bottom>
      <diagonal/>
    </border>
    <border>
      <left style="thin">
        <color indexed="8"/>
      </left>
      <right style="thin">
        <color indexed="15"/>
      </right>
      <top style="thin">
        <color indexed="15"/>
      </top>
      <bottom style="thin">
        <color indexed="15"/>
      </bottom>
      <diagonal/>
    </border>
    <border>
      <left/>
      <right style="thin">
        <color indexed="15"/>
      </right>
      <top style="thin">
        <color indexed="15"/>
      </top>
      <bottom style="thin">
        <color indexed="16"/>
      </bottom>
      <diagonal/>
    </border>
    <border>
      <left/>
      <right style="thin">
        <color indexed="15"/>
      </right>
      <top style="thin">
        <color indexed="16"/>
      </top>
      <bottom style="thin">
        <color indexed="15"/>
      </bottom>
      <diagonal/>
    </border>
    <border>
      <left/>
      <right style="thin">
        <color indexed="15"/>
      </right>
      <top style="thin">
        <color indexed="15"/>
      </top>
      <bottom style="thin">
        <color indexed="15"/>
      </bottom>
      <diagonal/>
    </border>
    <border>
      <left style="thin">
        <color indexed="15"/>
      </left>
      <right/>
      <top style="thin">
        <color indexed="15"/>
      </top>
      <bottom style="thin">
        <color indexed="16"/>
      </bottom>
      <diagonal/>
    </border>
    <border>
      <left style="thin">
        <color indexed="15"/>
      </left>
      <right/>
      <top style="thin">
        <color indexed="16"/>
      </top>
      <bottom style="thin">
        <color indexed="15"/>
      </bottom>
      <diagonal/>
    </border>
    <border>
      <left style="thin">
        <color indexed="15"/>
      </left>
      <right/>
      <top style="thin">
        <color indexed="15"/>
      </top>
      <bottom style="thin">
        <color indexed="15"/>
      </bottom>
      <diagonal/>
    </border>
    <border>
      <left/>
      <right style="thin">
        <color indexed="15"/>
      </right>
      <top/>
      <bottom style="thin">
        <color indexed="16"/>
      </bottom>
      <diagonal/>
    </border>
    <border>
      <left style="thin">
        <color indexed="15"/>
      </left>
      <right style="thin">
        <color indexed="15"/>
      </right>
      <top/>
      <bottom style="thin">
        <color indexed="16"/>
      </bottom>
      <diagonal/>
    </border>
    <border>
      <left style="thin">
        <color indexed="15"/>
      </left>
      <right style="thin">
        <color indexed="15"/>
      </right>
      <top/>
      <bottom style="thin">
        <color indexed="8"/>
      </bottom>
      <diagonal/>
    </border>
    <border>
      <left style="thin">
        <color indexed="15"/>
      </left>
      <right/>
      <top/>
      <bottom style="thin">
        <color indexed="16"/>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style="thin">
        <color indexed="8"/>
      </right>
      <top style="thin">
        <color indexed="15"/>
      </top>
      <bottom/>
      <diagonal/>
    </border>
    <border>
      <left style="thin">
        <color indexed="8"/>
      </left>
      <right style="thin">
        <color indexed="8"/>
      </right>
      <top style="thin">
        <color indexed="8"/>
      </top>
      <bottom/>
      <diagonal/>
    </border>
    <border>
      <left style="thin">
        <color indexed="15"/>
      </left>
      <right/>
      <top style="thin">
        <color indexed="15"/>
      </top>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thin">
        <color indexed="15"/>
      </left>
      <right/>
      <top/>
      <bottom style="thin">
        <color indexed="15"/>
      </bottom>
      <diagonal/>
    </border>
    <border>
      <left/>
      <right/>
      <top style="thin">
        <color indexed="15"/>
      </top>
      <bottom style="thin">
        <color indexed="15"/>
      </bottom>
      <diagonal/>
    </border>
    <border>
      <left/>
      <right/>
      <top/>
      <bottom style="thin">
        <color indexed="15"/>
      </bottom>
      <diagonal/>
    </border>
    <border>
      <left style="thin">
        <color indexed="15"/>
      </left>
      <right style="thin">
        <color indexed="15"/>
      </right>
      <top style="thin">
        <color indexed="16"/>
      </top>
      <bottom/>
      <diagonal/>
    </border>
    <border>
      <left style="thin">
        <color indexed="15"/>
      </left>
      <right/>
      <top style="thin">
        <color indexed="16"/>
      </top>
      <bottom/>
      <diagonal/>
    </border>
    <border>
      <left style="thin">
        <color indexed="16"/>
      </left>
      <right style="thin">
        <color indexed="15"/>
      </right>
      <top style="thin">
        <color indexed="16"/>
      </top>
      <bottom style="thin">
        <color indexed="15"/>
      </bottom>
      <diagonal/>
    </border>
    <border>
      <left style="thin">
        <color indexed="16"/>
      </left>
      <right style="thin">
        <color indexed="15"/>
      </right>
      <top style="thin">
        <color indexed="15"/>
      </top>
      <bottom style="thin">
        <color indexed="15"/>
      </bottom>
      <diagonal/>
    </border>
    <border>
      <left/>
      <right style="thin">
        <color indexed="16"/>
      </right>
      <top style="thin">
        <color indexed="16"/>
      </top>
      <bottom style="thin">
        <color indexed="15"/>
      </bottom>
      <diagonal/>
    </border>
    <border>
      <left/>
      <right style="thin">
        <color indexed="16"/>
      </right>
      <top style="thin">
        <color indexed="15"/>
      </top>
      <bottom style="thin">
        <color indexed="15"/>
      </bottom>
      <diagonal/>
    </border>
    <border>
      <left/>
      <right style="thin">
        <color indexed="16"/>
      </right>
      <top style="thin">
        <color indexed="15"/>
      </top>
      <bottom/>
      <diagonal/>
    </border>
    <border>
      <left style="thin">
        <color indexed="16"/>
      </left>
      <right style="thin">
        <color indexed="15"/>
      </right>
      <top style="thin">
        <color indexed="15"/>
      </top>
      <bottom/>
      <diagonal/>
    </border>
    <border>
      <left style="thin">
        <color indexed="15"/>
      </left>
      <right style="thin">
        <color indexed="15"/>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9" fontId="9" fillId="0" borderId="0" applyFont="0" applyFill="0" applyBorder="0" applyAlignment="0" applyProtection="0"/>
    <xf numFmtId="44" fontId="9" fillId="0" borderId="0" applyFont="0" applyFill="0" applyBorder="0" applyAlignment="0" applyProtection="0"/>
  </cellStyleXfs>
  <cellXfs count="167">
    <xf numFmtId="0" fontId="0" fillId="0" borderId="0" xfId="0"/>
    <xf numFmtId="49" fontId="0" fillId="0" borderId="2" xfId="0" applyNumberFormat="1" applyFont="1" applyBorder="1" applyAlignment="1">
      <alignment vertical="top" wrapText="1"/>
    </xf>
    <xf numFmtId="0" fontId="0" fillId="0" borderId="2" xfId="0" applyNumberFormat="1" applyFont="1" applyBorder="1" applyAlignment="1">
      <alignment vertical="top" wrapText="1"/>
    </xf>
    <xf numFmtId="0" fontId="1" fillId="0" borderId="2" xfId="0" applyNumberFormat="1" applyFont="1" applyBorder="1" applyAlignment="1">
      <alignment wrapText="1" readingOrder="1"/>
    </xf>
    <xf numFmtId="49" fontId="0" fillId="0" borderId="6" xfId="0" applyNumberFormat="1" applyFont="1" applyBorder="1" applyAlignment="1">
      <alignment vertical="top" wrapText="1"/>
    </xf>
    <xf numFmtId="0" fontId="0" fillId="0" borderId="6" xfId="0" applyNumberFormat="1" applyFont="1" applyBorder="1" applyAlignment="1">
      <alignment vertical="top" wrapText="1"/>
    </xf>
    <xf numFmtId="0" fontId="1" fillId="0" borderId="6" xfId="0" applyNumberFormat="1" applyFont="1" applyBorder="1" applyAlignment="1">
      <alignment wrapText="1" readingOrder="1"/>
    </xf>
    <xf numFmtId="164" fontId="1" fillId="0" borderId="6" xfId="0" applyNumberFormat="1" applyFont="1" applyBorder="1" applyAlignment="1">
      <alignment readingOrder="1"/>
    </xf>
    <xf numFmtId="0" fontId="0" fillId="0" borderId="6" xfId="0" applyFont="1" applyBorder="1" applyAlignment="1">
      <alignment vertical="top" wrapText="1"/>
    </xf>
    <xf numFmtId="164" fontId="2" fillId="0" borderId="2" xfId="0" applyNumberFormat="1" applyFont="1" applyBorder="1" applyAlignment="1">
      <alignment readingOrder="1"/>
    </xf>
    <xf numFmtId="164" fontId="0" fillId="0" borderId="2" xfId="0" applyNumberFormat="1" applyFont="1" applyBorder="1" applyAlignment="1">
      <alignment vertical="top" wrapText="1"/>
    </xf>
    <xf numFmtId="164" fontId="2" fillId="0" borderId="6" xfId="0" applyNumberFormat="1" applyFont="1" applyBorder="1" applyAlignment="1">
      <alignment readingOrder="1"/>
    </xf>
    <xf numFmtId="164" fontId="0" fillId="0" borderId="6" xfId="0" applyNumberFormat="1" applyFont="1" applyBorder="1" applyAlignment="1">
      <alignment vertical="top" wrapText="1"/>
    </xf>
    <xf numFmtId="49" fontId="0" fillId="0" borderId="20" xfId="0" applyNumberFormat="1" applyFont="1" applyBorder="1" applyAlignment="1">
      <alignment vertical="top" wrapText="1"/>
    </xf>
    <xf numFmtId="0" fontId="0" fillId="0" borderId="20" xfId="0" applyNumberFormat="1" applyFont="1" applyBorder="1" applyAlignment="1">
      <alignment vertical="top" wrapText="1"/>
    </xf>
    <xf numFmtId="0" fontId="1" fillId="0" borderId="20" xfId="0" applyNumberFormat="1" applyFont="1" applyBorder="1" applyAlignment="1">
      <alignment wrapText="1" readingOrder="1"/>
    </xf>
    <xf numFmtId="0" fontId="4" fillId="2" borderId="6" xfId="0" applyFont="1" applyFill="1" applyBorder="1" applyAlignment="1">
      <alignment vertical="top" wrapText="1"/>
    </xf>
    <xf numFmtId="0" fontId="4" fillId="2" borderId="6" xfId="0" applyFont="1" applyFill="1" applyBorder="1" applyAlignment="1">
      <alignment horizontal="center" vertical="top" wrapText="1"/>
    </xf>
    <xf numFmtId="49" fontId="4" fillId="2" borderId="6" xfId="0" applyNumberFormat="1" applyFont="1" applyFill="1" applyBorder="1" applyAlignment="1">
      <alignment horizontal="center" vertical="top" wrapText="1"/>
    </xf>
    <xf numFmtId="49" fontId="4" fillId="2" borderId="6" xfId="0" applyNumberFormat="1" applyFont="1" applyFill="1" applyBorder="1" applyAlignment="1">
      <alignment vertical="top" wrapText="1"/>
    </xf>
    <xf numFmtId="49" fontId="4" fillId="2" borderId="1" xfId="0" applyNumberFormat="1" applyFont="1" applyFill="1" applyBorder="1" applyAlignment="1">
      <alignment vertical="top" wrapText="1"/>
    </xf>
    <xf numFmtId="0" fontId="4" fillId="2" borderId="1" xfId="0" applyFont="1" applyFill="1" applyBorder="1" applyAlignment="1">
      <alignment vertical="top" wrapText="1"/>
    </xf>
    <xf numFmtId="1" fontId="4" fillId="2" borderId="1" xfId="0" applyNumberFormat="1" applyFont="1" applyFill="1" applyBorder="1" applyAlignment="1">
      <alignment vertical="top" wrapText="1"/>
    </xf>
    <xf numFmtId="166" fontId="4" fillId="2" borderId="1" xfId="0" applyNumberFormat="1" applyFont="1" applyFill="1" applyBorder="1" applyAlignment="1">
      <alignment vertical="top" wrapText="1"/>
    </xf>
    <xf numFmtId="0" fontId="6" fillId="0" borderId="2" xfId="0" applyNumberFormat="1" applyFont="1" applyBorder="1" applyAlignment="1">
      <alignment vertical="top" wrapText="1"/>
    </xf>
    <xf numFmtId="49" fontId="6" fillId="0" borderId="2" xfId="0" applyNumberFormat="1" applyFont="1" applyBorder="1" applyAlignment="1">
      <alignment vertical="top" wrapText="1"/>
    </xf>
    <xf numFmtId="0" fontId="7" fillId="0" borderId="2" xfId="0" applyNumberFormat="1" applyFont="1" applyBorder="1" applyAlignment="1">
      <alignment wrapText="1" readingOrder="1"/>
    </xf>
    <xf numFmtId="0" fontId="6" fillId="0" borderId="2" xfId="0" applyFont="1" applyBorder="1" applyAlignment="1">
      <alignment vertical="top" wrapText="1"/>
    </xf>
    <xf numFmtId="0" fontId="6" fillId="0" borderId="0" xfId="0" applyFont="1"/>
    <xf numFmtId="0" fontId="6" fillId="0" borderId="6" xfId="0" applyNumberFormat="1" applyFont="1" applyBorder="1" applyAlignment="1">
      <alignment vertical="top" wrapText="1"/>
    </xf>
    <xf numFmtId="49" fontId="6" fillId="0" borderId="6" xfId="0" applyNumberFormat="1" applyFont="1" applyBorder="1" applyAlignment="1">
      <alignment vertical="top" wrapText="1"/>
    </xf>
    <xf numFmtId="0" fontId="7" fillId="0" borderId="6" xfId="0" applyNumberFormat="1" applyFont="1" applyBorder="1" applyAlignment="1">
      <alignment wrapText="1" readingOrder="1"/>
    </xf>
    <xf numFmtId="0" fontId="6" fillId="0" borderId="6" xfId="0" applyFont="1" applyBorder="1" applyAlignment="1">
      <alignment vertical="top" wrapText="1"/>
    </xf>
    <xf numFmtId="0" fontId="4" fillId="2" borderId="11" xfId="0" applyFont="1" applyFill="1" applyBorder="1" applyAlignment="1">
      <alignment vertical="top" wrapText="1"/>
    </xf>
    <xf numFmtId="49" fontId="5" fillId="2" borderId="9" xfId="0" applyNumberFormat="1" applyFont="1" applyFill="1" applyBorder="1" applyAlignment="1">
      <alignment vertical="top" wrapText="1"/>
    </xf>
    <xf numFmtId="0" fontId="6" fillId="0" borderId="10" xfId="0" applyNumberFormat="1" applyFont="1" applyBorder="1" applyAlignment="1">
      <alignment vertical="top" wrapText="1"/>
    </xf>
    <xf numFmtId="0" fontId="6" fillId="0" borderId="11" xfId="0" applyNumberFormat="1" applyFont="1" applyBorder="1" applyAlignment="1">
      <alignment vertical="top" wrapText="1"/>
    </xf>
    <xf numFmtId="49" fontId="4" fillId="2" borderId="14" xfId="0" applyNumberFormat="1" applyFont="1" applyFill="1" applyBorder="1" applyAlignment="1">
      <alignment horizontal="center" vertical="top" wrapText="1"/>
    </xf>
    <xf numFmtId="1" fontId="4" fillId="2" borderId="12" xfId="0" applyNumberFormat="1" applyFont="1" applyFill="1" applyBorder="1" applyAlignment="1">
      <alignment vertical="top" wrapText="1"/>
    </xf>
    <xf numFmtId="0" fontId="6" fillId="0" borderId="13" xfId="0" applyFont="1" applyBorder="1" applyAlignment="1">
      <alignment vertical="top" wrapText="1"/>
    </xf>
    <xf numFmtId="0" fontId="4" fillId="2" borderId="24" xfId="0" applyFont="1" applyFill="1" applyBorder="1" applyAlignment="1">
      <alignment vertical="top" wrapText="1"/>
    </xf>
    <xf numFmtId="0" fontId="4" fillId="2" borderId="25" xfId="0" applyFont="1" applyFill="1" applyBorder="1" applyAlignment="1">
      <alignment vertical="top" wrapText="1"/>
    </xf>
    <xf numFmtId="0" fontId="4" fillId="2" borderId="25" xfId="0" applyFont="1" applyFill="1" applyBorder="1" applyAlignment="1">
      <alignment horizontal="center" vertical="top" wrapText="1"/>
    </xf>
    <xf numFmtId="49" fontId="4" fillId="2" borderId="25" xfId="0" applyNumberFormat="1" applyFont="1" applyFill="1" applyBorder="1" applyAlignment="1">
      <alignment horizontal="center" vertical="top" wrapText="1"/>
    </xf>
    <xf numFmtId="49" fontId="4" fillId="2" borderId="25" xfId="0" applyNumberFormat="1" applyFont="1" applyFill="1" applyBorder="1" applyAlignment="1">
      <alignment vertical="top" wrapText="1"/>
    </xf>
    <xf numFmtId="49" fontId="4" fillId="2" borderId="26" xfId="0" applyNumberFormat="1" applyFont="1" applyFill="1" applyBorder="1" applyAlignment="1">
      <alignment horizontal="center" vertical="top" wrapText="1"/>
    </xf>
    <xf numFmtId="0" fontId="6" fillId="0" borderId="19" xfId="0" applyNumberFormat="1" applyFont="1" applyBorder="1" applyAlignment="1">
      <alignment vertical="top" wrapText="1"/>
    </xf>
    <xf numFmtId="49" fontId="6" fillId="0" borderId="20" xfId="0" applyNumberFormat="1" applyFont="1" applyBorder="1" applyAlignment="1">
      <alignment vertical="top" wrapText="1"/>
    </xf>
    <xf numFmtId="0" fontId="7" fillId="0" borderId="20" xfId="0" applyNumberFormat="1" applyFont="1" applyBorder="1" applyAlignment="1">
      <alignment wrapText="1" readingOrder="1"/>
    </xf>
    <xf numFmtId="0" fontId="6" fillId="0" borderId="20" xfId="0" applyNumberFormat="1" applyFont="1" applyBorder="1" applyAlignment="1">
      <alignment vertical="top" wrapText="1"/>
    </xf>
    <xf numFmtId="2" fontId="4" fillId="2" borderId="6" xfId="0" applyNumberFormat="1" applyFont="1" applyFill="1" applyBorder="1" applyAlignment="1">
      <alignment horizontal="center" vertical="top" wrapText="1"/>
    </xf>
    <xf numFmtId="2" fontId="4" fillId="2" borderId="1" xfId="0" applyNumberFormat="1" applyFont="1" applyFill="1" applyBorder="1" applyAlignment="1">
      <alignment vertical="top" wrapText="1"/>
    </xf>
    <xf numFmtId="2" fontId="6" fillId="0" borderId="2" xfId="0" applyNumberFormat="1" applyFont="1" applyBorder="1" applyAlignment="1">
      <alignment vertical="top" wrapText="1"/>
    </xf>
    <xf numFmtId="2" fontId="0" fillId="0" borderId="0" xfId="0" applyNumberFormat="1"/>
    <xf numFmtId="0" fontId="0" fillId="0" borderId="10" xfId="0" applyNumberFormat="1" applyFont="1" applyBorder="1" applyAlignment="1">
      <alignment vertical="top" wrapText="1"/>
    </xf>
    <xf numFmtId="0" fontId="0" fillId="0" borderId="11" xfId="0" applyNumberFormat="1" applyFont="1" applyBorder="1" applyAlignment="1">
      <alignment vertical="top" wrapText="1"/>
    </xf>
    <xf numFmtId="49" fontId="0" fillId="0" borderId="13" xfId="0" applyNumberFormat="1" applyFont="1" applyBorder="1" applyAlignment="1">
      <alignment vertical="top" wrapText="1"/>
    </xf>
    <xf numFmtId="49" fontId="0" fillId="0" borderId="14" xfId="0" applyNumberFormat="1" applyFont="1" applyBorder="1" applyAlignment="1">
      <alignment vertical="top" wrapText="1"/>
    </xf>
    <xf numFmtId="164" fontId="0" fillId="0" borderId="14" xfId="0" applyNumberFormat="1" applyFont="1" applyBorder="1" applyAlignment="1">
      <alignment vertical="top" wrapText="1"/>
    </xf>
    <xf numFmtId="49" fontId="5" fillId="2" borderId="15" xfId="0" applyNumberFormat="1" applyFont="1" applyFill="1" applyBorder="1" applyAlignment="1">
      <alignment vertical="top" wrapText="1"/>
    </xf>
    <xf numFmtId="49" fontId="4" fillId="2" borderId="16" xfId="0" applyNumberFormat="1" applyFont="1" applyFill="1" applyBorder="1" applyAlignment="1">
      <alignment vertical="top" wrapText="1"/>
    </xf>
    <xf numFmtId="0" fontId="4" fillId="2" borderId="16" xfId="0" applyFont="1" applyFill="1" applyBorder="1" applyAlignment="1">
      <alignment vertical="top" wrapText="1"/>
    </xf>
    <xf numFmtId="49" fontId="4" fillId="2" borderId="18" xfId="0" applyNumberFormat="1" applyFont="1" applyFill="1" applyBorder="1" applyAlignment="1">
      <alignment vertical="top" wrapText="1"/>
    </xf>
    <xf numFmtId="0" fontId="0" fillId="0" borderId="19" xfId="0" applyNumberFormat="1" applyFont="1" applyBorder="1" applyAlignment="1">
      <alignment vertical="top" wrapText="1"/>
    </xf>
    <xf numFmtId="164" fontId="2" fillId="0" borderId="20" xfId="0" applyNumberFormat="1" applyFont="1" applyBorder="1" applyAlignment="1">
      <alignment readingOrder="1"/>
    </xf>
    <xf numFmtId="164" fontId="0" fillId="0" borderId="20" xfId="0" applyNumberFormat="1" applyFont="1" applyBorder="1" applyAlignment="1">
      <alignment vertical="top" wrapText="1"/>
    </xf>
    <xf numFmtId="49" fontId="0" fillId="0" borderId="23" xfId="0" applyNumberFormat="1" applyFont="1" applyBorder="1" applyAlignment="1">
      <alignment vertical="top" wrapText="1"/>
    </xf>
    <xf numFmtId="0" fontId="4" fillId="2" borderId="27" xfId="0" applyFont="1" applyFill="1" applyBorder="1" applyAlignment="1">
      <alignment vertical="top" wrapText="1"/>
    </xf>
    <xf numFmtId="0" fontId="4" fillId="2" borderId="28" xfId="0" applyFont="1" applyFill="1" applyBorder="1" applyAlignment="1">
      <alignment vertical="top" wrapText="1"/>
    </xf>
    <xf numFmtId="2" fontId="4" fillId="2" borderId="25" xfId="0" applyNumberFormat="1" applyFont="1" applyFill="1" applyBorder="1" applyAlignment="1">
      <alignment horizontal="center" vertical="top" wrapText="1"/>
    </xf>
    <xf numFmtId="0" fontId="6" fillId="0" borderId="29" xfId="0" applyFont="1" applyBorder="1" applyAlignment="1">
      <alignment vertical="top" wrapText="1"/>
    </xf>
    <xf numFmtId="2" fontId="6" fillId="0" borderId="29" xfId="0" applyNumberFormat="1" applyFont="1" applyBorder="1" applyAlignment="1">
      <alignment vertical="top" wrapText="1"/>
    </xf>
    <xf numFmtId="0" fontId="6" fillId="0" borderId="30" xfId="0" applyFont="1" applyBorder="1" applyAlignment="1">
      <alignment vertical="top" wrapText="1"/>
    </xf>
    <xf numFmtId="0" fontId="0" fillId="0" borderId="6" xfId="0" applyFont="1" applyBorder="1" applyAlignment="1">
      <alignment vertical="top" wrapText="1"/>
    </xf>
    <xf numFmtId="0" fontId="0" fillId="0" borderId="0" xfId="0" applyAlignment="1"/>
    <xf numFmtId="9" fontId="0" fillId="0" borderId="0" xfId="0" applyNumberFormat="1"/>
    <xf numFmtId="49" fontId="0" fillId="0" borderId="31" xfId="0" applyNumberFormat="1" applyFont="1" applyBorder="1" applyAlignment="1">
      <alignment vertical="top" wrapText="1"/>
    </xf>
    <xf numFmtId="49" fontId="1" fillId="0" borderId="2" xfId="0" applyNumberFormat="1" applyFont="1" applyBorder="1" applyAlignment="1">
      <alignment wrapText="1" readingOrder="1"/>
    </xf>
    <xf numFmtId="0" fontId="1" fillId="0" borderId="3" xfId="0" applyNumberFormat="1" applyFont="1" applyBorder="1" applyAlignment="1">
      <alignment wrapText="1" readingOrder="1"/>
    </xf>
    <xf numFmtId="0" fontId="16" fillId="0" borderId="4" xfId="0" applyNumberFormat="1" applyFont="1" applyBorder="1" applyAlignment="1">
      <alignment wrapText="1" readingOrder="1"/>
    </xf>
    <xf numFmtId="9" fontId="1" fillId="0" borderId="5" xfId="0" applyNumberFormat="1" applyFont="1" applyBorder="1" applyAlignment="1">
      <alignment wrapText="1" readingOrder="1"/>
    </xf>
    <xf numFmtId="0" fontId="0" fillId="0" borderId="2" xfId="0" applyFont="1" applyBorder="1" applyAlignment="1">
      <alignment vertical="top" wrapText="1"/>
    </xf>
    <xf numFmtId="49" fontId="0" fillId="0" borderId="32" xfId="0" applyNumberFormat="1" applyFont="1" applyBorder="1" applyAlignment="1">
      <alignment vertical="top" wrapText="1"/>
    </xf>
    <xf numFmtId="49" fontId="1" fillId="0" borderId="6" xfId="0" applyNumberFormat="1" applyFont="1" applyBorder="1" applyAlignment="1">
      <alignment wrapText="1" readingOrder="1"/>
    </xf>
    <xf numFmtId="0" fontId="1" fillId="0" borderId="7" xfId="0" applyNumberFormat="1" applyFont="1" applyBorder="1" applyAlignment="1">
      <alignment wrapText="1" readingOrder="1"/>
    </xf>
    <xf numFmtId="9" fontId="1" fillId="0" borderId="8" xfId="0" applyNumberFormat="1" applyFont="1" applyBorder="1" applyAlignment="1">
      <alignment wrapText="1" readingOrder="1"/>
    </xf>
    <xf numFmtId="165" fontId="1" fillId="0" borderId="8" xfId="0" applyNumberFormat="1" applyFont="1" applyBorder="1" applyAlignment="1">
      <alignment wrapText="1" readingOrder="1"/>
    </xf>
    <xf numFmtId="49" fontId="0" fillId="0" borderId="36" xfId="0" applyNumberFormat="1" applyFont="1" applyBorder="1" applyAlignment="1">
      <alignment vertical="top" wrapText="1"/>
    </xf>
    <xf numFmtId="49" fontId="1" fillId="0" borderId="20" xfId="0" applyNumberFormat="1" applyFont="1" applyBorder="1" applyAlignment="1">
      <alignment wrapText="1" readingOrder="1"/>
    </xf>
    <xf numFmtId="0" fontId="1" fillId="0" borderId="21" xfId="0" applyNumberFormat="1" applyFont="1" applyBorder="1" applyAlignment="1">
      <alignment wrapText="1" readingOrder="1"/>
    </xf>
    <xf numFmtId="0" fontId="16" fillId="0" borderId="22" xfId="0" applyNumberFormat="1" applyFont="1" applyBorder="1" applyAlignment="1">
      <alignment wrapText="1" readingOrder="1"/>
    </xf>
    <xf numFmtId="0" fontId="1" fillId="3" borderId="6" xfId="0" applyNumberFormat="1" applyFont="1" applyFill="1" applyBorder="1" applyAlignment="1">
      <alignment wrapText="1" readingOrder="1"/>
    </xf>
    <xf numFmtId="49" fontId="17" fillId="4" borderId="16" xfId="0" applyNumberFormat="1" applyFont="1" applyFill="1" applyBorder="1" applyAlignment="1">
      <alignment vertical="top" wrapText="1"/>
    </xf>
    <xf numFmtId="49" fontId="18" fillId="4" borderId="16" xfId="0" applyNumberFormat="1" applyFont="1" applyFill="1" applyBorder="1" applyAlignment="1">
      <alignment wrapText="1" readingOrder="1"/>
    </xf>
    <xf numFmtId="49" fontId="18" fillId="4" borderId="17" xfId="0" applyNumberFormat="1" applyFont="1" applyFill="1" applyBorder="1" applyAlignment="1">
      <alignment wrapText="1" readingOrder="1"/>
    </xf>
    <xf numFmtId="49" fontId="18" fillId="4" borderId="37" xfId="0" applyNumberFormat="1" applyFont="1" applyFill="1" applyBorder="1" applyAlignment="1">
      <alignment wrapText="1" readingOrder="1"/>
    </xf>
    <xf numFmtId="0" fontId="19" fillId="4" borderId="0" xfId="0" applyFont="1" applyFill="1"/>
    <xf numFmtId="49" fontId="17" fillId="5" borderId="15" xfId="0" applyNumberFormat="1" applyFont="1" applyFill="1" applyBorder="1" applyAlignment="1">
      <alignment vertical="top" wrapText="1"/>
    </xf>
    <xf numFmtId="49" fontId="15" fillId="5" borderId="33" xfId="0" applyNumberFormat="1" applyFont="1" applyFill="1" applyBorder="1" applyAlignment="1">
      <alignment vertical="top" wrapText="1"/>
    </xf>
    <xf numFmtId="49" fontId="15" fillId="5" borderId="34" xfId="0" applyNumberFormat="1" applyFont="1" applyFill="1" applyBorder="1" applyAlignment="1">
      <alignment vertical="top" wrapText="1"/>
    </xf>
    <xf numFmtId="49" fontId="15" fillId="5" borderId="35" xfId="0" applyNumberFormat="1" applyFont="1" applyFill="1" applyBorder="1" applyAlignment="1">
      <alignment vertical="top" wrapText="1"/>
    </xf>
    <xf numFmtId="0" fontId="0" fillId="5" borderId="0" xfId="0" applyFill="1"/>
    <xf numFmtId="0" fontId="0" fillId="6" borderId="0" xfId="0" applyFill="1"/>
    <xf numFmtId="0" fontId="8" fillId="6" borderId="0" xfId="0" applyFont="1" applyFill="1"/>
    <xf numFmtId="0" fontId="11" fillId="6" borderId="0" xfId="0" applyFont="1" applyFill="1" applyAlignment="1">
      <alignment horizontal="left"/>
    </xf>
    <xf numFmtId="9" fontId="11" fillId="6" borderId="0" xfId="1" applyFont="1" applyFill="1" applyAlignment="1">
      <alignment horizontal="left"/>
    </xf>
    <xf numFmtId="9" fontId="11" fillId="6" borderId="0" xfId="0" applyNumberFormat="1" applyFont="1" applyFill="1" applyAlignment="1">
      <alignment horizontal="left"/>
    </xf>
    <xf numFmtId="9" fontId="0" fillId="6" borderId="0" xfId="0" applyNumberFormat="1" applyFill="1"/>
    <xf numFmtId="0" fontId="0" fillId="9" borderId="0" xfId="0" applyFont="1" applyFill="1" applyAlignment="1">
      <alignment vertical="center"/>
    </xf>
    <xf numFmtId="0" fontId="0" fillId="9" borderId="0" xfId="0" applyFont="1" applyFill="1" applyAlignment="1">
      <alignment horizontal="center" vertical="center"/>
    </xf>
    <xf numFmtId="0" fontId="14" fillId="7" borderId="0" xfId="0" applyFont="1" applyFill="1" applyAlignment="1">
      <alignment vertical="center"/>
    </xf>
    <xf numFmtId="0" fontId="0" fillId="0" borderId="2" xfId="1" applyNumberFormat="1" applyFont="1" applyBorder="1" applyAlignment="1">
      <alignment vertical="top" wrapText="1"/>
    </xf>
    <xf numFmtId="9" fontId="10" fillId="0" borderId="0" xfId="1" applyNumberFormat="1" applyFont="1" applyAlignment="1">
      <alignment vertical="center"/>
    </xf>
    <xf numFmtId="9" fontId="10" fillId="0" borderId="0" xfId="1" applyFont="1" applyAlignment="1">
      <alignment vertical="center"/>
    </xf>
    <xf numFmtId="0" fontId="10" fillId="0" borderId="0" xfId="0" applyFont="1" applyAlignment="1">
      <alignment vertical="center"/>
    </xf>
    <xf numFmtId="9" fontId="10" fillId="0" borderId="0" xfId="0" applyNumberFormat="1" applyFont="1" applyAlignment="1">
      <alignment vertical="center"/>
    </xf>
    <xf numFmtId="0" fontId="22" fillId="8" borderId="0" xfId="0" applyFont="1" applyFill="1"/>
    <xf numFmtId="9" fontId="10" fillId="0" borderId="0" xfId="1" applyFont="1"/>
    <xf numFmtId="0" fontId="14" fillId="0" borderId="0" xfId="0" applyFont="1"/>
    <xf numFmtId="0" fontId="14" fillId="0" borderId="0" xfId="0" applyFont="1" applyAlignment="1">
      <alignment horizontal="center"/>
    </xf>
    <xf numFmtId="0" fontId="12" fillId="0" borderId="0" xfId="0" applyFont="1" applyAlignment="1"/>
    <xf numFmtId="0" fontId="0" fillId="0" borderId="0" xfId="0" pivotButton="1"/>
    <xf numFmtId="0" fontId="0" fillId="0" borderId="0" xfId="0" applyAlignment="1">
      <alignment horizontal="left"/>
    </xf>
    <xf numFmtId="0" fontId="0" fillId="0" borderId="0" xfId="0" applyNumberFormat="1"/>
    <xf numFmtId="44" fontId="0" fillId="0" borderId="0" xfId="2" applyFont="1"/>
    <xf numFmtId="0" fontId="0" fillId="0" borderId="0" xfId="0" applyFont="1"/>
    <xf numFmtId="0" fontId="0" fillId="9" borderId="0" xfId="0" applyFill="1"/>
    <xf numFmtId="0" fontId="0" fillId="7" borderId="0" xfId="0" applyFill="1"/>
    <xf numFmtId="0" fontId="0" fillId="10" borderId="0" xfId="0" applyFill="1"/>
    <xf numFmtId="0" fontId="8" fillId="6" borderId="0" xfId="0" applyFont="1" applyFill="1" applyAlignment="1">
      <alignment horizontal="left" vertical="top"/>
    </xf>
    <xf numFmtId="0" fontId="11" fillId="6" borderId="0" xfId="0" applyFont="1" applyFill="1" applyAlignment="1">
      <alignment horizontal="center"/>
    </xf>
    <xf numFmtId="0" fontId="11" fillId="6" borderId="0" xfId="0" applyFont="1" applyFill="1" applyAlignment="1">
      <alignment horizontal="left"/>
    </xf>
    <xf numFmtId="0" fontId="13" fillId="6" borderId="0" xfId="0" applyFont="1" applyFill="1" applyAlignment="1">
      <alignment horizontal="right"/>
    </xf>
    <xf numFmtId="0" fontId="0" fillId="6" borderId="0" xfId="0" applyFill="1" applyAlignment="1">
      <alignment horizontal="left" vertical="top"/>
    </xf>
    <xf numFmtId="0" fontId="10"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right"/>
    </xf>
    <xf numFmtId="0" fontId="21" fillId="0" borderId="0" xfId="0" applyFont="1" applyAlignment="1">
      <alignment horizontal="left" vertical="center"/>
    </xf>
    <xf numFmtId="0" fontId="0" fillId="9" borderId="0" xfId="0" applyFont="1" applyFill="1" applyAlignment="1">
      <alignment horizontal="center" vertical="center"/>
    </xf>
    <xf numFmtId="0" fontId="0" fillId="0" borderId="0" xfId="0" applyAlignment="1">
      <alignment horizontal="center"/>
    </xf>
    <xf numFmtId="49" fontId="3" fillId="0" borderId="6" xfId="0" applyNumberFormat="1" applyFont="1" applyBorder="1" applyAlignment="1">
      <alignment horizontal="right" vertical="top" wrapText="1"/>
    </xf>
    <xf numFmtId="0" fontId="0" fillId="0" borderId="6" xfId="0" applyFont="1" applyBorder="1" applyAlignment="1">
      <alignment vertical="top" wrapText="1"/>
    </xf>
    <xf numFmtId="0" fontId="0" fillId="0" borderId="38" xfId="0" applyBorder="1"/>
    <xf numFmtId="49" fontId="15" fillId="0" borderId="32" xfId="0" applyNumberFormat="1" applyFont="1" applyBorder="1" applyAlignment="1">
      <alignment vertical="top" wrapText="1"/>
    </xf>
    <xf numFmtId="49" fontId="0" fillId="0" borderId="0" xfId="0" applyNumberFormat="1"/>
    <xf numFmtId="49" fontId="14" fillId="0" borderId="0" xfId="0" applyNumberFormat="1" applyFont="1"/>
    <xf numFmtId="0" fontId="22" fillId="11" borderId="0" xfId="0" applyFont="1" applyFill="1" applyBorder="1"/>
    <xf numFmtId="0" fontId="1" fillId="0" borderId="11" xfId="0" applyNumberFormat="1" applyFont="1" applyBorder="1" applyAlignment="1">
      <alignment wrapText="1" readingOrder="1"/>
    </xf>
    <xf numFmtId="0" fontId="1" fillId="3" borderId="11" xfId="0" applyNumberFormat="1" applyFont="1" applyFill="1" applyBorder="1" applyAlignment="1">
      <alignment wrapText="1" readingOrder="1"/>
    </xf>
    <xf numFmtId="0" fontId="0" fillId="0" borderId="39" xfId="0" applyBorder="1"/>
    <xf numFmtId="0" fontId="0" fillId="0" borderId="40" xfId="0" applyBorder="1"/>
    <xf numFmtId="0" fontId="0" fillId="0" borderId="0" xfId="0" applyBorder="1"/>
    <xf numFmtId="0" fontId="14" fillId="8" borderId="0" xfId="0" applyFont="1" applyFill="1" applyAlignment="1">
      <alignment horizontal="center" vertical="center"/>
    </xf>
    <xf numFmtId="0" fontId="14" fillId="8" borderId="41" xfId="0" applyFont="1" applyFill="1" applyBorder="1" applyAlignment="1">
      <alignment horizontal="center" vertical="center"/>
    </xf>
    <xf numFmtId="0" fontId="22" fillId="8" borderId="0" xfId="0" applyFont="1" applyFill="1" applyAlignment="1">
      <alignment horizontal="center" vertical="center"/>
    </xf>
    <xf numFmtId="0" fontId="22" fillId="8" borderId="41" xfId="0" applyFont="1" applyFill="1" applyBorder="1" applyAlignment="1">
      <alignment horizontal="center" vertical="center"/>
    </xf>
    <xf numFmtId="0" fontId="19" fillId="11" borderId="38" xfId="0" applyFont="1" applyFill="1" applyBorder="1"/>
    <xf numFmtId="0" fontId="8" fillId="6" borderId="0" xfId="0" applyFont="1" applyFill="1" applyAlignment="1">
      <alignment horizontal="center" vertical="center"/>
    </xf>
    <xf numFmtId="0" fontId="8" fillId="6" borderId="0" xfId="0" applyFont="1" applyFill="1" applyAlignment="1">
      <alignment horizontal="left" vertical="center"/>
    </xf>
    <xf numFmtId="0" fontId="10" fillId="6" borderId="42" xfId="0" applyFont="1" applyFill="1" applyBorder="1" applyAlignment="1">
      <alignment vertical="center"/>
    </xf>
    <xf numFmtId="44" fontId="21" fillId="6" borderId="43" xfId="2" applyFont="1" applyFill="1" applyBorder="1" applyAlignment="1">
      <alignment vertical="top"/>
    </xf>
    <xf numFmtId="0" fontId="10" fillId="6" borderId="44" xfId="0" applyFont="1" applyFill="1" applyBorder="1"/>
    <xf numFmtId="44" fontId="21" fillId="6" borderId="45" xfId="2" applyFont="1" applyFill="1" applyBorder="1" applyAlignment="1">
      <alignment vertical="top"/>
    </xf>
    <xf numFmtId="14" fontId="21" fillId="6" borderId="45" xfId="0" applyNumberFormat="1" applyFont="1" applyFill="1" applyBorder="1" applyAlignment="1">
      <alignment vertical="top"/>
    </xf>
    <xf numFmtId="0" fontId="21" fillId="6" borderId="45" xfId="0" applyFont="1" applyFill="1" applyBorder="1" applyAlignment="1">
      <alignment vertical="top"/>
    </xf>
    <xf numFmtId="0" fontId="10" fillId="6" borderId="46" xfId="0" applyFont="1" applyFill="1" applyBorder="1"/>
    <xf numFmtId="44" fontId="21" fillId="6" borderId="47" xfId="0" applyNumberFormat="1" applyFont="1" applyFill="1" applyBorder="1"/>
  </cellXfs>
  <cellStyles count="3">
    <cellStyle name="Currency" xfId="2" builtinId="4"/>
    <cellStyle name="Normal" xfId="0" builtinId="0"/>
    <cellStyle name="Percent" xfId="1" builtinId="5"/>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b val="0"/>
        <i val="0"/>
        <strike val="0"/>
        <condense val="0"/>
        <extend val="0"/>
        <outline val="0"/>
        <shadow val="0"/>
        <u val="none"/>
        <vertAlign val="baseline"/>
        <sz val="11"/>
        <color theme="1"/>
        <name val="Calibri"/>
        <scheme val="minor"/>
      </font>
      <numFmt numFmtId="30" formatCode="@"/>
      <alignment horizontal="general" vertical="top" textRotation="0" wrapText="1" indent="0" justifyLastLine="0" shrinkToFit="0" readingOrder="0"/>
      <border diagonalUp="0" diagonalDown="0">
        <left style="thin">
          <color indexed="15"/>
        </left>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164" formatCode="[$₹-4009]\ #,##0.00"/>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164" formatCode="[$₹-4009]\ #,##0.00"/>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indexed="8"/>
        <name val="Helvetica"/>
        <scheme val="none"/>
      </font>
      <numFmt numFmtId="164" formatCode="[$₹-4009]\ #,##0.00"/>
      <alignment horizontal="general" vertical="bottom" textRotation="0" wrapText="0"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9"/>
        <color indexed="8"/>
        <name val="Helvetica"/>
        <scheme val="none"/>
      </font>
      <numFmt numFmtId="0" formatCode="General"/>
      <alignment horizontal="general" vertical="bottom" textRotation="0" wrapText="1"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right style="thin">
          <color indexed="15"/>
        </right>
        <top style="thin">
          <color indexed="15"/>
        </top>
        <bottom style="thin">
          <color indexed="15"/>
        </bottom>
        <vertical/>
        <horizontal/>
      </border>
    </dxf>
    <dxf>
      <border outline="0">
        <left style="thin">
          <color indexed="15"/>
        </left>
        <right style="thin">
          <color indexed="15"/>
        </right>
        <top style="thin">
          <color indexed="15"/>
        </top>
        <bottom style="thin">
          <color indexed="15"/>
        </bottom>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dxf>
    <dxf>
      <border outline="0">
        <bottom style="thin">
          <color indexed="16"/>
        </bottom>
      </border>
    </dxf>
    <dxf>
      <font>
        <b/>
        <i val="0"/>
        <strike val="0"/>
        <condense val="0"/>
        <extend val="0"/>
        <outline val="0"/>
        <shadow val="0"/>
        <u val="none"/>
        <vertAlign val="baseline"/>
        <sz val="10"/>
        <color theme="0"/>
        <name val="Helvetica Neue"/>
        <scheme val="none"/>
      </font>
      <numFmt numFmtId="30" formatCode="@"/>
      <fill>
        <patternFill patternType="solid">
          <fgColor indexed="64"/>
          <bgColor theme="4" tint="-0.249977111117893"/>
        </patternFill>
      </fill>
      <alignment horizontal="general" vertical="top" textRotation="0" wrapText="1" indent="0" justifyLastLine="0" shrinkToFit="0" readingOrder="0"/>
      <border diagonalUp="0" diagonalDown="0" outline="0">
        <left style="thin">
          <color indexed="15"/>
        </left>
        <right style="thin">
          <color indexed="15"/>
        </right>
        <top/>
        <bottom/>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2" formatCode="0.00"/>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border diagonalUp="0" diagonalDown="0">
        <left style="thin">
          <color indexed="15"/>
        </left>
        <right style="thin">
          <color indexed="15"/>
        </right>
        <top style="thin">
          <color indexed="16"/>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9"/>
        <color indexed="8"/>
        <name val="Arial"/>
        <scheme val="none"/>
      </font>
      <numFmt numFmtId="0" formatCode="General"/>
      <alignment horizontal="general" vertical="bottom" textRotation="0" wrapText="1"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Arial"/>
        <scheme val="none"/>
      </font>
      <numFmt numFmtId="0" formatCode="General"/>
      <alignment horizontal="general" vertical="top" textRotation="0" wrapText="1" indent="0" justifyLastLine="0" shrinkToFit="0" readingOrder="0"/>
      <border diagonalUp="0" diagonalDown="0">
        <left/>
        <right style="thin">
          <color indexed="15"/>
        </right>
        <top style="thin">
          <color indexed="15"/>
        </top>
        <bottom style="thin">
          <color indexed="15"/>
        </bottom>
        <vertical/>
        <horizontal/>
      </border>
    </dxf>
    <dxf>
      <border outline="0">
        <left style="thin">
          <color indexed="15"/>
        </left>
        <right style="thin">
          <color indexed="15"/>
        </right>
        <top style="thin">
          <color indexed="15"/>
        </top>
        <bottom style="thin">
          <color indexed="15"/>
        </bottom>
      </border>
    </dxf>
    <dxf>
      <font>
        <b val="0"/>
        <i val="0"/>
        <strike val="0"/>
        <condense val="0"/>
        <extend val="0"/>
        <outline val="0"/>
        <shadow val="0"/>
        <u val="none"/>
        <vertAlign val="baseline"/>
        <sz val="11"/>
        <color theme="1"/>
        <name val="Arial"/>
        <scheme val="none"/>
      </font>
      <alignment horizontal="general" vertical="top" textRotation="0" wrapText="1" indent="0" justifyLastLine="0" shrinkToFit="0" readingOrder="0"/>
    </dxf>
    <dxf>
      <border outline="0">
        <bottom style="thin">
          <color indexed="15"/>
        </bottom>
      </border>
    </dxf>
    <dxf>
      <font>
        <b/>
        <i val="0"/>
        <strike val="0"/>
        <condense val="0"/>
        <extend val="0"/>
        <outline val="0"/>
        <shadow val="0"/>
        <u val="none"/>
        <vertAlign val="baseline"/>
        <sz val="10"/>
        <color theme="0"/>
        <name val="Helvetica Neue"/>
        <scheme val="none"/>
      </font>
      <fill>
        <patternFill patternType="solid">
          <fgColor indexed="64"/>
          <bgColor theme="4" tint="-0.249977111117893"/>
        </patternFill>
      </fill>
      <alignment horizontal="general" vertical="top" textRotation="0" wrapText="1" indent="0" justifyLastLine="0" shrinkToFit="0" readingOrder="0"/>
      <border diagonalUp="0" diagonalDown="0" outline="0">
        <left style="thin">
          <color indexed="15"/>
        </left>
        <right style="thin">
          <color indexed="15"/>
        </right>
        <top/>
        <bottom/>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164" formatCode="[$₹-4009]\ #,##0.00"/>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164" formatCode="[$₹-4009]\ #,##0.00"/>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1"/>
        <color theme="1"/>
        <name val="Calibri"/>
        <scheme val="minor"/>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indexed="8"/>
        <name val="Helvetica"/>
        <scheme val="none"/>
      </font>
      <numFmt numFmtId="164" formatCode="[$₹-4009]\ #,##0.00"/>
      <alignment horizontal="general" vertical="bottom" textRotation="0" wrapText="0"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9"/>
        <color indexed="8"/>
        <name val="Helvetica"/>
        <scheme val="none"/>
      </font>
      <numFmt numFmtId="13" formatCode="0%"/>
      <alignment horizontal="general" vertical="bottom" textRotation="0" wrapText="1" indent="0" justifyLastLine="0" shrinkToFit="0" readingOrder="1"/>
      <border diagonalUp="0" diagonalDown="0">
        <left style="thin">
          <color indexed="8"/>
        </left>
        <right style="thin">
          <color indexed="15"/>
        </right>
        <top style="thin">
          <color indexed="15"/>
        </top>
        <bottom style="thin">
          <color indexed="15"/>
        </bottom>
        <vertical/>
        <horizontal/>
      </border>
    </dxf>
    <dxf>
      <font>
        <b val="0"/>
        <i val="0"/>
        <strike val="0"/>
        <condense val="0"/>
        <extend val="0"/>
        <outline val="0"/>
        <shadow val="0"/>
        <u val="none"/>
        <vertAlign val="baseline"/>
        <sz val="9"/>
        <color indexed="8"/>
        <name val="Helvetica Neue"/>
        <scheme val="none"/>
      </font>
      <numFmt numFmtId="0" formatCode="General"/>
      <alignment horizontal="general" vertical="bottom" textRotation="0" wrapText="1" indent="0" justifyLastLine="0" shrinkToFit="0" readingOrder="1"/>
      <border diagonalUp="0" diagonalDown="0">
        <left style="thin">
          <color indexed="8"/>
        </left>
        <right style="thin">
          <color indexed="8"/>
        </right>
        <top style="thin">
          <color indexed="8"/>
        </top>
        <bottom style="thin">
          <color indexed="8"/>
        </bottom>
        <vertical/>
        <horizontal/>
      </border>
    </dxf>
    <dxf>
      <font>
        <b val="0"/>
        <i val="0"/>
        <strike val="0"/>
        <condense val="0"/>
        <extend val="0"/>
        <outline val="0"/>
        <shadow val="0"/>
        <u val="none"/>
        <vertAlign val="baseline"/>
        <sz val="9"/>
        <color indexed="8"/>
        <name val="Helvetica"/>
        <scheme val="none"/>
      </font>
      <numFmt numFmtId="0" formatCode="General"/>
      <alignment horizontal="general" vertical="bottom" textRotation="0" wrapText="1" indent="0" justifyLastLine="0" shrinkToFit="0" readingOrder="1"/>
      <border diagonalUp="0" diagonalDown="0">
        <left style="thin">
          <color indexed="15"/>
        </left>
        <right style="thin">
          <color indexed="8"/>
        </right>
        <top style="thin">
          <color indexed="15"/>
        </top>
        <bottom style="thin">
          <color indexed="15"/>
        </bottom>
        <vertical/>
        <horizontal/>
      </border>
    </dxf>
    <dxf>
      <font>
        <b val="0"/>
        <i val="0"/>
        <strike val="0"/>
        <condense val="0"/>
        <extend val="0"/>
        <outline val="0"/>
        <shadow val="0"/>
        <u val="none"/>
        <vertAlign val="baseline"/>
        <sz val="9"/>
        <color indexed="8"/>
        <name val="Helvetica"/>
        <scheme val="none"/>
      </font>
      <numFmt numFmtId="0" formatCode="General"/>
      <alignment horizontal="general" vertical="bottom" textRotation="0" wrapText="1"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9"/>
        <color indexed="8"/>
        <name val="Helvetica"/>
        <scheme val="none"/>
      </font>
      <numFmt numFmtId="30" formatCode="@"/>
      <alignment horizontal="general" vertical="bottom" textRotation="0" wrapText="1" indent="0" justifyLastLine="0" shrinkToFit="0" readingOrder="1"/>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theme="1"/>
        <name val="Arial"/>
        <scheme val="none"/>
      </font>
      <numFmt numFmtId="0" formatCode="General"/>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theme="1"/>
        <name val="Arial"/>
        <scheme val="none"/>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theme="1"/>
        <name val="Arial"/>
        <scheme val="none"/>
      </font>
      <numFmt numFmtId="30" formatCode="@"/>
      <alignment horizontal="general" vertical="top" textRotation="0" wrapText="1" indent="0" justifyLastLine="0" shrinkToFit="0" readingOrder="0"/>
      <border diagonalUp="0" diagonalDown="0">
        <left style="thin">
          <color indexed="15"/>
        </left>
        <right style="thin">
          <color indexed="15"/>
        </right>
        <top style="thin">
          <color indexed="15"/>
        </top>
        <bottom style="thin">
          <color indexed="15"/>
        </bottom>
        <vertical/>
        <horizontal/>
      </border>
    </dxf>
    <dxf>
      <font>
        <b val="0"/>
        <i val="0"/>
        <strike val="0"/>
        <condense val="0"/>
        <extend val="0"/>
        <outline val="0"/>
        <shadow val="0"/>
        <u val="none"/>
        <vertAlign val="baseline"/>
        <sz val="10"/>
        <color theme="1"/>
        <name val="Arial"/>
        <scheme val="none"/>
      </font>
      <numFmt numFmtId="30" formatCode="@"/>
      <alignment horizontal="general" vertical="top" textRotation="0" wrapText="1" indent="0" justifyLastLine="0" shrinkToFit="0" readingOrder="0"/>
      <border diagonalUp="0" diagonalDown="0">
        <left style="thin">
          <color indexed="16"/>
        </left>
        <right style="thin">
          <color indexed="15"/>
        </right>
        <top style="thin">
          <color indexed="15"/>
        </top>
        <bottom style="thin">
          <color indexed="15"/>
        </bottom>
        <vertical/>
        <horizontal/>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rgb="FFFFFF00"/>
        </patternFill>
      </fill>
      <alignment horizontal="general" vertical="top" textRotation="0" wrapText="1" indent="0" justifyLastLine="0" shrinkToFit="0" readingOrder="0"/>
      <border diagonalUp="0" diagonalDown="0" outline="0">
        <left/>
        <right style="thin">
          <color indexed="16"/>
        </right>
        <top style="thin">
          <color indexed="15"/>
        </top>
        <bottom style="thin">
          <color indexed="15"/>
        </bottom>
      </border>
    </dxf>
    <dxf>
      <border outline="0">
        <left style="thin">
          <color indexed="15"/>
        </left>
        <top style="thin">
          <color indexed="15"/>
        </top>
        <bottom style="thin">
          <color indexed="15"/>
        </bottom>
      </border>
    </dxf>
    <dxf>
      <font>
        <b/>
        <i val="0"/>
        <strike val="0"/>
        <condense val="0"/>
        <extend val="0"/>
        <outline val="0"/>
        <shadow val="0"/>
        <u val="none"/>
        <vertAlign val="baseline"/>
        <sz val="11"/>
        <color rgb="FF002060"/>
        <name val="Helvetica"/>
        <scheme val="none"/>
      </font>
      <numFmt numFmtId="30" formatCode="@"/>
      <fill>
        <patternFill patternType="solid">
          <fgColor indexed="64"/>
          <bgColor theme="7"/>
        </patternFill>
      </fill>
      <alignment horizontal="general" vertical="bottom" textRotation="0" wrapText="1" indent="0" justifyLastLine="0" shrinkToFit="0" readingOrder="1"/>
      <border diagonalUp="0" diagonalDown="0" outline="0">
        <left style="thin">
          <color indexed="15"/>
        </left>
        <right style="thin">
          <color indexed="15"/>
        </right>
        <top/>
        <bottom/>
      </border>
    </dxf>
  </dxfs>
  <tableStyles count="0" defaultTableStyle="TableStyleMedium2"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[PraveenProject.xlsx]Fee comparision!PivotTable1</c:name>
    <c:fmtId val="2"/>
  </c:pivotSource>
  <c:chart>
    <c:autoTitleDeleted val="0"/>
    <c:pivotFmts>
      <c:pivotFmt>
        <c:idx val="0"/>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6"/>
        <c:spPr>
          <a:ln w="31750" cap="rnd">
            <a:solidFill>
              <a:schemeClr val="accent1"/>
            </a:solidFill>
            <a:round/>
          </a:ln>
          <a:effectLst/>
        </c:spPr>
        <c:marker>
          <c:symbol val="none"/>
        </c:marker>
      </c:pivotFmt>
      <c:pivotFmt>
        <c:idx val="17"/>
        <c:spPr>
          <a:ln w="31750" cap="rnd">
            <a:solidFill>
              <a:schemeClr val="accent1"/>
            </a:solidFill>
            <a:round/>
          </a:ln>
          <a:effectLst/>
        </c:spPr>
        <c:marker>
          <c:symbol val="none"/>
        </c:marker>
      </c:pivotFmt>
    </c:pivotFmts>
    <c:plotArea>
      <c:layout>
        <c:manualLayout>
          <c:layoutTarget val="inner"/>
          <c:xMode val="edge"/>
          <c:yMode val="edge"/>
          <c:x val="2.7777777777777776E-2"/>
          <c:y val="0.20833333333333334"/>
          <c:w val="0.93888888888888888"/>
          <c:h val="0.75462962962962965"/>
        </c:manualLayout>
      </c:layout>
      <c:lineChart>
        <c:grouping val="standard"/>
        <c:varyColors val="0"/>
        <c:ser>
          <c:idx val="0"/>
          <c:order val="0"/>
          <c:tx>
            <c:strRef>
              <c:f>'Fee comparision'!$B$3</c:f>
              <c:strCache>
                <c:ptCount val="1"/>
                <c:pt idx="0">
                  <c:v>Sum of Fee to be Paid</c:v>
                </c:pt>
              </c:strCache>
            </c:strRef>
          </c:tx>
          <c:spPr>
            <a:ln w="31750" cap="rnd">
              <a:solidFill>
                <a:schemeClr val="accent1"/>
              </a:solidFill>
              <a:round/>
            </a:ln>
            <a:effectLst/>
          </c:spPr>
          <c:marker>
            <c:symbol val="none"/>
          </c:marker>
          <c:cat>
            <c:strRef>
              <c:f>'Fee comparision'!$A$4:$A$904</c:f>
              <c:strCache>
                <c:ptCount val="900"/>
                <c:pt idx="0">
                  <c:v>Aahil Brown</c:v>
                </c:pt>
                <c:pt idx="1">
                  <c:v>Aamir Jarvis</c:v>
                </c:pt>
                <c:pt idx="2">
                  <c:v>Aamir Price</c:v>
                </c:pt>
                <c:pt idx="3">
                  <c:v>Aariz Ferguson</c:v>
                </c:pt>
                <c:pt idx="4">
                  <c:v>Aaryan Scott</c:v>
                </c:pt>
                <c:pt idx="5">
                  <c:v>Abbas Black</c:v>
                </c:pt>
                <c:pt idx="6">
                  <c:v>Abbi Tucker</c:v>
                </c:pt>
                <c:pt idx="7">
                  <c:v>Abbigail Mcintyre</c:v>
                </c:pt>
                <c:pt idx="8">
                  <c:v>Abdullahi Guerrero</c:v>
                </c:pt>
                <c:pt idx="9">
                  <c:v>Abdulrahman Whittle</c:v>
                </c:pt>
                <c:pt idx="10">
                  <c:v>Abi Willis</c:v>
                </c:pt>
                <c:pt idx="11">
                  <c:v>Abid Forrest</c:v>
                </c:pt>
                <c:pt idx="12">
                  <c:v>Abiha Churchill</c:v>
                </c:pt>
                <c:pt idx="13">
                  <c:v>Abiha Lucero</c:v>
                </c:pt>
                <c:pt idx="14">
                  <c:v>Addison Evans</c:v>
                </c:pt>
                <c:pt idx="15">
                  <c:v>Adil Copeland</c:v>
                </c:pt>
                <c:pt idx="16">
                  <c:v>Aditya Harvey</c:v>
                </c:pt>
                <c:pt idx="17">
                  <c:v>Adnaan Whittington</c:v>
                </c:pt>
                <c:pt idx="18">
                  <c:v>Adrian Gross</c:v>
                </c:pt>
                <c:pt idx="19">
                  <c:v>Adrianna Yu</c:v>
                </c:pt>
                <c:pt idx="20">
                  <c:v>Aeryn Fellows</c:v>
                </c:pt>
                <c:pt idx="21">
                  <c:v>Affan Miller</c:v>
                </c:pt>
                <c:pt idx="22">
                  <c:v>Ahmad Vazquez</c:v>
                </c:pt>
                <c:pt idx="23">
                  <c:v>Aidan Preston</c:v>
                </c:pt>
                <c:pt idx="24">
                  <c:v>Ainsley Gilbert</c:v>
                </c:pt>
                <c:pt idx="25">
                  <c:v>Aiyla Best</c:v>
                </c:pt>
                <c:pt idx="26">
                  <c:v>Akbar Stephens</c:v>
                </c:pt>
                <c:pt idx="27">
                  <c:v>Akeem Felix</c:v>
                </c:pt>
                <c:pt idx="28">
                  <c:v>Akram Macdonald</c:v>
                </c:pt>
                <c:pt idx="29">
                  <c:v>Alara Fitzpatrick</c:v>
                </c:pt>
                <c:pt idx="30">
                  <c:v>Alaya Mejia</c:v>
                </c:pt>
                <c:pt idx="31">
                  <c:v>Alayna Francis</c:v>
                </c:pt>
                <c:pt idx="32">
                  <c:v>Albie Chadwick</c:v>
                </c:pt>
                <c:pt idx="33">
                  <c:v>Aleesha Simon</c:v>
                </c:pt>
                <c:pt idx="34">
                  <c:v>Aleksandra Hines</c:v>
                </c:pt>
                <c:pt idx="35">
                  <c:v>Alex Lynch</c:v>
                </c:pt>
                <c:pt idx="36">
                  <c:v>Alexandria Sloan</c:v>
                </c:pt>
                <c:pt idx="37">
                  <c:v>Alexandria Young</c:v>
                </c:pt>
                <c:pt idx="38">
                  <c:v>Alexandros Beil</c:v>
                </c:pt>
                <c:pt idx="39">
                  <c:v>Alicia Duran</c:v>
                </c:pt>
                <c:pt idx="40">
                  <c:v>Alicja Amos</c:v>
                </c:pt>
                <c:pt idx="41">
                  <c:v>Alina Hoffman</c:v>
                </c:pt>
                <c:pt idx="42">
                  <c:v>Alivia Oneill</c:v>
                </c:pt>
                <c:pt idx="43">
                  <c:v>Alivia Patrick</c:v>
                </c:pt>
                <c:pt idx="44">
                  <c:v>Aliya Lopez</c:v>
                </c:pt>
                <c:pt idx="45">
                  <c:v>Aliza Mcmahon</c:v>
                </c:pt>
                <c:pt idx="46">
                  <c:v>Alyx Feeney</c:v>
                </c:pt>
                <c:pt idx="47">
                  <c:v>Amalia Lyon</c:v>
                </c:pt>
                <c:pt idx="48">
                  <c:v>Amalia Ratcliffe</c:v>
                </c:pt>
                <c:pt idx="49">
                  <c:v>Aman Philip</c:v>
                </c:pt>
                <c:pt idx="50">
                  <c:v>Amani Cash</c:v>
                </c:pt>
                <c:pt idx="51">
                  <c:v>Amanpreet Rivera</c:v>
                </c:pt>
                <c:pt idx="52">
                  <c:v>Amarah Oakley</c:v>
                </c:pt>
                <c:pt idx="53">
                  <c:v>Amarah Osborne</c:v>
                </c:pt>
                <c:pt idx="54">
                  <c:v>Amari Terrell</c:v>
                </c:pt>
                <c:pt idx="55">
                  <c:v>Amber Estes</c:v>
                </c:pt>
                <c:pt idx="56">
                  <c:v>Amelie Cooke</c:v>
                </c:pt>
                <c:pt idx="57">
                  <c:v>Ami Cummings</c:v>
                </c:pt>
                <c:pt idx="58">
                  <c:v>Amisha Philip</c:v>
                </c:pt>
                <c:pt idx="59">
                  <c:v>Ammaar Kelly</c:v>
                </c:pt>
                <c:pt idx="60">
                  <c:v>Amman Bush</c:v>
                </c:pt>
                <c:pt idx="61">
                  <c:v>Amy-Louise Sanders</c:v>
                </c:pt>
                <c:pt idx="62">
                  <c:v>Anabelle Luna</c:v>
                </c:pt>
                <c:pt idx="63">
                  <c:v>Anabia Crosby</c:v>
                </c:pt>
                <c:pt idx="64">
                  <c:v>Anais Dodson</c:v>
                </c:pt>
                <c:pt idx="65">
                  <c:v>Anam Sparks</c:v>
                </c:pt>
                <c:pt idx="66">
                  <c:v>Anand Golden</c:v>
                </c:pt>
                <c:pt idx="67">
                  <c:v>Anas Russo</c:v>
                </c:pt>
                <c:pt idx="68">
                  <c:v>Anastazja Donald</c:v>
                </c:pt>
                <c:pt idx="69">
                  <c:v>Andre Haley</c:v>
                </c:pt>
                <c:pt idx="70">
                  <c:v>Andre Mosley</c:v>
                </c:pt>
                <c:pt idx="71">
                  <c:v>Andreas Russell</c:v>
                </c:pt>
                <c:pt idx="72">
                  <c:v>Andrei Wiggins</c:v>
                </c:pt>
                <c:pt idx="73">
                  <c:v>Aneesa Phan</c:v>
                </c:pt>
                <c:pt idx="74">
                  <c:v>Angel Goulding</c:v>
                </c:pt>
                <c:pt idx="75">
                  <c:v>Angharad Barrow</c:v>
                </c:pt>
                <c:pt idx="76">
                  <c:v>Aniela Hartley</c:v>
                </c:pt>
                <c:pt idx="77">
                  <c:v>Anisah Blevins</c:v>
                </c:pt>
                <c:pt idx="78">
                  <c:v>Anne Cortes</c:v>
                </c:pt>
                <c:pt idx="79">
                  <c:v>Anne-Marie Meyer</c:v>
                </c:pt>
                <c:pt idx="80">
                  <c:v>Anoushka Derrick</c:v>
                </c:pt>
                <c:pt idx="81">
                  <c:v>Antoine King</c:v>
                </c:pt>
                <c:pt idx="82">
                  <c:v>Antoni Kerr</c:v>
                </c:pt>
                <c:pt idx="83">
                  <c:v>Antony Mathis</c:v>
                </c:pt>
                <c:pt idx="84">
                  <c:v>April Singleton</c:v>
                </c:pt>
                <c:pt idx="85">
                  <c:v>Archie Kennedy</c:v>
                </c:pt>
                <c:pt idx="86">
                  <c:v>Areebah Pitts</c:v>
                </c:pt>
                <c:pt idx="87">
                  <c:v>Arham Pugh</c:v>
                </c:pt>
                <c:pt idx="88">
                  <c:v>Ari Mcculloch</c:v>
                </c:pt>
                <c:pt idx="89">
                  <c:v>Aria Lucas</c:v>
                </c:pt>
                <c:pt idx="90">
                  <c:v>Ariel Macleod</c:v>
                </c:pt>
                <c:pt idx="91">
                  <c:v>Ariyan Butt</c:v>
                </c:pt>
                <c:pt idx="92">
                  <c:v>Arla Ramos</c:v>
                </c:pt>
                <c:pt idx="93">
                  <c:v>Armaan Peck</c:v>
                </c:pt>
                <c:pt idx="94">
                  <c:v>Armaan Robles</c:v>
                </c:pt>
                <c:pt idx="95">
                  <c:v>Arnas Cope</c:v>
                </c:pt>
                <c:pt idx="96">
                  <c:v>Arnav Singh</c:v>
                </c:pt>
                <c:pt idx="97">
                  <c:v>Aron Matthews</c:v>
                </c:pt>
                <c:pt idx="98">
                  <c:v>Arthur Clay</c:v>
                </c:pt>
                <c:pt idx="99">
                  <c:v>Artur Gordon</c:v>
                </c:pt>
                <c:pt idx="100">
                  <c:v>Arvin Kerr</c:v>
                </c:pt>
                <c:pt idx="101">
                  <c:v>Arwel Guy</c:v>
                </c:pt>
                <c:pt idx="102">
                  <c:v>Asa Osborn</c:v>
                </c:pt>
                <c:pt idx="103">
                  <c:v>Asha Mccaffrey</c:v>
                </c:pt>
                <c:pt idx="104">
                  <c:v>Ashanti Yoder</c:v>
                </c:pt>
                <c:pt idx="105">
                  <c:v>Asher Odling</c:v>
                </c:pt>
                <c:pt idx="106">
                  <c:v>Ashlee Wilder</c:v>
                </c:pt>
                <c:pt idx="107">
                  <c:v>Ashley Field</c:v>
                </c:pt>
                <c:pt idx="108">
                  <c:v>Ashton Oneil</c:v>
                </c:pt>
                <c:pt idx="109">
                  <c:v>Asiyah Hebert</c:v>
                </c:pt>
                <c:pt idx="110">
                  <c:v>August Galvan</c:v>
                </c:pt>
                <c:pt idx="111">
                  <c:v>Austin Mckinney</c:v>
                </c:pt>
                <c:pt idx="112">
                  <c:v>Avery Maxwell</c:v>
                </c:pt>
                <c:pt idx="113">
                  <c:v>Axl Roche</c:v>
                </c:pt>
                <c:pt idx="114">
                  <c:v>Ayaan Britton</c:v>
                </c:pt>
                <c:pt idx="115">
                  <c:v>Ayat Miranda</c:v>
                </c:pt>
                <c:pt idx="116">
                  <c:v>Ayden Curtis</c:v>
                </c:pt>
                <c:pt idx="117">
                  <c:v>Ayomide Elliott</c:v>
                </c:pt>
                <c:pt idx="118">
                  <c:v>Ayush Dupont</c:v>
                </c:pt>
                <c:pt idx="119">
                  <c:v>Ayyub Dickson</c:v>
                </c:pt>
                <c:pt idx="120">
                  <c:v>Bailey Weir</c:v>
                </c:pt>
                <c:pt idx="121">
                  <c:v>Bartosz Horton</c:v>
                </c:pt>
                <c:pt idx="122">
                  <c:v>Baxter Castillo</c:v>
                </c:pt>
                <c:pt idx="123">
                  <c:v>Benjamin Heath</c:v>
                </c:pt>
                <c:pt idx="124">
                  <c:v>Benn Villegas</c:v>
                </c:pt>
                <c:pt idx="125">
                  <c:v>Bentley Moses</c:v>
                </c:pt>
                <c:pt idx="126">
                  <c:v>Bernice Fowler</c:v>
                </c:pt>
                <c:pt idx="127">
                  <c:v>Bertie Reeves</c:v>
                </c:pt>
                <c:pt idx="128">
                  <c:v>Bessie Millar</c:v>
                </c:pt>
                <c:pt idx="129">
                  <c:v>Billie Duffy</c:v>
                </c:pt>
                <c:pt idx="130">
                  <c:v>Blaine Appleton</c:v>
                </c:pt>
                <c:pt idx="131">
                  <c:v>Blaine Jacobs</c:v>
                </c:pt>
                <c:pt idx="132">
                  <c:v>Blake Fellows</c:v>
                </c:pt>
                <c:pt idx="133">
                  <c:v>Blake Wang</c:v>
                </c:pt>
                <c:pt idx="134">
                  <c:v>Bluebell Dale</c:v>
                </c:pt>
                <c:pt idx="135">
                  <c:v>Bobbie Pickett</c:v>
                </c:pt>
                <c:pt idx="136">
                  <c:v>Bobbie Watt</c:v>
                </c:pt>
                <c:pt idx="137">
                  <c:v>Borys Werner</c:v>
                </c:pt>
                <c:pt idx="138">
                  <c:v>Bradley Ware</c:v>
                </c:pt>
                <c:pt idx="139">
                  <c:v>Braiden Holcomb</c:v>
                </c:pt>
                <c:pt idx="140">
                  <c:v>Brandon-Lee Meyer</c:v>
                </c:pt>
                <c:pt idx="141">
                  <c:v>Brandy Peters</c:v>
                </c:pt>
                <c:pt idx="142">
                  <c:v>Braydon Mullins</c:v>
                </c:pt>
                <c:pt idx="143">
                  <c:v>Breanna Lu</c:v>
                </c:pt>
                <c:pt idx="144">
                  <c:v>Bree Ferrell</c:v>
                </c:pt>
                <c:pt idx="145">
                  <c:v>Brendon Cornish</c:v>
                </c:pt>
                <c:pt idx="146">
                  <c:v>Brodie Whyte</c:v>
                </c:pt>
                <c:pt idx="147">
                  <c:v>Bronte Kouma</c:v>
                </c:pt>
                <c:pt idx="148">
                  <c:v>Brooklyn Delarosa</c:v>
                </c:pt>
                <c:pt idx="149">
                  <c:v>Brooklyn Yang</c:v>
                </c:pt>
                <c:pt idx="150">
                  <c:v>Bruno Holder</c:v>
                </c:pt>
                <c:pt idx="151">
                  <c:v>Bryan Camacho</c:v>
                </c:pt>
                <c:pt idx="152">
                  <c:v>Bryce Mcconnell</c:v>
                </c:pt>
                <c:pt idx="153">
                  <c:v>Burhan Ramirez</c:v>
                </c:pt>
                <c:pt idx="154">
                  <c:v>Bushra Sloan</c:v>
                </c:pt>
                <c:pt idx="155">
                  <c:v>Buster Baldwin</c:v>
                </c:pt>
                <c:pt idx="156">
                  <c:v>Buster Boyce</c:v>
                </c:pt>
                <c:pt idx="157">
                  <c:v>Cade Morse</c:v>
                </c:pt>
                <c:pt idx="158">
                  <c:v>Caden Fields</c:v>
                </c:pt>
                <c:pt idx="159">
                  <c:v>Cai Humphreys</c:v>
                </c:pt>
                <c:pt idx="160">
                  <c:v>Cain Benitez</c:v>
                </c:pt>
                <c:pt idx="161">
                  <c:v>Caitlyn Tomlinson</c:v>
                </c:pt>
                <c:pt idx="162">
                  <c:v>Cali Edge</c:v>
                </c:pt>
                <c:pt idx="163">
                  <c:v>Cally Hayes</c:v>
                </c:pt>
                <c:pt idx="164">
                  <c:v>Calvin Sutherland</c:v>
                </c:pt>
                <c:pt idx="165">
                  <c:v>Cameron Roy</c:v>
                </c:pt>
                <c:pt idx="166">
                  <c:v>Camilla Oneal</c:v>
                </c:pt>
                <c:pt idx="167">
                  <c:v>Campbell Potts</c:v>
                </c:pt>
                <c:pt idx="168">
                  <c:v>Caoimhe Stafford</c:v>
                </c:pt>
                <c:pt idx="169">
                  <c:v>Caolan Cameron</c:v>
                </c:pt>
                <c:pt idx="170">
                  <c:v>Carmel Bradley</c:v>
                </c:pt>
                <c:pt idx="171">
                  <c:v>Carol Prentice</c:v>
                </c:pt>
                <c:pt idx="172">
                  <c:v>Carole Norris</c:v>
                </c:pt>
                <c:pt idx="173">
                  <c:v>Carrie-Ann Woods</c:v>
                </c:pt>
                <c:pt idx="174">
                  <c:v>Carwyn Blake</c:v>
                </c:pt>
                <c:pt idx="175">
                  <c:v>Cassandra Nava</c:v>
                </c:pt>
                <c:pt idx="176">
                  <c:v>Cassius Nielsen</c:v>
                </c:pt>
                <c:pt idx="177">
                  <c:v>Cathal Lancaster</c:v>
                </c:pt>
                <c:pt idx="178">
                  <c:v>Cecelia Howell</c:v>
                </c:pt>
                <c:pt idx="179">
                  <c:v>Celyn Combs</c:v>
                </c:pt>
                <c:pt idx="180">
                  <c:v>Celyn Keenan</c:v>
                </c:pt>
                <c:pt idx="181">
                  <c:v>Ceri Kaye</c:v>
                </c:pt>
                <c:pt idx="182">
                  <c:v>Cerys Glover</c:v>
                </c:pt>
                <c:pt idx="183">
                  <c:v>Chandni Conner</c:v>
                </c:pt>
                <c:pt idx="184">
                  <c:v>Chanelle Harris</c:v>
                </c:pt>
                <c:pt idx="185">
                  <c:v>Chanelle Haynes</c:v>
                </c:pt>
                <c:pt idx="186">
                  <c:v>Chanice Bird</c:v>
                </c:pt>
                <c:pt idx="187">
                  <c:v>Chantelle Smyth</c:v>
                </c:pt>
                <c:pt idx="188">
                  <c:v>Chardonnay Cherry</c:v>
                </c:pt>
                <c:pt idx="189">
                  <c:v>Charity Rogers</c:v>
                </c:pt>
                <c:pt idx="190">
                  <c:v>Charity Rosales</c:v>
                </c:pt>
                <c:pt idx="191">
                  <c:v>Charleigh Durham</c:v>
                </c:pt>
                <c:pt idx="192">
                  <c:v>Charley Amin</c:v>
                </c:pt>
                <c:pt idx="193">
                  <c:v>Che Hahn</c:v>
                </c:pt>
                <c:pt idx="194">
                  <c:v>Chelsy Mann</c:v>
                </c:pt>
                <c:pt idx="195">
                  <c:v>Chenai Dalby</c:v>
                </c:pt>
                <c:pt idx="196">
                  <c:v>Cheyenne Senior</c:v>
                </c:pt>
                <c:pt idx="197">
                  <c:v>Chloe Ferrell</c:v>
                </c:pt>
                <c:pt idx="198">
                  <c:v>Christiana Person</c:v>
                </c:pt>
                <c:pt idx="199">
                  <c:v>Christopher Stokes</c:v>
                </c:pt>
                <c:pt idx="200">
                  <c:v>Clarice Ewing</c:v>
                </c:pt>
                <c:pt idx="201">
                  <c:v>Clarissa Sykes</c:v>
                </c:pt>
                <c:pt idx="202">
                  <c:v>Clark Stephenson</c:v>
                </c:pt>
                <c:pt idx="203">
                  <c:v>Clement Rich</c:v>
                </c:pt>
                <c:pt idx="204">
                  <c:v>Cleveland Li</c:v>
                </c:pt>
                <c:pt idx="205">
                  <c:v>Clinton Ayers</c:v>
                </c:pt>
                <c:pt idx="206">
                  <c:v>Colleen Lynn</c:v>
                </c:pt>
                <c:pt idx="207">
                  <c:v>Connor Prince</c:v>
                </c:pt>
                <c:pt idx="208">
                  <c:v>Conor Armitage</c:v>
                </c:pt>
                <c:pt idx="209">
                  <c:v>Coral Melendez</c:v>
                </c:pt>
                <c:pt idx="210">
                  <c:v>Corban Rees</c:v>
                </c:pt>
                <c:pt idx="211">
                  <c:v>Corey Baldwin</c:v>
                </c:pt>
                <c:pt idx="212">
                  <c:v>Cormac Prince</c:v>
                </c:pt>
                <c:pt idx="213">
                  <c:v>Corrina Buckley</c:v>
                </c:pt>
                <c:pt idx="214">
                  <c:v>Cory Cochran</c:v>
                </c:pt>
                <c:pt idx="215">
                  <c:v>Courtney Lovell</c:v>
                </c:pt>
                <c:pt idx="216">
                  <c:v>Cristiano Gomez</c:v>
                </c:pt>
                <c:pt idx="217">
                  <c:v>Cruz Denton</c:v>
                </c:pt>
                <c:pt idx="218">
                  <c:v>Cruz Noble</c:v>
                </c:pt>
                <c:pt idx="219">
                  <c:v>Daisy Weston</c:v>
                </c:pt>
                <c:pt idx="220">
                  <c:v>Dakota Matthams</c:v>
                </c:pt>
                <c:pt idx="221">
                  <c:v>Dale Battle</c:v>
                </c:pt>
                <c:pt idx="222">
                  <c:v>Damian Dennis</c:v>
                </c:pt>
                <c:pt idx="223">
                  <c:v>Dana Valenzuela</c:v>
                </c:pt>
                <c:pt idx="224">
                  <c:v>Dane Foley</c:v>
                </c:pt>
                <c:pt idx="225">
                  <c:v>Dane Smyth</c:v>
                </c:pt>
                <c:pt idx="226">
                  <c:v>Dani Enriquez</c:v>
                </c:pt>
                <c:pt idx="227">
                  <c:v>Danica Horn</c:v>
                </c:pt>
                <c:pt idx="228">
                  <c:v>Daniele Macias</c:v>
                </c:pt>
                <c:pt idx="229">
                  <c:v>Daniella Lopez</c:v>
                </c:pt>
                <c:pt idx="230">
                  <c:v>Dante Camacho</c:v>
                </c:pt>
                <c:pt idx="231">
                  <c:v>Danyal Lord</c:v>
                </c:pt>
                <c:pt idx="232">
                  <c:v>Daphne Faulkner</c:v>
                </c:pt>
                <c:pt idx="233">
                  <c:v>Darcy Leigh</c:v>
                </c:pt>
                <c:pt idx="234">
                  <c:v>Daria Orr</c:v>
                </c:pt>
                <c:pt idx="235">
                  <c:v>Darin Fellows</c:v>
                </c:pt>
                <c:pt idx="236">
                  <c:v>Darin O'Reilly</c:v>
                </c:pt>
                <c:pt idx="237">
                  <c:v>Darla Gay</c:v>
                </c:pt>
                <c:pt idx="238">
                  <c:v>Darlene Berry</c:v>
                </c:pt>
                <c:pt idx="239">
                  <c:v>Darsh Edwards</c:v>
                </c:pt>
                <c:pt idx="240">
                  <c:v>Daryl Everett</c:v>
                </c:pt>
                <c:pt idx="241">
                  <c:v>Davey Hanson</c:v>
                </c:pt>
                <c:pt idx="242">
                  <c:v>Dawood Ratcliffe</c:v>
                </c:pt>
                <c:pt idx="243">
                  <c:v>Declan Valentine</c:v>
                </c:pt>
                <c:pt idx="244">
                  <c:v>Della Savage</c:v>
                </c:pt>
                <c:pt idx="245">
                  <c:v>Denise Camacho</c:v>
                </c:pt>
                <c:pt idx="246">
                  <c:v>Devan Colon</c:v>
                </c:pt>
                <c:pt idx="247">
                  <c:v>Devan Dillon</c:v>
                </c:pt>
                <c:pt idx="248">
                  <c:v>Devan Drummond</c:v>
                </c:pt>
                <c:pt idx="249">
                  <c:v>Devan Iles</c:v>
                </c:pt>
                <c:pt idx="250">
                  <c:v>Devante Mackie</c:v>
                </c:pt>
                <c:pt idx="251">
                  <c:v>Devante Sears</c:v>
                </c:pt>
                <c:pt idx="252">
                  <c:v>Dewey Avery</c:v>
                </c:pt>
                <c:pt idx="253">
                  <c:v>Dewey Wilkins</c:v>
                </c:pt>
                <c:pt idx="254">
                  <c:v>Dhruv Beard</c:v>
                </c:pt>
                <c:pt idx="255">
                  <c:v>Diesel Casey</c:v>
                </c:pt>
                <c:pt idx="256">
                  <c:v>Digby Bradley</c:v>
                </c:pt>
                <c:pt idx="257">
                  <c:v>Diogo Stevenson</c:v>
                </c:pt>
                <c:pt idx="258">
                  <c:v>Dionne Howarth</c:v>
                </c:pt>
                <c:pt idx="259">
                  <c:v>Dixie Finnegan</c:v>
                </c:pt>
                <c:pt idx="260">
                  <c:v>Dolcie York</c:v>
                </c:pt>
                <c:pt idx="261">
                  <c:v>Dominick Kearney</c:v>
                </c:pt>
                <c:pt idx="262">
                  <c:v>Domonic Marquez</c:v>
                </c:pt>
                <c:pt idx="263">
                  <c:v>Donte Marshall</c:v>
                </c:pt>
                <c:pt idx="264">
                  <c:v>Duane Rooney</c:v>
                </c:pt>
                <c:pt idx="265">
                  <c:v>Duncan Ferreira</c:v>
                </c:pt>
                <c:pt idx="266">
                  <c:v>Dwayne Hansen</c:v>
                </c:pt>
                <c:pt idx="267">
                  <c:v>Dylan Begum</c:v>
                </c:pt>
                <c:pt idx="268">
                  <c:v>Eamon Fritz</c:v>
                </c:pt>
                <c:pt idx="269">
                  <c:v>Edan Tate</c:v>
                </c:pt>
                <c:pt idx="270">
                  <c:v>Edan Wolfe</c:v>
                </c:pt>
                <c:pt idx="271">
                  <c:v>Edie Tyler</c:v>
                </c:pt>
                <c:pt idx="272">
                  <c:v>Edna Peacock</c:v>
                </c:pt>
                <c:pt idx="273">
                  <c:v>Eesa Riggs</c:v>
                </c:pt>
                <c:pt idx="274">
                  <c:v>Efe Hawkins</c:v>
                </c:pt>
                <c:pt idx="275">
                  <c:v>Eli Tran</c:v>
                </c:pt>
                <c:pt idx="276">
                  <c:v>Elin Bullock</c:v>
                </c:pt>
                <c:pt idx="277">
                  <c:v>Elin Whitaker</c:v>
                </c:pt>
                <c:pt idx="278">
                  <c:v>Eliot Curran</c:v>
                </c:pt>
                <c:pt idx="279">
                  <c:v>Elisha Nixon</c:v>
                </c:pt>
                <c:pt idx="280">
                  <c:v>Ellena Klein</c:v>
                </c:pt>
                <c:pt idx="281">
                  <c:v>Ellie Beltran</c:v>
                </c:pt>
                <c:pt idx="282">
                  <c:v>Ellie-Mai Nolan</c:v>
                </c:pt>
                <c:pt idx="283">
                  <c:v>Ellie-May Adkins</c:v>
                </c:pt>
                <c:pt idx="284">
                  <c:v>Ellie-Rose Mcgowan</c:v>
                </c:pt>
                <c:pt idx="285">
                  <c:v>Elsie Mccabe</c:v>
                </c:pt>
                <c:pt idx="286">
                  <c:v>Elvis Mccaffrey</c:v>
                </c:pt>
                <c:pt idx="287">
                  <c:v>Elwood Mcgee</c:v>
                </c:pt>
                <c:pt idx="288">
                  <c:v>Elwood Price</c:v>
                </c:pt>
                <c:pt idx="289">
                  <c:v>Ema Maguire</c:v>
                </c:pt>
                <c:pt idx="290">
                  <c:v>Emelie Mackenzie</c:v>
                </c:pt>
                <c:pt idx="291">
                  <c:v>Emilio Nolan</c:v>
                </c:pt>
                <c:pt idx="292">
                  <c:v>Emma Whitehead</c:v>
                </c:pt>
                <c:pt idx="293">
                  <c:v>Eoin Haigh</c:v>
                </c:pt>
                <c:pt idx="294">
                  <c:v>Eric Christensen</c:v>
                </c:pt>
                <c:pt idx="295">
                  <c:v>Eric Noel</c:v>
                </c:pt>
                <c:pt idx="296">
                  <c:v>Erin Weber</c:v>
                </c:pt>
                <c:pt idx="297">
                  <c:v>Ernie Garza</c:v>
                </c:pt>
                <c:pt idx="298">
                  <c:v>Ernie Rankin</c:v>
                </c:pt>
                <c:pt idx="299">
                  <c:v>Esha Mair</c:v>
                </c:pt>
                <c:pt idx="300">
                  <c:v>Esme-Rose Orr</c:v>
                </c:pt>
                <c:pt idx="301">
                  <c:v>Essa Petersen</c:v>
                </c:pt>
                <c:pt idx="302">
                  <c:v>Eva Pierce</c:v>
                </c:pt>
                <c:pt idx="303">
                  <c:v>Evan Barnard</c:v>
                </c:pt>
                <c:pt idx="304">
                  <c:v>Eva-Rose Suarez</c:v>
                </c:pt>
                <c:pt idx="305">
                  <c:v>Evie-Rose Garner</c:v>
                </c:pt>
                <c:pt idx="306">
                  <c:v>Evie-Rose Puckett</c:v>
                </c:pt>
                <c:pt idx="307">
                  <c:v>Ewen Rios</c:v>
                </c:pt>
                <c:pt idx="308">
                  <c:v>Ewen Traynor</c:v>
                </c:pt>
                <c:pt idx="309">
                  <c:v>Ewen Villa</c:v>
                </c:pt>
                <c:pt idx="310">
                  <c:v>Ezekiel Wood</c:v>
                </c:pt>
                <c:pt idx="311">
                  <c:v>Faheem Perry</c:v>
                </c:pt>
                <c:pt idx="312">
                  <c:v>Faiz Woolley</c:v>
                </c:pt>
                <c:pt idx="313">
                  <c:v>Fardeen Horne</c:v>
                </c:pt>
                <c:pt idx="314">
                  <c:v>Filip Lynn</c:v>
                </c:pt>
                <c:pt idx="315">
                  <c:v>Filip Mcgill</c:v>
                </c:pt>
                <c:pt idx="316">
                  <c:v>Finnley Calvert</c:v>
                </c:pt>
                <c:pt idx="317">
                  <c:v>Finnley Hendricks</c:v>
                </c:pt>
                <c:pt idx="318">
                  <c:v>Firat Irving</c:v>
                </c:pt>
                <c:pt idx="319">
                  <c:v>Florrie Hood</c:v>
                </c:pt>
                <c:pt idx="320">
                  <c:v>Flynn Pugh</c:v>
                </c:pt>
                <c:pt idx="321">
                  <c:v>Forrest Steele</c:v>
                </c:pt>
                <c:pt idx="322">
                  <c:v>Fox Ewing</c:v>
                </c:pt>
                <c:pt idx="323">
                  <c:v>Francesco Churchill</c:v>
                </c:pt>
                <c:pt idx="324">
                  <c:v>Francis Kaiser</c:v>
                </c:pt>
                <c:pt idx="325">
                  <c:v>Frank Good</c:v>
                </c:pt>
                <c:pt idx="326">
                  <c:v>Franky Quintana</c:v>
                </c:pt>
                <c:pt idx="327">
                  <c:v>Frazer John</c:v>
                </c:pt>
                <c:pt idx="328">
                  <c:v>Freddie Chambers</c:v>
                </c:pt>
                <c:pt idx="329">
                  <c:v>Frederic Bostock</c:v>
                </c:pt>
                <c:pt idx="330">
                  <c:v>Fynley Tucker</c:v>
                </c:pt>
                <c:pt idx="331">
                  <c:v>Georgina Schwartz</c:v>
                </c:pt>
                <c:pt idx="332">
                  <c:v>Geraldine Needham</c:v>
                </c:pt>
                <c:pt idx="333">
                  <c:v>Gerard Grant</c:v>
                </c:pt>
                <c:pt idx="334">
                  <c:v>Gethin Munoz</c:v>
                </c:pt>
                <c:pt idx="335">
                  <c:v>Giles Vincent</c:v>
                </c:pt>
                <c:pt idx="336">
                  <c:v>Giuseppe Dickens</c:v>
                </c:pt>
                <c:pt idx="337">
                  <c:v>Glen Farley</c:v>
                </c:pt>
                <c:pt idx="338">
                  <c:v>Grace Torres</c:v>
                </c:pt>
                <c:pt idx="339">
                  <c:v>Gracie-Mai Anthony</c:v>
                </c:pt>
                <c:pt idx="340">
                  <c:v>Gregg Crane</c:v>
                </c:pt>
                <c:pt idx="341">
                  <c:v>Gruffydd Cole</c:v>
                </c:pt>
                <c:pt idx="342">
                  <c:v>Guto Swift</c:v>
                </c:pt>
                <c:pt idx="343">
                  <c:v>Hadi Finch</c:v>
                </c:pt>
                <c:pt idx="344">
                  <c:v>Hailie Wormald</c:v>
                </c:pt>
                <c:pt idx="345">
                  <c:v>Hakim Molina</c:v>
                </c:pt>
                <c:pt idx="346">
                  <c:v>Halima Brewer</c:v>
                </c:pt>
                <c:pt idx="347">
                  <c:v>Hamid Woods</c:v>
                </c:pt>
                <c:pt idx="348">
                  <c:v>Hamza Howells</c:v>
                </c:pt>
                <c:pt idx="349">
                  <c:v>Hamzah Humphreys</c:v>
                </c:pt>
                <c:pt idx="350">
                  <c:v>Hamzah Prentice</c:v>
                </c:pt>
                <c:pt idx="351">
                  <c:v>Harlan Atherton</c:v>
                </c:pt>
                <c:pt idx="352">
                  <c:v>Haseeb Eaton</c:v>
                </c:pt>
                <c:pt idx="353">
                  <c:v>Hashim Nolan</c:v>
                </c:pt>
                <c:pt idx="354">
                  <c:v>Hassan Barry</c:v>
                </c:pt>
                <c:pt idx="355">
                  <c:v>Hawwa Blevins</c:v>
                </c:pt>
                <c:pt idx="356">
                  <c:v>Hermione Hope</c:v>
                </c:pt>
                <c:pt idx="357">
                  <c:v>Hester Nixon</c:v>
                </c:pt>
                <c:pt idx="358">
                  <c:v>Hiba Alvarado</c:v>
                </c:pt>
                <c:pt idx="359">
                  <c:v>Hibah Schultz</c:v>
                </c:pt>
                <c:pt idx="360">
                  <c:v>Hibba Ayala</c:v>
                </c:pt>
                <c:pt idx="361">
                  <c:v>Hilda Childs</c:v>
                </c:pt>
                <c:pt idx="362">
                  <c:v>Ho Hogan</c:v>
                </c:pt>
                <c:pt idx="363">
                  <c:v>Hope Harmon</c:v>
                </c:pt>
                <c:pt idx="364">
                  <c:v>Huda Fleming</c:v>
                </c:pt>
                <c:pt idx="365">
                  <c:v>Hudson Christian</c:v>
                </c:pt>
                <c:pt idx="366">
                  <c:v>Hugo Thomas</c:v>
                </c:pt>
                <c:pt idx="367">
                  <c:v>Huma Larsen</c:v>
                </c:pt>
                <c:pt idx="368">
                  <c:v>Humayra Atkins</c:v>
                </c:pt>
                <c:pt idx="369">
                  <c:v>Huzaifa Macfarlane</c:v>
                </c:pt>
                <c:pt idx="370">
                  <c:v>Ian Fischer</c:v>
                </c:pt>
                <c:pt idx="371">
                  <c:v>Ieuan Lovell</c:v>
                </c:pt>
                <c:pt idx="372">
                  <c:v>Ifan Warren</c:v>
                </c:pt>
                <c:pt idx="373">
                  <c:v>Ifrah Buchanan</c:v>
                </c:pt>
                <c:pt idx="374">
                  <c:v>Iga Little</c:v>
                </c:pt>
                <c:pt idx="375">
                  <c:v>Ihsan Galvan</c:v>
                </c:pt>
                <c:pt idx="376">
                  <c:v>Iman Copeland</c:v>
                </c:pt>
                <c:pt idx="377">
                  <c:v>Inaayah French</c:v>
                </c:pt>
                <c:pt idx="378">
                  <c:v>Indiana Acosta</c:v>
                </c:pt>
                <c:pt idx="379">
                  <c:v>Ines Cotton</c:v>
                </c:pt>
                <c:pt idx="380">
                  <c:v>Ingrid Rowe</c:v>
                </c:pt>
                <c:pt idx="381">
                  <c:v>Ioan Hammond</c:v>
                </c:pt>
                <c:pt idx="382">
                  <c:v>Iolo Armstrong</c:v>
                </c:pt>
                <c:pt idx="383">
                  <c:v>Iram Mclellan</c:v>
                </c:pt>
                <c:pt idx="384">
                  <c:v>Isaak Ward</c:v>
                </c:pt>
                <c:pt idx="385">
                  <c:v>Isabel Gardiner</c:v>
                </c:pt>
                <c:pt idx="386">
                  <c:v>Isabel Mayer</c:v>
                </c:pt>
                <c:pt idx="387">
                  <c:v>Ishika Kidd</c:v>
                </c:pt>
                <c:pt idx="388">
                  <c:v>Ishmael Rhodes</c:v>
                </c:pt>
                <c:pt idx="389">
                  <c:v>Isla-Mae Coffey</c:v>
                </c:pt>
                <c:pt idx="390">
                  <c:v>Isla-Mae Moran</c:v>
                </c:pt>
                <c:pt idx="391">
                  <c:v>Isobel Duarte</c:v>
                </c:pt>
                <c:pt idx="392">
                  <c:v>Issa Blankenship</c:v>
                </c:pt>
                <c:pt idx="393">
                  <c:v>Ivor Justice</c:v>
                </c:pt>
                <c:pt idx="394">
                  <c:v>Ivor Riley</c:v>
                </c:pt>
                <c:pt idx="395">
                  <c:v>Ivor Yang</c:v>
                </c:pt>
                <c:pt idx="396">
                  <c:v>Jada Cortes</c:v>
                </c:pt>
                <c:pt idx="397">
                  <c:v>Jada Hall</c:v>
                </c:pt>
                <c:pt idx="398">
                  <c:v>Jade Ewing</c:v>
                </c:pt>
                <c:pt idx="399">
                  <c:v>Jaeden Freeman</c:v>
                </c:pt>
                <c:pt idx="400">
                  <c:v>Jagdeep Dixon</c:v>
                </c:pt>
                <c:pt idx="401">
                  <c:v>Jagoda Cleveland</c:v>
                </c:pt>
                <c:pt idx="402">
                  <c:v>Jai Boone</c:v>
                </c:pt>
                <c:pt idx="403">
                  <c:v>Jaiden Sheridan</c:v>
                </c:pt>
                <c:pt idx="404">
                  <c:v>Jaime Vega</c:v>
                </c:pt>
                <c:pt idx="405">
                  <c:v>Jak Rosas</c:v>
                </c:pt>
                <c:pt idx="406">
                  <c:v>Jameson Denton</c:v>
                </c:pt>
                <c:pt idx="407">
                  <c:v>Jamie-Lee Vasquez</c:v>
                </c:pt>
                <c:pt idx="408">
                  <c:v>Jamie-Leigh Douglas</c:v>
                </c:pt>
                <c:pt idx="409">
                  <c:v>Jane Beech</c:v>
                </c:pt>
                <c:pt idx="410">
                  <c:v>Jareth William</c:v>
                </c:pt>
                <c:pt idx="411">
                  <c:v>Javan Sanderson</c:v>
                </c:pt>
                <c:pt idx="412">
                  <c:v>Jayce Alvarado</c:v>
                </c:pt>
                <c:pt idx="413">
                  <c:v>Jaydn Preece</c:v>
                </c:pt>
                <c:pt idx="414">
                  <c:v>Jaydon Cano</c:v>
                </c:pt>
                <c:pt idx="415">
                  <c:v>Jaye Vincent</c:v>
                </c:pt>
                <c:pt idx="416">
                  <c:v>Jayne Jefferson</c:v>
                </c:pt>
                <c:pt idx="417">
                  <c:v>Jean Griffiths</c:v>
                </c:pt>
                <c:pt idx="418">
                  <c:v>Jean Stokes</c:v>
                </c:pt>
                <c:pt idx="419">
                  <c:v>Jean-Luc Casey</c:v>
                </c:pt>
                <c:pt idx="420">
                  <c:v>Jed Cuevas</c:v>
                </c:pt>
                <c:pt idx="421">
                  <c:v>Jeevan Ahmed</c:v>
                </c:pt>
                <c:pt idx="422">
                  <c:v>Jeevan Russo</c:v>
                </c:pt>
                <c:pt idx="423">
                  <c:v>Jeffrey Galindo</c:v>
                </c:pt>
                <c:pt idx="424">
                  <c:v>Jem Sanders</c:v>
                </c:pt>
                <c:pt idx="425">
                  <c:v>Jemma Spencer</c:v>
                </c:pt>
                <c:pt idx="426">
                  <c:v>Jenson Connelly</c:v>
                </c:pt>
                <c:pt idx="427">
                  <c:v>Jesus Flores</c:v>
                </c:pt>
                <c:pt idx="428">
                  <c:v>Jett Lee</c:v>
                </c:pt>
                <c:pt idx="429">
                  <c:v>Jia Harrington</c:v>
                </c:pt>
                <c:pt idx="430">
                  <c:v>Jill Holmes</c:v>
                </c:pt>
                <c:pt idx="431">
                  <c:v>Jim Hayward</c:v>
                </c:pt>
                <c:pt idx="432">
                  <c:v>Jocelyn Oliver</c:v>
                </c:pt>
                <c:pt idx="433">
                  <c:v>Jodi Mcmanus</c:v>
                </c:pt>
                <c:pt idx="434">
                  <c:v>Joely Huffman</c:v>
                </c:pt>
                <c:pt idx="435">
                  <c:v>Johan Long</c:v>
                </c:pt>
                <c:pt idx="436">
                  <c:v>Johanna Dowling</c:v>
                </c:pt>
                <c:pt idx="437">
                  <c:v>Johnathon Corrigan</c:v>
                </c:pt>
                <c:pt idx="438">
                  <c:v>Jonty Smith</c:v>
                </c:pt>
                <c:pt idx="439">
                  <c:v>Jordanna Carpenter</c:v>
                </c:pt>
                <c:pt idx="440">
                  <c:v>Jorden Kirkland</c:v>
                </c:pt>
                <c:pt idx="441">
                  <c:v>Jordi Stuart</c:v>
                </c:pt>
                <c:pt idx="442">
                  <c:v>Jordyn Booth</c:v>
                </c:pt>
                <c:pt idx="443">
                  <c:v>Jorgie Callahan</c:v>
                </c:pt>
                <c:pt idx="444">
                  <c:v>Jorgie Hanson</c:v>
                </c:pt>
                <c:pt idx="445">
                  <c:v>Jose Lambert</c:v>
                </c:pt>
                <c:pt idx="446">
                  <c:v>Joseph Skinner</c:v>
                </c:pt>
                <c:pt idx="447">
                  <c:v>Josh Finney</c:v>
                </c:pt>
                <c:pt idx="448">
                  <c:v>Jozef Bloom</c:v>
                </c:pt>
                <c:pt idx="449">
                  <c:v>Juan Grimes</c:v>
                </c:pt>
                <c:pt idx="450">
                  <c:v>Judith Scott</c:v>
                </c:pt>
                <c:pt idx="451">
                  <c:v>Jules Byers</c:v>
                </c:pt>
                <c:pt idx="452">
                  <c:v>Julius Guerrero</c:v>
                </c:pt>
                <c:pt idx="453">
                  <c:v>Julius Herring</c:v>
                </c:pt>
                <c:pt idx="454">
                  <c:v>Juno Bateman</c:v>
                </c:pt>
                <c:pt idx="455">
                  <c:v>Kacy Bailey</c:v>
                </c:pt>
                <c:pt idx="456">
                  <c:v>Kaden Daly</c:v>
                </c:pt>
                <c:pt idx="457">
                  <c:v>Kain Kemp</c:v>
                </c:pt>
                <c:pt idx="458">
                  <c:v>Kaiya Huber</c:v>
                </c:pt>
                <c:pt idx="459">
                  <c:v>Kaleb Wyatt</c:v>
                </c:pt>
                <c:pt idx="460">
                  <c:v>Kalum Bass</c:v>
                </c:pt>
                <c:pt idx="461">
                  <c:v>Kamron Blackmore</c:v>
                </c:pt>
                <c:pt idx="462">
                  <c:v>Kareem Redman</c:v>
                </c:pt>
                <c:pt idx="463">
                  <c:v>Kareena Boyle</c:v>
                </c:pt>
                <c:pt idx="464">
                  <c:v>Karol Craig</c:v>
                </c:pt>
                <c:pt idx="465">
                  <c:v>Karson Lu</c:v>
                </c:pt>
                <c:pt idx="466">
                  <c:v>Kasper Higgs</c:v>
                </c:pt>
                <c:pt idx="467">
                  <c:v>Kate Dunkley</c:v>
                </c:pt>
                <c:pt idx="468">
                  <c:v>Katerina Tran</c:v>
                </c:pt>
                <c:pt idx="469">
                  <c:v>Katrina Esquivel</c:v>
                </c:pt>
                <c:pt idx="470">
                  <c:v>Kay Oneil</c:v>
                </c:pt>
                <c:pt idx="471">
                  <c:v>Kayla Skinner</c:v>
                </c:pt>
                <c:pt idx="472">
                  <c:v>Kaylem Howard</c:v>
                </c:pt>
                <c:pt idx="473">
                  <c:v>Kayley Barajas</c:v>
                </c:pt>
                <c:pt idx="474">
                  <c:v>Keanu Mahoney</c:v>
                </c:pt>
                <c:pt idx="475">
                  <c:v>Keir Allman</c:v>
                </c:pt>
                <c:pt idx="476">
                  <c:v>Kenan Pruitt</c:v>
                </c:pt>
                <c:pt idx="477">
                  <c:v>Kenan Witt</c:v>
                </c:pt>
                <c:pt idx="478">
                  <c:v>Kendal Todd</c:v>
                </c:pt>
                <c:pt idx="479">
                  <c:v>Kendall Horton</c:v>
                </c:pt>
                <c:pt idx="480">
                  <c:v>Kennedy Guzman</c:v>
                </c:pt>
                <c:pt idx="481">
                  <c:v>Kennedy Pittman</c:v>
                </c:pt>
                <c:pt idx="482">
                  <c:v>Kerry Mccann</c:v>
                </c:pt>
                <c:pt idx="483">
                  <c:v>Kester Estrada</c:v>
                </c:pt>
                <c:pt idx="484">
                  <c:v>Khadijah Joseph</c:v>
                </c:pt>
                <c:pt idx="485">
                  <c:v>Khia Dotson</c:v>
                </c:pt>
                <c:pt idx="486">
                  <c:v>Khloe Dixon</c:v>
                </c:pt>
                <c:pt idx="487">
                  <c:v>Kia Henson</c:v>
                </c:pt>
                <c:pt idx="488">
                  <c:v>Kiara Pearson</c:v>
                </c:pt>
                <c:pt idx="489">
                  <c:v>Kiefer Copeland</c:v>
                </c:pt>
                <c:pt idx="490">
                  <c:v>Kieren Bradshaw</c:v>
                </c:pt>
                <c:pt idx="491">
                  <c:v>Kingsley Novak</c:v>
                </c:pt>
                <c:pt idx="492">
                  <c:v>Kingston Rowland</c:v>
                </c:pt>
                <c:pt idx="493">
                  <c:v>Kirk Mcfarlane</c:v>
                </c:pt>
                <c:pt idx="494">
                  <c:v>Kirk Nguyen</c:v>
                </c:pt>
                <c:pt idx="495">
                  <c:v>Kirk Parsons</c:v>
                </c:pt>
                <c:pt idx="496">
                  <c:v>Kit Horn</c:v>
                </c:pt>
                <c:pt idx="497">
                  <c:v>Kiya Bass</c:v>
                </c:pt>
                <c:pt idx="498">
                  <c:v>Klay Mcnally</c:v>
                </c:pt>
                <c:pt idx="499">
                  <c:v>Koa Fowler</c:v>
                </c:pt>
                <c:pt idx="500">
                  <c:v>Kobi Findlay</c:v>
                </c:pt>
                <c:pt idx="501">
                  <c:v>Kobie Leon</c:v>
                </c:pt>
                <c:pt idx="502">
                  <c:v>Kobie Schroeder</c:v>
                </c:pt>
                <c:pt idx="503">
                  <c:v>Kodi Lawson</c:v>
                </c:pt>
                <c:pt idx="504">
                  <c:v>Kody Fulton</c:v>
                </c:pt>
                <c:pt idx="505">
                  <c:v>Kofi Hobbs</c:v>
                </c:pt>
                <c:pt idx="506">
                  <c:v>Kole Gomez</c:v>
                </c:pt>
                <c:pt idx="507">
                  <c:v>Konnor Barrera</c:v>
                </c:pt>
                <c:pt idx="508">
                  <c:v>Krish Berry</c:v>
                </c:pt>
                <c:pt idx="509">
                  <c:v>Kristen Parkes</c:v>
                </c:pt>
                <c:pt idx="510">
                  <c:v>Kristi Griffith</c:v>
                </c:pt>
                <c:pt idx="511">
                  <c:v>Krystal Knox</c:v>
                </c:pt>
                <c:pt idx="512">
                  <c:v>Krzysztof Lucero</c:v>
                </c:pt>
                <c:pt idx="513">
                  <c:v>Kush Frederick</c:v>
                </c:pt>
                <c:pt idx="514">
                  <c:v>Kylie Rankin</c:v>
                </c:pt>
                <c:pt idx="515">
                  <c:v>Kylo Trujillo</c:v>
                </c:pt>
                <c:pt idx="516">
                  <c:v>Kyra Mercer</c:v>
                </c:pt>
                <c:pt idx="517">
                  <c:v>Lacy Carlson</c:v>
                </c:pt>
                <c:pt idx="518">
                  <c:v>Lainey Woodard</c:v>
                </c:pt>
                <c:pt idx="519">
                  <c:v>Lamar Esquivel</c:v>
                </c:pt>
                <c:pt idx="520">
                  <c:v>Laurel Sutton</c:v>
                </c:pt>
                <c:pt idx="521">
                  <c:v>Lauren Bellamy</c:v>
                </c:pt>
                <c:pt idx="522">
                  <c:v>Lee Stone</c:v>
                </c:pt>
                <c:pt idx="523">
                  <c:v>Leela Hurst</c:v>
                </c:pt>
                <c:pt idx="524">
                  <c:v>Lesley Singleton</c:v>
                </c:pt>
                <c:pt idx="525">
                  <c:v>Levi Ortega</c:v>
                </c:pt>
                <c:pt idx="526">
                  <c:v>Levi Waters</c:v>
                </c:pt>
                <c:pt idx="527">
                  <c:v>Lewie Bentley</c:v>
                </c:pt>
                <c:pt idx="528">
                  <c:v>Lewys Haines</c:v>
                </c:pt>
                <c:pt idx="529">
                  <c:v>Lexi-Mai Booth</c:v>
                </c:pt>
                <c:pt idx="530">
                  <c:v>Leyton O'Reilly</c:v>
                </c:pt>
                <c:pt idx="531">
                  <c:v>Lia Lister</c:v>
                </c:pt>
                <c:pt idx="532">
                  <c:v>Lianne Whiteley</c:v>
                </c:pt>
                <c:pt idx="533">
                  <c:v>Libby Frame</c:v>
                </c:pt>
                <c:pt idx="534">
                  <c:v>Lidia Dixon</c:v>
                </c:pt>
                <c:pt idx="535">
                  <c:v>Lilianna Curtis</c:v>
                </c:pt>
                <c:pt idx="536">
                  <c:v>Lilith Sanford</c:v>
                </c:pt>
                <c:pt idx="537">
                  <c:v>Lilly-Grace Wilcox</c:v>
                </c:pt>
                <c:pt idx="538">
                  <c:v>Lincoln Sanchez</c:v>
                </c:pt>
                <c:pt idx="539">
                  <c:v>Lindsay Tate</c:v>
                </c:pt>
                <c:pt idx="540">
                  <c:v>Lindsey Clark</c:v>
                </c:pt>
                <c:pt idx="541">
                  <c:v>Lindsey Mata</c:v>
                </c:pt>
                <c:pt idx="542">
                  <c:v>Lisa Baldwin</c:v>
                </c:pt>
                <c:pt idx="543">
                  <c:v>Lleyton Paterson</c:v>
                </c:pt>
                <c:pt idx="544">
                  <c:v>Lucia Mcclain</c:v>
                </c:pt>
                <c:pt idx="545">
                  <c:v>Luciana Cairns</c:v>
                </c:pt>
                <c:pt idx="546">
                  <c:v>Lucien George</c:v>
                </c:pt>
                <c:pt idx="547">
                  <c:v>Lucille Kearney</c:v>
                </c:pt>
                <c:pt idx="548">
                  <c:v>Lucinda Durham</c:v>
                </c:pt>
                <c:pt idx="549">
                  <c:v>Lucinda Harding</c:v>
                </c:pt>
                <c:pt idx="550">
                  <c:v>Lulu Frost</c:v>
                </c:pt>
                <c:pt idx="551">
                  <c:v>Lynsey Becker</c:v>
                </c:pt>
                <c:pt idx="552">
                  <c:v>Maariya Goldsmith</c:v>
                </c:pt>
                <c:pt idx="553">
                  <c:v>Macauley Bean</c:v>
                </c:pt>
                <c:pt idx="554">
                  <c:v>Macauley Wilder</c:v>
                </c:pt>
                <c:pt idx="555">
                  <c:v>Macauly Barr</c:v>
                </c:pt>
                <c:pt idx="556">
                  <c:v>Macauly Yang</c:v>
                </c:pt>
                <c:pt idx="557">
                  <c:v>Maci Hensley</c:v>
                </c:pt>
                <c:pt idx="558">
                  <c:v>Mackenzie Randolph</c:v>
                </c:pt>
                <c:pt idx="559">
                  <c:v>Macy Hulme</c:v>
                </c:pt>
                <c:pt idx="560">
                  <c:v>Maddie Blaese</c:v>
                </c:pt>
                <c:pt idx="561">
                  <c:v>Madeeha Pena</c:v>
                </c:pt>
                <c:pt idx="562">
                  <c:v>Madihah Velazquez</c:v>
                </c:pt>
                <c:pt idx="563">
                  <c:v>Madina Dickinson</c:v>
                </c:pt>
                <c:pt idx="564">
                  <c:v>Magdalena Maxwell</c:v>
                </c:pt>
                <c:pt idx="565">
                  <c:v>Magnus Dunne</c:v>
                </c:pt>
                <c:pt idx="566">
                  <c:v>Mahamed Kearns</c:v>
                </c:pt>
                <c:pt idx="567">
                  <c:v>Mahira Whitfield</c:v>
                </c:pt>
                <c:pt idx="568">
                  <c:v>Mai Solis</c:v>
                </c:pt>
                <c:pt idx="569">
                  <c:v>Mairead Lawrence</c:v>
                </c:pt>
                <c:pt idx="570">
                  <c:v>Maiya Blackmore</c:v>
                </c:pt>
                <c:pt idx="571">
                  <c:v>Maizie Walter</c:v>
                </c:pt>
                <c:pt idx="572">
                  <c:v>Maja Travis</c:v>
                </c:pt>
                <c:pt idx="573">
                  <c:v>Malachy Higgs</c:v>
                </c:pt>
                <c:pt idx="574">
                  <c:v>Malaika Spears</c:v>
                </c:pt>
                <c:pt idx="575">
                  <c:v>Malak Olson</c:v>
                </c:pt>
                <c:pt idx="576">
                  <c:v>Malakai Plant</c:v>
                </c:pt>
                <c:pt idx="577">
                  <c:v>Malaki Kearns</c:v>
                </c:pt>
                <c:pt idx="578">
                  <c:v>Mali Storey</c:v>
                </c:pt>
                <c:pt idx="579">
                  <c:v>Malia Delaney</c:v>
                </c:pt>
                <c:pt idx="580">
                  <c:v>Malik Alcock</c:v>
                </c:pt>
                <c:pt idx="581">
                  <c:v>Manahil Bradley</c:v>
                </c:pt>
                <c:pt idx="582">
                  <c:v>Manal Clements</c:v>
                </c:pt>
                <c:pt idx="583">
                  <c:v>Manuel Klein</c:v>
                </c:pt>
                <c:pt idx="584">
                  <c:v>Manveer Gibson</c:v>
                </c:pt>
                <c:pt idx="585">
                  <c:v>Marc Macleod</c:v>
                </c:pt>
                <c:pt idx="586">
                  <c:v>Marc Mcgowan</c:v>
                </c:pt>
                <c:pt idx="587">
                  <c:v>Marco Bate</c:v>
                </c:pt>
                <c:pt idx="588">
                  <c:v>Mared Pittman</c:v>
                </c:pt>
                <c:pt idx="589">
                  <c:v>Mared Prosser</c:v>
                </c:pt>
                <c:pt idx="590">
                  <c:v>Marianna Callaghan</c:v>
                </c:pt>
                <c:pt idx="591">
                  <c:v>Marianna Carter</c:v>
                </c:pt>
                <c:pt idx="592">
                  <c:v>Mariella Pemberton</c:v>
                </c:pt>
                <c:pt idx="593">
                  <c:v>Mark Burnett</c:v>
                </c:pt>
                <c:pt idx="594">
                  <c:v>Marley Krause</c:v>
                </c:pt>
                <c:pt idx="595">
                  <c:v>Martin Owen</c:v>
                </c:pt>
                <c:pt idx="596">
                  <c:v>Martyn Craft</c:v>
                </c:pt>
                <c:pt idx="597">
                  <c:v>Mason Horne</c:v>
                </c:pt>
                <c:pt idx="598">
                  <c:v>Mason Sharpe</c:v>
                </c:pt>
                <c:pt idx="599">
                  <c:v>Matei Dodd</c:v>
                </c:pt>
                <c:pt idx="600">
                  <c:v>Mathilde Cantrell</c:v>
                </c:pt>
                <c:pt idx="601">
                  <c:v>Matilda Middleton</c:v>
                </c:pt>
                <c:pt idx="602">
                  <c:v>Matt Thornton</c:v>
                </c:pt>
                <c:pt idx="603">
                  <c:v>Maud Bate</c:v>
                </c:pt>
                <c:pt idx="604">
                  <c:v>Maud Bloggs</c:v>
                </c:pt>
                <c:pt idx="605">
                  <c:v>Max Levy</c:v>
                </c:pt>
                <c:pt idx="606">
                  <c:v>Max Rawlings</c:v>
                </c:pt>
                <c:pt idx="607">
                  <c:v>Maya Fox</c:v>
                </c:pt>
                <c:pt idx="608">
                  <c:v>Maya Little</c:v>
                </c:pt>
                <c:pt idx="609">
                  <c:v>Maya Mccarthy</c:v>
                </c:pt>
                <c:pt idx="610">
                  <c:v>Mehdi Hansen</c:v>
                </c:pt>
                <c:pt idx="611">
                  <c:v>Melissa Kaufman</c:v>
                </c:pt>
                <c:pt idx="612">
                  <c:v>Melvin Underwood</c:v>
                </c:pt>
                <c:pt idx="613">
                  <c:v>Menaal Russell</c:v>
                </c:pt>
                <c:pt idx="614">
                  <c:v>Menachem Montoya</c:v>
                </c:pt>
                <c:pt idx="615">
                  <c:v>Menachem O'Sullivan</c:v>
                </c:pt>
                <c:pt idx="616">
                  <c:v>Mercy Alvarez</c:v>
                </c:pt>
                <c:pt idx="617">
                  <c:v>Merlin Pena</c:v>
                </c:pt>
                <c:pt idx="618">
                  <c:v>Miah Keeling</c:v>
                </c:pt>
                <c:pt idx="619">
                  <c:v>Micah Cooper</c:v>
                </c:pt>
                <c:pt idx="620">
                  <c:v>Micah Donnelly</c:v>
                </c:pt>
                <c:pt idx="621">
                  <c:v>Micah Thompson</c:v>
                </c:pt>
                <c:pt idx="622">
                  <c:v>Michael Wallis</c:v>
                </c:pt>
                <c:pt idx="623">
                  <c:v>Micheal Greer</c:v>
                </c:pt>
                <c:pt idx="624">
                  <c:v>Michele Burris</c:v>
                </c:pt>
                <c:pt idx="625">
                  <c:v>Mike O'Sullivan</c:v>
                </c:pt>
                <c:pt idx="626">
                  <c:v>Millicent Chang</c:v>
                </c:pt>
                <c:pt idx="627">
                  <c:v>Milly Meza</c:v>
                </c:pt>
                <c:pt idx="628">
                  <c:v>Minnie Mckee</c:v>
                </c:pt>
                <c:pt idx="629">
                  <c:v>Missy Maddox</c:v>
                </c:pt>
                <c:pt idx="630">
                  <c:v>Misty Burris</c:v>
                </c:pt>
                <c:pt idx="631">
                  <c:v>Mohamed Harwood</c:v>
                </c:pt>
                <c:pt idx="632">
                  <c:v>Mohamed Wormald</c:v>
                </c:pt>
                <c:pt idx="633">
                  <c:v>Mohammad Mcclain</c:v>
                </c:pt>
                <c:pt idx="634">
                  <c:v>Mohammed Wormald</c:v>
                </c:pt>
                <c:pt idx="635">
                  <c:v>Montague Harrell</c:v>
                </c:pt>
                <c:pt idx="636">
                  <c:v>Muhammad Bowden</c:v>
                </c:pt>
                <c:pt idx="637">
                  <c:v>Muhammad Mendoza</c:v>
                </c:pt>
                <c:pt idx="638">
                  <c:v>Murat Cardenas</c:v>
                </c:pt>
                <c:pt idx="639">
                  <c:v>Muskaan Fraser</c:v>
                </c:pt>
                <c:pt idx="640">
                  <c:v>Muskaan Lennon</c:v>
                </c:pt>
                <c:pt idx="641">
                  <c:v>Mustafa Bauer</c:v>
                </c:pt>
                <c:pt idx="642">
                  <c:v>Nada Esparza</c:v>
                </c:pt>
                <c:pt idx="643">
                  <c:v>Najma Wall</c:v>
                </c:pt>
                <c:pt idx="644">
                  <c:v>Nana Goddard</c:v>
                </c:pt>
                <c:pt idx="645">
                  <c:v>Nana Mitchell</c:v>
                </c:pt>
                <c:pt idx="646">
                  <c:v>Natalia Deacon</c:v>
                </c:pt>
                <c:pt idx="647">
                  <c:v>Naveed Mohamed</c:v>
                </c:pt>
                <c:pt idx="648">
                  <c:v>Neave Bridges</c:v>
                </c:pt>
                <c:pt idx="649">
                  <c:v>Neave Marsden</c:v>
                </c:pt>
                <c:pt idx="650">
                  <c:v>Neel Carroll</c:v>
                </c:pt>
                <c:pt idx="651">
                  <c:v>Neel Mair</c:v>
                </c:pt>
                <c:pt idx="652">
                  <c:v>Nell Burnett</c:v>
                </c:pt>
                <c:pt idx="653">
                  <c:v>Nell Melton</c:v>
                </c:pt>
                <c:pt idx="654">
                  <c:v>Nelly Rhodes</c:v>
                </c:pt>
                <c:pt idx="655">
                  <c:v>Neriah Humphreys</c:v>
                </c:pt>
                <c:pt idx="656">
                  <c:v>Neriah Mcintyre</c:v>
                </c:pt>
                <c:pt idx="657">
                  <c:v>Neve Gallagher</c:v>
                </c:pt>
                <c:pt idx="658">
                  <c:v>Nial Casey</c:v>
                </c:pt>
                <c:pt idx="659">
                  <c:v>Nikkita Farrington</c:v>
                </c:pt>
                <c:pt idx="660">
                  <c:v>Nikola Navarro</c:v>
                </c:pt>
                <c:pt idx="661">
                  <c:v>Noah Reeves</c:v>
                </c:pt>
                <c:pt idx="662">
                  <c:v>Nora Kramer</c:v>
                </c:pt>
                <c:pt idx="663">
                  <c:v>Nour Ridley</c:v>
                </c:pt>
                <c:pt idx="664">
                  <c:v>Nuha Wheatley</c:v>
                </c:pt>
                <c:pt idx="665">
                  <c:v>Nur Howe</c:v>
                </c:pt>
                <c:pt idx="666">
                  <c:v>Ocean Mcneill</c:v>
                </c:pt>
                <c:pt idx="667">
                  <c:v>Olaf Quinn</c:v>
                </c:pt>
                <c:pt idx="668">
                  <c:v>Olivia-Rose Ruiz</c:v>
                </c:pt>
                <c:pt idx="669">
                  <c:v>Oliwier Lang</c:v>
                </c:pt>
                <c:pt idx="670">
                  <c:v>Oliwier Wilde</c:v>
                </c:pt>
                <c:pt idx="671">
                  <c:v>Olly Edmonds</c:v>
                </c:pt>
                <c:pt idx="672">
                  <c:v>Oskar Cooke</c:v>
                </c:pt>
                <c:pt idx="673">
                  <c:v>Osman Chaney</c:v>
                </c:pt>
                <c:pt idx="674">
                  <c:v>Owais Glenn</c:v>
                </c:pt>
                <c:pt idx="675">
                  <c:v>Ozan Dominguez</c:v>
                </c:pt>
                <c:pt idx="676">
                  <c:v>Paisley Peck</c:v>
                </c:pt>
                <c:pt idx="677">
                  <c:v>Paris Little</c:v>
                </c:pt>
                <c:pt idx="678">
                  <c:v>Parris Rodgers</c:v>
                </c:pt>
                <c:pt idx="679">
                  <c:v>Parris Stark</c:v>
                </c:pt>
                <c:pt idx="680">
                  <c:v>Patrik Li</c:v>
                </c:pt>
                <c:pt idx="681">
                  <c:v>Paulina Rahman</c:v>
                </c:pt>
                <c:pt idx="682">
                  <c:v>Pawel Cardenas</c:v>
                </c:pt>
                <c:pt idx="683">
                  <c:v>Petra Ruiz</c:v>
                </c:pt>
                <c:pt idx="684">
                  <c:v>Peyton Mcdaniel</c:v>
                </c:pt>
                <c:pt idx="685">
                  <c:v>Phebe Mcghee</c:v>
                </c:pt>
                <c:pt idx="686">
                  <c:v>Phebe Short</c:v>
                </c:pt>
                <c:pt idx="687">
                  <c:v>Phoebe Bellamy</c:v>
                </c:pt>
                <c:pt idx="688">
                  <c:v>Poppy-Mae Burnett</c:v>
                </c:pt>
                <c:pt idx="689">
                  <c:v>Poppy-Rose Phan</c:v>
                </c:pt>
                <c:pt idx="690">
                  <c:v>Preston Bennett</c:v>
                </c:pt>
                <c:pt idx="691">
                  <c:v>Prince Mcfadden</c:v>
                </c:pt>
                <c:pt idx="692">
                  <c:v>Princess Swan</c:v>
                </c:pt>
                <c:pt idx="693">
                  <c:v>Priyanka Martinez</c:v>
                </c:pt>
                <c:pt idx="694">
                  <c:v>Qasim Ball</c:v>
                </c:pt>
                <c:pt idx="695">
                  <c:v>Rahim Flores</c:v>
                </c:pt>
                <c:pt idx="696">
                  <c:v>Rajveer Hurst</c:v>
                </c:pt>
                <c:pt idx="697">
                  <c:v>Rania Hess</c:v>
                </c:pt>
                <c:pt idx="698">
                  <c:v>Raphael Ashley</c:v>
                </c:pt>
                <c:pt idx="699">
                  <c:v>Rayan Carver</c:v>
                </c:pt>
                <c:pt idx="700">
                  <c:v>Rayyan Young</c:v>
                </c:pt>
                <c:pt idx="701">
                  <c:v>Reagan Cartwright</c:v>
                </c:pt>
                <c:pt idx="702">
                  <c:v>Reece Lister</c:v>
                </c:pt>
                <c:pt idx="703">
                  <c:v>Reegan Mcfarlane</c:v>
                </c:pt>
                <c:pt idx="704">
                  <c:v>Regina Melendez</c:v>
                </c:pt>
                <c:pt idx="705">
                  <c:v>Reid O'Moore</c:v>
                </c:pt>
                <c:pt idx="706">
                  <c:v>Renee Hodgson</c:v>
                </c:pt>
                <c:pt idx="707">
                  <c:v>Renee Milner</c:v>
                </c:pt>
                <c:pt idx="708">
                  <c:v>Renesmee Sierra</c:v>
                </c:pt>
                <c:pt idx="709">
                  <c:v>Rheanna Burch</c:v>
                </c:pt>
                <c:pt idx="710">
                  <c:v>Rhia Duke</c:v>
                </c:pt>
                <c:pt idx="711">
                  <c:v>Rhiann Bourne</c:v>
                </c:pt>
                <c:pt idx="712">
                  <c:v>Rhiann Luna</c:v>
                </c:pt>
                <c:pt idx="713">
                  <c:v>Rhianna Hendricks</c:v>
                </c:pt>
                <c:pt idx="714">
                  <c:v>Rhonda Daugherty</c:v>
                </c:pt>
                <c:pt idx="715">
                  <c:v>Rhys Webb</c:v>
                </c:pt>
                <c:pt idx="716">
                  <c:v>Richard Bloggs</c:v>
                </c:pt>
                <c:pt idx="717">
                  <c:v>Rick Timms</c:v>
                </c:pt>
                <c:pt idx="718">
                  <c:v>Riley Hills</c:v>
                </c:pt>
                <c:pt idx="719">
                  <c:v>Riley-James Norris</c:v>
                </c:pt>
                <c:pt idx="720">
                  <c:v>Rimsha Bolton</c:v>
                </c:pt>
                <c:pt idx="721">
                  <c:v>Rivka Dawson</c:v>
                </c:pt>
                <c:pt idx="722">
                  <c:v>Riya Chung</c:v>
                </c:pt>
                <c:pt idx="723">
                  <c:v>Riyad Jacobs</c:v>
                </c:pt>
                <c:pt idx="724">
                  <c:v>Robin Monroe</c:v>
                </c:pt>
                <c:pt idx="725">
                  <c:v>Robyn Hawes</c:v>
                </c:pt>
                <c:pt idx="726">
                  <c:v>Rochelle Cooley</c:v>
                </c:pt>
                <c:pt idx="727">
                  <c:v>Rocky Harvey</c:v>
                </c:pt>
                <c:pt idx="728">
                  <c:v>Rodrigo Gray</c:v>
                </c:pt>
                <c:pt idx="729">
                  <c:v>Rohan Navarro</c:v>
                </c:pt>
                <c:pt idx="730">
                  <c:v>Roland Witt</c:v>
                </c:pt>
                <c:pt idx="731">
                  <c:v>Roma Douglas</c:v>
                </c:pt>
                <c:pt idx="732">
                  <c:v>Ronan Mcarthur</c:v>
                </c:pt>
                <c:pt idx="733">
                  <c:v>Rory Ashley</c:v>
                </c:pt>
                <c:pt idx="734">
                  <c:v>Rosa Patel</c:v>
                </c:pt>
                <c:pt idx="735">
                  <c:v>Roshan Oakley</c:v>
                </c:pt>
                <c:pt idx="736">
                  <c:v>Roshni Robinson</c:v>
                </c:pt>
                <c:pt idx="737">
                  <c:v>Ruari Coles</c:v>
                </c:pt>
                <c:pt idx="738">
                  <c:v>Ruben Mcleod</c:v>
                </c:pt>
                <c:pt idx="739">
                  <c:v>Ruby-Leigh Tapia</c:v>
                </c:pt>
                <c:pt idx="740">
                  <c:v>Ruby-May Buxton</c:v>
                </c:pt>
                <c:pt idx="741">
                  <c:v>Rumaisa Salt</c:v>
                </c:pt>
                <c:pt idx="742">
                  <c:v>Ryan Sanchez</c:v>
                </c:pt>
                <c:pt idx="743">
                  <c:v>Saanvi Burns</c:v>
                </c:pt>
                <c:pt idx="744">
                  <c:v>Sabrina Chandler</c:v>
                </c:pt>
                <c:pt idx="745">
                  <c:v>Sade Munoz</c:v>
                </c:pt>
                <c:pt idx="746">
                  <c:v>Sadia Patterson</c:v>
                </c:pt>
                <c:pt idx="747">
                  <c:v>Safiyah Spooner</c:v>
                </c:pt>
                <c:pt idx="748">
                  <c:v>Safwan Marin</c:v>
                </c:pt>
                <c:pt idx="749">
                  <c:v>Sahib Henson</c:v>
                </c:pt>
                <c:pt idx="750">
                  <c:v>Said Gonzales</c:v>
                </c:pt>
                <c:pt idx="751">
                  <c:v>Saif Murphy</c:v>
                </c:pt>
                <c:pt idx="752">
                  <c:v>Saim Mcdermott</c:v>
                </c:pt>
                <c:pt idx="753">
                  <c:v>Sakina Mccall</c:v>
                </c:pt>
                <c:pt idx="754">
                  <c:v>Salma Downs</c:v>
                </c:pt>
                <c:pt idx="755">
                  <c:v>Samia Dougherty</c:v>
                </c:pt>
                <c:pt idx="756">
                  <c:v>Sammy Haney</c:v>
                </c:pt>
                <c:pt idx="757">
                  <c:v>Samual Sargent</c:v>
                </c:pt>
                <c:pt idx="758">
                  <c:v>Sana Harmon</c:v>
                </c:pt>
                <c:pt idx="759">
                  <c:v>Sanjeev Davies</c:v>
                </c:pt>
                <c:pt idx="760">
                  <c:v>Sanna Greer</c:v>
                </c:pt>
                <c:pt idx="761">
                  <c:v>Sara Leigh</c:v>
                </c:pt>
                <c:pt idx="762">
                  <c:v>Sarah Povey</c:v>
                </c:pt>
                <c:pt idx="763">
                  <c:v>Sarina Charlton</c:v>
                </c:pt>
                <c:pt idx="764">
                  <c:v>Saskia Munoz</c:v>
                </c:pt>
                <c:pt idx="765">
                  <c:v>Saul Mullins</c:v>
                </c:pt>
                <c:pt idx="766">
                  <c:v>Sebastian Devine</c:v>
                </c:pt>
                <c:pt idx="767">
                  <c:v>Selin Noble</c:v>
                </c:pt>
                <c:pt idx="768">
                  <c:v>Seth Garcia</c:v>
                </c:pt>
                <c:pt idx="769">
                  <c:v>Shaan Ferry</c:v>
                </c:pt>
                <c:pt idx="770">
                  <c:v>Shaan O'Neill</c:v>
                </c:pt>
                <c:pt idx="771">
                  <c:v>Shabaz Vaughn</c:v>
                </c:pt>
                <c:pt idx="772">
                  <c:v>Shae Ewing</c:v>
                </c:pt>
                <c:pt idx="773">
                  <c:v>Shakeel Sims</c:v>
                </c:pt>
                <c:pt idx="774">
                  <c:v>Shane Almond</c:v>
                </c:pt>
                <c:pt idx="775">
                  <c:v>Shania Horner</c:v>
                </c:pt>
                <c:pt idx="776">
                  <c:v>Shannan Fischer</c:v>
                </c:pt>
                <c:pt idx="777">
                  <c:v>Sharmin Glass</c:v>
                </c:pt>
                <c:pt idx="778">
                  <c:v>Shawn Osborne</c:v>
                </c:pt>
                <c:pt idx="779">
                  <c:v>Shayan Kumar</c:v>
                </c:pt>
                <c:pt idx="780">
                  <c:v>Shea Valencia</c:v>
                </c:pt>
                <c:pt idx="781">
                  <c:v>Shelbie Hyde</c:v>
                </c:pt>
                <c:pt idx="782">
                  <c:v>Shelly Fritz</c:v>
                </c:pt>
                <c:pt idx="783">
                  <c:v>Shiloh Beech</c:v>
                </c:pt>
                <c:pt idx="784">
                  <c:v>Shiv Gutierrez</c:v>
                </c:pt>
                <c:pt idx="785">
                  <c:v>Shivani Ramirez</c:v>
                </c:pt>
                <c:pt idx="786">
                  <c:v>Shivani Sexton</c:v>
                </c:pt>
                <c:pt idx="787">
                  <c:v>Shola Wolfe</c:v>
                </c:pt>
                <c:pt idx="788">
                  <c:v>Shuaib Gallagher</c:v>
                </c:pt>
                <c:pt idx="789">
                  <c:v>Sidney Coombes</c:v>
                </c:pt>
                <c:pt idx="790">
                  <c:v>Sienna Colley</c:v>
                </c:pt>
                <c:pt idx="791">
                  <c:v>Sila Rossi</c:v>
                </c:pt>
                <c:pt idx="792">
                  <c:v>Silas Schneider</c:v>
                </c:pt>
                <c:pt idx="793">
                  <c:v>Simran Workman</c:v>
                </c:pt>
                <c:pt idx="794">
                  <c:v>Siyana Smart</c:v>
                </c:pt>
                <c:pt idx="795">
                  <c:v>Skye Goff</c:v>
                </c:pt>
                <c:pt idx="796">
                  <c:v>Skye Macfarlane</c:v>
                </c:pt>
                <c:pt idx="797">
                  <c:v>Sofie Leonard</c:v>
                </c:pt>
                <c:pt idx="798">
                  <c:v>Sonya Brook</c:v>
                </c:pt>
                <c:pt idx="799">
                  <c:v>Stefania Holman</c:v>
                </c:pt>
                <c:pt idx="800">
                  <c:v>Stefano Conway</c:v>
                </c:pt>
                <c:pt idx="801">
                  <c:v>Stephen Whyte</c:v>
                </c:pt>
                <c:pt idx="802">
                  <c:v>Steve Wright</c:v>
                </c:pt>
                <c:pt idx="803">
                  <c:v>Suhayb Buckley</c:v>
                </c:pt>
                <c:pt idx="804">
                  <c:v>Sultan Mccarty</c:v>
                </c:pt>
                <c:pt idx="805">
                  <c:v>Sumaya Reeves</c:v>
                </c:pt>
                <c:pt idx="806">
                  <c:v>Sunil Ware</c:v>
                </c:pt>
                <c:pt idx="807">
                  <c:v>Suraj Lin</c:v>
                </c:pt>
                <c:pt idx="808">
                  <c:v>Suzanne Pearce</c:v>
                </c:pt>
                <c:pt idx="809">
                  <c:v>Sydney Forbes</c:v>
                </c:pt>
                <c:pt idx="810">
                  <c:v>Sydney Pollard</c:v>
                </c:pt>
                <c:pt idx="811">
                  <c:v>Syed Mcneil</c:v>
                </c:pt>
                <c:pt idx="812">
                  <c:v>Syed Woolley</c:v>
                </c:pt>
                <c:pt idx="813">
                  <c:v>Syeda Connolly</c:v>
                </c:pt>
                <c:pt idx="814">
                  <c:v>Tai Irvine</c:v>
                </c:pt>
                <c:pt idx="815">
                  <c:v>Taiba Lu</c:v>
                </c:pt>
                <c:pt idx="816">
                  <c:v>Taine Cleveland</c:v>
                </c:pt>
                <c:pt idx="817">
                  <c:v>Talha Corrigan</c:v>
                </c:pt>
                <c:pt idx="818">
                  <c:v>Talia Baker</c:v>
                </c:pt>
                <c:pt idx="819">
                  <c:v>Taliyah Norton</c:v>
                </c:pt>
                <c:pt idx="820">
                  <c:v>Tamar Bate</c:v>
                </c:pt>
                <c:pt idx="821">
                  <c:v>Tamsin Greaves</c:v>
                </c:pt>
                <c:pt idx="822">
                  <c:v>Tanvir Zuniga</c:v>
                </c:pt>
                <c:pt idx="823">
                  <c:v>Tarun Hayden</c:v>
                </c:pt>
                <c:pt idx="824">
                  <c:v>Taryn Archer</c:v>
                </c:pt>
                <c:pt idx="825">
                  <c:v>Taryn Sears</c:v>
                </c:pt>
                <c:pt idx="826">
                  <c:v>Tashan Mejia</c:v>
                </c:pt>
                <c:pt idx="827">
                  <c:v>Tate Tanner</c:v>
                </c:pt>
                <c:pt idx="828">
                  <c:v>Tatiana Tucker</c:v>
                </c:pt>
                <c:pt idx="829">
                  <c:v>Tayah Horton</c:v>
                </c:pt>
                <c:pt idx="830">
                  <c:v>Taylah Guy</c:v>
                </c:pt>
                <c:pt idx="831">
                  <c:v>Tazmin King</c:v>
                </c:pt>
                <c:pt idx="832">
                  <c:v>Teddie Rutledge</c:v>
                </c:pt>
                <c:pt idx="833">
                  <c:v>Terrell Faulkner</c:v>
                </c:pt>
                <c:pt idx="834">
                  <c:v>Terrence Cresswell</c:v>
                </c:pt>
                <c:pt idx="835">
                  <c:v>Terrence Holt</c:v>
                </c:pt>
                <c:pt idx="836">
                  <c:v>Terrence Wheatley</c:v>
                </c:pt>
                <c:pt idx="837">
                  <c:v>Tevin Day</c:v>
                </c:pt>
                <c:pt idx="838">
                  <c:v>Tiegan Knox</c:v>
                </c:pt>
                <c:pt idx="839">
                  <c:v>Tillie Morton</c:v>
                </c:pt>
                <c:pt idx="840">
                  <c:v>Tina Mcgregor</c:v>
                </c:pt>
                <c:pt idx="841">
                  <c:v>Tj Bannister</c:v>
                </c:pt>
                <c:pt idx="842">
                  <c:v>Tomas Rawlings</c:v>
                </c:pt>
                <c:pt idx="843">
                  <c:v>Toyah Sutton</c:v>
                </c:pt>
                <c:pt idx="844">
                  <c:v>Tracey Bartlett</c:v>
                </c:pt>
                <c:pt idx="845">
                  <c:v>Tristan Baker</c:v>
                </c:pt>
                <c:pt idx="846">
                  <c:v>Tristan Bernal</c:v>
                </c:pt>
                <c:pt idx="847">
                  <c:v>Tylor Mack</c:v>
                </c:pt>
                <c:pt idx="848">
                  <c:v>Tymon Vargas</c:v>
                </c:pt>
                <c:pt idx="849">
                  <c:v>Tyreese Davey</c:v>
                </c:pt>
                <c:pt idx="850">
                  <c:v>Tyrell Mcneill</c:v>
                </c:pt>
                <c:pt idx="851">
                  <c:v>Tyriq Cash</c:v>
                </c:pt>
                <c:pt idx="852">
                  <c:v>Tyron Garrison</c:v>
                </c:pt>
                <c:pt idx="853">
                  <c:v>Umaiza Andrews</c:v>
                </c:pt>
                <c:pt idx="854">
                  <c:v>Ursula Hahn</c:v>
                </c:pt>
                <c:pt idx="855">
                  <c:v>Usaamah Patel</c:v>
                </c:pt>
                <c:pt idx="856">
                  <c:v>Veer Lovell</c:v>
                </c:pt>
                <c:pt idx="857">
                  <c:v>Velma Fletcher</c:v>
                </c:pt>
                <c:pt idx="858">
                  <c:v>Velma Rutledge</c:v>
                </c:pt>
                <c:pt idx="859">
                  <c:v>Vicki Guerrero</c:v>
                </c:pt>
                <c:pt idx="860">
                  <c:v>Viktor Cooley</c:v>
                </c:pt>
                <c:pt idx="861">
                  <c:v>Vinay Oneil</c:v>
                </c:pt>
                <c:pt idx="862">
                  <c:v>Vivek Haas</c:v>
                </c:pt>
                <c:pt idx="863">
                  <c:v>Vivienne Blackburn</c:v>
                </c:pt>
                <c:pt idx="864">
                  <c:v>Waleed Solomon</c:v>
                </c:pt>
                <c:pt idx="865">
                  <c:v>Waqas Crossley</c:v>
                </c:pt>
                <c:pt idx="866">
                  <c:v>Waseem Thatcher</c:v>
                </c:pt>
                <c:pt idx="867">
                  <c:v>Wayne Christian</c:v>
                </c:pt>
                <c:pt idx="868">
                  <c:v>Whitney Mcarthur</c:v>
                </c:pt>
                <c:pt idx="869">
                  <c:v>Wilfred Bowman</c:v>
                </c:pt>
                <c:pt idx="870">
                  <c:v>William Martin</c:v>
                </c:pt>
                <c:pt idx="871">
                  <c:v>Willis York</c:v>
                </c:pt>
                <c:pt idx="872">
                  <c:v>Winifred Banks</c:v>
                </c:pt>
                <c:pt idx="873">
                  <c:v>Wren Kirby</c:v>
                </c:pt>
                <c:pt idx="874">
                  <c:v>Wyatt Compton</c:v>
                </c:pt>
                <c:pt idx="875">
                  <c:v>Yasemin Mcfarlane</c:v>
                </c:pt>
                <c:pt idx="876">
                  <c:v>Yasin Mcintosh</c:v>
                </c:pt>
                <c:pt idx="877">
                  <c:v>Yasmeen Sherman</c:v>
                </c:pt>
                <c:pt idx="878">
                  <c:v>Yazmin Flores</c:v>
                </c:pt>
                <c:pt idx="879">
                  <c:v>Yuvaan Pacheco</c:v>
                </c:pt>
                <c:pt idx="880">
                  <c:v>Zach Reyna</c:v>
                </c:pt>
                <c:pt idx="881">
                  <c:v>Zacharia Vargas</c:v>
                </c:pt>
                <c:pt idx="882">
                  <c:v>Zacharias Moody</c:v>
                </c:pt>
                <c:pt idx="883">
                  <c:v>Zacharias Olson</c:v>
                </c:pt>
                <c:pt idx="884">
                  <c:v>Zahid Perez</c:v>
                </c:pt>
                <c:pt idx="885">
                  <c:v>Zaid Mcdowell</c:v>
                </c:pt>
                <c:pt idx="886">
                  <c:v>Zainab Kirby</c:v>
                </c:pt>
                <c:pt idx="887">
                  <c:v>Zaine Broughton</c:v>
                </c:pt>
                <c:pt idx="888">
                  <c:v>Zaki Brett</c:v>
                </c:pt>
                <c:pt idx="889">
                  <c:v>Zaki Kaur</c:v>
                </c:pt>
                <c:pt idx="890">
                  <c:v>Zakk Felix</c:v>
                </c:pt>
                <c:pt idx="891">
                  <c:v>Zakk Stout</c:v>
                </c:pt>
                <c:pt idx="892">
                  <c:v>Zayn Guy</c:v>
                </c:pt>
                <c:pt idx="893">
                  <c:v>Zaynah Sweeney</c:v>
                </c:pt>
                <c:pt idx="894">
                  <c:v>Zayne Vickers</c:v>
                </c:pt>
                <c:pt idx="895">
                  <c:v>Zephaniah Driscoll</c:v>
                </c:pt>
                <c:pt idx="896">
                  <c:v>Zeshan Vickers</c:v>
                </c:pt>
                <c:pt idx="897">
                  <c:v>Zhane Miranda</c:v>
                </c:pt>
                <c:pt idx="898">
                  <c:v>Ziggy Worthington</c:v>
                </c:pt>
                <c:pt idx="899">
                  <c:v>Zoha Cabrera</c:v>
                </c:pt>
              </c:strCache>
            </c:strRef>
          </c:cat>
          <c:val>
            <c:numRef>
              <c:f>'Fee comparision'!$B$4:$B$904</c:f>
              <c:numCache>
                <c:formatCode>General</c:formatCode>
                <c:ptCount val="900"/>
                <c:pt idx="0">
                  <c:v>50000</c:v>
                </c:pt>
                <c:pt idx="1">
                  <c:v>30000</c:v>
                </c:pt>
                <c:pt idx="2">
                  <c:v>10000</c:v>
                </c:pt>
                <c:pt idx="3">
                  <c:v>40000</c:v>
                </c:pt>
                <c:pt idx="4">
                  <c:v>75000</c:v>
                </c:pt>
                <c:pt idx="5">
                  <c:v>30000</c:v>
                </c:pt>
                <c:pt idx="6">
                  <c:v>10000</c:v>
                </c:pt>
                <c:pt idx="7">
                  <c:v>20000</c:v>
                </c:pt>
                <c:pt idx="8">
                  <c:v>20000</c:v>
                </c:pt>
                <c:pt idx="9">
                  <c:v>50000</c:v>
                </c:pt>
                <c:pt idx="10">
                  <c:v>20000</c:v>
                </c:pt>
                <c:pt idx="11">
                  <c:v>50000</c:v>
                </c:pt>
                <c:pt idx="12">
                  <c:v>50000</c:v>
                </c:pt>
                <c:pt idx="13">
                  <c:v>65000</c:v>
                </c:pt>
                <c:pt idx="14">
                  <c:v>75000</c:v>
                </c:pt>
                <c:pt idx="15">
                  <c:v>85000</c:v>
                </c:pt>
                <c:pt idx="16">
                  <c:v>30000</c:v>
                </c:pt>
                <c:pt idx="17">
                  <c:v>10000</c:v>
                </c:pt>
                <c:pt idx="18">
                  <c:v>20000</c:v>
                </c:pt>
                <c:pt idx="19">
                  <c:v>30000</c:v>
                </c:pt>
                <c:pt idx="20">
                  <c:v>65000</c:v>
                </c:pt>
                <c:pt idx="21">
                  <c:v>75000</c:v>
                </c:pt>
                <c:pt idx="22">
                  <c:v>40000</c:v>
                </c:pt>
                <c:pt idx="23">
                  <c:v>95000</c:v>
                </c:pt>
                <c:pt idx="24">
                  <c:v>75000</c:v>
                </c:pt>
                <c:pt idx="25">
                  <c:v>55000</c:v>
                </c:pt>
                <c:pt idx="26">
                  <c:v>10000</c:v>
                </c:pt>
                <c:pt idx="27">
                  <c:v>10000</c:v>
                </c:pt>
                <c:pt idx="28">
                  <c:v>75000</c:v>
                </c:pt>
                <c:pt idx="29">
                  <c:v>65000</c:v>
                </c:pt>
                <c:pt idx="30">
                  <c:v>40000</c:v>
                </c:pt>
                <c:pt idx="31">
                  <c:v>20000</c:v>
                </c:pt>
                <c:pt idx="32">
                  <c:v>95000</c:v>
                </c:pt>
                <c:pt idx="33">
                  <c:v>40000</c:v>
                </c:pt>
                <c:pt idx="34">
                  <c:v>40000</c:v>
                </c:pt>
                <c:pt idx="35">
                  <c:v>30000</c:v>
                </c:pt>
                <c:pt idx="36">
                  <c:v>55000</c:v>
                </c:pt>
                <c:pt idx="37">
                  <c:v>40000</c:v>
                </c:pt>
                <c:pt idx="38">
                  <c:v>65000</c:v>
                </c:pt>
                <c:pt idx="39">
                  <c:v>95000</c:v>
                </c:pt>
                <c:pt idx="40">
                  <c:v>65000</c:v>
                </c:pt>
                <c:pt idx="41">
                  <c:v>55000</c:v>
                </c:pt>
                <c:pt idx="42">
                  <c:v>40000</c:v>
                </c:pt>
                <c:pt idx="43">
                  <c:v>75000</c:v>
                </c:pt>
                <c:pt idx="44">
                  <c:v>50000</c:v>
                </c:pt>
                <c:pt idx="45">
                  <c:v>30000</c:v>
                </c:pt>
                <c:pt idx="46">
                  <c:v>55000</c:v>
                </c:pt>
                <c:pt idx="47">
                  <c:v>75000</c:v>
                </c:pt>
                <c:pt idx="48">
                  <c:v>95000</c:v>
                </c:pt>
                <c:pt idx="49">
                  <c:v>30000</c:v>
                </c:pt>
                <c:pt idx="50">
                  <c:v>85000</c:v>
                </c:pt>
                <c:pt idx="51">
                  <c:v>75000</c:v>
                </c:pt>
                <c:pt idx="52">
                  <c:v>20000</c:v>
                </c:pt>
                <c:pt idx="53">
                  <c:v>50000</c:v>
                </c:pt>
                <c:pt idx="54">
                  <c:v>40000</c:v>
                </c:pt>
                <c:pt idx="55">
                  <c:v>30000</c:v>
                </c:pt>
                <c:pt idx="56">
                  <c:v>50000</c:v>
                </c:pt>
                <c:pt idx="57">
                  <c:v>20000</c:v>
                </c:pt>
                <c:pt idx="58">
                  <c:v>55000</c:v>
                </c:pt>
                <c:pt idx="59">
                  <c:v>50000</c:v>
                </c:pt>
                <c:pt idx="60">
                  <c:v>20000</c:v>
                </c:pt>
                <c:pt idx="61">
                  <c:v>65000</c:v>
                </c:pt>
                <c:pt idx="62">
                  <c:v>95000</c:v>
                </c:pt>
                <c:pt idx="63">
                  <c:v>20000</c:v>
                </c:pt>
                <c:pt idx="64">
                  <c:v>50000</c:v>
                </c:pt>
                <c:pt idx="65">
                  <c:v>65000</c:v>
                </c:pt>
                <c:pt idx="66">
                  <c:v>55000</c:v>
                </c:pt>
                <c:pt idx="67">
                  <c:v>20000</c:v>
                </c:pt>
                <c:pt idx="68">
                  <c:v>75000</c:v>
                </c:pt>
                <c:pt idx="69">
                  <c:v>10000</c:v>
                </c:pt>
                <c:pt idx="70">
                  <c:v>65000</c:v>
                </c:pt>
                <c:pt idx="71">
                  <c:v>50000</c:v>
                </c:pt>
                <c:pt idx="72">
                  <c:v>50000</c:v>
                </c:pt>
                <c:pt idx="73">
                  <c:v>65000</c:v>
                </c:pt>
                <c:pt idx="74">
                  <c:v>30000</c:v>
                </c:pt>
                <c:pt idx="75">
                  <c:v>95000</c:v>
                </c:pt>
                <c:pt idx="76">
                  <c:v>95000</c:v>
                </c:pt>
                <c:pt idx="77">
                  <c:v>30000</c:v>
                </c:pt>
                <c:pt idx="78">
                  <c:v>30000</c:v>
                </c:pt>
                <c:pt idx="79">
                  <c:v>10000</c:v>
                </c:pt>
                <c:pt idx="80">
                  <c:v>30000</c:v>
                </c:pt>
                <c:pt idx="81">
                  <c:v>95000</c:v>
                </c:pt>
                <c:pt idx="82">
                  <c:v>40000</c:v>
                </c:pt>
                <c:pt idx="83">
                  <c:v>95000</c:v>
                </c:pt>
                <c:pt idx="84">
                  <c:v>75000</c:v>
                </c:pt>
                <c:pt idx="85">
                  <c:v>20000</c:v>
                </c:pt>
                <c:pt idx="86">
                  <c:v>30000</c:v>
                </c:pt>
                <c:pt idx="87">
                  <c:v>55000</c:v>
                </c:pt>
                <c:pt idx="88">
                  <c:v>40000</c:v>
                </c:pt>
                <c:pt idx="89">
                  <c:v>75000</c:v>
                </c:pt>
                <c:pt idx="90">
                  <c:v>30000</c:v>
                </c:pt>
                <c:pt idx="91">
                  <c:v>85000</c:v>
                </c:pt>
                <c:pt idx="92">
                  <c:v>65000</c:v>
                </c:pt>
                <c:pt idx="93">
                  <c:v>55000</c:v>
                </c:pt>
                <c:pt idx="94">
                  <c:v>65000</c:v>
                </c:pt>
                <c:pt idx="95">
                  <c:v>95000</c:v>
                </c:pt>
                <c:pt idx="96">
                  <c:v>40000</c:v>
                </c:pt>
                <c:pt idx="97">
                  <c:v>65000</c:v>
                </c:pt>
                <c:pt idx="98">
                  <c:v>40000</c:v>
                </c:pt>
                <c:pt idx="99">
                  <c:v>30000</c:v>
                </c:pt>
                <c:pt idx="100">
                  <c:v>40000</c:v>
                </c:pt>
                <c:pt idx="101">
                  <c:v>50000</c:v>
                </c:pt>
                <c:pt idx="102">
                  <c:v>20000</c:v>
                </c:pt>
                <c:pt idx="103">
                  <c:v>55000</c:v>
                </c:pt>
                <c:pt idx="104">
                  <c:v>85000</c:v>
                </c:pt>
                <c:pt idx="105">
                  <c:v>10000</c:v>
                </c:pt>
                <c:pt idx="106">
                  <c:v>10000</c:v>
                </c:pt>
                <c:pt idx="107">
                  <c:v>55000</c:v>
                </c:pt>
                <c:pt idx="108">
                  <c:v>10000</c:v>
                </c:pt>
                <c:pt idx="109">
                  <c:v>20000</c:v>
                </c:pt>
                <c:pt idx="110">
                  <c:v>30000</c:v>
                </c:pt>
                <c:pt idx="111">
                  <c:v>30000</c:v>
                </c:pt>
                <c:pt idx="112">
                  <c:v>85000</c:v>
                </c:pt>
                <c:pt idx="113">
                  <c:v>20000</c:v>
                </c:pt>
                <c:pt idx="114">
                  <c:v>30000</c:v>
                </c:pt>
                <c:pt idx="115">
                  <c:v>30000</c:v>
                </c:pt>
                <c:pt idx="116">
                  <c:v>10000</c:v>
                </c:pt>
                <c:pt idx="117">
                  <c:v>10000</c:v>
                </c:pt>
                <c:pt idx="118">
                  <c:v>10000</c:v>
                </c:pt>
                <c:pt idx="119">
                  <c:v>10000</c:v>
                </c:pt>
                <c:pt idx="120">
                  <c:v>50000</c:v>
                </c:pt>
                <c:pt idx="121">
                  <c:v>40000</c:v>
                </c:pt>
                <c:pt idx="122">
                  <c:v>65000</c:v>
                </c:pt>
                <c:pt idx="123">
                  <c:v>65000</c:v>
                </c:pt>
                <c:pt idx="124">
                  <c:v>10000</c:v>
                </c:pt>
                <c:pt idx="125">
                  <c:v>85000</c:v>
                </c:pt>
                <c:pt idx="126">
                  <c:v>55000</c:v>
                </c:pt>
                <c:pt idx="127">
                  <c:v>20000</c:v>
                </c:pt>
                <c:pt idx="128">
                  <c:v>85000</c:v>
                </c:pt>
                <c:pt idx="129">
                  <c:v>40000</c:v>
                </c:pt>
                <c:pt idx="130">
                  <c:v>10000</c:v>
                </c:pt>
                <c:pt idx="131">
                  <c:v>55000</c:v>
                </c:pt>
                <c:pt idx="132">
                  <c:v>20000</c:v>
                </c:pt>
                <c:pt idx="133">
                  <c:v>10000</c:v>
                </c:pt>
                <c:pt idx="134">
                  <c:v>50000</c:v>
                </c:pt>
                <c:pt idx="135">
                  <c:v>30000</c:v>
                </c:pt>
                <c:pt idx="136">
                  <c:v>40000</c:v>
                </c:pt>
                <c:pt idx="137">
                  <c:v>30000</c:v>
                </c:pt>
                <c:pt idx="138">
                  <c:v>30000</c:v>
                </c:pt>
                <c:pt idx="139">
                  <c:v>30000</c:v>
                </c:pt>
                <c:pt idx="140">
                  <c:v>40000</c:v>
                </c:pt>
                <c:pt idx="141">
                  <c:v>10000</c:v>
                </c:pt>
                <c:pt idx="142">
                  <c:v>30000</c:v>
                </c:pt>
                <c:pt idx="143">
                  <c:v>10000</c:v>
                </c:pt>
                <c:pt idx="144">
                  <c:v>50000</c:v>
                </c:pt>
                <c:pt idx="145">
                  <c:v>55000</c:v>
                </c:pt>
                <c:pt idx="146">
                  <c:v>65000</c:v>
                </c:pt>
                <c:pt idx="147">
                  <c:v>10000</c:v>
                </c:pt>
                <c:pt idx="148">
                  <c:v>20000</c:v>
                </c:pt>
                <c:pt idx="149">
                  <c:v>65000</c:v>
                </c:pt>
                <c:pt idx="150">
                  <c:v>10000</c:v>
                </c:pt>
                <c:pt idx="151">
                  <c:v>20000</c:v>
                </c:pt>
                <c:pt idx="152">
                  <c:v>30000</c:v>
                </c:pt>
                <c:pt idx="153">
                  <c:v>10000</c:v>
                </c:pt>
                <c:pt idx="154">
                  <c:v>50000</c:v>
                </c:pt>
                <c:pt idx="155">
                  <c:v>40000</c:v>
                </c:pt>
                <c:pt idx="156">
                  <c:v>20000</c:v>
                </c:pt>
                <c:pt idx="157">
                  <c:v>10000</c:v>
                </c:pt>
                <c:pt idx="158">
                  <c:v>55000</c:v>
                </c:pt>
                <c:pt idx="159">
                  <c:v>30000</c:v>
                </c:pt>
                <c:pt idx="160">
                  <c:v>20000</c:v>
                </c:pt>
                <c:pt idx="161">
                  <c:v>10000</c:v>
                </c:pt>
                <c:pt idx="162">
                  <c:v>55000</c:v>
                </c:pt>
                <c:pt idx="163">
                  <c:v>75000</c:v>
                </c:pt>
                <c:pt idx="164">
                  <c:v>50000</c:v>
                </c:pt>
                <c:pt idx="165">
                  <c:v>75000</c:v>
                </c:pt>
                <c:pt idx="166">
                  <c:v>65000</c:v>
                </c:pt>
                <c:pt idx="167">
                  <c:v>55000</c:v>
                </c:pt>
                <c:pt idx="168">
                  <c:v>95000</c:v>
                </c:pt>
                <c:pt idx="169">
                  <c:v>30000</c:v>
                </c:pt>
                <c:pt idx="170">
                  <c:v>75000</c:v>
                </c:pt>
                <c:pt idx="171">
                  <c:v>65000</c:v>
                </c:pt>
                <c:pt idx="172">
                  <c:v>40000</c:v>
                </c:pt>
                <c:pt idx="173">
                  <c:v>10000</c:v>
                </c:pt>
                <c:pt idx="174">
                  <c:v>85000</c:v>
                </c:pt>
                <c:pt idx="175">
                  <c:v>75000</c:v>
                </c:pt>
                <c:pt idx="176">
                  <c:v>10000</c:v>
                </c:pt>
                <c:pt idx="177">
                  <c:v>75000</c:v>
                </c:pt>
                <c:pt idx="178">
                  <c:v>75000</c:v>
                </c:pt>
                <c:pt idx="179">
                  <c:v>40000</c:v>
                </c:pt>
                <c:pt idx="180">
                  <c:v>65000</c:v>
                </c:pt>
                <c:pt idx="181">
                  <c:v>30000</c:v>
                </c:pt>
                <c:pt idx="182">
                  <c:v>85000</c:v>
                </c:pt>
                <c:pt idx="183">
                  <c:v>95000</c:v>
                </c:pt>
                <c:pt idx="184">
                  <c:v>85000</c:v>
                </c:pt>
                <c:pt idx="185">
                  <c:v>85000</c:v>
                </c:pt>
                <c:pt idx="186">
                  <c:v>65000</c:v>
                </c:pt>
                <c:pt idx="187">
                  <c:v>75000</c:v>
                </c:pt>
                <c:pt idx="188">
                  <c:v>30000</c:v>
                </c:pt>
                <c:pt idx="189">
                  <c:v>20000</c:v>
                </c:pt>
                <c:pt idx="190">
                  <c:v>40000</c:v>
                </c:pt>
                <c:pt idx="191">
                  <c:v>95000</c:v>
                </c:pt>
                <c:pt idx="192">
                  <c:v>30000</c:v>
                </c:pt>
                <c:pt idx="193">
                  <c:v>65000</c:v>
                </c:pt>
                <c:pt idx="194">
                  <c:v>50000</c:v>
                </c:pt>
                <c:pt idx="195">
                  <c:v>20000</c:v>
                </c:pt>
                <c:pt idx="196">
                  <c:v>50000</c:v>
                </c:pt>
                <c:pt idx="197">
                  <c:v>20000</c:v>
                </c:pt>
                <c:pt idx="198">
                  <c:v>65000</c:v>
                </c:pt>
                <c:pt idx="199">
                  <c:v>50000</c:v>
                </c:pt>
                <c:pt idx="200">
                  <c:v>50000</c:v>
                </c:pt>
                <c:pt idx="201">
                  <c:v>65000</c:v>
                </c:pt>
                <c:pt idx="202">
                  <c:v>20000</c:v>
                </c:pt>
                <c:pt idx="203">
                  <c:v>30000</c:v>
                </c:pt>
                <c:pt idx="204">
                  <c:v>40000</c:v>
                </c:pt>
                <c:pt idx="205">
                  <c:v>30000</c:v>
                </c:pt>
                <c:pt idx="206">
                  <c:v>40000</c:v>
                </c:pt>
                <c:pt idx="207">
                  <c:v>85000</c:v>
                </c:pt>
                <c:pt idx="208">
                  <c:v>65000</c:v>
                </c:pt>
                <c:pt idx="209">
                  <c:v>55000</c:v>
                </c:pt>
                <c:pt idx="210">
                  <c:v>20000</c:v>
                </c:pt>
                <c:pt idx="211">
                  <c:v>85000</c:v>
                </c:pt>
                <c:pt idx="212">
                  <c:v>65000</c:v>
                </c:pt>
                <c:pt idx="213">
                  <c:v>50000</c:v>
                </c:pt>
                <c:pt idx="214">
                  <c:v>95000</c:v>
                </c:pt>
                <c:pt idx="215">
                  <c:v>85000</c:v>
                </c:pt>
                <c:pt idx="216">
                  <c:v>20000</c:v>
                </c:pt>
                <c:pt idx="217">
                  <c:v>95000</c:v>
                </c:pt>
                <c:pt idx="218">
                  <c:v>85000</c:v>
                </c:pt>
                <c:pt idx="219">
                  <c:v>95000</c:v>
                </c:pt>
                <c:pt idx="220">
                  <c:v>50000</c:v>
                </c:pt>
                <c:pt idx="221">
                  <c:v>95000</c:v>
                </c:pt>
                <c:pt idx="222">
                  <c:v>10000</c:v>
                </c:pt>
                <c:pt idx="223">
                  <c:v>50000</c:v>
                </c:pt>
                <c:pt idx="224">
                  <c:v>95000</c:v>
                </c:pt>
                <c:pt idx="225">
                  <c:v>20000</c:v>
                </c:pt>
                <c:pt idx="226">
                  <c:v>85000</c:v>
                </c:pt>
                <c:pt idx="227">
                  <c:v>20000</c:v>
                </c:pt>
                <c:pt idx="228">
                  <c:v>85000</c:v>
                </c:pt>
                <c:pt idx="229">
                  <c:v>75000</c:v>
                </c:pt>
                <c:pt idx="230">
                  <c:v>65000</c:v>
                </c:pt>
                <c:pt idx="231">
                  <c:v>30000</c:v>
                </c:pt>
                <c:pt idx="232">
                  <c:v>95000</c:v>
                </c:pt>
                <c:pt idx="233">
                  <c:v>10000</c:v>
                </c:pt>
                <c:pt idx="234">
                  <c:v>65000</c:v>
                </c:pt>
                <c:pt idx="235">
                  <c:v>85000</c:v>
                </c:pt>
                <c:pt idx="236">
                  <c:v>75000</c:v>
                </c:pt>
                <c:pt idx="237">
                  <c:v>75000</c:v>
                </c:pt>
                <c:pt idx="238">
                  <c:v>65000</c:v>
                </c:pt>
                <c:pt idx="239">
                  <c:v>95000</c:v>
                </c:pt>
                <c:pt idx="240">
                  <c:v>65000</c:v>
                </c:pt>
                <c:pt idx="241">
                  <c:v>55000</c:v>
                </c:pt>
                <c:pt idx="242">
                  <c:v>75000</c:v>
                </c:pt>
                <c:pt idx="243">
                  <c:v>65000</c:v>
                </c:pt>
                <c:pt idx="244">
                  <c:v>95000</c:v>
                </c:pt>
                <c:pt idx="245">
                  <c:v>55000</c:v>
                </c:pt>
                <c:pt idx="246">
                  <c:v>10000</c:v>
                </c:pt>
                <c:pt idx="247">
                  <c:v>40000</c:v>
                </c:pt>
                <c:pt idx="248">
                  <c:v>65000</c:v>
                </c:pt>
                <c:pt idx="249">
                  <c:v>95000</c:v>
                </c:pt>
                <c:pt idx="250">
                  <c:v>55000</c:v>
                </c:pt>
                <c:pt idx="251">
                  <c:v>50000</c:v>
                </c:pt>
                <c:pt idx="252">
                  <c:v>40000</c:v>
                </c:pt>
                <c:pt idx="253">
                  <c:v>85000</c:v>
                </c:pt>
                <c:pt idx="254">
                  <c:v>75000</c:v>
                </c:pt>
                <c:pt idx="255">
                  <c:v>10000</c:v>
                </c:pt>
                <c:pt idx="256">
                  <c:v>65000</c:v>
                </c:pt>
                <c:pt idx="257">
                  <c:v>20000</c:v>
                </c:pt>
                <c:pt idx="258">
                  <c:v>30000</c:v>
                </c:pt>
                <c:pt idx="259">
                  <c:v>20000</c:v>
                </c:pt>
                <c:pt idx="260">
                  <c:v>85000</c:v>
                </c:pt>
                <c:pt idx="261">
                  <c:v>85000</c:v>
                </c:pt>
                <c:pt idx="262">
                  <c:v>30000</c:v>
                </c:pt>
                <c:pt idx="263">
                  <c:v>40000</c:v>
                </c:pt>
                <c:pt idx="264">
                  <c:v>50000</c:v>
                </c:pt>
                <c:pt idx="265">
                  <c:v>30000</c:v>
                </c:pt>
                <c:pt idx="266">
                  <c:v>20000</c:v>
                </c:pt>
                <c:pt idx="267">
                  <c:v>30000</c:v>
                </c:pt>
                <c:pt idx="268">
                  <c:v>30000</c:v>
                </c:pt>
                <c:pt idx="269">
                  <c:v>40000</c:v>
                </c:pt>
                <c:pt idx="270">
                  <c:v>65000</c:v>
                </c:pt>
                <c:pt idx="271">
                  <c:v>30000</c:v>
                </c:pt>
                <c:pt idx="272">
                  <c:v>75000</c:v>
                </c:pt>
                <c:pt idx="273">
                  <c:v>75000</c:v>
                </c:pt>
                <c:pt idx="274">
                  <c:v>10000</c:v>
                </c:pt>
                <c:pt idx="275">
                  <c:v>10000</c:v>
                </c:pt>
                <c:pt idx="276">
                  <c:v>10000</c:v>
                </c:pt>
                <c:pt idx="277">
                  <c:v>20000</c:v>
                </c:pt>
                <c:pt idx="278">
                  <c:v>20000</c:v>
                </c:pt>
                <c:pt idx="279">
                  <c:v>40000</c:v>
                </c:pt>
                <c:pt idx="280">
                  <c:v>10000</c:v>
                </c:pt>
                <c:pt idx="281">
                  <c:v>20000</c:v>
                </c:pt>
                <c:pt idx="282">
                  <c:v>20000</c:v>
                </c:pt>
                <c:pt idx="283">
                  <c:v>75000</c:v>
                </c:pt>
                <c:pt idx="284">
                  <c:v>40000</c:v>
                </c:pt>
                <c:pt idx="285">
                  <c:v>50000</c:v>
                </c:pt>
                <c:pt idx="286">
                  <c:v>20000</c:v>
                </c:pt>
                <c:pt idx="287">
                  <c:v>85000</c:v>
                </c:pt>
                <c:pt idx="288">
                  <c:v>55000</c:v>
                </c:pt>
                <c:pt idx="289">
                  <c:v>65000</c:v>
                </c:pt>
                <c:pt idx="290">
                  <c:v>40000</c:v>
                </c:pt>
                <c:pt idx="291">
                  <c:v>10000</c:v>
                </c:pt>
                <c:pt idx="292">
                  <c:v>95000</c:v>
                </c:pt>
                <c:pt idx="293">
                  <c:v>50000</c:v>
                </c:pt>
                <c:pt idx="294">
                  <c:v>85000</c:v>
                </c:pt>
                <c:pt idx="295">
                  <c:v>85000</c:v>
                </c:pt>
                <c:pt idx="296">
                  <c:v>75000</c:v>
                </c:pt>
                <c:pt idx="297">
                  <c:v>20000</c:v>
                </c:pt>
                <c:pt idx="298">
                  <c:v>65000</c:v>
                </c:pt>
                <c:pt idx="299">
                  <c:v>20000</c:v>
                </c:pt>
                <c:pt idx="300">
                  <c:v>95000</c:v>
                </c:pt>
                <c:pt idx="301">
                  <c:v>85000</c:v>
                </c:pt>
                <c:pt idx="302">
                  <c:v>10000</c:v>
                </c:pt>
                <c:pt idx="303">
                  <c:v>75000</c:v>
                </c:pt>
                <c:pt idx="304">
                  <c:v>95000</c:v>
                </c:pt>
                <c:pt idx="305">
                  <c:v>40000</c:v>
                </c:pt>
                <c:pt idx="306">
                  <c:v>75000</c:v>
                </c:pt>
                <c:pt idx="307">
                  <c:v>20000</c:v>
                </c:pt>
                <c:pt idx="308">
                  <c:v>55000</c:v>
                </c:pt>
                <c:pt idx="309">
                  <c:v>40000</c:v>
                </c:pt>
                <c:pt idx="310">
                  <c:v>95000</c:v>
                </c:pt>
                <c:pt idx="311">
                  <c:v>55000</c:v>
                </c:pt>
                <c:pt idx="312">
                  <c:v>75000</c:v>
                </c:pt>
                <c:pt idx="313">
                  <c:v>65000</c:v>
                </c:pt>
                <c:pt idx="314">
                  <c:v>30000</c:v>
                </c:pt>
                <c:pt idx="315">
                  <c:v>30000</c:v>
                </c:pt>
                <c:pt idx="316">
                  <c:v>20000</c:v>
                </c:pt>
                <c:pt idx="317">
                  <c:v>30000</c:v>
                </c:pt>
                <c:pt idx="318">
                  <c:v>55000</c:v>
                </c:pt>
                <c:pt idx="319">
                  <c:v>95000</c:v>
                </c:pt>
                <c:pt idx="320">
                  <c:v>20000</c:v>
                </c:pt>
                <c:pt idx="321">
                  <c:v>55000</c:v>
                </c:pt>
                <c:pt idx="322">
                  <c:v>30000</c:v>
                </c:pt>
                <c:pt idx="323">
                  <c:v>85000</c:v>
                </c:pt>
                <c:pt idx="324">
                  <c:v>55000</c:v>
                </c:pt>
                <c:pt idx="325">
                  <c:v>75000</c:v>
                </c:pt>
                <c:pt idx="326">
                  <c:v>40000</c:v>
                </c:pt>
                <c:pt idx="327">
                  <c:v>95000</c:v>
                </c:pt>
                <c:pt idx="328">
                  <c:v>40000</c:v>
                </c:pt>
                <c:pt idx="329">
                  <c:v>65000</c:v>
                </c:pt>
                <c:pt idx="330">
                  <c:v>75000</c:v>
                </c:pt>
                <c:pt idx="331">
                  <c:v>40000</c:v>
                </c:pt>
                <c:pt idx="332">
                  <c:v>55000</c:v>
                </c:pt>
                <c:pt idx="333">
                  <c:v>85000</c:v>
                </c:pt>
                <c:pt idx="334">
                  <c:v>50000</c:v>
                </c:pt>
                <c:pt idx="335">
                  <c:v>75000</c:v>
                </c:pt>
                <c:pt idx="336">
                  <c:v>65000</c:v>
                </c:pt>
                <c:pt idx="337">
                  <c:v>95000</c:v>
                </c:pt>
                <c:pt idx="338">
                  <c:v>85000</c:v>
                </c:pt>
                <c:pt idx="339">
                  <c:v>10000</c:v>
                </c:pt>
                <c:pt idx="340">
                  <c:v>20000</c:v>
                </c:pt>
                <c:pt idx="341">
                  <c:v>55000</c:v>
                </c:pt>
                <c:pt idx="342">
                  <c:v>30000</c:v>
                </c:pt>
                <c:pt idx="343">
                  <c:v>85000</c:v>
                </c:pt>
                <c:pt idx="344">
                  <c:v>95000</c:v>
                </c:pt>
                <c:pt idx="345">
                  <c:v>10000</c:v>
                </c:pt>
                <c:pt idx="346">
                  <c:v>55000</c:v>
                </c:pt>
                <c:pt idx="347">
                  <c:v>85000</c:v>
                </c:pt>
                <c:pt idx="348">
                  <c:v>95000</c:v>
                </c:pt>
                <c:pt idx="349">
                  <c:v>55000</c:v>
                </c:pt>
                <c:pt idx="350">
                  <c:v>20000</c:v>
                </c:pt>
                <c:pt idx="351">
                  <c:v>75000</c:v>
                </c:pt>
                <c:pt idx="352">
                  <c:v>85000</c:v>
                </c:pt>
                <c:pt idx="353">
                  <c:v>95000</c:v>
                </c:pt>
                <c:pt idx="354">
                  <c:v>85000</c:v>
                </c:pt>
                <c:pt idx="355">
                  <c:v>55000</c:v>
                </c:pt>
                <c:pt idx="356">
                  <c:v>55000</c:v>
                </c:pt>
                <c:pt idx="357">
                  <c:v>65000</c:v>
                </c:pt>
                <c:pt idx="358">
                  <c:v>40000</c:v>
                </c:pt>
                <c:pt idx="359">
                  <c:v>65000</c:v>
                </c:pt>
                <c:pt idx="360">
                  <c:v>10000</c:v>
                </c:pt>
                <c:pt idx="361">
                  <c:v>55000</c:v>
                </c:pt>
                <c:pt idx="362">
                  <c:v>95000</c:v>
                </c:pt>
                <c:pt idx="363">
                  <c:v>95000</c:v>
                </c:pt>
                <c:pt idx="364">
                  <c:v>40000</c:v>
                </c:pt>
                <c:pt idx="365">
                  <c:v>75000</c:v>
                </c:pt>
                <c:pt idx="366">
                  <c:v>30000</c:v>
                </c:pt>
                <c:pt idx="367">
                  <c:v>20000</c:v>
                </c:pt>
                <c:pt idx="368">
                  <c:v>20000</c:v>
                </c:pt>
                <c:pt idx="369">
                  <c:v>50000</c:v>
                </c:pt>
                <c:pt idx="370">
                  <c:v>65000</c:v>
                </c:pt>
                <c:pt idx="371">
                  <c:v>10000</c:v>
                </c:pt>
                <c:pt idx="372">
                  <c:v>55000</c:v>
                </c:pt>
                <c:pt idx="373">
                  <c:v>85000</c:v>
                </c:pt>
                <c:pt idx="374">
                  <c:v>85000</c:v>
                </c:pt>
                <c:pt idx="375">
                  <c:v>50000</c:v>
                </c:pt>
                <c:pt idx="376">
                  <c:v>20000</c:v>
                </c:pt>
                <c:pt idx="377">
                  <c:v>20000</c:v>
                </c:pt>
                <c:pt idx="378">
                  <c:v>20000</c:v>
                </c:pt>
                <c:pt idx="379">
                  <c:v>85000</c:v>
                </c:pt>
                <c:pt idx="380">
                  <c:v>10000</c:v>
                </c:pt>
                <c:pt idx="381">
                  <c:v>10000</c:v>
                </c:pt>
                <c:pt idx="382">
                  <c:v>10000</c:v>
                </c:pt>
                <c:pt idx="383">
                  <c:v>65000</c:v>
                </c:pt>
                <c:pt idx="384">
                  <c:v>85000</c:v>
                </c:pt>
                <c:pt idx="385">
                  <c:v>50000</c:v>
                </c:pt>
                <c:pt idx="386">
                  <c:v>85000</c:v>
                </c:pt>
                <c:pt idx="387">
                  <c:v>85000</c:v>
                </c:pt>
                <c:pt idx="388">
                  <c:v>50000</c:v>
                </c:pt>
                <c:pt idx="389">
                  <c:v>75000</c:v>
                </c:pt>
                <c:pt idx="390">
                  <c:v>20000</c:v>
                </c:pt>
                <c:pt idx="391">
                  <c:v>10000</c:v>
                </c:pt>
                <c:pt idx="392">
                  <c:v>30000</c:v>
                </c:pt>
                <c:pt idx="393">
                  <c:v>40000</c:v>
                </c:pt>
                <c:pt idx="394">
                  <c:v>30000</c:v>
                </c:pt>
                <c:pt idx="395">
                  <c:v>50000</c:v>
                </c:pt>
                <c:pt idx="396">
                  <c:v>30000</c:v>
                </c:pt>
                <c:pt idx="397">
                  <c:v>85000</c:v>
                </c:pt>
                <c:pt idx="398">
                  <c:v>85000</c:v>
                </c:pt>
                <c:pt idx="399">
                  <c:v>75000</c:v>
                </c:pt>
                <c:pt idx="400">
                  <c:v>10000</c:v>
                </c:pt>
                <c:pt idx="401">
                  <c:v>50000</c:v>
                </c:pt>
                <c:pt idx="402">
                  <c:v>75000</c:v>
                </c:pt>
                <c:pt idx="403">
                  <c:v>95000</c:v>
                </c:pt>
                <c:pt idx="404">
                  <c:v>65000</c:v>
                </c:pt>
                <c:pt idx="405">
                  <c:v>10000</c:v>
                </c:pt>
                <c:pt idx="406">
                  <c:v>20000</c:v>
                </c:pt>
                <c:pt idx="407">
                  <c:v>85000</c:v>
                </c:pt>
                <c:pt idx="408">
                  <c:v>75000</c:v>
                </c:pt>
                <c:pt idx="409">
                  <c:v>10000</c:v>
                </c:pt>
                <c:pt idx="410">
                  <c:v>10000</c:v>
                </c:pt>
                <c:pt idx="411">
                  <c:v>75000</c:v>
                </c:pt>
                <c:pt idx="412">
                  <c:v>50000</c:v>
                </c:pt>
                <c:pt idx="413">
                  <c:v>95000</c:v>
                </c:pt>
                <c:pt idx="414">
                  <c:v>95000</c:v>
                </c:pt>
                <c:pt idx="415">
                  <c:v>30000</c:v>
                </c:pt>
                <c:pt idx="416">
                  <c:v>20000</c:v>
                </c:pt>
                <c:pt idx="417">
                  <c:v>65000</c:v>
                </c:pt>
                <c:pt idx="418">
                  <c:v>50000</c:v>
                </c:pt>
                <c:pt idx="419">
                  <c:v>55000</c:v>
                </c:pt>
                <c:pt idx="420">
                  <c:v>50000</c:v>
                </c:pt>
                <c:pt idx="421">
                  <c:v>10000</c:v>
                </c:pt>
                <c:pt idx="422">
                  <c:v>30000</c:v>
                </c:pt>
                <c:pt idx="423">
                  <c:v>20000</c:v>
                </c:pt>
                <c:pt idx="424">
                  <c:v>50000</c:v>
                </c:pt>
                <c:pt idx="425">
                  <c:v>95000</c:v>
                </c:pt>
                <c:pt idx="426">
                  <c:v>75000</c:v>
                </c:pt>
                <c:pt idx="427">
                  <c:v>95000</c:v>
                </c:pt>
                <c:pt idx="428">
                  <c:v>30000</c:v>
                </c:pt>
                <c:pt idx="429">
                  <c:v>85000</c:v>
                </c:pt>
                <c:pt idx="430">
                  <c:v>20000</c:v>
                </c:pt>
                <c:pt idx="431">
                  <c:v>30000</c:v>
                </c:pt>
                <c:pt idx="432">
                  <c:v>50000</c:v>
                </c:pt>
                <c:pt idx="433">
                  <c:v>50000</c:v>
                </c:pt>
                <c:pt idx="434">
                  <c:v>75000</c:v>
                </c:pt>
                <c:pt idx="435">
                  <c:v>50000</c:v>
                </c:pt>
                <c:pt idx="436">
                  <c:v>75000</c:v>
                </c:pt>
                <c:pt idx="437">
                  <c:v>10000</c:v>
                </c:pt>
                <c:pt idx="438">
                  <c:v>85000</c:v>
                </c:pt>
                <c:pt idx="439">
                  <c:v>75000</c:v>
                </c:pt>
                <c:pt idx="440">
                  <c:v>50000</c:v>
                </c:pt>
                <c:pt idx="441">
                  <c:v>95000</c:v>
                </c:pt>
                <c:pt idx="442">
                  <c:v>55000</c:v>
                </c:pt>
                <c:pt idx="443">
                  <c:v>75000</c:v>
                </c:pt>
                <c:pt idx="444">
                  <c:v>40000</c:v>
                </c:pt>
                <c:pt idx="445">
                  <c:v>30000</c:v>
                </c:pt>
                <c:pt idx="446">
                  <c:v>30000</c:v>
                </c:pt>
                <c:pt idx="447">
                  <c:v>40000</c:v>
                </c:pt>
                <c:pt idx="448">
                  <c:v>50000</c:v>
                </c:pt>
                <c:pt idx="449">
                  <c:v>65000</c:v>
                </c:pt>
                <c:pt idx="450">
                  <c:v>85000</c:v>
                </c:pt>
                <c:pt idx="451">
                  <c:v>20000</c:v>
                </c:pt>
                <c:pt idx="452">
                  <c:v>10000</c:v>
                </c:pt>
                <c:pt idx="453">
                  <c:v>75000</c:v>
                </c:pt>
                <c:pt idx="454">
                  <c:v>40000</c:v>
                </c:pt>
                <c:pt idx="455">
                  <c:v>10000</c:v>
                </c:pt>
                <c:pt idx="456">
                  <c:v>95000</c:v>
                </c:pt>
                <c:pt idx="457">
                  <c:v>20000</c:v>
                </c:pt>
                <c:pt idx="458">
                  <c:v>50000</c:v>
                </c:pt>
                <c:pt idx="459">
                  <c:v>10000</c:v>
                </c:pt>
                <c:pt idx="460">
                  <c:v>30000</c:v>
                </c:pt>
                <c:pt idx="461">
                  <c:v>50000</c:v>
                </c:pt>
                <c:pt idx="462">
                  <c:v>55000</c:v>
                </c:pt>
                <c:pt idx="463">
                  <c:v>10000</c:v>
                </c:pt>
                <c:pt idx="464">
                  <c:v>50000</c:v>
                </c:pt>
                <c:pt idx="465">
                  <c:v>55000</c:v>
                </c:pt>
                <c:pt idx="466">
                  <c:v>85000</c:v>
                </c:pt>
                <c:pt idx="467">
                  <c:v>40000</c:v>
                </c:pt>
                <c:pt idx="468">
                  <c:v>50000</c:v>
                </c:pt>
                <c:pt idx="469">
                  <c:v>95000</c:v>
                </c:pt>
                <c:pt idx="470">
                  <c:v>10000</c:v>
                </c:pt>
                <c:pt idx="471">
                  <c:v>20000</c:v>
                </c:pt>
                <c:pt idx="472">
                  <c:v>55000</c:v>
                </c:pt>
                <c:pt idx="473">
                  <c:v>85000</c:v>
                </c:pt>
                <c:pt idx="474">
                  <c:v>50000</c:v>
                </c:pt>
                <c:pt idx="475">
                  <c:v>10000</c:v>
                </c:pt>
                <c:pt idx="476">
                  <c:v>20000</c:v>
                </c:pt>
                <c:pt idx="477">
                  <c:v>95000</c:v>
                </c:pt>
                <c:pt idx="478">
                  <c:v>55000</c:v>
                </c:pt>
                <c:pt idx="479">
                  <c:v>55000</c:v>
                </c:pt>
                <c:pt idx="480">
                  <c:v>95000</c:v>
                </c:pt>
                <c:pt idx="481">
                  <c:v>95000</c:v>
                </c:pt>
                <c:pt idx="482">
                  <c:v>75000</c:v>
                </c:pt>
                <c:pt idx="483">
                  <c:v>10000</c:v>
                </c:pt>
                <c:pt idx="484">
                  <c:v>40000</c:v>
                </c:pt>
                <c:pt idx="485">
                  <c:v>55000</c:v>
                </c:pt>
                <c:pt idx="486">
                  <c:v>10000</c:v>
                </c:pt>
                <c:pt idx="487">
                  <c:v>40000</c:v>
                </c:pt>
                <c:pt idx="488">
                  <c:v>30000</c:v>
                </c:pt>
                <c:pt idx="489">
                  <c:v>85000</c:v>
                </c:pt>
                <c:pt idx="490">
                  <c:v>95000</c:v>
                </c:pt>
                <c:pt idx="491">
                  <c:v>10000</c:v>
                </c:pt>
                <c:pt idx="492">
                  <c:v>40000</c:v>
                </c:pt>
                <c:pt idx="493">
                  <c:v>40000</c:v>
                </c:pt>
                <c:pt idx="494">
                  <c:v>75000</c:v>
                </c:pt>
                <c:pt idx="495">
                  <c:v>50000</c:v>
                </c:pt>
                <c:pt idx="496">
                  <c:v>50000</c:v>
                </c:pt>
                <c:pt idx="497">
                  <c:v>85000</c:v>
                </c:pt>
                <c:pt idx="498">
                  <c:v>50000</c:v>
                </c:pt>
                <c:pt idx="499">
                  <c:v>50000</c:v>
                </c:pt>
                <c:pt idx="500">
                  <c:v>30000</c:v>
                </c:pt>
                <c:pt idx="501">
                  <c:v>55000</c:v>
                </c:pt>
                <c:pt idx="502">
                  <c:v>40000</c:v>
                </c:pt>
                <c:pt idx="503">
                  <c:v>75000</c:v>
                </c:pt>
                <c:pt idx="504">
                  <c:v>40000</c:v>
                </c:pt>
                <c:pt idx="505">
                  <c:v>55000</c:v>
                </c:pt>
                <c:pt idx="506">
                  <c:v>55000</c:v>
                </c:pt>
                <c:pt idx="507">
                  <c:v>10000</c:v>
                </c:pt>
                <c:pt idx="508">
                  <c:v>55000</c:v>
                </c:pt>
                <c:pt idx="509">
                  <c:v>30000</c:v>
                </c:pt>
                <c:pt idx="510">
                  <c:v>75000</c:v>
                </c:pt>
                <c:pt idx="511">
                  <c:v>75000</c:v>
                </c:pt>
                <c:pt idx="512">
                  <c:v>75000</c:v>
                </c:pt>
                <c:pt idx="513">
                  <c:v>85000</c:v>
                </c:pt>
                <c:pt idx="514">
                  <c:v>65000</c:v>
                </c:pt>
                <c:pt idx="515">
                  <c:v>10000</c:v>
                </c:pt>
                <c:pt idx="516">
                  <c:v>85000</c:v>
                </c:pt>
                <c:pt idx="517">
                  <c:v>30000</c:v>
                </c:pt>
                <c:pt idx="518">
                  <c:v>10000</c:v>
                </c:pt>
                <c:pt idx="519">
                  <c:v>95000</c:v>
                </c:pt>
                <c:pt idx="520">
                  <c:v>10000</c:v>
                </c:pt>
                <c:pt idx="521">
                  <c:v>50000</c:v>
                </c:pt>
                <c:pt idx="522">
                  <c:v>75000</c:v>
                </c:pt>
                <c:pt idx="523">
                  <c:v>85000</c:v>
                </c:pt>
                <c:pt idx="524">
                  <c:v>75000</c:v>
                </c:pt>
                <c:pt idx="525">
                  <c:v>30000</c:v>
                </c:pt>
                <c:pt idx="526">
                  <c:v>30000</c:v>
                </c:pt>
                <c:pt idx="527">
                  <c:v>20000</c:v>
                </c:pt>
                <c:pt idx="528">
                  <c:v>55000</c:v>
                </c:pt>
                <c:pt idx="529">
                  <c:v>95000</c:v>
                </c:pt>
                <c:pt idx="530">
                  <c:v>30000</c:v>
                </c:pt>
                <c:pt idx="531">
                  <c:v>65000</c:v>
                </c:pt>
                <c:pt idx="532">
                  <c:v>75000</c:v>
                </c:pt>
                <c:pt idx="533">
                  <c:v>55000</c:v>
                </c:pt>
                <c:pt idx="534">
                  <c:v>10000</c:v>
                </c:pt>
                <c:pt idx="535">
                  <c:v>55000</c:v>
                </c:pt>
                <c:pt idx="536">
                  <c:v>95000</c:v>
                </c:pt>
                <c:pt idx="537">
                  <c:v>50000</c:v>
                </c:pt>
                <c:pt idx="538">
                  <c:v>95000</c:v>
                </c:pt>
                <c:pt idx="539">
                  <c:v>40000</c:v>
                </c:pt>
                <c:pt idx="540">
                  <c:v>40000</c:v>
                </c:pt>
                <c:pt idx="541">
                  <c:v>10000</c:v>
                </c:pt>
                <c:pt idx="542">
                  <c:v>95000</c:v>
                </c:pt>
                <c:pt idx="543">
                  <c:v>65000</c:v>
                </c:pt>
                <c:pt idx="544">
                  <c:v>75000</c:v>
                </c:pt>
                <c:pt idx="545">
                  <c:v>10000</c:v>
                </c:pt>
                <c:pt idx="546">
                  <c:v>95000</c:v>
                </c:pt>
                <c:pt idx="547">
                  <c:v>20000</c:v>
                </c:pt>
                <c:pt idx="548">
                  <c:v>85000</c:v>
                </c:pt>
                <c:pt idx="549">
                  <c:v>55000</c:v>
                </c:pt>
                <c:pt idx="550">
                  <c:v>85000</c:v>
                </c:pt>
                <c:pt idx="551">
                  <c:v>95000</c:v>
                </c:pt>
                <c:pt idx="552">
                  <c:v>85000</c:v>
                </c:pt>
                <c:pt idx="553">
                  <c:v>20000</c:v>
                </c:pt>
                <c:pt idx="554">
                  <c:v>55000</c:v>
                </c:pt>
                <c:pt idx="555">
                  <c:v>10000</c:v>
                </c:pt>
                <c:pt idx="556">
                  <c:v>75000</c:v>
                </c:pt>
                <c:pt idx="557">
                  <c:v>50000</c:v>
                </c:pt>
                <c:pt idx="558">
                  <c:v>65000</c:v>
                </c:pt>
                <c:pt idx="559">
                  <c:v>40000</c:v>
                </c:pt>
                <c:pt idx="560">
                  <c:v>30000</c:v>
                </c:pt>
                <c:pt idx="561">
                  <c:v>10000</c:v>
                </c:pt>
                <c:pt idx="562">
                  <c:v>20000</c:v>
                </c:pt>
                <c:pt idx="563">
                  <c:v>55000</c:v>
                </c:pt>
                <c:pt idx="564">
                  <c:v>40000</c:v>
                </c:pt>
                <c:pt idx="565">
                  <c:v>95000</c:v>
                </c:pt>
                <c:pt idx="566">
                  <c:v>10000</c:v>
                </c:pt>
                <c:pt idx="567">
                  <c:v>30000</c:v>
                </c:pt>
                <c:pt idx="568">
                  <c:v>65000</c:v>
                </c:pt>
                <c:pt idx="569">
                  <c:v>95000</c:v>
                </c:pt>
                <c:pt idx="570">
                  <c:v>65000</c:v>
                </c:pt>
                <c:pt idx="571">
                  <c:v>95000</c:v>
                </c:pt>
                <c:pt idx="572">
                  <c:v>65000</c:v>
                </c:pt>
                <c:pt idx="573">
                  <c:v>20000</c:v>
                </c:pt>
                <c:pt idx="574">
                  <c:v>65000</c:v>
                </c:pt>
                <c:pt idx="575">
                  <c:v>10000</c:v>
                </c:pt>
                <c:pt idx="576">
                  <c:v>55000</c:v>
                </c:pt>
                <c:pt idx="577">
                  <c:v>65000</c:v>
                </c:pt>
                <c:pt idx="578">
                  <c:v>95000</c:v>
                </c:pt>
                <c:pt idx="579">
                  <c:v>20000</c:v>
                </c:pt>
                <c:pt idx="580">
                  <c:v>95000</c:v>
                </c:pt>
                <c:pt idx="581">
                  <c:v>55000</c:v>
                </c:pt>
                <c:pt idx="582">
                  <c:v>55000</c:v>
                </c:pt>
                <c:pt idx="583">
                  <c:v>65000</c:v>
                </c:pt>
                <c:pt idx="584">
                  <c:v>50000</c:v>
                </c:pt>
                <c:pt idx="585">
                  <c:v>75000</c:v>
                </c:pt>
                <c:pt idx="586">
                  <c:v>20000</c:v>
                </c:pt>
                <c:pt idx="587">
                  <c:v>50000</c:v>
                </c:pt>
                <c:pt idx="588">
                  <c:v>50000</c:v>
                </c:pt>
                <c:pt idx="589">
                  <c:v>10000</c:v>
                </c:pt>
                <c:pt idx="590">
                  <c:v>55000</c:v>
                </c:pt>
                <c:pt idx="591">
                  <c:v>50000</c:v>
                </c:pt>
                <c:pt idx="592">
                  <c:v>65000</c:v>
                </c:pt>
                <c:pt idx="593">
                  <c:v>65000</c:v>
                </c:pt>
                <c:pt idx="594">
                  <c:v>10000</c:v>
                </c:pt>
                <c:pt idx="595">
                  <c:v>40000</c:v>
                </c:pt>
                <c:pt idx="596">
                  <c:v>20000</c:v>
                </c:pt>
                <c:pt idx="597">
                  <c:v>20000</c:v>
                </c:pt>
                <c:pt idx="598">
                  <c:v>85000</c:v>
                </c:pt>
                <c:pt idx="599">
                  <c:v>30000</c:v>
                </c:pt>
                <c:pt idx="600">
                  <c:v>30000</c:v>
                </c:pt>
                <c:pt idx="601">
                  <c:v>30000</c:v>
                </c:pt>
                <c:pt idx="602">
                  <c:v>95000</c:v>
                </c:pt>
                <c:pt idx="603">
                  <c:v>50000</c:v>
                </c:pt>
                <c:pt idx="604">
                  <c:v>65000</c:v>
                </c:pt>
                <c:pt idx="605">
                  <c:v>85000</c:v>
                </c:pt>
                <c:pt idx="606">
                  <c:v>75000</c:v>
                </c:pt>
                <c:pt idx="607">
                  <c:v>55000</c:v>
                </c:pt>
                <c:pt idx="608">
                  <c:v>55000</c:v>
                </c:pt>
                <c:pt idx="609">
                  <c:v>40000</c:v>
                </c:pt>
                <c:pt idx="610">
                  <c:v>30000</c:v>
                </c:pt>
                <c:pt idx="611">
                  <c:v>95000</c:v>
                </c:pt>
                <c:pt idx="612">
                  <c:v>20000</c:v>
                </c:pt>
                <c:pt idx="613">
                  <c:v>95000</c:v>
                </c:pt>
                <c:pt idx="614">
                  <c:v>30000</c:v>
                </c:pt>
                <c:pt idx="615">
                  <c:v>50000</c:v>
                </c:pt>
                <c:pt idx="616">
                  <c:v>85000</c:v>
                </c:pt>
                <c:pt idx="617">
                  <c:v>85000</c:v>
                </c:pt>
                <c:pt idx="618">
                  <c:v>65000</c:v>
                </c:pt>
                <c:pt idx="619">
                  <c:v>95000</c:v>
                </c:pt>
                <c:pt idx="620">
                  <c:v>55000</c:v>
                </c:pt>
                <c:pt idx="621">
                  <c:v>55000</c:v>
                </c:pt>
                <c:pt idx="622">
                  <c:v>20000</c:v>
                </c:pt>
                <c:pt idx="623">
                  <c:v>75000</c:v>
                </c:pt>
                <c:pt idx="624">
                  <c:v>95000</c:v>
                </c:pt>
                <c:pt idx="625">
                  <c:v>50000</c:v>
                </c:pt>
                <c:pt idx="626">
                  <c:v>50000</c:v>
                </c:pt>
                <c:pt idx="627">
                  <c:v>65000</c:v>
                </c:pt>
                <c:pt idx="628">
                  <c:v>65000</c:v>
                </c:pt>
                <c:pt idx="629">
                  <c:v>20000</c:v>
                </c:pt>
                <c:pt idx="630">
                  <c:v>10000</c:v>
                </c:pt>
                <c:pt idx="631">
                  <c:v>95000</c:v>
                </c:pt>
                <c:pt idx="632">
                  <c:v>75000</c:v>
                </c:pt>
                <c:pt idx="633">
                  <c:v>20000</c:v>
                </c:pt>
                <c:pt idx="634">
                  <c:v>85000</c:v>
                </c:pt>
                <c:pt idx="635">
                  <c:v>50000</c:v>
                </c:pt>
                <c:pt idx="636">
                  <c:v>40000</c:v>
                </c:pt>
                <c:pt idx="637">
                  <c:v>95000</c:v>
                </c:pt>
                <c:pt idx="638">
                  <c:v>20000</c:v>
                </c:pt>
                <c:pt idx="639">
                  <c:v>10000</c:v>
                </c:pt>
                <c:pt idx="640">
                  <c:v>65000</c:v>
                </c:pt>
                <c:pt idx="641">
                  <c:v>30000</c:v>
                </c:pt>
                <c:pt idx="642">
                  <c:v>30000</c:v>
                </c:pt>
                <c:pt idx="643">
                  <c:v>40000</c:v>
                </c:pt>
                <c:pt idx="644">
                  <c:v>55000</c:v>
                </c:pt>
                <c:pt idx="645">
                  <c:v>10000</c:v>
                </c:pt>
                <c:pt idx="646">
                  <c:v>30000</c:v>
                </c:pt>
                <c:pt idx="647">
                  <c:v>50000</c:v>
                </c:pt>
                <c:pt idx="648">
                  <c:v>55000</c:v>
                </c:pt>
                <c:pt idx="649">
                  <c:v>40000</c:v>
                </c:pt>
                <c:pt idx="650">
                  <c:v>20000</c:v>
                </c:pt>
                <c:pt idx="651">
                  <c:v>40000</c:v>
                </c:pt>
                <c:pt idx="652">
                  <c:v>85000</c:v>
                </c:pt>
                <c:pt idx="653">
                  <c:v>65000</c:v>
                </c:pt>
                <c:pt idx="654">
                  <c:v>95000</c:v>
                </c:pt>
                <c:pt idx="655">
                  <c:v>65000</c:v>
                </c:pt>
                <c:pt idx="656">
                  <c:v>30000</c:v>
                </c:pt>
                <c:pt idx="657">
                  <c:v>30000</c:v>
                </c:pt>
                <c:pt idx="658">
                  <c:v>75000</c:v>
                </c:pt>
                <c:pt idx="659">
                  <c:v>75000</c:v>
                </c:pt>
                <c:pt idx="660">
                  <c:v>50000</c:v>
                </c:pt>
                <c:pt idx="661">
                  <c:v>40000</c:v>
                </c:pt>
                <c:pt idx="662">
                  <c:v>95000</c:v>
                </c:pt>
                <c:pt idx="663">
                  <c:v>20000</c:v>
                </c:pt>
                <c:pt idx="664">
                  <c:v>40000</c:v>
                </c:pt>
                <c:pt idx="665">
                  <c:v>55000</c:v>
                </c:pt>
                <c:pt idx="666">
                  <c:v>75000</c:v>
                </c:pt>
                <c:pt idx="667">
                  <c:v>55000</c:v>
                </c:pt>
                <c:pt idx="668">
                  <c:v>30000</c:v>
                </c:pt>
                <c:pt idx="669">
                  <c:v>85000</c:v>
                </c:pt>
                <c:pt idx="670">
                  <c:v>50000</c:v>
                </c:pt>
                <c:pt idx="671">
                  <c:v>30000</c:v>
                </c:pt>
                <c:pt idx="672">
                  <c:v>85000</c:v>
                </c:pt>
                <c:pt idx="673">
                  <c:v>10000</c:v>
                </c:pt>
                <c:pt idx="674">
                  <c:v>95000</c:v>
                </c:pt>
                <c:pt idx="675">
                  <c:v>95000</c:v>
                </c:pt>
                <c:pt idx="676">
                  <c:v>55000</c:v>
                </c:pt>
                <c:pt idx="677">
                  <c:v>20000</c:v>
                </c:pt>
                <c:pt idx="678">
                  <c:v>10000</c:v>
                </c:pt>
                <c:pt idx="679">
                  <c:v>10000</c:v>
                </c:pt>
                <c:pt idx="680">
                  <c:v>55000</c:v>
                </c:pt>
                <c:pt idx="681">
                  <c:v>95000</c:v>
                </c:pt>
                <c:pt idx="682">
                  <c:v>30000</c:v>
                </c:pt>
                <c:pt idx="683">
                  <c:v>85000</c:v>
                </c:pt>
                <c:pt idx="684">
                  <c:v>85000</c:v>
                </c:pt>
                <c:pt idx="685">
                  <c:v>50000</c:v>
                </c:pt>
                <c:pt idx="686">
                  <c:v>75000</c:v>
                </c:pt>
                <c:pt idx="687">
                  <c:v>75000</c:v>
                </c:pt>
                <c:pt idx="688">
                  <c:v>20000</c:v>
                </c:pt>
                <c:pt idx="689">
                  <c:v>65000</c:v>
                </c:pt>
                <c:pt idx="690">
                  <c:v>85000</c:v>
                </c:pt>
                <c:pt idx="691">
                  <c:v>40000</c:v>
                </c:pt>
                <c:pt idx="692">
                  <c:v>50000</c:v>
                </c:pt>
                <c:pt idx="693">
                  <c:v>40000</c:v>
                </c:pt>
                <c:pt idx="694">
                  <c:v>50000</c:v>
                </c:pt>
                <c:pt idx="695">
                  <c:v>95000</c:v>
                </c:pt>
                <c:pt idx="696">
                  <c:v>95000</c:v>
                </c:pt>
                <c:pt idx="697">
                  <c:v>95000</c:v>
                </c:pt>
                <c:pt idx="698">
                  <c:v>10000</c:v>
                </c:pt>
                <c:pt idx="699">
                  <c:v>55000</c:v>
                </c:pt>
                <c:pt idx="700">
                  <c:v>10000</c:v>
                </c:pt>
                <c:pt idx="701">
                  <c:v>55000</c:v>
                </c:pt>
                <c:pt idx="702">
                  <c:v>95000</c:v>
                </c:pt>
                <c:pt idx="703">
                  <c:v>30000</c:v>
                </c:pt>
                <c:pt idx="704">
                  <c:v>75000</c:v>
                </c:pt>
                <c:pt idx="705">
                  <c:v>85000</c:v>
                </c:pt>
                <c:pt idx="706">
                  <c:v>85000</c:v>
                </c:pt>
                <c:pt idx="707">
                  <c:v>40000</c:v>
                </c:pt>
                <c:pt idx="708">
                  <c:v>55000</c:v>
                </c:pt>
                <c:pt idx="709">
                  <c:v>95000</c:v>
                </c:pt>
                <c:pt idx="710">
                  <c:v>95000</c:v>
                </c:pt>
                <c:pt idx="711">
                  <c:v>85000</c:v>
                </c:pt>
                <c:pt idx="712">
                  <c:v>55000</c:v>
                </c:pt>
                <c:pt idx="713">
                  <c:v>40000</c:v>
                </c:pt>
                <c:pt idx="714">
                  <c:v>65000</c:v>
                </c:pt>
                <c:pt idx="715">
                  <c:v>20000</c:v>
                </c:pt>
                <c:pt idx="716">
                  <c:v>40000</c:v>
                </c:pt>
                <c:pt idx="717">
                  <c:v>65000</c:v>
                </c:pt>
                <c:pt idx="718">
                  <c:v>30000</c:v>
                </c:pt>
                <c:pt idx="719">
                  <c:v>75000</c:v>
                </c:pt>
                <c:pt idx="720">
                  <c:v>40000</c:v>
                </c:pt>
                <c:pt idx="721">
                  <c:v>55000</c:v>
                </c:pt>
                <c:pt idx="722">
                  <c:v>75000</c:v>
                </c:pt>
                <c:pt idx="723">
                  <c:v>40000</c:v>
                </c:pt>
                <c:pt idx="724">
                  <c:v>20000</c:v>
                </c:pt>
                <c:pt idx="725">
                  <c:v>30000</c:v>
                </c:pt>
                <c:pt idx="726">
                  <c:v>85000</c:v>
                </c:pt>
                <c:pt idx="727">
                  <c:v>95000</c:v>
                </c:pt>
                <c:pt idx="728">
                  <c:v>95000</c:v>
                </c:pt>
                <c:pt idx="729">
                  <c:v>95000</c:v>
                </c:pt>
                <c:pt idx="730">
                  <c:v>50000</c:v>
                </c:pt>
                <c:pt idx="731">
                  <c:v>65000</c:v>
                </c:pt>
                <c:pt idx="732">
                  <c:v>20000</c:v>
                </c:pt>
                <c:pt idx="733">
                  <c:v>20000</c:v>
                </c:pt>
                <c:pt idx="734">
                  <c:v>30000</c:v>
                </c:pt>
                <c:pt idx="735">
                  <c:v>40000</c:v>
                </c:pt>
                <c:pt idx="736">
                  <c:v>85000</c:v>
                </c:pt>
                <c:pt idx="737">
                  <c:v>40000</c:v>
                </c:pt>
                <c:pt idx="738">
                  <c:v>50000</c:v>
                </c:pt>
                <c:pt idx="739">
                  <c:v>30000</c:v>
                </c:pt>
                <c:pt idx="740">
                  <c:v>30000</c:v>
                </c:pt>
                <c:pt idx="741">
                  <c:v>30000</c:v>
                </c:pt>
                <c:pt idx="742">
                  <c:v>55000</c:v>
                </c:pt>
                <c:pt idx="743">
                  <c:v>65000</c:v>
                </c:pt>
                <c:pt idx="744">
                  <c:v>65000</c:v>
                </c:pt>
                <c:pt idx="745">
                  <c:v>30000</c:v>
                </c:pt>
                <c:pt idx="746">
                  <c:v>75000</c:v>
                </c:pt>
                <c:pt idx="747">
                  <c:v>50000</c:v>
                </c:pt>
                <c:pt idx="748">
                  <c:v>65000</c:v>
                </c:pt>
                <c:pt idx="749">
                  <c:v>30000</c:v>
                </c:pt>
                <c:pt idx="750">
                  <c:v>40000</c:v>
                </c:pt>
                <c:pt idx="751">
                  <c:v>40000</c:v>
                </c:pt>
                <c:pt idx="752">
                  <c:v>95000</c:v>
                </c:pt>
                <c:pt idx="753">
                  <c:v>50000</c:v>
                </c:pt>
                <c:pt idx="754">
                  <c:v>95000</c:v>
                </c:pt>
                <c:pt idx="755">
                  <c:v>50000</c:v>
                </c:pt>
                <c:pt idx="756">
                  <c:v>75000</c:v>
                </c:pt>
                <c:pt idx="757">
                  <c:v>95000</c:v>
                </c:pt>
                <c:pt idx="758">
                  <c:v>65000</c:v>
                </c:pt>
                <c:pt idx="759">
                  <c:v>85000</c:v>
                </c:pt>
                <c:pt idx="760">
                  <c:v>10000</c:v>
                </c:pt>
                <c:pt idx="761">
                  <c:v>20000</c:v>
                </c:pt>
                <c:pt idx="762">
                  <c:v>50000</c:v>
                </c:pt>
                <c:pt idx="763">
                  <c:v>55000</c:v>
                </c:pt>
                <c:pt idx="764">
                  <c:v>55000</c:v>
                </c:pt>
                <c:pt idx="765">
                  <c:v>40000</c:v>
                </c:pt>
                <c:pt idx="766">
                  <c:v>65000</c:v>
                </c:pt>
                <c:pt idx="767">
                  <c:v>95000</c:v>
                </c:pt>
                <c:pt idx="768">
                  <c:v>20000</c:v>
                </c:pt>
                <c:pt idx="769">
                  <c:v>40000</c:v>
                </c:pt>
                <c:pt idx="770">
                  <c:v>85000</c:v>
                </c:pt>
                <c:pt idx="771">
                  <c:v>40000</c:v>
                </c:pt>
                <c:pt idx="772">
                  <c:v>65000</c:v>
                </c:pt>
                <c:pt idx="773">
                  <c:v>85000</c:v>
                </c:pt>
                <c:pt idx="774">
                  <c:v>40000</c:v>
                </c:pt>
                <c:pt idx="775">
                  <c:v>55000</c:v>
                </c:pt>
                <c:pt idx="776">
                  <c:v>40000</c:v>
                </c:pt>
                <c:pt idx="777">
                  <c:v>50000</c:v>
                </c:pt>
                <c:pt idx="778">
                  <c:v>55000</c:v>
                </c:pt>
                <c:pt idx="779">
                  <c:v>50000</c:v>
                </c:pt>
                <c:pt idx="780">
                  <c:v>30000</c:v>
                </c:pt>
                <c:pt idx="781">
                  <c:v>75000</c:v>
                </c:pt>
                <c:pt idx="782">
                  <c:v>10000</c:v>
                </c:pt>
                <c:pt idx="783">
                  <c:v>65000</c:v>
                </c:pt>
                <c:pt idx="784">
                  <c:v>30000</c:v>
                </c:pt>
                <c:pt idx="785">
                  <c:v>65000</c:v>
                </c:pt>
                <c:pt idx="786">
                  <c:v>30000</c:v>
                </c:pt>
                <c:pt idx="787">
                  <c:v>50000</c:v>
                </c:pt>
                <c:pt idx="788">
                  <c:v>85000</c:v>
                </c:pt>
                <c:pt idx="789">
                  <c:v>65000</c:v>
                </c:pt>
                <c:pt idx="790">
                  <c:v>50000</c:v>
                </c:pt>
                <c:pt idx="791">
                  <c:v>30000</c:v>
                </c:pt>
                <c:pt idx="792">
                  <c:v>40000</c:v>
                </c:pt>
                <c:pt idx="793">
                  <c:v>10000</c:v>
                </c:pt>
                <c:pt idx="794">
                  <c:v>50000</c:v>
                </c:pt>
                <c:pt idx="795">
                  <c:v>10000</c:v>
                </c:pt>
                <c:pt idx="796">
                  <c:v>55000</c:v>
                </c:pt>
                <c:pt idx="797">
                  <c:v>85000</c:v>
                </c:pt>
                <c:pt idx="798">
                  <c:v>65000</c:v>
                </c:pt>
                <c:pt idx="799">
                  <c:v>65000</c:v>
                </c:pt>
                <c:pt idx="800">
                  <c:v>65000</c:v>
                </c:pt>
                <c:pt idx="801">
                  <c:v>50000</c:v>
                </c:pt>
                <c:pt idx="802">
                  <c:v>85000</c:v>
                </c:pt>
                <c:pt idx="803">
                  <c:v>40000</c:v>
                </c:pt>
                <c:pt idx="804">
                  <c:v>10000</c:v>
                </c:pt>
                <c:pt idx="805">
                  <c:v>40000</c:v>
                </c:pt>
                <c:pt idx="806">
                  <c:v>85000</c:v>
                </c:pt>
                <c:pt idx="807">
                  <c:v>10000</c:v>
                </c:pt>
                <c:pt idx="808">
                  <c:v>95000</c:v>
                </c:pt>
                <c:pt idx="809">
                  <c:v>30000</c:v>
                </c:pt>
                <c:pt idx="810">
                  <c:v>65000</c:v>
                </c:pt>
                <c:pt idx="811">
                  <c:v>30000</c:v>
                </c:pt>
                <c:pt idx="812">
                  <c:v>50000</c:v>
                </c:pt>
                <c:pt idx="813">
                  <c:v>40000</c:v>
                </c:pt>
                <c:pt idx="814">
                  <c:v>30000</c:v>
                </c:pt>
                <c:pt idx="815">
                  <c:v>75000</c:v>
                </c:pt>
                <c:pt idx="816">
                  <c:v>85000</c:v>
                </c:pt>
                <c:pt idx="817">
                  <c:v>65000</c:v>
                </c:pt>
                <c:pt idx="818">
                  <c:v>40000</c:v>
                </c:pt>
                <c:pt idx="819">
                  <c:v>10000</c:v>
                </c:pt>
                <c:pt idx="820">
                  <c:v>50000</c:v>
                </c:pt>
                <c:pt idx="821">
                  <c:v>50000</c:v>
                </c:pt>
                <c:pt idx="822">
                  <c:v>50000</c:v>
                </c:pt>
                <c:pt idx="823">
                  <c:v>20000</c:v>
                </c:pt>
                <c:pt idx="824">
                  <c:v>85000</c:v>
                </c:pt>
                <c:pt idx="825">
                  <c:v>20000</c:v>
                </c:pt>
                <c:pt idx="826">
                  <c:v>40000</c:v>
                </c:pt>
                <c:pt idx="827">
                  <c:v>95000</c:v>
                </c:pt>
                <c:pt idx="828">
                  <c:v>30000</c:v>
                </c:pt>
                <c:pt idx="829">
                  <c:v>30000</c:v>
                </c:pt>
                <c:pt idx="830">
                  <c:v>40000</c:v>
                </c:pt>
                <c:pt idx="831">
                  <c:v>50000</c:v>
                </c:pt>
                <c:pt idx="832">
                  <c:v>50000</c:v>
                </c:pt>
                <c:pt idx="833">
                  <c:v>30000</c:v>
                </c:pt>
                <c:pt idx="834">
                  <c:v>85000</c:v>
                </c:pt>
                <c:pt idx="835">
                  <c:v>50000</c:v>
                </c:pt>
                <c:pt idx="836">
                  <c:v>50000</c:v>
                </c:pt>
                <c:pt idx="837">
                  <c:v>65000</c:v>
                </c:pt>
                <c:pt idx="838">
                  <c:v>55000</c:v>
                </c:pt>
                <c:pt idx="839">
                  <c:v>40000</c:v>
                </c:pt>
                <c:pt idx="840">
                  <c:v>50000</c:v>
                </c:pt>
                <c:pt idx="841">
                  <c:v>20000</c:v>
                </c:pt>
                <c:pt idx="842">
                  <c:v>95000</c:v>
                </c:pt>
                <c:pt idx="843">
                  <c:v>55000</c:v>
                </c:pt>
                <c:pt idx="844">
                  <c:v>95000</c:v>
                </c:pt>
                <c:pt idx="845">
                  <c:v>95000</c:v>
                </c:pt>
                <c:pt idx="846">
                  <c:v>55000</c:v>
                </c:pt>
                <c:pt idx="847">
                  <c:v>55000</c:v>
                </c:pt>
                <c:pt idx="848">
                  <c:v>50000</c:v>
                </c:pt>
                <c:pt idx="849">
                  <c:v>95000</c:v>
                </c:pt>
                <c:pt idx="850">
                  <c:v>55000</c:v>
                </c:pt>
                <c:pt idx="851">
                  <c:v>75000</c:v>
                </c:pt>
                <c:pt idx="852">
                  <c:v>30000</c:v>
                </c:pt>
                <c:pt idx="853">
                  <c:v>75000</c:v>
                </c:pt>
                <c:pt idx="854">
                  <c:v>55000</c:v>
                </c:pt>
                <c:pt idx="855">
                  <c:v>55000</c:v>
                </c:pt>
                <c:pt idx="856">
                  <c:v>50000</c:v>
                </c:pt>
                <c:pt idx="857">
                  <c:v>50000</c:v>
                </c:pt>
                <c:pt idx="858">
                  <c:v>95000</c:v>
                </c:pt>
                <c:pt idx="859">
                  <c:v>85000</c:v>
                </c:pt>
                <c:pt idx="860">
                  <c:v>10000</c:v>
                </c:pt>
                <c:pt idx="861">
                  <c:v>75000</c:v>
                </c:pt>
                <c:pt idx="862">
                  <c:v>50000</c:v>
                </c:pt>
                <c:pt idx="863">
                  <c:v>65000</c:v>
                </c:pt>
                <c:pt idx="864">
                  <c:v>30000</c:v>
                </c:pt>
                <c:pt idx="865">
                  <c:v>30000</c:v>
                </c:pt>
                <c:pt idx="866">
                  <c:v>20000</c:v>
                </c:pt>
                <c:pt idx="867">
                  <c:v>40000</c:v>
                </c:pt>
                <c:pt idx="868">
                  <c:v>40000</c:v>
                </c:pt>
                <c:pt idx="869">
                  <c:v>30000</c:v>
                </c:pt>
                <c:pt idx="870">
                  <c:v>95000</c:v>
                </c:pt>
                <c:pt idx="871">
                  <c:v>75000</c:v>
                </c:pt>
                <c:pt idx="872">
                  <c:v>95000</c:v>
                </c:pt>
                <c:pt idx="873">
                  <c:v>55000</c:v>
                </c:pt>
                <c:pt idx="874">
                  <c:v>65000</c:v>
                </c:pt>
                <c:pt idx="875">
                  <c:v>95000</c:v>
                </c:pt>
                <c:pt idx="876">
                  <c:v>55000</c:v>
                </c:pt>
                <c:pt idx="877">
                  <c:v>40000</c:v>
                </c:pt>
                <c:pt idx="878">
                  <c:v>65000</c:v>
                </c:pt>
                <c:pt idx="879">
                  <c:v>85000</c:v>
                </c:pt>
                <c:pt idx="880">
                  <c:v>30000</c:v>
                </c:pt>
                <c:pt idx="881">
                  <c:v>30000</c:v>
                </c:pt>
                <c:pt idx="882">
                  <c:v>75000</c:v>
                </c:pt>
                <c:pt idx="883">
                  <c:v>30000</c:v>
                </c:pt>
                <c:pt idx="884">
                  <c:v>85000</c:v>
                </c:pt>
                <c:pt idx="885">
                  <c:v>20000</c:v>
                </c:pt>
                <c:pt idx="886">
                  <c:v>20000</c:v>
                </c:pt>
                <c:pt idx="887">
                  <c:v>85000</c:v>
                </c:pt>
                <c:pt idx="888">
                  <c:v>75000</c:v>
                </c:pt>
                <c:pt idx="889">
                  <c:v>85000</c:v>
                </c:pt>
                <c:pt idx="890">
                  <c:v>30000</c:v>
                </c:pt>
                <c:pt idx="891">
                  <c:v>65000</c:v>
                </c:pt>
                <c:pt idx="892">
                  <c:v>85000</c:v>
                </c:pt>
                <c:pt idx="893">
                  <c:v>40000</c:v>
                </c:pt>
                <c:pt idx="894">
                  <c:v>85000</c:v>
                </c:pt>
                <c:pt idx="895">
                  <c:v>75000</c:v>
                </c:pt>
                <c:pt idx="896">
                  <c:v>20000</c:v>
                </c:pt>
                <c:pt idx="897">
                  <c:v>95000</c:v>
                </c:pt>
                <c:pt idx="898">
                  <c:v>65000</c:v>
                </c:pt>
                <c:pt idx="899">
                  <c:v>95000</c:v>
                </c:pt>
              </c:numCache>
            </c:numRef>
          </c:val>
          <c:smooth val="0"/>
          <c:extLst>
            <c:ext xmlns:c16="http://schemas.microsoft.com/office/drawing/2014/chart" uri="{C3380CC4-5D6E-409C-BE32-E72D297353CC}">
              <c16:uniqueId val="{00000000-F8FD-46C3-83E5-9ADA5E809F4E}"/>
            </c:ext>
          </c:extLst>
        </c:ser>
        <c:ser>
          <c:idx val="1"/>
          <c:order val="1"/>
          <c:tx>
            <c:strRef>
              <c:f>'Fee comparision'!$C$3</c:f>
              <c:strCache>
                <c:ptCount val="1"/>
                <c:pt idx="0">
                  <c:v>Sum of Fee Paid</c:v>
                </c:pt>
              </c:strCache>
            </c:strRef>
          </c:tx>
          <c:spPr>
            <a:ln w="31750" cap="rnd">
              <a:solidFill>
                <a:schemeClr val="accent2"/>
              </a:solidFill>
              <a:round/>
            </a:ln>
            <a:effectLst/>
          </c:spPr>
          <c:marker>
            <c:symbol val="none"/>
          </c:marker>
          <c:cat>
            <c:strRef>
              <c:f>'Fee comparision'!$A$4:$A$904</c:f>
              <c:strCache>
                <c:ptCount val="900"/>
                <c:pt idx="0">
                  <c:v>Aahil Brown</c:v>
                </c:pt>
                <c:pt idx="1">
                  <c:v>Aamir Jarvis</c:v>
                </c:pt>
                <c:pt idx="2">
                  <c:v>Aamir Price</c:v>
                </c:pt>
                <c:pt idx="3">
                  <c:v>Aariz Ferguson</c:v>
                </c:pt>
                <c:pt idx="4">
                  <c:v>Aaryan Scott</c:v>
                </c:pt>
                <c:pt idx="5">
                  <c:v>Abbas Black</c:v>
                </c:pt>
                <c:pt idx="6">
                  <c:v>Abbi Tucker</c:v>
                </c:pt>
                <c:pt idx="7">
                  <c:v>Abbigail Mcintyre</c:v>
                </c:pt>
                <c:pt idx="8">
                  <c:v>Abdullahi Guerrero</c:v>
                </c:pt>
                <c:pt idx="9">
                  <c:v>Abdulrahman Whittle</c:v>
                </c:pt>
                <c:pt idx="10">
                  <c:v>Abi Willis</c:v>
                </c:pt>
                <c:pt idx="11">
                  <c:v>Abid Forrest</c:v>
                </c:pt>
                <c:pt idx="12">
                  <c:v>Abiha Churchill</c:v>
                </c:pt>
                <c:pt idx="13">
                  <c:v>Abiha Lucero</c:v>
                </c:pt>
                <c:pt idx="14">
                  <c:v>Addison Evans</c:v>
                </c:pt>
                <c:pt idx="15">
                  <c:v>Adil Copeland</c:v>
                </c:pt>
                <c:pt idx="16">
                  <c:v>Aditya Harvey</c:v>
                </c:pt>
                <c:pt idx="17">
                  <c:v>Adnaan Whittington</c:v>
                </c:pt>
                <c:pt idx="18">
                  <c:v>Adrian Gross</c:v>
                </c:pt>
                <c:pt idx="19">
                  <c:v>Adrianna Yu</c:v>
                </c:pt>
                <c:pt idx="20">
                  <c:v>Aeryn Fellows</c:v>
                </c:pt>
                <c:pt idx="21">
                  <c:v>Affan Miller</c:v>
                </c:pt>
                <c:pt idx="22">
                  <c:v>Ahmad Vazquez</c:v>
                </c:pt>
                <c:pt idx="23">
                  <c:v>Aidan Preston</c:v>
                </c:pt>
                <c:pt idx="24">
                  <c:v>Ainsley Gilbert</c:v>
                </c:pt>
                <c:pt idx="25">
                  <c:v>Aiyla Best</c:v>
                </c:pt>
                <c:pt idx="26">
                  <c:v>Akbar Stephens</c:v>
                </c:pt>
                <c:pt idx="27">
                  <c:v>Akeem Felix</c:v>
                </c:pt>
                <c:pt idx="28">
                  <c:v>Akram Macdonald</c:v>
                </c:pt>
                <c:pt idx="29">
                  <c:v>Alara Fitzpatrick</c:v>
                </c:pt>
                <c:pt idx="30">
                  <c:v>Alaya Mejia</c:v>
                </c:pt>
                <c:pt idx="31">
                  <c:v>Alayna Francis</c:v>
                </c:pt>
                <c:pt idx="32">
                  <c:v>Albie Chadwick</c:v>
                </c:pt>
                <c:pt idx="33">
                  <c:v>Aleesha Simon</c:v>
                </c:pt>
                <c:pt idx="34">
                  <c:v>Aleksandra Hines</c:v>
                </c:pt>
                <c:pt idx="35">
                  <c:v>Alex Lynch</c:v>
                </c:pt>
                <c:pt idx="36">
                  <c:v>Alexandria Sloan</c:v>
                </c:pt>
                <c:pt idx="37">
                  <c:v>Alexandria Young</c:v>
                </c:pt>
                <c:pt idx="38">
                  <c:v>Alexandros Beil</c:v>
                </c:pt>
                <c:pt idx="39">
                  <c:v>Alicia Duran</c:v>
                </c:pt>
                <c:pt idx="40">
                  <c:v>Alicja Amos</c:v>
                </c:pt>
                <c:pt idx="41">
                  <c:v>Alina Hoffman</c:v>
                </c:pt>
                <c:pt idx="42">
                  <c:v>Alivia Oneill</c:v>
                </c:pt>
                <c:pt idx="43">
                  <c:v>Alivia Patrick</c:v>
                </c:pt>
                <c:pt idx="44">
                  <c:v>Aliya Lopez</c:v>
                </c:pt>
                <c:pt idx="45">
                  <c:v>Aliza Mcmahon</c:v>
                </c:pt>
                <c:pt idx="46">
                  <c:v>Alyx Feeney</c:v>
                </c:pt>
                <c:pt idx="47">
                  <c:v>Amalia Lyon</c:v>
                </c:pt>
                <c:pt idx="48">
                  <c:v>Amalia Ratcliffe</c:v>
                </c:pt>
                <c:pt idx="49">
                  <c:v>Aman Philip</c:v>
                </c:pt>
                <c:pt idx="50">
                  <c:v>Amani Cash</c:v>
                </c:pt>
                <c:pt idx="51">
                  <c:v>Amanpreet Rivera</c:v>
                </c:pt>
                <c:pt idx="52">
                  <c:v>Amarah Oakley</c:v>
                </c:pt>
                <c:pt idx="53">
                  <c:v>Amarah Osborne</c:v>
                </c:pt>
                <c:pt idx="54">
                  <c:v>Amari Terrell</c:v>
                </c:pt>
                <c:pt idx="55">
                  <c:v>Amber Estes</c:v>
                </c:pt>
                <c:pt idx="56">
                  <c:v>Amelie Cooke</c:v>
                </c:pt>
                <c:pt idx="57">
                  <c:v>Ami Cummings</c:v>
                </c:pt>
                <c:pt idx="58">
                  <c:v>Amisha Philip</c:v>
                </c:pt>
                <c:pt idx="59">
                  <c:v>Ammaar Kelly</c:v>
                </c:pt>
                <c:pt idx="60">
                  <c:v>Amman Bush</c:v>
                </c:pt>
                <c:pt idx="61">
                  <c:v>Amy-Louise Sanders</c:v>
                </c:pt>
                <c:pt idx="62">
                  <c:v>Anabelle Luna</c:v>
                </c:pt>
                <c:pt idx="63">
                  <c:v>Anabia Crosby</c:v>
                </c:pt>
                <c:pt idx="64">
                  <c:v>Anais Dodson</c:v>
                </c:pt>
                <c:pt idx="65">
                  <c:v>Anam Sparks</c:v>
                </c:pt>
                <c:pt idx="66">
                  <c:v>Anand Golden</c:v>
                </c:pt>
                <c:pt idx="67">
                  <c:v>Anas Russo</c:v>
                </c:pt>
                <c:pt idx="68">
                  <c:v>Anastazja Donald</c:v>
                </c:pt>
                <c:pt idx="69">
                  <c:v>Andre Haley</c:v>
                </c:pt>
                <c:pt idx="70">
                  <c:v>Andre Mosley</c:v>
                </c:pt>
                <c:pt idx="71">
                  <c:v>Andreas Russell</c:v>
                </c:pt>
                <c:pt idx="72">
                  <c:v>Andrei Wiggins</c:v>
                </c:pt>
                <c:pt idx="73">
                  <c:v>Aneesa Phan</c:v>
                </c:pt>
                <c:pt idx="74">
                  <c:v>Angel Goulding</c:v>
                </c:pt>
                <c:pt idx="75">
                  <c:v>Angharad Barrow</c:v>
                </c:pt>
                <c:pt idx="76">
                  <c:v>Aniela Hartley</c:v>
                </c:pt>
                <c:pt idx="77">
                  <c:v>Anisah Blevins</c:v>
                </c:pt>
                <c:pt idx="78">
                  <c:v>Anne Cortes</c:v>
                </c:pt>
                <c:pt idx="79">
                  <c:v>Anne-Marie Meyer</c:v>
                </c:pt>
                <c:pt idx="80">
                  <c:v>Anoushka Derrick</c:v>
                </c:pt>
                <c:pt idx="81">
                  <c:v>Antoine King</c:v>
                </c:pt>
                <c:pt idx="82">
                  <c:v>Antoni Kerr</c:v>
                </c:pt>
                <c:pt idx="83">
                  <c:v>Antony Mathis</c:v>
                </c:pt>
                <c:pt idx="84">
                  <c:v>April Singleton</c:v>
                </c:pt>
                <c:pt idx="85">
                  <c:v>Archie Kennedy</c:v>
                </c:pt>
                <c:pt idx="86">
                  <c:v>Areebah Pitts</c:v>
                </c:pt>
                <c:pt idx="87">
                  <c:v>Arham Pugh</c:v>
                </c:pt>
                <c:pt idx="88">
                  <c:v>Ari Mcculloch</c:v>
                </c:pt>
                <c:pt idx="89">
                  <c:v>Aria Lucas</c:v>
                </c:pt>
                <c:pt idx="90">
                  <c:v>Ariel Macleod</c:v>
                </c:pt>
                <c:pt idx="91">
                  <c:v>Ariyan Butt</c:v>
                </c:pt>
                <c:pt idx="92">
                  <c:v>Arla Ramos</c:v>
                </c:pt>
                <c:pt idx="93">
                  <c:v>Armaan Peck</c:v>
                </c:pt>
                <c:pt idx="94">
                  <c:v>Armaan Robles</c:v>
                </c:pt>
                <c:pt idx="95">
                  <c:v>Arnas Cope</c:v>
                </c:pt>
                <c:pt idx="96">
                  <c:v>Arnav Singh</c:v>
                </c:pt>
                <c:pt idx="97">
                  <c:v>Aron Matthews</c:v>
                </c:pt>
                <c:pt idx="98">
                  <c:v>Arthur Clay</c:v>
                </c:pt>
                <c:pt idx="99">
                  <c:v>Artur Gordon</c:v>
                </c:pt>
                <c:pt idx="100">
                  <c:v>Arvin Kerr</c:v>
                </c:pt>
                <c:pt idx="101">
                  <c:v>Arwel Guy</c:v>
                </c:pt>
                <c:pt idx="102">
                  <c:v>Asa Osborn</c:v>
                </c:pt>
                <c:pt idx="103">
                  <c:v>Asha Mccaffrey</c:v>
                </c:pt>
                <c:pt idx="104">
                  <c:v>Ashanti Yoder</c:v>
                </c:pt>
                <c:pt idx="105">
                  <c:v>Asher Odling</c:v>
                </c:pt>
                <c:pt idx="106">
                  <c:v>Ashlee Wilder</c:v>
                </c:pt>
                <c:pt idx="107">
                  <c:v>Ashley Field</c:v>
                </c:pt>
                <c:pt idx="108">
                  <c:v>Ashton Oneil</c:v>
                </c:pt>
                <c:pt idx="109">
                  <c:v>Asiyah Hebert</c:v>
                </c:pt>
                <c:pt idx="110">
                  <c:v>August Galvan</c:v>
                </c:pt>
                <c:pt idx="111">
                  <c:v>Austin Mckinney</c:v>
                </c:pt>
                <c:pt idx="112">
                  <c:v>Avery Maxwell</c:v>
                </c:pt>
                <c:pt idx="113">
                  <c:v>Axl Roche</c:v>
                </c:pt>
                <c:pt idx="114">
                  <c:v>Ayaan Britton</c:v>
                </c:pt>
                <c:pt idx="115">
                  <c:v>Ayat Miranda</c:v>
                </c:pt>
                <c:pt idx="116">
                  <c:v>Ayden Curtis</c:v>
                </c:pt>
                <c:pt idx="117">
                  <c:v>Ayomide Elliott</c:v>
                </c:pt>
                <c:pt idx="118">
                  <c:v>Ayush Dupont</c:v>
                </c:pt>
                <c:pt idx="119">
                  <c:v>Ayyub Dickson</c:v>
                </c:pt>
                <c:pt idx="120">
                  <c:v>Bailey Weir</c:v>
                </c:pt>
                <c:pt idx="121">
                  <c:v>Bartosz Horton</c:v>
                </c:pt>
                <c:pt idx="122">
                  <c:v>Baxter Castillo</c:v>
                </c:pt>
                <c:pt idx="123">
                  <c:v>Benjamin Heath</c:v>
                </c:pt>
                <c:pt idx="124">
                  <c:v>Benn Villegas</c:v>
                </c:pt>
                <c:pt idx="125">
                  <c:v>Bentley Moses</c:v>
                </c:pt>
                <c:pt idx="126">
                  <c:v>Bernice Fowler</c:v>
                </c:pt>
                <c:pt idx="127">
                  <c:v>Bertie Reeves</c:v>
                </c:pt>
                <c:pt idx="128">
                  <c:v>Bessie Millar</c:v>
                </c:pt>
                <c:pt idx="129">
                  <c:v>Billie Duffy</c:v>
                </c:pt>
                <c:pt idx="130">
                  <c:v>Blaine Appleton</c:v>
                </c:pt>
                <c:pt idx="131">
                  <c:v>Blaine Jacobs</c:v>
                </c:pt>
                <c:pt idx="132">
                  <c:v>Blake Fellows</c:v>
                </c:pt>
                <c:pt idx="133">
                  <c:v>Blake Wang</c:v>
                </c:pt>
                <c:pt idx="134">
                  <c:v>Bluebell Dale</c:v>
                </c:pt>
                <c:pt idx="135">
                  <c:v>Bobbie Pickett</c:v>
                </c:pt>
                <c:pt idx="136">
                  <c:v>Bobbie Watt</c:v>
                </c:pt>
                <c:pt idx="137">
                  <c:v>Borys Werner</c:v>
                </c:pt>
                <c:pt idx="138">
                  <c:v>Bradley Ware</c:v>
                </c:pt>
                <c:pt idx="139">
                  <c:v>Braiden Holcomb</c:v>
                </c:pt>
                <c:pt idx="140">
                  <c:v>Brandon-Lee Meyer</c:v>
                </c:pt>
                <c:pt idx="141">
                  <c:v>Brandy Peters</c:v>
                </c:pt>
                <c:pt idx="142">
                  <c:v>Braydon Mullins</c:v>
                </c:pt>
                <c:pt idx="143">
                  <c:v>Breanna Lu</c:v>
                </c:pt>
                <c:pt idx="144">
                  <c:v>Bree Ferrell</c:v>
                </c:pt>
                <c:pt idx="145">
                  <c:v>Brendon Cornish</c:v>
                </c:pt>
                <c:pt idx="146">
                  <c:v>Brodie Whyte</c:v>
                </c:pt>
                <c:pt idx="147">
                  <c:v>Bronte Kouma</c:v>
                </c:pt>
                <c:pt idx="148">
                  <c:v>Brooklyn Delarosa</c:v>
                </c:pt>
                <c:pt idx="149">
                  <c:v>Brooklyn Yang</c:v>
                </c:pt>
                <c:pt idx="150">
                  <c:v>Bruno Holder</c:v>
                </c:pt>
                <c:pt idx="151">
                  <c:v>Bryan Camacho</c:v>
                </c:pt>
                <c:pt idx="152">
                  <c:v>Bryce Mcconnell</c:v>
                </c:pt>
                <c:pt idx="153">
                  <c:v>Burhan Ramirez</c:v>
                </c:pt>
                <c:pt idx="154">
                  <c:v>Bushra Sloan</c:v>
                </c:pt>
                <c:pt idx="155">
                  <c:v>Buster Baldwin</c:v>
                </c:pt>
                <c:pt idx="156">
                  <c:v>Buster Boyce</c:v>
                </c:pt>
                <c:pt idx="157">
                  <c:v>Cade Morse</c:v>
                </c:pt>
                <c:pt idx="158">
                  <c:v>Caden Fields</c:v>
                </c:pt>
                <c:pt idx="159">
                  <c:v>Cai Humphreys</c:v>
                </c:pt>
                <c:pt idx="160">
                  <c:v>Cain Benitez</c:v>
                </c:pt>
                <c:pt idx="161">
                  <c:v>Caitlyn Tomlinson</c:v>
                </c:pt>
                <c:pt idx="162">
                  <c:v>Cali Edge</c:v>
                </c:pt>
                <c:pt idx="163">
                  <c:v>Cally Hayes</c:v>
                </c:pt>
                <c:pt idx="164">
                  <c:v>Calvin Sutherland</c:v>
                </c:pt>
                <c:pt idx="165">
                  <c:v>Cameron Roy</c:v>
                </c:pt>
                <c:pt idx="166">
                  <c:v>Camilla Oneal</c:v>
                </c:pt>
                <c:pt idx="167">
                  <c:v>Campbell Potts</c:v>
                </c:pt>
                <c:pt idx="168">
                  <c:v>Caoimhe Stafford</c:v>
                </c:pt>
                <c:pt idx="169">
                  <c:v>Caolan Cameron</c:v>
                </c:pt>
                <c:pt idx="170">
                  <c:v>Carmel Bradley</c:v>
                </c:pt>
                <c:pt idx="171">
                  <c:v>Carol Prentice</c:v>
                </c:pt>
                <c:pt idx="172">
                  <c:v>Carole Norris</c:v>
                </c:pt>
                <c:pt idx="173">
                  <c:v>Carrie-Ann Woods</c:v>
                </c:pt>
                <c:pt idx="174">
                  <c:v>Carwyn Blake</c:v>
                </c:pt>
                <c:pt idx="175">
                  <c:v>Cassandra Nava</c:v>
                </c:pt>
                <c:pt idx="176">
                  <c:v>Cassius Nielsen</c:v>
                </c:pt>
                <c:pt idx="177">
                  <c:v>Cathal Lancaster</c:v>
                </c:pt>
                <c:pt idx="178">
                  <c:v>Cecelia Howell</c:v>
                </c:pt>
                <c:pt idx="179">
                  <c:v>Celyn Combs</c:v>
                </c:pt>
                <c:pt idx="180">
                  <c:v>Celyn Keenan</c:v>
                </c:pt>
                <c:pt idx="181">
                  <c:v>Ceri Kaye</c:v>
                </c:pt>
                <c:pt idx="182">
                  <c:v>Cerys Glover</c:v>
                </c:pt>
                <c:pt idx="183">
                  <c:v>Chandni Conner</c:v>
                </c:pt>
                <c:pt idx="184">
                  <c:v>Chanelle Harris</c:v>
                </c:pt>
                <c:pt idx="185">
                  <c:v>Chanelle Haynes</c:v>
                </c:pt>
                <c:pt idx="186">
                  <c:v>Chanice Bird</c:v>
                </c:pt>
                <c:pt idx="187">
                  <c:v>Chantelle Smyth</c:v>
                </c:pt>
                <c:pt idx="188">
                  <c:v>Chardonnay Cherry</c:v>
                </c:pt>
                <c:pt idx="189">
                  <c:v>Charity Rogers</c:v>
                </c:pt>
                <c:pt idx="190">
                  <c:v>Charity Rosales</c:v>
                </c:pt>
                <c:pt idx="191">
                  <c:v>Charleigh Durham</c:v>
                </c:pt>
                <c:pt idx="192">
                  <c:v>Charley Amin</c:v>
                </c:pt>
                <c:pt idx="193">
                  <c:v>Che Hahn</c:v>
                </c:pt>
                <c:pt idx="194">
                  <c:v>Chelsy Mann</c:v>
                </c:pt>
                <c:pt idx="195">
                  <c:v>Chenai Dalby</c:v>
                </c:pt>
                <c:pt idx="196">
                  <c:v>Cheyenne Senior</c:v>
                </c:pt>
                <c:pt idx="197">
                  <c:v>Chloe Ferrell</c:v>
                </c:pt>
                <c:pt idx="198">
                  <c:v>Christiana Person</c:v>
                </c:pt>
                <c:pt idx="199">
                  <c:v>Christopher Stokes</c:v>
                </c:pt>
                <c:pt idx="200">
                  <c:v>Clarice Ewing</c:v>
                </c:pt>
                <c:pt idx="201">
                  <c:v>Clarissa Sykes</c:v>
                </c:pt>
                <c:pt idx="202">
                  <c:v>Clark Stephenson</c:v>
                </c:pt>
                <c:pt idx="203">
                  <c:v>Clement Rich</c:v>
                </c:pt>
                <c:pt idx="204">
                  <c:v>Cleveland Li</c:v>
                </c:pt>
                <c:pt idx="205">
                  <c:v>Clinton Ayers</c:v>
                </c:pt>
                <c:pt idx="206">
                  <c:v>Colleen Lynn</c:v>
                </c:pt>
                <c:pt idx="207">
                  <c:v>Connor Prince</c:v>
                </c:pt>
                <c:pt idx="208">
                  <c:v>Conor Armitage</c:v>
                </c:pt>
                <c:pt idx="209">
                  <c:v>Coral Melendez</c:v>
                </c:pt>
                <c:pt idx="210">
                  <c:v>Corban Rees</c:v>
                </c:pt>
                <c:pt idx="211">
                  <c:v>Corey Baldwin</c:v>
                </c:pt>
                <c:pt idx="212">
                  <c:v>Cormac Prince</c:v>
                </c:pt>
                <c:pt idx="213">
                  <c:v>Corrina Buckley</c:v>
                </c:pt>
                <c:pt idx="214">
                  <c:v>Cory Cochran</c:v>
                </c:pt>
                <c:pt idx="215">
                  <c:v>Courtney Lovell</c:v>
                </c:pt>
                <c:pt idx="216">
                  <c:v>Cristiano Gomez</c:v>
                </c:pt>
                <c:pt idx="217">
                  <c:v>Cruz Denton</c:v>
                </c:pt>
                <c:pt idx="218">
                  <c:v>Cruz Noble</c:v>
                </c:pt>
                <c:pt idx="219">
                  <c:v>Daisy Weston</c:v>
                </c:pt>
                <c:pt idx="220">
                  <c:v>Dakota Matthams</c:v>
                </c:pt>
                <c:pt idx="221">
                  <c:v>Dale Battle</c:v>
                </c:pt>
                <c:pt idx="222">
                  <c:v>Damian Dennis</c:v>
                </c:pt>
                <c:pt idx="223">
                  <c:v>Dana Valenzuela</c:v>
                </c:pt>
                <c:pt idx="224">
                  <c:v>Dane Foley</c:v>
                </c:pt>
                <c:pt idx="225">
                  <c:v>Dane Smyth</c:v>
                </c:pt>
                <c:pt idx="226">
                  <c:v>Dani Enriquez</c:v>
                </c:pt>
                <c:pt idx="227">
                  <c:v>Danica Horn</c:v>
                </c:pt>
                <c:pt idx="228">
                  <c:v>Daniele Macias</c:v>
                </c:pt>
                <c:pt idx="229">
                  <c:v>Daniella Lopez</c:v>
                </c:pt>
                <c:pt idx="230">
                  <c:v>Dante Camacho</c:v>
                </c:pt>
                <c:pt idx="231">
                  <c:v>Danyal Lord</c:v>
                </c:pt>
                <c:pt idx="232">
                  <c:v>Daphne Faulkner</c:v>
                </c:pt>
                <c:pt idx="233">
                  <c:v>Darcy Leigh</c:v>
                </c:pt>
                <c:pt idx="234">
                  <c:v>Daria Orr</c:v>
                </c:pt>
                <c:pt idx="235">
                  <c:v>Darin Fellows</c:v>
                </c:pt>
                <c:pt idx="236">
                  <c:v>Darin O'Reilly</c:v>
                </c:pt>
                <c:pt idx="237">
                  <c:v>Darla Gay</c:v>
                </c:pt>
                <c:pt idx="238">
                  <c:v>Darlene Berry</c:v>
                </c:pt>
                <c:pt idx="239">
                  <c:v>Darsh Edwards</c:v>
                </c:pt>
                <c:pt idx="240">
                  <c:v>Daryl Everett</c:v>
                </c:pt>
                <c:pt idx="241">
                  <c:v>Davey Hanson</c:v>
                </c:pt>
                <c:pt idx="242">
                  <c:v>Dawood Ratcliffe</c:v>
                </c:pt>
                <c:pt idx="243">
                  <c:v>Declan Valentine</c:v>
                </c:pt>
                <c:pt idx="244">
                  <c:v>Della Savage</c:v>
                </c:pt>
                <c:pt idx="245">
                  <c:v>Denise Camacho</c:v>
                </c:pt>
                <c:pt idx="246">
                  <c:v>Devan Colon</c:v>
                </c:pt>
                <c:pt idx="247">
                  <c:v>Devan Dillon</c:v>
                </c:pt>
                <c:pt idx="248">
                  <c:v>Devan Drummond</c:v>
                </c:pt>
                <c:pt idx="249">
                  <c:v>Devan Iles</c:v>
                </c:pt>
                <c:pt idx="250">
                  <c:v>Devante Mackie</c:v>
                </c:pt>
                <c:pt idx="251">
                  <c:v>Devante Sears</c:v>
                </c:pt>
                <c:pt idx="252">
                  <c:v>Dewey Avery</c:v>
                </c:pt>
                <c:pt idx="253">
                  <c:v>Dewey Wilkins</c:v>
                </c:pt>
                <c:pt idx="254">
                  <c:v>Dhruv Beard</c:v>
                </c:pt>
                <c:pt idx="255">
                  <c:v>Diesel Casey</c:v>
                </c:pt>
                <c:pt idx="256">
                  <c:v>Digby Bradley</c:v>
                </c:pt>
                <c:pt idx="257">
                  <c:v>Diogo Stevenson</c:v>
                </c:pt>
                <c:pt idx="258">
                  <c:v>Dionne Howarth</c:v>
                </c:pt>
                <c:pt idx="259">
                  <c:v>Dixie Finnegan</c:v>
                </c:pt>
                <c:pt idx="260">
                  <c:v>Dolcie York</c:v>
                </c:pt>
                <c:pt idx="261">
                  <c:v>Dominick Kearney</c:v>
                </c:pt>
                <c:pt idx="262">
                  <c:v>Domonic Marquez</c:v>
                </c:pt>
                <c:pt idx="263">
                  <c:v>Donte Marshall</c:v>
                </c:pt>
                <c:pt idx="264">
                  <c:v>Duane Rooney</c:v>
                </c:pt>
                <c:pt idx="265">
                  <c:v>Duncan Ferreira</c:v>
                </c:pt>
                <c:pt idx="266">
                  <c:v>Dwayne Hansen</c:v>
                </c:pt>
                <c:pt idx="267">
                  <c:v>Dylan Begum</c:v>
                </c:pt>
                <c:pt idx="268">
                  <c:v>Eamon Fritz</c:v>
                </c:pt>
                <c:pt idx="269">
                  <c:v>Edan Tate</c:v>
                </c:pt>
                <c:pt idx="270">
                  <c:v>Edan Wolfe</c:v>
                </c:pt>
                <c:pt idx="271">
                  <c:v>Edie Tyler</c:v>
                </c:pt>
                <c:pt idx="272">
                  <c:v>Edna Peacock</c:v>
                </c:pt>
                <c:pt idx="273">
                  <c:v>Eesa Riggs</c:v>
                </c:pt>
                <c:pt idx="274">
                  <c:v>Efe Hawkins</c:v>
                </c:pt>
                <c:pt idx="275">
                  <c:v>Eli Tran</c:v>
                </c:pt>
                <c:pt idx="276">
                  <c:v>Elin Bullock</c:v>
                </c:pt>
                <c:pt idx="277">
                  <c:v>Elin Whitaker</c:v>
                </c:pt>
                <c:pt idx="278">
                  <c:v>Eliot Curran</c:v>
                </c:pt>
                <c:pt idx="279">
                  <c:v>Elisha Nixon</c:v>
                </c:pt>
                <c:pt idx="280">
                  <c:v>Ellena Klein</c:v>
                </c:pt>
                <c:pt idx="281">
                  <c:v>Ellie Beltran</c:v>
                </c:pt>
                <c:pt idx="282">
                  <c:v>Ellie-Mai Nolan</c:v>
                </c:pt>
                <c:pt idx="283">
                  <c:v>Ellie-May Adkins</c:v>
                </c:pt>
                <c:pt idx="284">
                  <c:v>Ellie-Rose Mcgowan</c:v>
                </c:pt>
                <c:pt idx="285">
                  <c:v>Elsie Mccabe</c:v>
                </c:pt>
                <c:pt idx="286">
                  <c:v>Elvis Mccaffrey</c:v>
                </c:pt>
                <c:pt idx="287">
                  <c:v>Elwood Mcgee</c:v>
                </c:pt>
                <c:pt idx="288">
                  <c:v>Elwood Price</c:v>
                </c:pt>
                <c:pt idx="289">
                  <c:v>Ema Maguire</c:v>
                </c:pt>
                <c:pt idx="290">
                  <c:v>Emelie Mackenzie</c:v>
                </c:pt>
                <c:pt idx="291">
                  <c:v>Emilio Nolan</c:v>
                </c:pt>
                <c:pt idx="292">
                  <c:v>Emma Whitehead</c:v>
                </c:pt>
                <c:pt idx="293">
                  <c:v>Eoin Haigh</c:v>
                </c:pt>
                <c:pt idx="294">
                  <c:v>Eric Christensen</c:v>
                </c:pt>
                <c:pt idx="295">
                  <c:v>Eric Noel</c:v>
                </c:pt>
                <c:pt idx="296">
                  <c:v>Erin Weber</c:v>
                </c:pt>
                <c:pt idx="297">
                  <c:v>Ernie Garza</c:v>
                </c:pt>
                <c:pt idx="298">
                  <c:v>Ernie Rankin</c:v>
                </c:pt>
                <c:pt idx="299">
                  <c:v>Esha Mair</c:v>
                </c:pt>
                <c:pt idx="300">
                  <c:v>Esme-Rose Orr</c:v>
                </c:pt>
                <c:pt idx="301">
                  <c:v>Essa Petersen</c:v>
                </c:pt>
                <c:pt idx="302">
                  <c:v>Eva Pierce</c:v>
                </c:pt>
                <c:pt idx="303">
                  <c:v>Evan Barnard</c:v>
                </c:pt>
                <c:pt idx="304">
                  <c:v>Eva-Rose Suarez</c:v>
                </c:pt>
                <c:pt idx="305">
                  <c:v>Evie-Rose Garner</c:v>
                </c:pt>
                <c:pt idx="306">
                  <c:v>Evie-Rose Puckett</c:v>
                </c:pt>
                <c:pt idx="307">
                  <c:v>Ewen Rios</c:v>
                </c:pt>
                <c:pt idx="308">
                  <c:v>Ewen Traynor</c:v>
                </c:pt>
                <c:pt idx="309">
                  <c:v>Ewen Villa</c:v>
                </c:pt>
                <c:pt idx="310">
                  <c:v>Ezekiel Wood</c:v>
                </c:pt>
                <c:pt idx="311">
                  <c:v>Faheem Perry</c:v>
                </c:pt>
                <c:pt idx="312">
                  <c:v>Faiz Woolley</c:v>
                </c:pt>
                <c:pt idx="313">
                  <c:v>Fardeen Horne</c:v>
                </c:pt>
                <c:pt idx="314">
                  <c:v>Filip Lynn</c:v>
                </c:pt>
                <c:pt idx="315">
                  <c:v>Filip Mcgill</c:v>
                </c:pt>
                <c:pt idx="316">
                  <c:v>Finnley Calvert</c:v>
                </c:pt>
                <c:pt idx="317">
                  <c:v>Finnley Hendricks</c:v>
                </c:pt>
                <c:pt idx="318">
                  <c:v>Firat Irving</c:v>
                </c:pt>
                <c:pt idx="319">
                  <c:v>Florrie Hood</c:v>
                </c:pt>
                <c:pt idx="320">
                  <c:v>Flynn Pugh</c:v>
                </c:pt>
                <c:pt idx="321">
                  <c:v>Forrest Steele</c:v>
                </c:pt>
                <c:pt idx="322">
                  <c:v>Fox Ewing</c:v>
                </c:pt>
                <c:pt idx="323">
                  <c:v>Francesco Churchill</c:v>
                </c:pt>
                <c:pt idx="324">
                  <c:v>Francis Kaiser</c:v>
                </c:pt>
                <c:pt idx="325">
                  <c:v>Frank Good</c:v>
                </c:pt>
                <c:pt idx="326">
                  <c:v>Franky Quintana</c:v>
                </c:pt>
                <c:pt idx="327">
                  <c:v>Frazer John</c:v>
                </c:pt>
                <c:pt idx="328">
                  <c:v>Freddie Chambers</c:v>
                </c:pt>
                <c:pt idx="329">
                  <c:v>Frederic Bostock</c:v>
                </c:pt>
                <c:pt idx="330">
                  <c:v>Fynley Tucker</c:v>
                </c:pt>
                <c:pt idx="331">
                  <c:v>Georgina Schwartz</c:v>
                </c:pt>
                <c:pt idx="332">
                  <c:v>Geraldine Needham</c:v>
                </c:pt>
                <c:pt idx="333">
                  <c:v>Gerard Grant</c:v>
                </c:pt>
                <c:pt idx="334">
                  <c:v>Gethin Munoz</c:v>
                </c:pt>
                <c:pt idx="335">
                  <c:v>Giles Vincent</c:v>
                </c:pt>
                <c:pt idx="336">
                  <c:v>Giuseppe Dickens</c:v>
                </c:pt>
                <c:pt idx="337">
                  <c:v>Glen Farley</c:v>
                </c:pt>
                <c:pt idx="338">
                  <c:v>Grace Torres</c:v>
                </c:pt>
                <c:pt idx="339">
                  <c:v>Gracie-Mai Anthony</c:v>
                </c:pt>
                <c:pt idx="340">
                  <c:v>Gregg Crane</c:v>
                </c:pt>
                <c:pt idx="341">
                  <c:v>Gruffydd Cole</c:v>
                </c:pt>
                <c:pt idx="342">
                  <c:v>Guto Swift</c:v>
                </c:pt>
                <c:pt idx="343">
                  <c:v>Hadi Finch</c:v>
                </c:pt>
                <c:pt idx="344">
                  <c:v>Hailie Wormald</c:v>
                </c:pt>
                <c:pt idx="345">
                  <c:v>Hakim Molina</c:v>
                </c:pt>
                <c:pt idx="346">
                  <c:v>Halima Brewer</c:v>
                </c:pt>
                <c:pt idx="347">
                  <c:v>Hamid Woods</c:v>
                </c:pt>
                <c:pt idx="348">
                  <c:v>Hamza Howells</c:v>
                </c:pt>
                <c:pt idx="349">
                  <c:v>Hamzah Humphreys</c:v>
                </c:pt>
                <c:pt idx="350">
                  <c:v>Hamzah Prentice</c:v>
                </c:pt>
                <c:pt idx="351">
                  <c:v>Harlan Atherton</c:v>
                </c:pt>
                <c:pt idx="352">
                  <c:v>Haseeb Eaton</c:v>
                </c:pt>
                <c:pt idx="353">
                  <c:v>Hashim Nolan</c:v>
                </c:pt>
                <c:pt idx="354">
                  <c:v>Hassan Barry</c:v>
                </c:pt>
                <c:pt idx="355">
                  <c:v>Hawwa Blevins</c:v>
                </c:pt>
                <c:pt idx="356">
                  <c:v>Hermione Hope</c:v>
                </c:pt>
                <c:pt idx="357">
                  <c:v>Hester Nixon</c:v>
                </c:pt>
                <c:pt idx="358">
                  <c:v>Hiba Alvarado</c:v>
                </c:pt>
                <c:pt idx="359">
                  <c:v>Hibah Schultz</c:v>
                </c:pt>
                <c:pt idx="360">
                  <c:v>Hibba Ayala</c:v>
                </c:pt>
                <c:pt idx="361">
                  <c:v>Hilda Childs</c:v>
                </c:pt>
                <c:pt idx="362">
                  <c:v>Ho Hogan</c:v>
                </c:pt>
                <c:pt idx="363">
                  <c:v>Hope Harmon</c:v>
                </c:pt>
                <c:pt idx="364">
                  <c:v>Huda Fleming</c:v>
                </c:pt>
                <c:pt idx="365">
                  <c:v>Hudson Christian</c:v>
                </c:pt>
                <c:pt idx="366">
                  <c:v>Hugo Thomas</c:v>
                </c:pt>
                <c:pt idx="367">
                  <c:v>Huma Larsen</c:v>
                </c:pt>
                <c:pt idx="368">
                  <c:v>Humayra Atkins</c:v>
                </c:pt>
                <c:pt idx="369">
                  <c:v>Huzaifa Macfarlane</c:v>
                </c:pt>
                <c:pt idx="370">
                  <c:v>Ian Fischer</c:v>
                </c:pt>
                <c:pt idx="371">
                  <c:v>Ieuan Lovell</c:v>
                </c:pt>
                <c:pt idx="372">
                  <c:v>Ifan Warren</c:v>
                </c:pt>
                <c:pt idx="373">
                  <c:v>Ifrah Buchanan</c:v>
                </c:pt>
                <c:pt idx="374">
                  <c:v>Iga Little</c:v>
                </c:pt>
                <c:pt idx="375">
                  <c:v>Ihsan Galvan</c:v>
                </c:pt>
                <c:pt idx="376">
                  <c:v>Iman Copeland</c:v>
                </c:pt>
                <c:pt idx="377">
                  <c:v>Inaayah French</c:v>
                </c:pt>
                <c:pt idx="378">
                  <c:v>Indiana Acosta</c:v>
                </c:pt>
                <c:pt idx="379">
                  <c:v>Ines Cotton</c:v>
                </c:pt>
                <c:pt idx="380">
                  <c:v>Ingrid Rowe</c:v>
                </c:pt>
                <c:pt idx="381">
                  <c:v>Ioan Hammond</c:v>
                </c:pt>
                <c:pt idx="382">
                  <c:v>Iolo Armstrong</c:v>
                </c:pt>
                <c:pt idx="383">
                  <c:v>Iram Mclellan</c:v>
                </c:pt>
                <c:pt idx="384">
                  <c:v>Isaak Ward</c:v>
                </c:pt>
                <c:pt idx="385">
                  <c:v>Isabel Gardiner</c:v>
                </c:pt>
                <c:pt idx="386">
                  <c:v>Isabel Mayer</c:v>
                </c:pt>
                <c:pt idx="387">
                  <c:v>Ishika Kidd</c:v>
                </c:pt>
                <c:pt idx="388">
                  <c:v>Ishmael Rhodes</c:v>
                </c:pt>
                <c:pt idx="389">
                  <c:v>Isla-Mae Coffey</c:v>
                </c:pt>
                <c:pt idx="390">
                  <c:v>Isla-Mae Moran</c:v>
                </c:pt>
                <c:pt idx="391">
                  <c:v>Isobel Duarte</c:v>
                </c:pt>
                <c:pt idx="392">
                  <c:v>Issa Blankenship</c:v>
                </c:pt>
                <c:pt idx="393">
                  <c:v>Ivor Justice</c:v>
                </c:pt>
                <c:pt idx="394">
                  <c:v>Ivor Riley</c:v>
                </c:pt>
                <c:pt idx="395">
                  <c:v>Ivor Yang</c:v>
                </c:pt>
                <c:pt idx="396">
                  <c:v>Jada Cortes</c:v>
                </c:pt>
                <c:pt idx="397">
                  <c:v>Jada Hall</c:v>
                </c:pt>
                <c:pt idx="398">
                  <c:v>Jade Ewing</c:v>
                </c:pt>
                <c:pt idx="399">
                  <c:v>Jaeden Freeman</c:v>
                </c:pt>
                <c:pt idx="400">
                  <c:v>Jagdeep Dixon</c:v>
                </c:pt>
                <c:pt idx="401">
                  <c:v>Jagoda Cleveland</c:v>
                </c:pt>
                <c:pt idx="402">
                  <c:v>Jai Boone</c:v>
                </c:pt>
                <c:pt idx="403">
                  <c:v>Jaiden Sheridan</c:v>
                </c:pt>
                <c:pt idx="404">
                  <c:v>Jaime Vega</c:v>
                </c:pt>
                <c:pt idx="405">
                  <c:v>Jak Rosas</c:v>
                </c:pt>
                <c:pt idx="406">
                  <c:v>Jameson Denton</c:v>
                </c:pt>
                <c:pt idx="407">
                  <c:v>Jamie-Lee Vasquez</c:v>
                </c:pt>
                <c:pt idx="408">
                  <c:v>Jamie-Leigh Douglas</c:v>
                </c:pt>
                <c:pt idx="409">
                  <c:v>Jane Beech</c:v>
                </c:pt>
                <c:pt idx="410">
                  <c:v>Jareth William</c:v>
                </c:pt>
                <c:pt idx="411">
                  <c:v>Javan Sanderson</c:v>
                </c:pt>
                <c:pt idx="412">
                  <c:v>Jayce Alvarado</c:v>
                </c:pt>
                <c:pt idx="413">
                  <c:v>Jaydn Preece</c:v>
                </c:pt>
                <c:pt idx="414">
                  <c:v>Jaydon Cano</c:v>
                </c:pt>
                <c:pt idx="415">
                  <c:v>Jaye Vincent</c:v>
                </c:pt>
                <c:pt idx="416">
                  <c:v>Jayne Jefferson</c:v>
                </c:pt>
                <c:pt idx="417">
                  <c:v>Jean Griffiths</c:v>
                </c:pt>
                <c:pt idx="418">
                  <c:v>Jean Stokes</c:v>
                </c:pt>
                <c:pt idx="419">
                  <c:v>Jean-Luc Casey</c:v>
                </c:pt>
                <c:pt idx="420">
                  <c:v>Jed Cuevas</c:v>
                </c:pt>
                <c:pt idx="421">
                  <c:v>Jeevan Ahmed</c:v>
                </c:pt>
                <c:pt idx="422">
                  <c:v>Jeevan Russo</c:v>
                </c:pt>
                <c:pt idx="423">
                  <c:v>Jeffrey Galindo</c:v>
                </c:pt>
                <c:pt idx="424">
                  <c:v>Jem Sanders</c:v>
                </c:pt>
                <c:pt idx="425">
                  <c:v>Jemma Spencer</c:v>
                </c:pt>
                <c:pt idx="426">
                  <c:v>Jenson Connelly</c:v>
                </c:pt>
                <c:pt idx="427">
                  <c:v>Jesus Flores</c:v>
                </c:pt>
                <c:pt idx="428">
                  <c:v>Jett Lee</c:v>
                </c:pt>
                <c:pt idx="429">
                  <c:v>Jia Harrington</c:v>
                </c:pt>
                <c:pt idx="430">
                  <c:v>Jill Holmes</c:v>
                </c:pt>
                <c:pt idx="431">
                  <c:v>Jim Hayward</c:v>
                </c:pt>
                <c:pt idx="432">
                  <c:v>Jocelyn Oliver</c:v>
                </c:pt>
                <c:pt idx="433">
                  <c:v>Jodi Mcmanus</c:v>
                </c:pt>
                <c:pt idx="434">
                  <c:v>Joely Huffman</c:v>
                </c:pt>
                <c:pt idx="435">
                  <c:v>Johan Long</c:v>
                </c:pt>
                <c:pt idx="436">
                  <c:v>Johanna Dowling</c:v>
                </c:pt>
                <c:pt idx="437">
                  <c:v>Johnathon Corrigan</c:v>
                </c:pt>
                <c:pt idx="438">
                  <c:v>Jonty Smith</c:v>
                </c:pt>
                <c:pt idx="439">
                  <c:v>Jordanna Carpenter</c:v>
                </c:pt>
                <c:pt idx="440">
                  <c:v>Jorden Kirkland</c:v>
                </c:pt>
                <c:pt idx="441">
                  <c:v>Jordi Stuart</c:v>
                </c:pt>
                <c:pt idx="442">
                  <c:v>Jordyn Booth</c:v>
                </c:pt>
                <c:pt idx="443">
                  <c:v>Jorgie Callahan</c:v>
                </c:pt>
                <c:pt idx="444">
                  <c:v>Jorgie Hanson</c:v>
                </c:pt>
                <c:pt idx="445">
                  <c:v>Jose Lambert</c:v>
                </c:pt>
                <c:pt idx="446">
                  <c:v>Joseph Skinner</c:v>
                </c:pt>
                <c:pt idx="447">
                  <c:v>Josh Finney</c:v>
                </c:pt>
                <c:pt idx="448">
                  <c:v>Jozef Bloom</c:v>
                </c:pt>
                <c:pt idx="449">
                  <c:v>Juan Grimes</c:v>
                </c:pt>
                <c:pt idx="450">
                  <c:v>Judith Scott</c:v>
                </c:pt>
                <c:pt idx="451">
                  <c:v>Jules Byers</c:v>
                </c:pt>
                <c:pt idx="452">
                  <c:v>Julius Guerrero</c:v>
                </c:pt>
                <c:pt idx="453">
                  <c:v>Julius Herring</c:v>
                </c:pt>
                <c:pt idx="454">
                  <c:v>Juno Bateman</c:v>
                </c:pt>
                <c:pt idx="455">
                  <c:v>Kacy Bailey</c:v>
                </c:pt>
                <c:pt idx="456">
                  <c:v>Kaden Daly</c:v>
                </c:pt>
                <c:pt idx="457">
                  <c:v>Kain Kemp</c:v>
                </c:pt>
                <c:pt idx="458">
                  <c:v>Kaiya Huber</c:v>
                </c:pt>
                <c:pt idx="459">
                  <c:v>Kaleb Wyatt</c:v>
                </c:pt>
                <c:pt idx="460">
                  <c:v>Kalum Bass</c:v>
                </c:pt>
                <c:pt idx="461">
                  <c:v>Kamron Blackmore</c:v>
                </c:pt>
                <c:pt idx="462">
                  <c:v>Kareem Redman</c:v>
                </c:pt>
                <c:pt idx="463">
                  <c:v>Kareena Boyle</c:v>
                </c:pt>
                <c:pt idx="464">
                  <c:v>Karol Craig</c:v>
                </c:pt>
                <c:pt idx="465">
                  <c:v>Karson Lu</c:v>
                </c:pt>
                <c:pt idx="466">
                  <c:v>Kasper Higgs</c:v>
                </c:pt>
                <c:pt idx="467">
                  <c:v>Kate Dunkley</c:v>
                </c:pt>
                <c:pt idx="468">
                  <c:v>Katerina Tran</c:v>
                </c:pt>
                <c:pt idx="469">
                  <c:v>Katrina Esquivel</c:v>
                </c:pt>
                <c:pt idx="470">
                  <c:v>Kay Oneil</c:v>
                </c:pt>
                <c:pt idx="471">
                  <c:v>Kayla Skinner</c:v>
                </c:pt>
                <c:pt idx="472">
                  <c:v>Kaylem Howard</c:v>
                </c:pt>
                <c:pt idx="473">
                  <c:v>Kayley Barajas</c:v>
                </c:pt>
                <c:pt idx="474">
                  <c:v>Keanu Mahoney</c:v>
                </c:pt>
                <c:pt idx="475">
                  <c:v>Keir Allman</c:v>
                </c:pt>
                <c:pt idx="476">
                  <c:v>Kenan Pruitt</c:v>
                </c:pt>
                <c:pt idx="477">
                  <c:v>Kenan Witt</c:v>
                </c:pt>
                <c:pt idx="478">
                  <c:v>Kendal Todd</c:v>
                </c:pt>
                <c:pt idx="479">
                  <c:v>Kendall Horton</c:v>
                </c:pt>
                <c:pt idx="480">
                  <c:v>Kennedy Guzman</c:v>
                </c:pt>
                <c:pt idx="481">
                  <c:v>Kennedy Pittman</c:v>
                </c:pt>
                <c:pt idx="482">
                  <c:v>Kerry Mccann</c:v>
                </c:pt>
                <c:pt idx="483">
                  <c:v>Kester Estrada</c:v>
                </c:pt>
                <c:pt idx="484">
                  <c:v>Khadijah Joseph</c:v>
                </c:pt>
                <c:pt idx="485">
                  <c:v>Khia Dotson</c:v>
                </c:pt>
                <c:pt idx="486">
                  <c:v>Khloe Dixon</c:v>
                </c:pt>
                <c:pt idx="487">
                  <c:v>Kia Henson</c:v>
                </c:pt>
                <c:pt idx="488">
                  <c:v>Kiara Pearson</c:v>
                </c:pt>
                <c:pt idx="489">
                  <c:v>Kiefer Copeland</c:v>
                </c:pt>
                <c:pt idx="490">
                  <c:v>Kieren Bradshaw</c:v>
                </c:pt>
                <c:pt idx="491">
                  <c:v>Kingsley Novak</c:v>
                </c:pt>
                <c:pt idx="492">
                  <c:v>Kingston Rowland</c:v>
                </c:pt>
                <c:pt idx="493">
                  <c:v>Kirk Mcfarlane</c:v>
                </c:pt>
                <c:pt idx="494">
                  <c:v>Kirk Nguyen</c:v>
                </c:pt>
                <c:pt idx="495">
                  <c:v>Kirk Parsons</c:v>
                </c:pt>
                <c:pt idx="496">
                  <c:v>Kit Horn</c:v>
                </c:pt>
                <c:pt idx="497">
                  <c:v>Kiya Bass</c:v>
                </c:pt>
                <c:pt idx="498">
                  <c:v>Klay Mcnally</c:v>
                </c:pt>
                <c:pt idx="499">
                  <c:v>Koa Fowler</c:v>
                </c:pt>
                <c:pt idx="500">
                  <c:v>Kobi Findlay</c:v>
                </c:pt>
                <c:pt idx="501">
                  <c:v>Kobie Leon</c:v>
                </c:pt>
                <c:pt idx="502">
                  <c:v>Kobie Schroeder</c:v>
                </c:pt>
                <c:pt idx="503">
                  <c:v>Kodi Lawson</c:v>
                </c:pt>
                <c:pt idx="504">
                  <c:v>Kody Fulton</c:v>
                </c:pt>
                <c:pt idx="505">
                  <c:v>Kofi Hobbs</c:v>
                </c:pt>
                <c:pt idx="506">
                  <c:v>Kole Gomez</c:v>
                </c:pt>
                <c:pt idx="507">
                  <c:v>Konnor Barrera</c:v>
                </c:pt>
                <c:pt idx="508">
                  <c:v>Krish Berry</c:v>
                </c:pt>
                <c:pt idx="509">
                  <c:v>Kristen Parkes</c:v>
                </c:pt>
                <c:pt idx="510">
                  <c:v>Kristi Griffith</c:v>
                </c:pt>
                <c:pt idx="511">
                  <c:v>Krystal Knox</c:v>
                </c:pt>
                <c:pt idx="512">
                  <c:v>Krzysztof Lucero</c:v>
                </c:pt>
                <c:pt idx="513">
                  <c:v>Kush Frederick</c:v>
                </c:pt>
                <c:pt idx="514">
                  <c:v>Kylie Rankin</c:v>
                </c:pt>
                <c:pt idx="515">
                  <c:v>Kylo Trujillo</c:v>
                </c:pt>
                <c:pt idx="516">
                  <c:v>Kyra Mercer</c:v>
                </c:pt>
                <c:pt idx="517">
                  <c:v>Lacy Carlson</c:v>
                </c:pt>
                <c:pt idx="518">
                  <c:v>Lainey Woodard</c:v>
                </c:pt>
                <c:pt idx="519">
                  <c:v>Lamar Esquivel</c:v>
                </c:pt>
                <c:pt idx="520">
                  <c:v>Laurel Sutton</c:v>
                </c:pt>
                <c:pt idx="521">
                  <c:v>Lauren Bellamy</c:v>
                </c:pt>
                <c:pt idx="522">
                  <c:v>Lee Stone</c:v>
                </c:pt>
                <c:pt idx="523">
                  <c:v>Leela Hurst</c:v>
                </c:pt>
                <c:pt idx="524">
                  <c:v>Lesley Singleton</c:v>
                </c:pt>
                <c:pt idx="525">
                  <c:v>Levi Ortega</c:v>
                </c:pt>
                <c:pt idx="526">
                  <c:v>Levi Waters</c:v>
                </c:pt>
                <c:pt idx="527">
                  <c:v>Lewie Bentley</c:v>
                </c:pt>
                <c:pt idx="528">
                  <c:v>Lewys Haines</c:v>
                </c:pt>
                <c:pt idx="529">
                  <c:v>Lexi-Mai Booth</c:v>
                </c:pt>
                <c:pt idx="530">
                  <c:v>Leyton O'Reilly</c:v>
                </c:pt>
                <c:pt idx="531">
                  <c:v>Lia Lister</c:v>
                </c:pt>
                <c:pt idx="532">
                  <c:v>Lianne Whiteley</c:v>
                </c:pt>
                <c:pt idx="533">
                  <c:v>Libby Frame</c:v>
                </c:pt>
                <c:pt idx="534">
                  <c:v>Lidia Dixon</c:v>
                </c:pt>
                <c:pt idx="535">
                  <c:v>Lilianna Curtis</c:v>
                </c:pt>
                <c:pt idx="536">
                  <c:v>Lilith Sanford</c:v>
                </c:pt>
                <c:pt idx="537">
                  <c:v>Lilly-Grace Wilcox</c:v>
                </c:pt>
                <c:pt idx="538">
                  <c:v>Lincoln Sanchez</c:v>
                </c:pt>
                <c:pt idx="539">
                  <c:v>Lindsay Tate</c:v>
                </c:pt>
                <c:pt idx="540">
                  <c:v>Lindsey Clark</c:v>
                </c:pt>
                <c:pt idx="541">
                  <c:v>Lindsey Mata</c:v>
                </c:pt>
                <c:pt idx="542">
                  <c:v>Lisa Baldwin</c:v>
                </c:pt>
                <c:pt idx="543">
                  <c:v>Lleyton Paterson</c:v>
                </c:pt>
                <c:pt idx="544">
                  <c:v>Lucia Mcclain</c:v>
                </c:pt>
                <c:pt idx="545">
                  <c:v>Luciana Cairns</c:v>
                </c:pt>
                <c:pt idx="546">
                  <c:v>Lucien George</c:v>
                </c:pt>
                <c:pt idx="547">
                  <c:v>Lucille Kearney</c:v>
                </c:pt>
                <c:pt idx="548">
                  <c:v>Lucinda Durham</c:v>
                </c:pt>
                <c:pt idx="549">
                  <c:v>Lucinda Harding</c:v>
                </c:pt>
                <c:pt idx="550">
                  <c:v>Lulu Frost</c:v>
                </c:pt>
                <c:pt idx="551">
                  <c:v>Lynsey Becker</c:v>
                </c:pt>
                <c:pt idx="552">
                  <c:v>Maariya Goldsmith</c:v>
                </c:pt>
                <c:pt idx="553">
                  <c:v>Macauley Bean</c:v>
                </c:pt>
                <c:pt idx="554">
                  <c:v>Macauley Wilder</c:v>
                </c:pt>
                <c:pt idx="555">
                  <c:v>Macauly Barr</c:v>
                </c:pt>
                <c:pt idx="556">
                  <c:v>Macauly Yang</c:v>
                </c:pt>
                <c:pt idx="557">
                  <c:v>Maci Hensley</c:v>
                </c:pt>
                <c:pt idx="558">
                  <c:v>Mackenzie Randolph</c:v>
                </c:pt>
                <c:pt idx="559">
                  <c:v>Macy Hulme</c:v>
                </c:pt>
                <c:pt idx="560">
                  <c:v>Maddie Blaese</c:v>
                </c:pt>
                <c:pt idx="561">
                  <c:v>Madeeha Pena</c:v>
                </c:pt>
                <c:pt idx="562">
                  <c:v>Madihah Velazquez</c:v>
                </c:pt>
                <c:pt idx="563">
                  <c:v>Madina Dickinson</c:v>
                </c:pt>
                <c:pt idx="564">
                  <c:v>Magdalena Maxwell</c:v>
                </c:pt>
                <c:pt idx="565">
                  <c:v>Magnus Dunne</c:v>
                </c:pt>
                <c:pt idx="566">
                  <c:v>Mahamed Kearns</c:v>
                </c:pt>
                <c:pt idx="567">
                  <c:v>Mahira Whitfield</c:v>
                </c:pt>
                <c:pt idx="568">
                  <c:v>Mai Solis</c:v>
                </c:pt>
                <c:pt idx="569">
                  <c:v>Mairead Lawrence</c:v>
                </c:pt>
                <c:pt idx="570">
                  <c:v>Maiya Blackmore</c:v>
                </c:pt>
                <c:pt idx="571">
                  <c:v>Maizie Walter</c:v>
                </c:pt>
                <c:pt idx="572">
                  <c:v>Maja Travis</c:v>
                </c:pt>
                <c:pt idx="573">
                  <c:v>Malachy Higgs</c:v>
                </c:pt>
                <c:pt idx="574">
                  <c:v>Malaika Spears</c:v>
                </c:pt>
                <c:pt idx="575">
                  <c:v>Malak Olson</c:v>
                </c:pt>
                <c:pt idx="576">
                  <c:v>Malakai Plant</c:v>
                </c:pt>
                <c:pt idx="577">
                  <c:v>Malaki Kearns</c:v>
                </c:pt>
                <c:pt idx="578">
                  <c:v>Mali Storey</c:v>
                </c:pt>
                <c:pt idx="579">
                  <c:v>Malia Delaney</c:v>
                </c:pt>
                <c:pt idx="580">
                  <c:v>Malik Alcock</c:v>
                </c:pt>
                <c:pt idx="581">
                  <c:v>Manahil Bradley</c:v>
                </c:pt>
                <c:pt idx="582">
                  <c:v>Manal Clements</c:v>
                </c:pt>
                <c:pt idx="583">
                  <c:v>Manuel Klein</c:v>
                </c:pt>
                <c:pt idx="584">
                  <c:v>Manveer Gibson</c:v>
                </c:pt>
                <c:pt idx="585">
                  <c:v>Marc Macleod</c:v>
                </c:pt>
                <c:pt idx="586">
                  <c:v>Marc Mcgowan</c:v>
                </c:pt>
                <c:pt idx="587">
                  <c:v>Marco Bate</c:v>
                </c:pt>
                <c:pt idx="588">
                  <c:v>Mared Pittman</c:v>
                </c:pt>
                <c:pt idx="589">
                  <c:v>Mared Prosser</c:v>
                </c:pt>
                <c:pt idx="590">
                  <c:v>Marianna Callaghan</c:v>
                </c:pt>
                <c:pt idx="591">
                  <c:v>Marianna Carter</c:v>
                </c:pt>
                <c:pt idx="592">
                  <c:v>Mariella Pemberton</c:v>
                </c:pt>
                <c:pt idx="593">
                  <c:v>Mark Burnett</c:v>
                </c:pt>
                <c:pt idx="594">
                  <c:v>Marley Krause</c:v>
                </c:pt>
                <c:pt idx="595">
                  <c:v>Martin Owen</c:v>
                </c:pt>
                <c:pt idx="596">
                  <c:v>Martyn Craft</c:v>
                </c:pt>
                <c:pt idx="597">
                  <c:v>Mason Horne</c:v>
                </c:pt>
                <c:pt idx="598">
                  <c:v>Mason Sharpe</c:v>
                </c:pt>
                <c:pt idx="599">
                  <c:v>Matei Dodd</c:v>
                </c:pt>
                <c:pt idx="600">
                  <c:v>Mathilde Cantrell</c:v>
                </c:pt>
                <c:pt idx="601">
                  <c:v>Matilda Middleton</c:v>
                </c:pt>
                <c:pt idx="602">
                  <c:v>Matt Thornton</c:v>
                </c:pt>
                <c:pt idx="603">
                  <c:v>Maud Bate</c:v>
                </c:pt>
                <c:pt idx="604">
                  <c:v>Maud Bloggs</c:v>
                </c:pt>
                <c:pt idx="605">
                  <c:v>Max Levy</c:v>
                </c:pt>
                <c:pt idx="606">
                  <c:v>Max Rawlings</c:v>
                </c:pt>
                <c:pt idx="607">
                  <c:v>Maya Fox</c:v>
                </c:pt>
                <c:pt idx="608">
                  <c:v>Maya Little</c:v>
                </c:pt>
                <c:pt idx="609">
                  <c:v>Maya Mccarthy</c:v>
                </c:pt>
                <c:pt idx="610">
                  <c:v>Mehdi Hansen</c:v>
                </c:pt>
                <c:pt idx="611">
                  <c:v>Melissa Kaufman</c:v>
                </c:pt>
                <c:pt idx="612">
                  <c:v>Melvin Underwood</c:v>
                </c:pt>
                <c:pt idx="613">
                  <c:v>Menaal Russell</c:v>
                </c:pt>
                <c:pt idx="614">
                  <c:v>Menachem Montoya</c:v>
                </c:pt>
                <c:pt idx="615">
                  <c:v>Menachem O'Sullivan</c:v>
                </c:pt>
                <c:pt idx="616">
                  <c:v>Mercy Alvarez</c:v>
                </c:pt>
                <c:pt idx="617">
                  <c:v>Merlin Pena</c:v>
                </c:pt>
                <c:pt idx="618">
                  <c:v>Miah Keeling</c:v>
                </c:pt>
                <c:pt idx="619">
                  <c:v>Micah Cooper</c:v>
                </c:pt>
                <c:pt idx="620">
                  <c:v>Micah Donnelly</c:v>
                </c:pt>
                <c:pt idx="621">
                  <c:v>Micah Thompson</c:v>
                </c:pt>
                <c:pt idx="622">
                  <c:v>Michael Wallis</c:v>
                </c:pt>
                <c:pt idx="623">
                  <c:v>Micheal Greer</c:v>
                </c:pt>
                <c:pt idx="624">
                  <c:v>Michele Burris</c:v>
                </c:pt>
                <c:pt idx="625">
                  <c:v>Mike O'Sullivan</c:v>
                </c:pt>
                <c:pt idx="626">
                  <c:v>Millicent Chang</c:v>
                </c:pt>
                <c:pt idx="627">
                  <c:v>Milly Meza</c:v>
                </c:pt>
                <c:pt idx="628">
                  <c:v>Minnie Mckee</c:v>
                </c:pt>
                <c:pt idx="629">
                  <c:v>Missy Maddox</c:v>
                </c:pt>
                <c:pt idx="630">
                  <c:v>Misty Burris</c:v>
                </c:pt>
                <c:pt idx="631">
                  <c:v>Mohamed Harwood</c:v>
                </c:pt>
                <c:pt idx="632">
                  <c:v>Mohamed Wormald</c:v>
                </c:pt>
                <c:pt idx="633">
                  <c:v>Mohammad Mcclain</c:v>
                </c:pt>
                <c:pt idx="634">
                  <c:v>Mohammed Wormald</c:v>
                </c:pt>
                <c:pt idx="635">
                  <c:v>Montague Harrell</c:v>
                </c:pt>
                <c:pt idx="636">
                  <c:v>Muhammad Bowden</c:v>
                </c:pt>
                <c:pt idx="637">
                  <c:v>Muhammad Mendoza</c:v>
                </c:pt>
                <c:pt idx="638">
                  <c:v>Murat Cardenas</c:v>
                </c:pt>
                <c:pt idx="639">
                  <c:v>Muskaan Fraser</c:v>
                </c:pt>
                <c:pt idx="640">
                  <c:v>Muskaan Lennon</c:v>
                </c:pt>
                <c:pt idx="641">
                  <c:v>Mustafa Bauer</c:v>
                </c:pt>
                <c:pt idx="642">
                  <c:v>Nada Esparza</c:v>
                </c:pt>
                <c:pt idx="643">
                  <c:v>Najma Wall</c:v>
                </c:pt>
                <c:pt idx="644">
                  <c:v>Nana Goddard</c:v>
                </c:pt>
                <c:pt idx="645">
                  <c:v>Nana Mitchell</c:v>
                </c:pt>
                <c:pt idx="646">
                  <c:v>Natalia Deacon</c:v>
                </c:pt>
                <c:pt idx="647">
                  <c:v>Naveed Mohamed</c:v>
                </c:pt>
                <c:pt idx="648">
                  <c:v>Neave Bridges</c:v>
                </c:pt>
                <c:pt idx="649">
                  <c:v>Neave Marsden</c:v>
                </c:pt>
                <c:pt idx="650">
                  <c:v>Neel Carroll</c:v>
                </c:pt>
                <c:pt idx="651">
                  <c:v>Neel Mair</c:v>
                </c:pt>
                <c:pt idx="652">
                  <c:v>Nell Burnett</c:v>
                </c:pt>
                <c:pt idx="653">
                  <c:v>Nell Melton</c:v>
                </c:pt>
                <c:pt idx="654">
                  <c:v>Nelly Rhodes</c:v>
                </c:pt>
                <c:pt idx="655">
                  <c:v>Neriah Humphreys</c:v>
                </c:pt>
                <c:pt idx="656">
                  <c:v>Neriah Mcintyre</c:v>
                </c:pt>
                <c:pt idx="657">
                  <c:v>Neve Gallagher</c:v>
                </c:pt>
                <c:pt idx="658">
                  <c:v>Nial Casey</c:v>
                </c:pt>
                <c:pt idx="659">
                  <c:v>Nikkita Farrington</c:v>
                </c:pt>
                <c:pt idx="660">
                  <c:v>Nikola Navarro</c:v>
                </c:pt>
                <c:pt idx="661">
                  <c:v>Noah Reeves</c:v>
                </c:pt>
                <c:pt idx="662">
                  <c:v>Nora Kramer</c:v>
                </c:pt>
                <c:pt idx="663">
                  <c:v>Nour Ridley</c:v>
                </c:pt>
                <c:pt idx="664">
                  <c:v>Nuha Wheatley</c:v>
                </c:pt>
                <c:pt idx="665">
                  <c:v>Nur Howe</c:v>
                </c:pt>
                <c:pt idx="666">
                  <c:v>Ocean Mcneill</c:v>
                </c:pt>
                <c:pt idx="667">
                  <c:v>Olaf Quinn</c:v>
                </c:pt>
                <c:pt idx="668">
                  <c:v>Olivia-Rose Ruiz</c:v>
                </c:pt>
                <c:pt idx="669">
                  <c:v>Oliwier Lang</c:v>
                </c:pt>
                <c:pt idx="670">
                  <c:v>Oliwier Wilde</c:v>
                </c:pt>
                <c:pt idx="671">
                  <c:v>Olly Edmonds</c:v>
                </c:pt>
                <c:pt idx="672">
                  <c:v>Oskar Cooke</c:v>
                </c:pt>
                <c:pt idx="673">
                  <c:v>Osman Chaney</c:v>
                </c:pt>
                <c:pt idx="674">
                  <c:v>Owais Glenn</c:v>
                </c:pt>
                <c:pt idx="675">
                  <c:v>Ozan Dominguez</c:v>
                </c:pt>
                <c:pt idx="676">
                  <c:v>Paisley Peck</c:v>
                </c:pt>
                <c:pt idx="677">
                  <c:v>Paris Little</c:v>
                </c:pt>
                <c:pt idx="678">
                  <c:v>Parris Rodgers</c:v>
                </c:pt>
                <c:pt idx="679">
                  <c:v>Parris Stark</c:v>
                </c:pt>
                <c:pt idx="680">
                  <c:v>Patrik Li</c:v>
                </c:pt>
                <c:pt idx="681">
                  <c:v>Paulina Rahman</c:v>
                </c:pt>
                <c:pt idx="682">
                  <c:v>Pawel Cardenas</c:v>
                </c:pt>
                <c:pt idx="683">
                  <c:v>Petra Ruiz</c:v>
                </c:pt>
                <c:pt idx="684">
                  <c:v>Peyton Mcdaniel</c:v>
                </c:pt>
                <c:pt idx="685">
                  <c:v>Phebe Mcghee</c:v>
                </c:pt>
                <c:pt idx="686">
                  <c:v>Phebe Short</c:v>
                </c:pt>
                <c:pt idx="687">
                  <c:v>Phoebe Bellamy</c:v>
                </c:pt>
                <c:pt idx="688">
                  <c:v>Poppy-Mae Burnett</c:v>
                </c:pt>
                <c:pt idx="689">
                  <c:v>Poppy-Rose Phan</c:v>
                </c:pt>
                <c:pt idx="690">
                  <c:v>Preston Bennett</c:v>
                </c:pt>
                <c:pt idx="691">
                  <c:v>Prince Mcfadden</c:v>
                </c:pt>
                <c:pt idx="692">
                  <c:v>Princess Swan</c:v>
                </c:pt>
                <c:pt idx="693">
                  <c:v>Priyanka Martinez</c:v>
                </c:pt>
                <c:pt idx="694">
                  <c:v>Qasim Ball</c:v>
                </c:pt>
                <c:pt idx="695">
                  <c:v>Rahim Flores</c:v>
                </c:pt>
                <c:pt idx="696">
                  <c:v>Rajveer Hurst</c:v>
                </c:pt>
                <c:pt idx="697">
                  <c:v>Rania Hess</c:v>
                </c:pt>
                <c:pt idx="698">
                  <c:v>Raphael Ashley</c:v>
                </c:pt>
                <c:pt idx="699">
                  <c:v>Rayan Carver</c:v>
                </c:pt>
                <c:pt idx="700">
                  <c:v>Rayyan Young</c:v>
                </c:pt>
                <c:pt idx="701">
                  <c:v>Reagan Cartwright</c:v>
                </c:pt>
                <c:pt idx="702">
                  <c:v>Reece Lister</c:v>
                </c:pt>
                <c:pt idx="703">
                  <c:v>Reegan Mcfarlane</c:v>
                </c:pt>
                <c:pt idx="704">
                  <c:v>Regina Melendez</c:v>
                </c:pt>
                <c:pt idx="705">
                  <c:v>Reid O'Moore</c:v>
                </c:pt>
                <c:pt idx="706">
                  <c:v>Renee Hodgson</c:v>
                </c:pt>
                <c:pt idx="707">
                  <c:v>Renee Milner</c:v>
                </c:pt>
                <c:pt idx="708">
                  <c:v>Renesmee Sierra</c:v>
                </c:pt>
                <c:pt idx="709">
                  <c:v>Rheanna Burch</c:v>
                </c:pt>
                <c:pt idx="710">
                  <c:v>Rhia Duke</c:v>
                </c:pt>
                <c:pt idx="711">
                  <c:v>Rhiann Bourne</c:v>
                </c:pt>
                <c:pt idx="712">
                  <c:v>Rhiann Luna</c:v>
                </c:pt>
                <c:pt idx="713">
                  <c:v>Rhianna Hendricks</c:v>
                </c:pt>
                <c:pt idx="714">
                  <c:v>Rhonda Daugherty</c:v>
                </c:pt>
                <c:pt idx="715">
                  <c:v>Rhys Webb</c:v>
                </c:pt>
                <c:pt idx="716">
                  <c:v>Richard Bloggs</c:v>
                </c:pt>
                <c:pt idx="717">
                  <c:v>Rick Timms</c:v>
                </c:pt>
                <c:pt idx="718">
                  <c:v>Riley Hills</c:v>
                </c:pt>
                <c:pt idx="719">
                  <c:v>Riley-James Norris</c:v>
                </c:pt>
                <c:pt idx="720">
                  <c:v>Rimsha Bolton</c:v>
                </c:pt>
                <c:pt idx="721">
                  <c:v>Rivka Dawson</c:v>
                </c:pt>
                <c:pt idx="722">
                  <c:v>Riya Chung</c:v>
                </c:pt>
                <c:pt idx="723">
                  <c:v>Riyad Jacobs</c:v>
                </c:pt>
                <c:pt idx="724">
                  <c:v>Robin Monroe</c:v>
                </c:pt>
                <c:pt idx="725">
                  <c:v>Robyn Hawes</c:v>
                </c:pt>
                <c:pt idx="726">
                  <c:v>Rochelle Cooley</c:v>
                </c:pt>
                <c:pt idx="727">
                  <c:v>Rocky Harvey</c:v>
                </c:pt>
                <c:pt idx="728">
                  <c:v>Rodrigo Gray</c:v>
                </c:pt>
                <c:pt idx="729">
                  <c:v>Rohan Navarro</c:v>
                </c:pt>
                <c:pt idx="730">
                  <c:v>Roland Witt</c:v>
                </c:pt>
                <c:pt idx="731">
                  <c:v>Roma Douglas</c:v>
                </c:pt>
                <c:pt idx="732">
                  <c:v>Ronan Mcarthur</c:v>
                </c:pt>
                <c:pt idx="733">
                  <c:v>Rory Ashley</c:v>
                </c:pt>
                <c:pt idx="734">
                  <c:v>Rosa Patel</c:v>
                </c:pt>
                <c:pt idx="735">
                  <c:v>Roshan Oakley</c:v>
                </c:pt>
                <c:pt idx="736">
                  <c:v>Roshni Robinson</c:v>
                </c:pt>
                <c:pt idx="737">
                  <c:v>Ruari Coles</c:v>
                </c:pt>
                <c:pt idx="738">
                  <c:v>Ruben Mcleod</c:v>
                </c:pt>
                <c:pt idx="739">
                  <c:v>Ruby-Leigh Tapia</c:v>
                </c:pt>
                <c:pt idx="740">
                  <c:v>Ruby-May Buxton</c:v>
                </c:pt>
                <c:pt idx="741">
                  <c:v>Rumaisa Salt</c:v>
                </c:pt>
                <c:pt idx="742">
                  <c:v>Ryan Sanchez</c:v>
                </c:pt>
                <c:pt idx="743">
                  <c:v>Saanvi Burns</c:v>
                </c:pt>
                <c:pt idx="744">
                  <c:v>Sabrina Chandler</c:v>
                </c:pt>
                <c:pt idx="745">
                  <c:v>Sade Munoz</c:v>
                </c:pt>
                <c:pt idx="746">
                  <c:v>Sadia Patterson</c:v>
                </c:pt>
                <c:pt idx="747">
                  <c:v>Safiyah Spooner</c:v>
                </c:pt>
                <c:pt idx="748">
                  <c:v>Safwan Marin</c:v>
                </c:pt>
                <c:pt idx="749">
                  <c:v>Sahib Henson</c:v>
                </c:pt>
                <c:pt idx="750">
                  <c:v>Said Gonzales</c:v>
                </c:pt>
                <c:pt idx="751">
                  <c:v>Saif Murphy</c:v>
                </c:pt>
                <c:pt idx="752">
                  <c:v>Saim Mcdermott</c:v>
                </c:pt>
                <c:pt idx="753">
                  <c:v>Sakina Mccall</c:v>
                </c:pt>
                <c:pt idx="754">
                  <c:v>Salma Downs</c:v>
                </c:pt>
                <c:pt idx="755">
                  <c:v>Samia Dougherty</c:v>
                </c:pt>
                <c:pt idx="756">
                  <c:v>Sammy Haney</c:v>
                </c:pt>
                <c:pt idx="757">
                  <c:v>Samual Sargent</c:v>
                </c:pt>
                <c:pt idx="758">
                  <c:v>Sana Harmon</c:v>
                </c:pt>
                <c:pt idx="759">
                  <c:v>Sanjeev Davies</c:v>
                </c:pt>
                <c:pt idx="760">
                  <c:v>Sanna Greer</c:v>
                </c:pt>
                <c:pt idx="761">
                  <c:v>Sara Leigh</c:v>
                </c:pt>
                <c:pt idx="762">
                  <c:v>Sarah Povey</c:v>
                </c:pt>
                <c:pt idx="763">
                  <c:v>Sarina Charlton</c:v>
                </c:pt>
                <c:pt idx="764">
                  <c:v>Saskia Munoz</c:v>
                </c:pt>
                <c:pt idx="765">
                  <c:v>Saul Mullins</c:v>
                </c:pt>
                <c:pt idx="766">
                  <c:v>Sebastian Devine</c:v>
                </c:pt>
                <c:pt idx="767">
                  <c:v>Selin Noble</c:v>
                </c:pt>
                <c:pt idx="768">
                  <c:v>Seth Garcia</c:v>
                </c:pt>
                <c:pt idx="769">
                  <c:v>Shaan Ferry</c:v>
                </c:pt>
                <c:pt idx="770">
                  <c:v>Shaan O'Neill</c:v>
                </c:pt>
                <c:pt idx="771">
                  <c:v>Shabaz Vaughn</c:v>
                </c:pt>
                <c:pt idx="772">
                  <c:v>Shae Ewing</c:v>
                </c:pt>
                <c:pt idx="773">
                  <c:v>Shakeel Sims</c:v>
                </c:pt>
                <c:pt idx="774">
                  <c:v>Shane Almond</c:v>
                </c:pt>
                <c:pt idx="775">
                  <c:v>Shania Horner</c:v>
                </c:pt>
                <c:pt idx="776">
                  <c:v>Shannan Fischer</c:v>
                </c:pt>
                <c:pt idx="777">
                  <c:v>Sharmin Glass</c:v>
                </c:pt>
                <c:pt idx="778">
                  <c:v>Shawn Osborne</c:v>
                </c:pt>
                <c:pt idx="779">
                  <c:v>Shayan Kumar</c:v>
                </c:pt>
                <c:pt idx="780">
                  <c:v>Shea Valencia</c:v>
                </c:pt>
                <c:pt idx="781">
                  <c:v>Shelbie Hyde</c:v>
                </c:pt>
                <c:pt idx="782">
                  <c:v>Shelly Fritz</c:v>
                </c:pt>
                <c:pt idx="783">
                  <c:v>Shiloh Beech</c:v>
                </c:pt>
                <c:pt idx="784">
                  <c:v>Shiv Gutierrez</c:v>
                </c:pt>
                <c:pt idx="785">
                  <c:v>Shivani Ramirez</c:v>
                </c:pt>
                <c:pt idx="786">
                  <c:v>Shivani Sexton</c:v>
                </c:pt>
                <c:pt idx="787">
                  <c:v>Shola Wolfe</c:v>
                </c:pt>
                <c:pt idx="788">
                  <c:v>Shuaib Gallagher</c:v>
                </c:pt>
                <c:pt idx="789">
                  <c:v>Sidney Coombes</c:v>
                </c:pt>
                <c:pt idx="790">
                  <c:v>Sienna Colley</c:v>
                </c:pt>
                <c:pt idx="791">
                  <c:v>Sila Rossi</c:v>
                </c:pt>
                <c:pt idx="792">
                  <c:v>Silas Schneider</c:v>
                </c:pt>
                <c:pt idx="793">
                  <c:v>Simran Workman</c:v>
                </c:pt>
                <c:pt idx="794">
                  <c:v>Siyana Smart</c:v>
                </c:pt>
                <c:pt idx="795">
                  <c:v>Skye Goff</c:v>
                </c:pt>
                <c:pt idx="796">
                  <c:v>Skye Macfarlane</c:v>
                </c:pt>
                <c:pt idx="797">
                  <c:v>Sofie Leonard</c:v>
                </c:pt>
                <c:pt idx="798">
                  <c:v>Sonya Brook</c:v>
                </c:pt>
                <c:pt idx="799">
                  <c:v>Stefania Holman</c:v>
                </c:pt>
                <c:pt idx="800">
                  <c:v>Stefano Conway</c:v>
                </c:pt>
                <c:pt idx="801">
                  <c:v>Stephen Whyte</c:v>
                </c:pt>
                <c:pt idx="802">
                  <c:v>Steve Wright</c:v>
                </c:pt>
                <c:pt idx="803">
                  <c:v>Suhayb Buckley</c:v>
                </c:pt>
                <c:pt idx="804">
                  <c:v>Sultan Mccarty</c:v>
                </c:pt>
                <c:pt idx="805">
                  <c:v>Sumaya Reeves</c:v>
                </c:pt>
                <c:pt idx="806">
                  <c:v>Sunil Ware</c:v>
                </c:pt>
                <c:pt idx="807">
                  <c:v>Suraj Lin</c:v>
                </c:pt>
                <c:pt idx="808">
                  <c:v>Suzanne Pearce</c:v>
                </c:pt>
                <c:pt idx="809">
                  <c:v>Sydney Forbes</c:v>
                </c:pt>
                <c:pt idx="810">
                  <c:v>Sydney Pollard</c:v>
                </c:pt>
                <c:pt idx="811">
                  <c:v>Syed Mcneil</c:v>
                </c:pt>
                <c:pt idx="812">
                  <c:v>Syed Woolley</c:v>
                </c:pt>
                <c:pt idx="813">
                  <c:v>Syeda Connolly</c:v>
                </c:pt>
                <c:pt idx="814">
                  <c:v>Tai Irvine</c:v>
                </c:pt>
                <c:pt idx="815">
                  <c:v>Taiba Lu</c:v>
                </c:pt>
                <c:pt idx="816">
                  <c:v>Taine Cleveland</c:v>
                </c:pt>
                <c:pt idx="817">
                  <c:v>Talha Corrigan</c:v>
                </c:pt>
                <c:pt idx="818">
                  <c:v>Talia Baker</c:v>
                </c:pt>
                <c:pt idx="819">
                  <c:v>Taliyah Norton</c:v>
                </c:pt>
                <c:pt idx="820">
                  <c:v>Tamar Bate</c:v>
                </c:pt>
                <c:pt idx="821">
                  <c:v>Tamsin Greaves</c:v>
                </c:pt>
                <c:pt idx="822">
                  <c:v>Tanvir Zuniga</c:v>
                </c:pt>
                <c:pt idx="823">
                  <c:v>Tarun Hayden</c:v>
                </c:pt>
                <c:pt idx="824">
                  <c:v>Taryn Archer</c:v>
                </c:pt>
                <c:pt idx="825">
                  <c:v>Taryn Sears</c:v>
                </c:pt>
                <c:pt idx="826">
                  <c:v>Tashan Mejia</c:v>
                </c:pt>
                <c:pt idx="827">
                  <c:v>Tate Tanner</c:v>
                </c:pt>
                <c:pt idx="828">
                  <c:v>Tatiana Tucker</c:v>
                </c:pt>
                <c:pt idx="829">
                  <c:v>Tayah Horton</c:v>
                </c:pt>
                <c:pt idx="830">
                  <c:v>Taylah Guy</c:v>
                </c:pt>
                <c:pt idx="831">
                  <c:v>Tazmin King</c:v>
                </c:pt>
                <c:pt idx="832">
                  <c:v>Teddie Rutledge</c:v>
                </c:pt>
                <c:pt idx="833">
                  <c:v>Terrell Faulkner</c:v>
                </c:pt>
                <c:pt idx="834">
                  <c:v>Terrence Cresswell</c:v>
                </c:pt>
                <c:pt idx="835">
                  <c:v>Terrence Holt</c:v>
                </c:pt>
                <c:pt idx="836">
                  <c:v>Terrence Wheatley</c:v>
                </c:pt>
                <c:pt idx="837">
                  <c:v>Tevin Day</c:v>
                </c:pt>
                <c:pt idx="838">
                  <c:v>Tiegan Knox</c:v>
                </c:pt>
                <c:pt idx="839">
                  <c:v>Tillie Morton</c:v>
                </c:pt>
                <c:pt idx="840">
                  <c:v>Tina Mcgregor</c:v>
                </c:pt>
                <c:pt idx="841">
                  <c:v>Tj Bannister</c:v>
                </c:pt>
                <c:pt idx="842">
                  <c:v>Tomas Rawlings</c:v>
                </c:pt>
                <c:pt idx="843">
                  <c:v>Toyah Sutton</c:v>
                </c:pt>
                <c:pt idx="844">
                  <c:v>Tracey Bartlett</c:v>
                </c:pt>
                <c:pt idx="845">
                  <c:v>Tristan Baker</c:v>
                </c:pt>
                <c:pt idx="846">
                  <c:v>Tristan Bernal</c:v>
                </c:pt>
                <c:pt idx="847">
                  <c:v>Tylor Mack</c:v>
                </c:pt>
                <c:pt idx="848">
                  <c:v>Tymon Vargas</c:v>
                </c:pt>
                <c:pt idx="849">
                  <c:v>Tyreese Davey</c:v>
                </c:pt>
                <c:pt idx="850">
                  <c:v>Tyrell Mcneill</c:v>
                </c:pt>
                <c:pt idx="851">
                  <c:v>Tyriq Cash</c:v>
                </c:pt>
                <c:pt idx="852">
                  <c:v>Tyron Garrison</c:v>
                </c:pt>
                <c:pt idx="853">
                  <c:v>Umaiza Andrews</c:v>
                </c:pt>
                <c:pt idx="854">
                  <c:v>Ursula Hahn</c:v>
                </c:pt>
                <c:pt idx="855">
                  <c:v>Usaamah Patel</c:v>
                </c:pt>
                <c:pt idx="856">
                  <c:v>Veer Lovell</c:v>
                </c:pt>
                <c:pt idx="857">
                  <c:v>Velma Fletcher</c:v>
                </c:pt>
                <c:pt idx="858">
                  <c:v>Velma Rutledge</c:v>
                </c:pt>
                <c:pt idx="859">
                  <c:v>Vicki Guerrero</c:v>
                </c:pt>
                <c:pt idx="860">
                  <c:v>Viktor Cooley</c:v>
                </c:pt>
                <c:pt idx="861">
                  <c:v>Vinay Oneil</c:v>
                </c:pt>
                <c:pt idx="862">
                  <c:v>Vivek Haas</c:v>
                </c:pt>
                <c:pt idx="863">
                  <c:v>Vivienne Blackburn</c:v>
                </c:pt>
                <c:pt idx="864">
                  <c:v>Waleed Solomon</c:v>
                </c:pt>
                <c:pt idx="865">
                  <c:v>Waqas Crossley</c:v>
                </c:pt>
                <c:pt idx="866">
                  <c:v>Waseem Thatcher</c:v>
                </c:pt>
                <c:pt idx="867">
                  <c:v>Wayne Christian</c:v>
                </c:pt>
                <c:pt idx="868">
                  <c:v>Whitney Mcarthur</c:v>
                </c:pt>
                <c:pt idx="869">
                  <c:v>Wilfred Bowman</c:v>
                </c:pt>
                <c:pt idx="870">
                  <c:v>William Martin</c:v>
                </c:pt>
                <c:pt idx="871">
                  <c:v>Willis York</c:v>
                </c:pt>
                <c:pt idx="872">
                  <c:v>Winifred Banks</c:v>
                </c:pt>
                <c:pt idx="873">
                  <c:v>Wren Kirby</c:v>
                </c:pt>
                <c:pt idx="874">
                  <c:v>Wyatt Compton</c:v>
                </c:pt>
                <c:pt idx="875">
                  <c:v>Yasemin Mcfarlane</c:v>
                </c:pt>
                <c:pt idx="876">
                  <c:v>Yasin Mcintosh</c:v>
                </c:pt>
                <c:pt idx="877">
                  <c:v>Yasmeen Sherman</c:v>
                </c:pt>
                <c:pt idx="878">
                  <c:v>Yazmin Flores</c:v>
                </c:pt>
                <c:pt idx="879">
                  <c:v>Yuvaan Pacheco</c:v>
                </c:pt>
                <c:pt idx="880">
                  <c:v>Zach Reyna</c:v>
                </c:pt>
                <c:pt idx="881">
                  <c:v>Zacharia Vargas</c:v>
                </c:pt>
                <c:pt idx="882">
                  <c:v>Zacharias Moody</c:v>
                </c:pt>
                <c:pt idx="883">
                  <c:v>Zacharias Olson</c:v>
                </c:pt>
                <c:pt idx="884">
                  <c:v>Zahid Perez</c:v>
                </c:pt>
                <c:pt idx="885">
                  <c:v>Zaid Mcdowell</c:v>
                </c:pt>
                <c:pt idx="886">
                  <c:v>Zainab Kirby</c:v>
                </c:pt>
                <c:pt idx="887">
                  <c:v>Zaine Broughton</c:v>
                </c:pt>
                <c:pt idx="888">
                  <c:v>Zaki Brett</c:v>
                </c:pt>
                <c:pt idx="889">
                  <c:v>Zaki Kaur</c:v>
                </c:pt>
                <c:pt idx="890">
                  <c:v>Zakk Felix</c:v>
                </c:pt>
                <c:pt idx="891">
                  <c:v>Zakk Stout</c:v>
                </c:pt>
                <c:pt idx="892">
                  <c:v>Zayn Guy</c:v>
                </c:pt>
                <c:pt idx="893">
                  <c:v>Zaynah Sweeney</c:v>
                </c:pt>
                <c:pt idx="894">
                  <c:v>Zayne Vickers</c:v>
                </c:pt>
                <c:pt idx="895">
                  <c:v>Zephaniah Driscoll</c:v>
                </c:pt>
                <c:pt idx="896">
                  <c:v>Zeshan Vickers</c:v>
                </c:pt>
                <c:pt idx="897">
                  <c:v>Zhane Miranda</c:v>
                </c:pt>
                <c:pt idx="898">
                  <c:v>Ziggy Worthington</c:v>
                </c:pt>
                <c:pt idx="899">
                  <c:v>Zoha Cabrera</c:v>
                </c:pt>
              </c:strCache>
            </c:strRef>
          </c:cat>
          <c:val>
            <c:numRef>
              <c:f>'Fee comparision'!$C$4:$C$904</c:f>
              <c:numCache>
                <c:formatCode>General</c:formatCode>
                <c:ptCount val="900"/>
                <c:pt idx="0">
                  <c:v>40500</c:v>
                </c:pt>
                <c:pt idx="1">
                  <c:v>28500</c:v>
                </c:pt>
                <c:pt idx="2">
                  <c:v>10000</c:v>
                </c:pt>
                <c:pt idx="3">
                  <c:v>28500</c:v>
                </c:pt>
                <c:pt idx="4">
                  <c:v>67500</c:v>
                </c:pt>
                <c:pt idx="5">
                  <c:v>29500</c:v>
                </c:pt>
                <c:pt idx="6">
                  <c:v>8500</c:v>
                </c:pt>
                <c:pt idx="7">
                  <c:v>15000</c:v>
                </c:pt>
                <c:pt idx="8">
                  <c:v>9000</c:v>
                </c:pt>
                <c:pt idx="9">
                  <c:v>43000</c:v>
                </c:pt>
                <c:pt idx="10">
                  <c:v>13000</c:v>
                </c:pt>
                <c:pt idx="11">
                  <c:v>43000</c:v>
                </c:pt>
                <c:pt idx="12">
                  <c:v>41500</c:v>
                </c:pt>
                <c:pt idx="13">
                  <c:v>64000</c:v>
                </c:pt>
                <c:pt idx="14">
                  <c:v>70500</c:v>
                </c:pt>
                <c:pt idx="15">
                  <c:v>84500</c:v>
                </c:pt>
                <c:pt idx="16">
                  <c:v>26000</c:v>
                </c:pt>
                <c:pt idx="17">
                  <c:v>7500</c:v>
                </c:pt>
                <c:pt idx="18">
                  <c:v>20000</c:v>
                </c:pt>
                <c:pt idx="19">
                  <c:v>18500</c:v>
                </c:pt>
                <c:pt idx="20">
                  <c:v>56500</c:v>
                </c:pt>
                <c:pt idx="21">
                  <c:v>62000</c:v>
                </c:pt>
                <c:pt idx="22">
                  <c:v>33500</c:v>
                </c:pt>
                <c:pt idx="23">
                  <c:v>81000</c:v>
                </c:pt>
                <c:pt idx="24">
                  <c:v>73500</c:v>
                </c:pt>
                <c:pt idx="25">
                  <c:v>49000</c:v>
                </c:pt>
                <c:pt idx="26">
                  <c:v>7000</c:v>
                </c:pt>
                <c:pt idx="27">
                  <c:v>5500</c:v>
                </c:pt>
                <c:pt idx="28">
                  <c:v>67000</c:v>
                </c:pt>
                <c:pt idx="29">
                  <c:v>60000</c:v>
                </c:pt>
                <c:pt idx="30">
                  <c:v>35000</c:v>
                </c:pt>
                <c:pt idx="31">
                  <c:v>15500</c:v>
                </c:pt>
                <c:pt idx="32">
                  <c:v>83000</c:v>
                </c:pt>
                <c:pt idx="33">
                  <c:v>35500</c:v>
                </c:pt>
                <c:pt idx="34">
                  <c:v>35500</c:v>
                </c:pt>
                <c:pt idx="35">
                  <c:v>27000</c:v>
                </c:pt>
                <c:pt idx="36">
                  <c:v>54500</c:v>
                </c:pt>
                <c:pt idx="37">
                  <c:v>32500</c:v>
                </c:pt>
                <c:pt idx="38">
                  <c:v>61500</c:v>
                </c:pt>
                <c:pt idx="39">
                  <c:v>85500</c:v>
                </c:pt>
                <c:pt idx="40">
                  <c:v>62500</c:v>
                </c:pt>
                <c:pt idx="41">
                  <c:v>49000</c:v>
                </c:pt>
                <c:pt idx="42">
                  <c:v>34500</c:v>
                </c:pt>
                <c:pt idx="43">
                  <c:v>67500</c:v>
                </c:pt>
                <c:pt idx="44">
                  <c:v>50000</c:v>
                </c:pt>
                <c:pt idx="45">
                  <c:v>29500</c:v>
                </c:pt>
                <c:pt idx="46">
                  <c:v>45500</c:v>
                </c:pt>
                <c:pt idx="47">
                  <c:v>70500</c:v>
                </c:pt>
                <c:pt idx="48">
                  <c:v>88000</c:v>
                </c:pt>
                <c:pt idx="49">
                  <c:v>24500</c:v>
                </c:pt>
                <c:pt idx="50">
                  <c:v>78500</c:v>
                </c:pt>
                <c:pt idx="51">
                  <c:v>67000</c:v>
                </c:pt>
                <c:pt idx="52">
                  <c:v>15500</c:v>
                </c:pt>
                <c:pt idx="53">
                  <c:v>45500</c:v>
                </c:pt>
                <c:pt idx="54">
                  <c:v>30500</c:v>
                </c:pt>
                <c:pt idx="55">
                  <c:v>26500</c:v>
                </c:pt>
                <c:pt idx="56">
                  <c:v>47000</c:v>
                </c:pt>
                <c:pt idx="57">
                  <c:v>8500</c:v>
                </c:pt>
                <c:pt idx="58">
                  <c:v>47000</c:v>
                </c:pt>
                <c:pt idx="59">
                  <c:v>43000</c:v>
                </c:pt>
                <c:pt idx="60">
                  <c:v>8500</c:v>
                </c:pt>
                <c:pt idx="61">
                  <c:v>58500</c:v>
                </c:pt>
                <c:pt idx="62">
                  <c:v>83500</c:v>
                </c:pt>
                <c:pt idx="63">
                  <c:v>8500</c:v>
                </c:pt>
                <c:pt idx="64">
                  <c:v>41500</c:v>
                </c:pt>
                <c:pt idx="65">
                  <c:v>51000</c:v>
                </c:pt>
                <c:pt idx="66">
                  <c:v>46500</c:v>
                </c:pt>
                <c:pt idx="67">
                  <c:v>18000</c:v>
                </c:pt>
                <c:pt idx="68">
                  <c:v>62000</c:v>
                </c:pt>
                <c:pt idx="69">
                  <c:v>7500</c:v>
                </c:pt>
                <c:pt idx="70">
                  <c:v>52500</c:v>
                </c:pt>
                <c:pt idx="71">
                  <c:v>49000</c:v>
                </c:pt>
                <c:pt idx="72">
                  <c:v>46000</c:v>
                </c:pt>
                <c:pt idx="73">
                  <c:v>61000</c:v>
                </c:pt>
                <c:pt idx="74">
                  <c:v>28000</c:v>
                </c:pt>
                <c:pt idx="75">
                  <c:v>89000</c:v>
                </c:pt>
                <c:pt idx="76">
                  <c:v>82500</c:v>
                </c:pt>
                <c:pt idx="77">
                  <c:v>26500</c:v>
                </c:pt>
                <c:pt idx="78">
                  <c:v>26500</c:v>
                </c:pt>
                <c:pt idx="79">
                  <c:v>5500</c:v>
                </c:pt>
                <c:pt idx="80">
                  <c:v>22000</c:v>
                </c:pt>
                <c:pt idx="81">
                  <c:v>89000</c:v>
                </c:pt>
                <c:pt idx="82">
                  <c:v>37500</c:v>
                </c:pt>
                <c:pt idx="83">
                  <c:v>89500</c:v>
                </c:pt>
                <c:pt idx="84">
                  <c:v>70500</c:v>
                </c:pt>
                <c:pt idx="85">
                  <c:v>19000</c:v>
                </c:pt>
                <c:pt idx="86">
                  <c:v>25000</c:v>
                </c:pt>
                <c:pt idx="87">
                  <c:v>52500</c:v>
                </c:pt>
                <c:pt idx="88">
                  <c:v>37500</c:v>
                </c:pt>
                <c:pt idx="89">
                  <c:v>70500</c:v>
                </c:pt>
                <c:pt idx="90">
                  <c:v>22000</c:v>
                </c:pt>
                <c:pt idx="91">
                  <c:v>80500</c:v>
                </c:pt>
                <c:pt idx="92">
                  <c:v>53000</c:v>
                </c:pt>
                <c:pt idx="93">
                  <c:v>50000</c:v>
                </c:pt>
                <c:pt idx="94">
                  <c:v>55000</c:v>
                </c:pt>
                <c:pt idx="95">
                  <c:v>84000</c:v>
                </c:pt>
                <c:pt idx="96">
                  <c:v>29500</c:v>
                </c:pt>
                <c:pt idx="97">
                  <c:v>57000</c:v>
                </c:pt>
                <c:pt idx="98">
                  <c:v>32500</c:v>
                </c:pt>
                <c:pt idx="99">
                  <c:v>30000</c:v>
                </c:pt>
                <c:pt idx="100">
                  <c:v>31000</c:v>
                </c:pt>
                <c:pt idx="101">
                  <c:v>47500</c:v>
                </c:pt>
                <c:pt idx="102">
                  <c:v>19500</c:v>
                </c:pt>
                <c:pt idx="103">
                  <c:v>52000</c:v>
                </c:pt>
                <c:pt idx="104">
                  <c:v>78000</c:v>
                </c:pt>
                <c:pt idx="105">
                  <c:v>6500</c:v>
                </c:pt>
                <c:pt idx="106">
                  <c:v>6500</c:v>
                </c:pt>
                <c:pt idx="107">
                  <c:v>45500</c:v>
                </c:pt>
                <c:pt idx="108">
                  <c:v>8000</c:v>
                </c:pt>
                <c:pt idx="109">
                  <c:v>12500</c:v>
                </c:pt>
                <c:pt idx="110">
                  <c:v>20000</c:v>
                </c:pt>
                <c:pt idx="111">
                  <c:v>20000</c:v>
                </c:pt>
                <c:pt idx="112">
                  <c:v>73500</c:v>
                </c:pt>
                <c:pt idx="113">
                  <c:v>20000</c:v>
                </c:pt>
                <c:pt idx="114">
                  <c:v>23500</c:v>
                </c:pt>
                <c:pt idx="115">
                  <c:v>26500</c:v>
                </c:pt>
                <c:pt idx="116">
                  <c:v>10000</c:v>
                </c:pt>
                <c:pt idx="117">
                  <c:v>7500</c:v>
                </c:pt>
                <c:pt idx="118">
                  <c:v>9000</c:v>
                </c:pt>
                <c:pt idx="119">
                  <c:v>7000</c:v>
                </c:pt>
                <c:pt idx="120">
                  <c:v>41000</c:v>
                </c:pt>
                <c:pt idx="121">
                  <c:v>35500</c:v>
                </c:pt>
                <c:pt idx="122">
                  <c:v>54500</c:v>
                </c:pt>
                <c:pt idx="123">
                  <c:v>61000</c:v>
                </c:pt>
                <c:pt idx="124">
                  <c:v>6000</c:v>
                </c:pt>
                <c:pt idx="125">
                  <c:v>84000</c:v>
                </c:pt>
                <c:pt idx="126">
                  <c:v>43500</c:v>
                </c:pt>
                <c:pt idx="127">
                  <c:v>8500</c:v>
                </c:pt>
                <c:pt idx="128">
                  <c:v>74000</c:v>
                </c:pt>
                <c:pt idx="129">
                  <c:v>33000</c:v>
                </c:pt>
                <c:pt idx="130">
                  <c:v>6000</c:v>
                </c:pt>
                <c:pt idx="131">
                  <c:v>54000</c:v>
                </c:pt>
                <c:pt idx="132">
                  <c:v>15000</c:v>
                </c:pt>
                <c:pt idx="133">
                  <c:v>9000</c:v>
                </c:pt>
                <c:pt idx="134">
                  <c:v>40000</c:v>
                </c:pt>
                <c:pt idx="135">
                  <c:v>19000</c:v>
                </c:pt>
                <c:pt idx="136">
                  <c:v>38000</c:v>
                </c:pt>
                <c:pt idx="137">
                  <c:v>28000</c:v>
                </c:pt>
                <c:pt idx="138">
                  <c:v>28000</c:v>
                </c:pt>
                <c:pt idx="139">
                  <c:v>26500</c:v>
                </c:pt>
                <c:pt idx="140">
                  <c:v>35000</c:v>
                </c:pt>
                <c:pt idx="141">
                  <c:v>6500</c:v>
                </c:pt>
                <c:pt idx="142">
                  <c:v>27500</c:v>
                </c:pt>
                <c:pt idx="143">
                  <c:v>6500</c:v>
                </c:pt>
                <c:pt idx="144">
                  <c:v>39000</c:v>
                </c:pt>
                <c:pt idx="145">
                  <c:v>54000</c:v>
                </c:pt>
                <c:pt idx="146">
                  <c:v>55500</c:v>
                </c:pt>
                <c:pt idx="147">
                  <c:v>10000</c:v>
                </c:pt>
                <c:pt idx="148">
                  <c:v>18500</c:v>
                </c:pt>
                <c:pt idx="149">
                  <c:v>61000</c:v>
                </c:pt>
                <c:pt idx="150">
                  <c:v>7000</c:v>
                </c:pt>
                <c:pt idx="151">
                  <c:v>16500</c:v>
                </c:pt>
                <c:pt idx="152">
                  <c:v>22500</c:v>
                </c:pt>
                <c:pt idx="153">
                  <c:v>7500</c:v>
                </c:pt>
                <c:pt idx="154">
                  <c:v>42500</c:v>
                </c:pt>
                <c:pt idx="155">
                  <c:v>32000</c:v>
                </c:pt>
                <c:pt idx="156">
                  <c:v>17000</c:v>
                </c:pt>
                <c:pt idx="157">
                  <c:v>6000</c:v>
                </c:pt>
                <c:pt idx="158">
                  <c:v>46000</c:v>
                </c:pt>
                <c:pt idx="159">
                  <c:v>30000</c:v>
                </c:pt>
                <c:pt idx="160">
                  <c:v>9000</c:v>
                </c:pt>
                <c:pt idx="161">
                  <c:v>9000</c:v>
                </c:pt>
                <c:pt idx="162">
                  <c:v>42000</c:v>
                </c:pt>
                <c:pt idx="163">
                  <c:v>70500</c:v>
                </c:pt>
                <c:pt idx="164">
                  <c:v>46500</c:v>
                </c:pt>
                <c:pt idx="165">
                  <c:v>72000</c:v>
                </c:pt>
                <c:pt idx="166">
                  <c:v>55500</c:v>
                </c:pt>
                <c:pt idx="167">
                  <c:v>40500</c:v>
                </c:pt>
                <c:pt idx="168">
                  <c:v>86500</c:v>
                </c:pt>
                <c:pt idx="169">
                  <c:v>27500</c:v>
                </c:pt>
                <c:pt idx="170">
                  <c:v>62500</c:v>
                </c:pt>
                <c:pt idx="171">
                  <c:v>59500</c:v>
                </c:pt>
                <c:pt idx="172">
                  <c:v>32500</c:v>
                </c:pt>
                <c:pt idx="173">
                  <c:v>6000</c:v>
                </c:pt>
                <c:pt idx="174">
                  <c:v>71000</c:v>
                </c:pt>
                <c:pt idx="175">
                  <c:v>64000</c:v>
                </c:pt>
                <c:pt idx="176">
                  <c:v>9500</c:v>
                </c:pt>
                <c:pt idx="177">
                  <c:v>74500</c:v>
                </c:pt>
                <c:pt idx="178">
                  <c:v>62000</c:v>
                </c:pt>
                <c:pt idx="179">
                  <c:v>30000</c:v>
                </c:pt>
                <c:pt idx="180">
                  <c:v>51000</c:v>
                </c:pt>
                <c:pt idx="181">
                  <c:v>27500</c:v>
                </c:pt>
                <c:pt idx="182">
                  <c:v>83500</c:v>
                </c:pt>
                <c:pt idx="183">
                  <c:v>87000</c:v>
                </c:pt>
                <c:pt idx="184">
                  <c:v>75500</c:v>
                </c:pt>
                <c:pt idx="185">
                  <c:v>78000</c:v>
                </c:pt>
                <c:pt idx="186">
                  <c:v>64000</c:v>
                </c:pt>
                <c:pt idx="187">
                  <c:v>74000</c:v>
                </c:pt>
                <c:pt idx="188">
                  <c:v>23000</c:v>
                </c:pt>
                <c:pt idx="189">
                  <c:v>19500</c:v>
                </c:pt>
                <c:pt idx="190">
                  <c:v>32500</c:v>
                </c:pt>
                <c:pt idx="191">
                  <c:v>83500</c:v>
                </c:pt>
                <c:pt idx="192">
                  <c:v>19500</c:v>
                </c:pt>
                <c:pt idx="193">
                  <c:v>58500</c:v>
                </c:pt>
                <c:pt idx="194">
                  <c:v>46500</c:v>
                </c:pt>
                <c:pt idx="195">
                  <c:v>17500</c:v>
                </c:pt>
                <c:pt idx="196">
                  <c:v>50000</c:v>
                </c:pt>
                <c:pt idx="197">
                  <c:v>17000</c:v>
                </c:pt>
                <c:pt idx="198">
                  <c:v>57500</c:v>
                </c:pt>
                <c:pt idx="199">
                  <c:v>42000</c:v>
                </c:pt>
                <c:pt idx="200">
                  <c:v>39500</c:v>
                </c:pt>
                <c:pt idx="201">
                  <c:v>58500</c:v>
                </c:pt>
                <c:pt idx="202">
                  <c:v>15500</c:v>
                </c:pt>
                <c:pt idx="203">
                  <c:v>27000</c:v>
                </c:pt>
                <c:pt idx="204">
                  <c:v>31000</c:v>
                </c:pt>
                <c:pt idx="205">
                  <c:v>19000</c:v>
                </c:pt>
                <c:pt idx="206">
                  <c:v>32000</c:v>
                </c:pt>
                <c:pt idx="207">
                  <c:v>82000</c:v>
                </c:pt>
                <c:pt idx="208">
                  <c:v>55000</c:v>
                </c:pt>
                <c:pt idx="209">
                  <c:v>43500</c:v>
                </c:pt>
                <c:pt idx="210">
                  <c:v>16000</c:v>
                </c:pt>
                <c:pt idx="211">
                  <c:v>73000</c:v>
                </c:pt>
                <c:pt idx="212">
                  <c:v>52500</c:v>
                </c:pt>
                <c:pt idx="213">
                  <c:v>43000</c:v>
                </c:pt>
                <c:pt idx="214">
                  <c:v>87000</c:v>
                </c:pt>
                <c:pt idx="215">
                  <c:v>77000</c:v>
                </c:pt>
                <c:pt idx="216">
                  <c:v>16000</c:v>
                </c:pt>
                <c:pt idx="217">
                  <c:v>94000</c:v>
                </c:pt>
                <c:pt idx="218">
                  <c:v>77000</c:v>
                </c:pt>
                <c:pt idx="219">
                  <c:v>93000</c:v>
                </c:pt>
                <c:pt idx="220">
                  <c:v>39500</c:v>
                </c:pt>
                <c:pt idx="221">
                  <c:v>85000</c:v>
                </c:pt>
                <c:pt idx="222">
                  <c:v>9500</c:v>
                </c:pt>
                <c:pt idx="223">
                  <c:v>49000</c:v>
                </c:pt>
                <c:pt idx="224">
                  <c:v>80500</c:v>
                </c:pt>
                <c:pt idx="225">
                  <c:v>12500</c:v>
                </c:pt>
                <c:pt idx="226">
                  <c:v>81500</c:v>
                </c:pt>
                <c:pt idx="227">
                  <c:v>14000</c:v>
                </c:pt>
                <c:pt idx="228">
                  <c:v>72000</c:v>
                </c:pt>
                <c:pt idx="229">
                  <c:v>69500</c:v>
                </c:pt>
                <c:pt idx="230">
                  <c:v>57000</c:v>
                </c:pt>
                <c:pt idx="231">
                  <c:v>29000</c:v>
                </c:pt>
                <c:pt idx="232">
                  <c:v>82000</c:v>
                </c:pt>
                <c:pt idx="233">
                  <c:v>10000</c:v>
                </c:pt>
                <c:pt idx="234">
                  <c:v>58000</c:v>
                </c:pt>
                <c:pt idx="235">
                  <c:v>75500</c:v>
                </c:pt>
                <c:pt idx="236">
                  <c:v>69000</c:v>
                </c:pt>
                <c:pt idx="237">
                  <c:v>63000</c:v>
                </c:pt>
                <c:pt idx="238">
                  <c:v>63000</c:v>
                </c:pt>
                <c:pt idx="239">
                  <c:v>94000</c:v>
                </c:pt>
                <c:pt idx="240">
                  <c:v>64000</c:v>
                </c:pt>
                <c:pt idx="241">
                  <c:v>43000</c:v>
                </c:pt>
                <c:pt idx="242">
                  <c:v>68000</c:v>
                </c:pt>
                <c:pt idx="243">
                  <c:v>58500</c:v>
                </c:pt>
                <c:pt idx="244">
                  <c:v>93500</c:v>
                </c:pt>
                <c:pt idx="245">
                  <c:v>49000</c:v>
                </c:pt>
                <c:pt idx="246">
                  <c:v>9500</c:v>
                </c:pt>
                <c:pt idx="247">
                  <c:v>31500</c:v>
                </c:pt>
                <c:pt idx="248">
                  <c:v>59500</c:v>
                </c:pt>
                <c:pt idx="249">
                  <c:v>92500</c:v>
                </c:pt>
                <c:pt idx="250">
                  <c:v>53500</c:v>
                </c:pt>
                <c:pt idx="251">
                  <c:v>44500</c:v>
                </c:pt>
                <c:pt idx="252">
                  <c:v>30500</c:v>
                </c:pt>
                <c:pt idx="253">
                  <c:v>83000</c:v>
                </c:pt>
                <c:pt idx="254">
                  <c:v>67000</c:v>
                </c:pt>
                <c:pt idx="255">
                  <c:v>5500</c:v>
                </c:pt>
                <c:pt idx="256">
                  <c:v>54500</c:v>
                </c:pt>
                <c:pt idx="257">
                  <c:v>18000</c:v>
                </c:pt>
                <c:pt idx="258">
                  <c:v>24500</c:v>
                </c:pt>
                <c:pt idx="259">
                  <c:v>17000</c:v>
                </c:pt>
                <c:pt idx="260">
                  <c:v>71000</c:v>
                </c:pt>
                <c:pt idx="261">
                  <c:v>71000</c:v>
                </c:pt>
                <c:pt idx="262">
                  <c:v>27500</c:v>
                </c:pt>
                <c:pt idx="263">
                  <c:v>38500</c:v>
                </c:pt>
                <c:pt idx="264">
                  <c:v>47500</c:v>
                </c:pt>
                <c:pt idx="265">
                  <c:v>23000</c:v>
                </c:pt>
                <c:pt idx="266">
                  <c:v>15000</c:v>
                </c:pt>
                <c:pt idx="267">
                  <c:v>20000</c:v>
                </c:pt>
                <c:pt idx="268">
                  <c:v>22000</c:v>
                </c:pt>
                <c:pt idx="269">
                  <c:v>36500</c:v>
                </c:pt>
                <c:pt idx="270">
                  <c:v>56000</c:v>
                </c:pt>
                <c:pt idx="271">
                  <c:v>23500</c:v>
                </c:pt>
                <c:pt idx="272">
                  <c:v>64500</c:v>
                </c:pt>
                <c:pt idx="273">
                  <c:v>71000</c:v>
                </c:pt>
                <c:pt idx="274">
                  <c:v>8500</c:v>
                </c:pt>
                <c:pt idx="275">
                  <c:v>7000</c:v>
                </c:pt>
                <c:pt idx="276">
                  <c:v>9500</c:v>
                </c:pt>
                <c:pt idx="277">
                  <c:v>9000</c:v>
                </c:pt>
                <c:pt idx="278">
                  <c:v>11500</c:v>
                </c:pt>
                <c:pt idx="279">
                  <c:v>31500</c:v>
                </c:pt>
                <c:pt idx="280">
                  <c:v>10000</c:v>
                </c:pt>
                <c:pt idx="281">
                  <c:v>18000</c:v>
                </c:pt>
                <c:pt idx="282">
                  <c:v>15500</c:v>
                </c:pt>
                <c:pt idx="283">
                  <c:v>72000</c:v>
                </c:pt>
                <c:pt idx="284">
                  <c:v>28500</c:v>
                </c:pt>
                <c:pt idx="285">
                  <c:v>46500</c:v>
                </c:pt>
                <c:pt idx="286">
                  <c:v>12000</c:v>
                </c:pt>
                <c:pt idx="287">
                  <c:v>80500</c:v>
                </c:pt>
                <c:pt idx="288">
                  <c:v>49000</c:v>
                </c:pt>
                <c:pt idx="289">
                  <c:v>56000</c:v>
                </c:pt>
                <c:pt idx="290">
                  <c:v>38000</c:v>
                </c:pt>
                <c:pt idx="291">
                  <c:v>5500</c:v>
                </c:pt>
                <c:pt idx="292">
                  <c:v>87500</c:v>
                </c:pt>
                <c:pt idx="293">
                  <c:v>44500</c:v>
                </c:pt>
                <c:pt idx="294">
                  <c:v>73500</c:v>
                </c:pt>
                <c:pt idx="295">
                  <c:v>74000</c:v>
                </c:pt>
                <c:pt idx="296">
                  <c:v>70500</c:v>
                </c:pt>
                <c:pt idx="297">
                  <c:v>20000</c:v>
                </c:pt>
                <c:pt idx="298">
                  <c:v>64000</c:v>
                </c:pt>
                <c:pt idx="299">
                  <c:v>13000</c:v>
                </c:pt>
                <c:pt idx="300">
                  <c:v>93500</c:v>
                </c:pt>
                <c:pt idx="301">
                  <c:v>74500</c:v>
                </c:pt>
                <c:pt idx="302">
                  <c:v>7000</c:v>
                </c:pt>
                <c:pt idx="303">
                  <c:v>67500</c:v>
                </c:pt>
                <c:pt idx="304">
                  <c:v>81000</c:v>
                </c:pt>
                <c:pt idx="305">
                  <c:v>35500</c:v>
                </c:pt>
                <c:pt idx="306">
                  <c:v>63500</c:v>
                </c:pt>
                <c:pt idx="307">
                  <c:v>16500</c:v>
                </c:pt>
                <c:pt idx="308">
                  <c:v>42000</c:v>
                </c:pt>
                <c:pt idx="309">
                  <c:v>35500</c:v>
                </c:pt>
                <c:pt idx="310">
                  <c:v>89500</c:v>
                </c:pt>
                <c:pt idx="311">
                  <c:v>48000</c:v>
                </c:pt>
                <c:pt idx="312">
                  <c:v>72500</c:v>
                </c:pt>
                <c:pt idx="313">
                  <c:v>58000</c:v>
                </c:pt>
                <c:pt idx="314">
                  <c:v>26000</c:v>
                </c:pt>
                <c:pt idx="315">
                  <c:v>27500</c:v>
                </c:pt>
                <c:pt idx="316">
                  <c:v>17500</c:v>
                </c:pt>
                <c:pt idx="317">
                  <c:v>26000</c:v>
                </c:pt>
                <c:pt idx="318">
                  <c:v>47000</c:v>
                </c:pt>
                <c:pt idx="319">
                  <c:v>92000</c:v>
                </c:pt>
                <c:pt idx="320">
                  <c:v>17500</c:v>
                </c:pt>
                <c:pt idx="321">
                  <c:v>50500</c:v>
                </c:pt>
                <c:pt idx="322">
                  <c:v>23500</c:v>
                </c:pt>
                <c:pt idx="323">
                  <c:v>80500</c:v>
                </c:pt>
                <c:pt idx="324">
                  <c:v>51500</c:v>
                </c:pt>
                <c:pt idx="325">
                  <c:v>71500</c:v>
                </c:pt>
                <c:pt idx="326">
                  <c:v>31000</c:v>
                </c:pt>
                <c:pt idx="327">
                  <c:v>94000</c:v>
                </c:pt>
                <c:pt idx="328">
                  <c:v>39000</c:v>
                </c:pt>
                <c:pt idx="329">
                  <c:v>61000</c:v>
                </c:pt>
                <c:pt idx="330">
                  <c:v>70500</c:v>
                </c:pt>
                <c:pt idx="331">
                  <c:v>37000</c:v>
                </c:pt>
                <c:pt idx="332">
                  <c:v>42500</c:v>
                </c:pt>
                <c:pt idx="333">
                  <c:v>76000</c:v>
                </c:pt>
                <c:pt idx="334">
                  <c:v>40500</c:v>
                </c:pt>
                <c:pt idx="335">
                  <c:v>70000</c:v>
                </c:pt>
                <c:pt idx="336">
                  <c:v>52500</c:v>
                </c:pt>
                <c:pt idx="337">
                  <c:v>90000</c:v>
                </c:pt>
                <c:pt idx="338">
                  <c:v>75500</c:v>
                </c:pt>
                <c:pt idx="339">
                  <c:v>8500</c:v>
                </c:pt>
                <c:pt idx="340">
                  <c:v>14000</c:v>
                </c:pt>
                <c:pt idx="341">
                  <c:v>50000</c:v>
                </c:pt>
                <c:pt idx="342">
                  <c:v>26000</c:v>
                </c:pt>
                <c:pt idx="343">
                  <c:v>83000</c:v>
                </c:pt>
                <c:pt idx="344">
                  <c:v>85000</c:v>
                </c:pt>
                <c:pt idx="345">
                  <c:v>6000</c:v>
                </c:pt>
                <c:pt idx="346">
                  <c:v>41000</c:v>
                </c:pt>
                <c:pt idx="347">
                  <c:v>71500</c:v>
                </c:pt>
                <c:pt idx="348">
                  <c:v>85000</c:v>
                </c:pt>
                <c:pt idx="349">
                  <c:v>49500</c:v>
                </c:pt>
                <c:pt idx="350">
                  <c:v>17000</c:v>
                </c:pt>
                <c:pt idx="351">
                  <c:v>62000</c:v>
                </c:pt>
                <c:pt idx="352">
                  <c:v>77500</c:v>
                </c:pt>
                <c:pt idx="353">
                  <c:v>80500</c:v>
                </c:pt>
                <c:pt idx="354">
                  <c:v>73000</c:v>
                </c:pt>
                <c:pt idx="355">
                  <c:v>40500</c:v>
                </c:pt>
                <c:pt idx="356">
                  <c:v>46500</c:v>
                </c:pt>
                <c:pt idx="357">
                  <c:v>58500</c:v>
                </c:pt>
                <c:pt idx="358">
                  <c:v>37000</c:v>
                </c:pt>
                <c:pt idx="359">
                  <c:v>50500</c:v>
                </c:pt>
                <c:pt idx="360">
                  <c:v>9000</c:v>
                </c:pt>
                <c:pt idx="361">
                  <c:v>46500</c:v>
                </c:pt>
                <c:pt idx="362">
                  <c:v>83500</c:v>
                </c:pt>
                <c:pt idx="363">
                  <c:v>87000</c:v>
                </c:pt>
                <c:pt idx="364">
                  <c:v>33500</c:v>
                </c:pt>
                <c:pt idx="365">
                  <c:v>62000</c:v>
                </c:pt>
                <c:pt idx="366">
                  <c:v>29500</c:v>
                </c:pt>
                <c:pt idx="367">
                  <c:v>13500</c:v>
                </c:pt>
                <c:pt idx="368">
                  <c:v>10000</c:v>
                </c:pt>
                <c:pt idx="369">
                  <c:v>38500</c:v>
                </c:pt>
                <c:pt idx="370">
                  <c:v>62500</c:v>
                </c:pt>
                <c:pt idx="371">
                  <c:v>7000</c:v>
                </c:pt>
                <c:pt idx="372">
                  <c:v>52500</c:v>
                </c:pt>
                <c:pt idx="373">
                  <c:v>83000</c:v>
                </c:pt>
                <c:pt idx="374">
                  <c:v>85000</c:v>
                </c:pt>
                <c:pt idx="375">
                  <c:v>39000</c:v>
                </c:pt>
                <c:pt idx="376">
                  <c:v>9500</c:v>
                </c:pt>
                <c:pt idx="377">
                  <c:v>10000</c:v>
                </c:pt>
                <c:pt idx="378">
                  <c:v>14500</c:v>
                </c:pt>
                <c:pt idx="379">
                  <c:v>71500</c:v>
                </c:pt>
                <c:pt idx="380">
                  <c:v>6500</c:v>
                </c:pt>
                <c:pt idx="381">
                  <c:v>8500</c:v>
                </c:pt>
                <c:pt idx="382">
                  <c:v>9500</c:v>
                </c:pt>
                <c:pt idx="383">
                  <c:v>58500</c:v>
                </c:pt>
                <c:pt idx="384">
                  <c:v>75500</c:v>
                </c:pt>
                <c:pt idx="385">
                  <c:v>45500</c:v>
                </c:pt>
                <c:pt idx="386">
                  <c:v>81500</c:v>
                </c:pt>
                <c:pt idx="387">
                  <c:v>70500</c:v>
                </c:pt>
                <c:pt idx="388">
                  <c:v>45500</c:v>
                </c:pt>
                <c:pt idx="389">
                  <c:v>61000</c:v>
                </c:pt>
                <c:pt idx="390">
                  <c:v>14500</c:v>
                </c:pt>
                <c:pt idx="391">
                  <c:v>10000</c:v>
                </c:pt>
                <c:pt idx="392">
                  <c:v>29000</c:v>
                </c:pt>
                <c:pt idx="393">
                  <c:v>38500</c:v>
                </c:pt>
                <c:pt idx="394">
                  <c:v>24500</c:v>
                </c:pt>
                <c:pt idx="395">
                  <c:v>42000</c:v>
                </c:pt>
                <c:pt idx="396">
                  <c:v>19000</c:v>
                </c:pt>
                <c:pt idx="397">
                  <c:v>78000</c:v>
                </c:pt>
                <c:pt idx="398">
                  <c:v>78000</c:v>
                </c:pt>
                <c:pt idx="399">
                  <c:v>68000</c:v>
                </c:pt>
                <c:pt idx="400">
                  <c:v>9500</c:v>
                </c:pt>
                <c:pt idx="401">
                  <c:v>49500</c:v>
                </c:pt>
                <c:pt idx="402">
                  <c:v>74500</c:v>
                </c:pt>
                <c:pt idx="403">
                  <c:v>94500</c:v>
                </c:pt>
                <c:pt idx="404">
                  <c:v>55000</c:v>
                </c:pt>
                <c:pt idx="405">
                  <c:v>7000</c:v>
                </c:pt>
                <c:pt idx="406">
                  <c:v>13500</c:v>
                </c:pt>
                <c:pt idx="407">
                  <c:v>80500</c:v>
                </c:pt>
                <c:pt idx="408">
                  <c:v>65500</c:v>
                </c:pt>
                <c:pt idx="409">
                  <c:v>8000</c:v>
                </c:pt>
                <c:pt idx="410">
                  <c:v>9000</c:v>
                </c:pt>
                <c:pt idx="411">
                  <c:v>61500</c:v>
                </c:pt>
                <c:pt idx="412">
                  <c:v>42000</c:v>
                </c:pt>
                <c:pt idx="413">
                  <c:v>92500</c:v>
                </c:pt>
                <c:pt idx="414">
                  <c:v>94500</c:v>
                </c:pt>
                <c:pt idx="415">
                  <c:v>26000</c:v>
                </c:pt>
                <c:pt idx="416">
                  <c:v>13000</c:v>
                </c:pt>
                <c:pt idx="417">
                  <c:v>55000</c:v>
                </c:pt>
                <c:pt idx="418">
                  <c:v>41500</c:v>
                </c:pt>
                <c:pt idx="419">
                  <c:v>44000</c:v>
                </c:pt>
                <c:pt idx="420">
                  <c:v>43500</c:v>
                </c:pt>
                <c:pt idx="421">
                  <c:v>6000</c:v>
                </c:pt>
                <c:pt idx="422">
                  <c:v>20500</c:v>
                </c:pt>
                <c:pt idx="423">
                  <c:v>16000</c:v>
                </c:pt>
                <c:pt idx="424">
                  <c:v>49000</c:v>
                </c:pt>
                <c:pt idx="425">
                  <c:v>87500</c:v>
                </c:pt>
                <c:pt idx="426">
                  <c:v>67500</c:v>
                </c:pt>
                <c:pt idx="427">
                  <c:v>84000</c:v>
                </c:pt>
                <c:pt idx="428">
                  <c:v>24000</c:v>
                </c:pt>
                <c:pt idx="429">
                  <c:v>79500</c:v>
                </c:pt>
                <c:pt idx="430">
                  <c:v>18000</c:v>
                </c:pt>
                <c:pt idx="431">
                  <c:v>22500</c:v>
                </c:pt>
                <c:pt idx="432">
                  <c:v>41000</c:v>
                </c:pt>
                <c:pt idx="433">
                  <c:v>45500</c:v>
                </c:pt>
                <c:pt idx="434">
                  <c:v>65000</c:v>
                </c:pt>
                <c:pt idx="435">
                  <c:v>42500</c:v>
                </c:pt>
                <c:pt idx="436">
                  <c:v>74500</c:v>
                </c:pt>
                <c:pt idx="437">
                  <c:v>7000</c:v>
                </c:pt>
                <c:pt idx="438">
                  <c:v>78000</c:v>
                </c:pt>
                <c:pt idx="439">
                  <c:v>74500</c:v>
                </c:pt>
                <c:pt idx="440">
                  <c:v>45500</c:v>
                </c:pt>
                <c:pt idx="441">
                  <c:v>91500</c:v>
                </c:pt>
                <c:pt idx="442">
                  <c:v>41500</c:v>
                </c:pt>
                <c:pt idx="443">
                  <c:v>70500</c:v>
                </c:pt>
                <c:pt idx="444">
                  <c:v>37500</c:v>
                </c:pt>
                <c:pt idx="445">
                  <c:v>27500</c:v>
                </c:pt>
                <c:pt idx="446">
                  <c:v>29000</c:v>
                </c:pt>
                <c:pt idx="447">
                  <c:v>38000</c:v>
                </c:pt>
                <c:pt idx="448">
                  <c:v>44000</c:v>
                </c:pt>
                <c:pt idx="449">
                  <c:v>53500</c:v>
                </c:pt>
                <c:pt idx="450">
                  <c:v>80000</c:v>
                </c:pt>
                <c:pt idx="451">
                  <c:v>13500</c:v>
                </c:pt>
                <c:pt idx="452">
                  <c:v>5500</c:v>
                </c:pt>
                <c:pt idx="453">
                  <c:v>65000</c:v>
                </c:pt>
                <c:pt idx="454">
                  <c:v>29500</c:v>
                </c:pt>
                <c:pt idx="455">
                  <c:v>10000</c:v>
                </c:pt>
                <c:pt idx="456">
                  <c:v>84500</c:v>
                </c:pt>
                <c:pt idx="457">
                  <c:v>17500</c:v>
                </c:pt>
                <c:pt idx="458">
                  <c:v>50000</c:v>
                </c:pt>
                <c:pt idx="459">
                  <c:v>9500</c:v>
                </c:pt>
                <c:pt idx="460">
                  <c:v>25500</c:v>
                </c:pt>
                <c:pt idx="461">
                  <c:v>48500</c:v>
                </c:pt>
                <c:pt idx="462">
                  <c:v>45500</c:v>
                </c:pt>
                <c:pt idx="463">
                  <c:v>6500</c:v>
                </c:pt>
                <c:pt idx="464">
                  <c:v>39500</c:v>
                </c:pt>
                <c:pt idx="465">
                  <c:v>41500</c:v>
                </c:pt>
                <c:pt idx="466">
                  <c:v>72500</c:v>
                </c:pt>
                <c:pt idx="467">
                  <c:v>28500</c:v>
                </c:pt>
                <c:pt idx="468">
                  <c:v>50000</c:v>
                </c:pt>
                <c:pt idx="469">
                  <c:v>83000</c:v>
                </c:pt>
                <c:pt idx="470">
                  <c:v>6500</c:v>
                </c:pt>
                <c:pt idx="471">
                  <c:v>18500</c:v>
                </c:pt>
                <c:pt idx="472">
                  <c:v>40500</c:v>
                </c:pt>
                <c:pt idx="473">
                  <c:v>80000</c:v>
                </c:pt>
                <c:pt idx="474">
                  <c:v>44000</c:v>
                </c:pt>
                <c:pt idx="475">
                  <c:v>6000</c:v>
                </c:pt>
                <c:pt idx="476">
                  <c:v>10500</c:v>
                </c:pt>
                <c:pt idx="477">
                  <c:v>88500</c:v>
                </c:pt>
                <c:pt idx="478">
                  <c:v>52000</c:v>
                </c:pt>
                <c:pt idx="479">
                  <c:v>43500</c:v>
                </c:pt>
                <c:pt idx="480">
                  <c:v>88000</c:v>
                </c:pt>
                <c:pt idx="481">
                  <c:v>87500</c:v>
                </c:pt>
                <c:pt idx="482">
                  <c:v>73000</c:v>
                </c:pt>
                <c:pt idx="483">
                  <c:v>7000</c:v>
                </c:pt>
                <c:pt idx="484">
                  <c:v>30500</c:v>
                </c:pt>
                <c:pt idx="485">
                  <c:v>51000</c:v>
                </c:pt>
                <c:pt idx="486">
                  <c:v>6000</c:v>
                </c:pt>
                <c:pt idx="487">
                  <c:v>33000</c:v>
                </c:pt>
                <c:pt idx="488">
                  <c:v>24000</c:v>
                </c:pt>
                <c:pt idx="489">
                  <c:v>83500</c:v>
                </c:pt>
                <c:pt idx="490">
                  <c:v>94500</c:v>
                </c:pt>
                <c:pt idx="491">
                  <c:v>8000</c:v>
                </c:pt>
                <c:pt idx="492">
                  <c:v>31500</c:v>
                </c:pt>
                <c:pt idx="493">
                  <c:v>30500</c:v>
                </c:pt>
                <c:pt idx="494">
                  <c:v>67500</c:v>
                </c:pt>
                <c:pt idx="495">
                  <c:v>42000</c:v>
                </c:pt>
                <c:pt idx="496">
                  <c:v>42500</c:v>
                </c:pt>
                <c:pt idx="497">
                  <c:v>82000</c:v>
                </c:pt>
                <c:pt idx="498">
                  <c:v>48500</c:v>
                </c:pt>
                <c:pt idx="499">
                  <c:v>46000</c:v>
                </c:pt>
                <c:pt idx="500">
                  <c:v>27500</c:v>
                </c:pt>
                <c:pt idx="501">
                  <c:v>44000</c:v>
                </c:pt>
                <c:pt idx="502">
                  <c:v>38500</c:v>
                </c:pt>
                <c:pt idx="503">
                  <c:v>61000</c:v>
                </c:pt>
                <c:pt idx="504">
                  <c:v>36000</c:v>
                </c:pt>
                <c:pt idx="505">
                  <c:v>45000</c:v>
                </c:pt>
                <c:pt idx="506">
                  <c:v>45500</c:v>
                </c:pt>
                <c:pt idx="507">
                  <c:v>9000</c:v>
                </c:pt>
                <c:pt idx="508">
                  <c:v>54000</c:v>
                </c:pt>
                <c:pt idx="509">
                  <c:v>22000</c:v>
                </c:pt>
                <c:pt idx="510">
                  <c:v>75000</c:v>
                </c:pt>
                <c:pt idx="511">
                  <c:v>70500</c:v>
                </c:pt>
                <c:pt idx="512">
                  <c:v>74000</c:v>
                </c:pt>
                <c:pt idx="513">
                  <c:v>82500</c:v>
                </c:pt>
                <c:pt idx="514">
                  <c:v>63000</c:v>
                </c:pt>
                <c:pt idx="515">
                  <c:v>10000</c:v>
                </c:pt>
                <c:pt idx="516">
                  <c:v>82500</c:v>
                </c:pt>
                <c:pt idx="517">
                  <c:v>23500</c:v>
                </c:pt>
                <c:pt idx="518">
                  <c:v>8500</c:v>
                </c:pt>
                <c:pt idx="519">
                  <c:v>81500</c:v>
                </c:pt>
                <c:pt idx="520">
                  <c:v>7000</c:v>
                </c:pt>
                <c:pt idx="521">
                  <c:v>48000</c:v>
                </c:pt>
                <c:pt idx="522">
                  <c:v>72500</c:v>
                </c:pt>
                <c:pt idx="523">
                  <c:v>82000</c:v>
                </c:pt>
                <c:pt idx="524">
                  <c:v>68500</c:v>
                </c:pt>
                <c:pt idx="525">
                  <c:v>21500</c:v>
                </c:pt>
                <c:pt idx="526">
                  <c:v>29500</c:v>
                </c:pt>
                <c:pt idx="527">
                  <c:v>19000</c:v>
                </c:pt>
                <c:pt idx="528">
                  <c:v>53000</c:v>
                </c:pt>
                <c:pt idx="529">
                  <c:v>82500</c:v>
                </c:pt>
                <c:pt idx="530">
                  <c:v>29500</c:v>
                </c:pt>
                <c:pt idx="531">
                  <c:v>53000</c:v>
                </c:pt>
                <c:pt idx="532">
                  <c:v>71000</c:v>
                </c:pt>
                <c:pt idx="533">
                  <c:v>44000</c:v>
                </c:pt>
                <c:pt idx="534">
                  <c:v>6500</c:v>
                </c:pt>
                <c:pt idx="535">
                  <c:v>44000</c:v>
                </c:pt>
                <c:pt idx="536">
                  <c:v>80500</c:v>
                </c:pt>
                <c:pt idx="537">
                  <c:v>43500</c:v>
                </c:pt>
                <c:pt idx="538">
                  <c:v>86000</c:v>
                </c:pt>
                <c:pt idx="539">
                  <c:v>32500</c:v>
                </c:pt>
                <c:pt idx="540">
                  <c:v>29000</c:v>
                </c:pt>
                <c:pt idx="541">
                  <c:v>8500</c:v>
                </c:pt>
                <c:pt idx="542">
                  <c:v>85500</c:v>
                </c:pt>
                <c:pt idx="543">
                  <c:v>55500</c:v>
                </c:pt>
                <c:pt idx="544">
                  <c:v>62000</c:v>
                </c:pt>
                <c:pt idx="545">
                  <c:v>5500</c:v>
                </c:pt>
                <c:pt idx="546">
                  <c:v>83500</c:v>
                </c:pt>
                <c:pt idx="547">
                  <c:v>10000</c:v>
                </c:pt>
                <c:pt idx="548">
                  <c:v>81000</c:v>
                </c:pt>
                <c:pt idx="549">
                  <c:v>54000</c:v>
                </c:pt>
                <c:pt idx="550">
                  <c:v>79500</c:v>
                </c:pt>
                <c:pt idx="551">
                  <c:v>86000</c:v>
                </c:pt>
                <c:pt idx="552">
                  <c:v>81000</c:v>
                </c:pt>
                <c:pt idx="553">
                  <c:v>14500</c:v>
                </c:pt>
                <c:pt idx="554">
                  <c:v>43000</c:v>
                </c:pt>
                <c:pt idx="555">
                  <c:v>8500</c:v>
                </c:pt>
                <c:pt idx="556">
                  <c:v>70000</c:v>
                </c:pt>
                <c:pt idx="557">
                  <c:v>45500</c:v>
                </c:pt>
                <c:pt idx="558">
                  <c:v>59500</c:v>
                </c:pt>
                <c:pt idx="559">
                  <c:v>32500</c:v>
                </c:pt>
                <c:pt idx="560">
                  <c:v>20000</c:v>
                </c:pt>
                <c:pt idx="561">
                  <c:v>9000</c:v>
                </c:pt>
                <c:pt idx="562">
                  <c:v>12500</c:v>
                </c:pt>
                <c:pt idx="563">
                  <c:v>43500</c:v>
                </c:pt>
                <c:pt idx="564">
                  <c:v>38500</c:v>
                </c:pt>
                <c:pt idx="565">
                  <c:v>94000</c:v>
                </c:pt>
                <c:pt idx="566">
                  <c:v>8000</c:v>
                </c:pt>
                <c:pt idx="567">
                  <c:v>23500</c:v>
                </c:pt>
                <c:pt idx="568">
                  <c:v>55500</c:v>
                </c:pt>
                <c:pt idx="569">
                  <c:v>81000</c:v>
                </c:pt>
                <c:pt idx="570">
                  <c:v>60000</c:v>
                </c:pt>
                <c:pt idx="571">
                  <c:v>82500</c:v>
                </c:pt>
                <c:pt idx="572">
                  <c:v>60500</c:v>
                </c:pt>
                <c:pt idx="573">
                  <c:v>16500</c:v>
                </c:pt>
                <c:pt idx="574">
                  <c:v>51500</c:v>
                </c:pt>
                <c:pt idx="575">
                  <c:v>9500</c:v>
                </c:pt>
                <c:pt idx="576">
                  <c:v>52500</c:v>
                </c:pt>
                <c:pt idx="577">
                  <c:v>59000</c:v>
                </c:pt>
                <c:pt idx="578">
                  <c:v>88500</c:v>
                </c:pt>
                <c:pt idx="579">
                  <c:v>19000</c:v>
                </c:pt>
                <c:pt idx="580">
                  <c:v>87500</c:v>
                </c:pt>
                <c:pt idx="581">
                  <c:v>49000</c:v>
                </c:pt>
                <c:pt idx="582">
                  <c:v>50000</c:v>
                </c:pt>
                <c:pt idx="583">
                  <c:v>62000</c:v>
                </c:pt>
                <c:pt idx="584">
                  <c:v>44500</c:v>
                </c:pt>
                <c:pt idx="585">
                  <c:v>64000</c:v>
                </c:pt>
                <c:pt idx="586">
                  <c:v>9000</c:v>
                </c:pt>
                <c:pt idx="587">
                  <c:v>47500</c:v>
                </c:pt>
                <c:pt idx="588">
                  <c:v>47000</c:v>
                </c:pt>
                <c:pt idx="589">
                  <c:v>9500</c:v>
                </c:pt>
                <c:pt idx="590">
                  <c:v>46500</c:v>
                </c:pt>
                <c:pt idx="591">
                  <c:v>39500</c:v>
                </c:pt>
                <c:pt idx="592">
                  <c:v>51500</c:v>
                </c:pt>
                <c:pt idx="593">
                  <c:v>59000</c:v>
                </c:pt>
                <c:pt idx="594">
                  <c:v>8500</c:v>
                </c:pt>
                <c:pt idx="595">
                  <c:v>29500</c:v>
                </c:pt>
                <c:pt idx="596">
                  <c:v>15500</c:v>
                </c:pt>
                <c:pt idx="597">
                  <c:v>16000</c:v>
                </c:pt>
                <c:pt idx="598">
                  <c:v>76000</c:v>
                </c:pt>
                <c:pt idx="599">
                  <c:v>25500</c:v>
                </c:pt>
                <c:pt idx="600">
                  <c:v>18500</c:v>
                </c:pt>
                <c:pt idx="601">
                  <c:v>25500</c:v>
                </c:pt>
                <c:pt idx="602">
                  <c:v>81500</c:v>
                </c:pt>
                <c:pt idx="603">
                  <c:v>39000</c:v>
                </c:pt>
                <c:pt idx="604">
                  <c:v>51500</c:v>
                </c:pt>
                <c:pt idx="605">
                  <c:v>75000</c:v>
                </c:pt>
                <c:pt idx="606">
                  <c:v>61000</c:v>
                </c:pt>
                <c:pt idx="607">
                  <c:v>47500</c:v>
                </c:pt>
                <c:pt idx="608">
                  <c:v>40500</c:v>
                </c:pt>
                <c:pt idx="609">
                  <c:v>37000</c:v>
                </c:pt>
                <c:pt idx="610">
                  <c:v>23000</c:v>
                </c:pt>
                <c:pt idx="611">
                  <c:v>95000</c:v>
                </c:pt>
                <c:pt idx="612">
                  <c:v>13500</c:v>
                </c:pt>
                <c:pt idx="613">
                  <c:v>93500</c:v>
                </c:pt>
                <c:pt idx="614">
                  <c:v>25500</c:v>
                </c:pt>
                <c:pt idx="615">
                  <c:v>39000</c:v>
                </c:pt>
                <c:pt idx="616">
                  <c:v>75500</c:v>
                </c:pt>
                <c:pt idx="617">
                  <c:v>76000</c:v>
                </c:pt>
                <c:pt idx="618">
                  <c:v>52000</c:v>
                </c:pt>
                <c:pt idx="619">
                  <c:v>94500</c:v>
                </c:pt>
                <c:pt idx="620">
                  <c:v>48000</c:v>
                </c:pt>
                <c:pt idx="621">
                  <c:v>55000</c:v>
                </c:pt>
                <c:pt idx="622">
                  <c:v>11500</c:v>
                </c:pt>
                <c:pt idx="623">
                  <c:v>72000</c:v>
                </c:pt>
                <c:pt idx="624">
                  <c:v>89000</c:v>
                </c:pt>
                <c:pt idx="625">
                  <c:v>44000</c:v>
                </c:pt>
                <c:pt idx="626">
                  <c:v>47500</c:v>
                </c:pt>
                <c:pt idx="627">
                  <c:v>57000</c:v>
                </c:pt>
                <c:pt idx="628">
                  <c:v>53000</c:v>
                </c:pt>
                <c:pt idx="629">
                  <c:v>11000</c:v>
                </c:pt>
                <c:pt idx="630">
                  <c:v>8000</c:v>
                </c:pt>
                <c:pt idx="631">
                  <c:v>94000</c:v>
                </c:pt>
                <c:pt idx="632">
                  <c:v>61000</c:v>
                </c:pt>
                <c:pt idx="633">
                  <c:v>11500</c:v>
                </c:pt>
                <c:pt idx="634">
                  <c:v>70500</c:v>
                </c:pt>
                <c:pt idx="635">
                  <c:v>38500</c:v>
                </c:pt>
                <c:pt idx="636">
                  <c:v>34000</c:v>
                </c:pt>
                <c:pt idx="637">
                  <c:v>87000</c:v>
                </c:pt>
                <c:pt idx="638">
                  <c:v>12000</c:v>
                </c:pt>
                <c:pt idx="639">
                  <c:v>7000</c:v>
                </c:pt>
                <c:pt idx="640">
                  <c:v>64000</c:v>
                </c:pt>
                <c:pt idx="641">
                  <c:v>26000</c:v>
                </c:pt>
                <c:pt idx="642">
                  <c:v>26500</c:v>
                </c:pt>
                <c:pt idx="643">
                  <c:v>39000</c:v>
                </c:pt>
                <c:pt idx="644">
                  <c:v>44000</c:v>
                </c:pt>
                <c:pt idx="645">
                  <c:v>7000</c:v>
                </c:pt>
                <c:pt idx="646">
                  <c:v>22500</c:v>
                </c:pt>
                <c:pt idx="647">
                  <c:v>41000</c:v>
                </c:pt>
                <c:pt idx="648">
                  <c:v>50000</c:v>
                </c:pt>
                <c:pt idx="649">
                  <c:v>33500</c:v>
                </c:pt>
                <c:pt idx="650">
                  <c:v>18000</c:v>
                </c:pt>
                <c:pt idx="651">
                  <c:v>32500</c:v>
                </c:pt>
                <c:pt idx="652">
                  <c:v>85000</c:v>
                </c:pt>
                <c:pt idx="653">
                  <c:v>59500</c:v>
                </c:pt>
                <c:pt idx="654">
                  <c:v>94000</c:v>
                </c:pt>
                <c:pt idx="655">
                  <c:v>60500</c:v>
                </c:pt>
                <c:pt idx="656">
                  <c:v>20500</c:v>
                </c:pt>
                <c:pt idx="657">
                  <c:v>21000</c:v>
                </c:pt>
                <c:pt idx="658">
                  <c:v>66000</c:v>
                </c:pt>
                <c:pt idx="659">
                  <c:v>74000</c:v>
                </c:pt>
                <c:pt idx="660">
                  <c:v>46500</c:v>
                </c:pt>
                <c:pt idx="661">
                  <c:v>32500</c:v>
                </c:pt>
                <c:pt idx="662">
                  <c:v>90500</c:v>
                </c:pt>
                <c:pt idx="663">
                  <c:v>17000</c:v>
                </c:pt>
                <c:pt idx="664">
                  <c:v>32000</c:v>
                </c:pt>
                <c:pt idx="665">
                  <c:v>50500</c:v>
                </c:pt>
                <c:pt idx="666">
                  <c:v>62000</c:v>
                </c:pt>
                <c:pt idx="667">
                  <c:v>52500</c:v>
                </c:pt>
                <c:pt idx="668">
                  <c:v>22500</c:v>
                </c:pt>
                <c:pt idx="669">
                  <c:v>84500</c:v>
                </c:pt>
                <c:pt idx="670">
                  <c:v>45500</c:v>
                </c:pt>
                <c:pt idx="671">
                  <c:v>20500</c:v>
                </c:pt>
                <c:pt idx="672">
                  <c:v>80000</c:v>
                </c:pt>
                <c:pt idx="673">
                  <c:v>7000</c:v>
                </c:pt>
                <c:pt idx="674">
                  <c:v>83500</c:v>
                </c:pt>
                <c:pt idx="675">
                  <c:v>90500</c:v>
                </c:pt>
                <c:pt idx="676">
                  <c:v>48500</c:v>
                </c:pt>
                <c:pt idx="677">
                  <c:v>14000</c:v>
                </c:pt>
                <c:pt idx="678">
                  <c:v>10000</c:v>
                </c:pt>
                <c:pt idx="679">
                  <c:v>6000</c:v>
                </c:pt>
                <c:pt idx="680">
                  <c:v>52000</c:v>
                </c:pt>
                <c:pt idx="681">
                  <c:v>80500</c:v>
                </c:pt>
                <c:pt idx="682">
                  <c:v>30000</c:v>
                </c:pt>
                <c:pt idx="683">
                  <c:v>79000</c:v>
                </c:pt>
                <c:pt idx="684">
                  <c:v>79000</c:v>
                </c:pt>
                <c:pt idx="685">
                  <c:v>40500</c:v>
                </c:pt>
                <c:pt idx="686">
                  <c:v>68500</c:v>
                </c:pt>
                <c:pt idx="687">
                  <c:v>67000</c:v>
                </c:pt>
                <c:pt idx="688">
                  <c:v>11000</c:v>
                </c:pt>
                <c:pt idx="689">
                  <c:v>53500</c:v>
                </c:pt>
                <c:pt idx="690">
                  <c:v>76000</c:v>
                </c:pt>
                <c:pt idx="691">
                  <c:v>39000</c:v>
                </c:pt>
                <c:pt idx="692">
                  <c:v>46500</c:v>
                </c:pt>
                <c:pt idx="693">
                  <c:v>38000</c:v>
                </c:pt>
                <c:pt idx="694">
                  <c:v>38500</c:v>
                </c:pt>
                <c:pt idx="695">
                  <c:v>89000</c:v>
                </c:pt>
                <c:pt idx="696">
                  <c:v>81000</c:v>
                </c:pt>
                <c:pt idx="697">
                  <c:v>90000</c:v>
                </c:pt>
                <c:pt idx="698">
                  <c:v>9500</c:v>
                </c:pt>
                <c:pt idx="699">
                  <c:v>44500</c:v>
                </c:pt>
                <c:pt idx="700">
                  <c:v>7500</c:v>
                </c:pt>
                <c:pt idx="701">
                  <c:v>42000</c:v>
                </c:pt>
                <c:pt idx="702">
                  <c:v>91000</c:v>
                </c:pt>
                <c:pt idx="703">
                  <c:v>24500</c:v>
                </c:pt>
                <c:pt idx="704">
                  <c:v>73000</c:v>
                </c:pt>
                <c:pt idx="705">
                  <c:v>81000</c:v>
                </c:pt>
                <c:pt idx="706">
                  <c:v>78500</c:v>
                </c:pt>
                <c:pt idx="707">
                  <c:v>31000</c:v>
                </c:pt>
                <c:pt idx="708">
                  <c:v>51500</c:v>
                </c:pt>
                <c:pt idx="709">
                  <c:v>90000</c:v>
                </c:pt>
                <c:pt idx="710">
                  <c:v>87500</c:v>
                </c:pt>
                <c:pt idx="711">
                  <c:v>77500</c:v>
                </c:pt>
                <c:pt idx="712">
                  <c:v>54500</c:v>
                </c:pt>
                <c:pt idx="713">
                  <c:v>29500</c:v>
                </c:pt>
                <c:pt idx="714">
                  <c:v>59000</c:v>
                </c:pt>
                <c:pt idx="715">
                  <c:v>14500</c:v>
                </c:pt>
                <c:pt idx="716">
                  <c:v>38000</c:v>
                </c:pt>
                <c:pt idx="717">
                  <c:v>63000</c:v>
                </c:pt>
                <c:pt idx="718">
                  <c:v>19500</c:v>
                </c:pt>
                <c:pt idx="719">
                  <c:v>72500</c:v>
                </c:pt>
                <c:pt idx="720">
                  <c:v>34000</c:v>
                </c:pt>
                <c:pt idx="721">
                  <c:v>55000</c:v>
                </c:pt>
                <c:pt idx="722">
                  <c:v>65000</c:v>
                </c:pt>
                <c:pt idx="723">
                  <c:v>31500</c:v>
                </c:pt>
                <c:pt idx="724">
                  <c:v>17000</c:v>
                </c:pt>
                <c:pt idx="725">
                  <c:v>24500</c:v>
                </c:pt>
                <c:pt idx="726">
                  <c:v>82000</c:v>
                </c:pt>
                <c:pt idx="727">
                  <c:v>86000</c:v>
                </c:pt>
                <c:pt idx="728">
                  <c:v>94000</c:v>
                </c:pt>
                <c:pt idx="729">
                  <c:v>87000</c:v>
                </c:pt>
                <c:pt idx="730">
                  <c:v>48000</c:v>
                </c:pt>
                <c:pt idx="731">
                  <c:v>62500</c:v>
                </c:pt>
                <c:pt idx="732">
                  <c:v>9500</c:v>
                </c:pt>
                <c:pt idx="733">
                  <c:v>20000</c:v>
                </c:pt>
                <c:pt idx="734">
                  <c:v>25500</c:v>
                </c:pt>
                <c:pt idx="735">
                  <c:v>37000</c:v>
                </c:pt>
                <c:pt idx="736">
                  <c:v>73000</c:v>
                </c:pt>
                <c:pt idx="737">
                  <c:v>31500</c:v>
                </c:pt>
                <c:pt idx="738">
                  <c:v>46000</c:v>
                </c:pt>
                <c:pt idx="739">
                  <c:v>29500</c:v>
                </c:pt>
                <c:pt idx="740">
                  <c:v>28500</c:v>
                </c:pt>
                <c:pt idx="741">
                  <c:v>25000</c:v>
                </c:pt>
                <c:pt idx="742">
                  <c:v>49500</c:v>
                </c:pt>
                <c:pt idx="743">
                  <c:v>50500</c:v>
                </c:pt>
                <c:pt idx="744">
                  <c:v>63000</c:v>
                </c:pt>
                <c:pt idx="745">
                  <c:v>22500</c:v>
                </c:pt>
                <c:pt idx="746">
                  <c:v>70500</c:v>
                </c:pt>
                <c:pt idx="747">
                  <c:v>45000</c:v>
                </c:pt>
                <c:pt idx="748">
                  <c:v>56000</c:v>
                </c:pt>
                <c:pt idx="749">
                  <c:v>26500</c:v>
                </c:pt>
                <c:pt idx="750">
                  <c:v>28500</c:v>
                </c:pt>
                <c:pt idx="751">
                  <c:v>35000</c:v>
                </c:pt>
                <c:pt idx="752">
                  <c:v>91000</c:v>
                </c:pt>
                <c:pt idx="753">
                  <c:v>46000</c:v>
                </c:pt>
                <c:pt idx="754">
                  <c:v>86500</c:v>
                </c:pt>
                <c:pt idx="755">
                  <c:v>41000</c:v>
                </c:pt>
                <c:pt idx="756">
                  <c:v>63000</c:v>
                </c:pt>
                <c:pt idx="757">
                  <c:v>86500</c:v>
                </c:pt>
                <c:pt idx="758">
                  <c:v>59000</c:v>
                </c:pt>
                <c:pt idx="759">
                  <c:v>84000</c:v>
                </c:pt>
                <c:pt idx="760">
                  <c:v>7500</c:v>
                </c:pt>
                <c:pt idx="761">
                  <c:v>20000</c:v>
                </c:pt>
                <c:pt idx="762">
                  <c:v>40500</c:v>
                </c:pt>
                <c:pt idx="763">
                  <c:v>48500</c:v>
                </c:pt>
                <c:pt idx="764">
                  <c:v>42000</c:v>
                </c:pt>
                <c:pt idx="765">
                  <c:v>38000</c:v>
                </c:pt>
                <c:pt idx="766">
                  <c:v>55500</c:v>
                </c:pt>
                <c:pt idx="767">
                  <c:v>88500</c:v>
                </c:pt>
                <c:pt idx="768">
                  <c:v>8500</c:v>
                </c:pt>
                <c:pt idx="769">
                  <c:v>35500</c:v>
                </c:pt>
                <c:pt idx="770">
                  <c:v>83000</c:v>
                </c:pt>
                <c:pt idx="771">
                  <c:v>39000</c:v>
                </c:pt>
                <c:pt idx="772">
                  <c:v>62500</c:v>
                </c:pt>
                <c:pt idx="773">
                  <c:v>79500</c:v>
                </c:pt>
                <c:pt idx="774">
                  <c:v>38000</c:v>
                </c:pt>
                <c:pt idx="775">
                  <c:v>50000</c:v>
                </c:pt>
                <c:pt idx="776">
                  <c:v>37000</c:v>
                </c:pt>
                <c:pt idx="777">
                  <c:v>39000</c:v>
                </c:pt>
                <c:pt idx="778">
                  <c:v>48500</c:v>
                </c:pt>
                <c:pt idx="779">
                  <c:v>40000</c:v>
                </c:pt>
                <c:pt idx="780">
                  <c:v>27500</c:v>
                </c:pt>
                <c:pt idx="781">
                  <c:v>62000</c:v>
                </c:pt>
                <c:pt idx="782">
                  <c:v>10000</c:v>
                </c:pt>
                <c:pt idx="783">
                  <c:v>54500</c:v>
                </c:pt>
                <c:pt idx="784">
                  <c:v>23000</c:v>
                </c:pt>
                <c:pt idx="785">
                  <c:v>50500</c:v>
                </c:pt>
                <c:pt idx="786">
                  <c:v>25000</c:v>
                </c:pt>
                <c:pt idx="787">
                  <c:v>38500</c:v>
                </c:pt>
                <c:pt idx="788">
                  <c:v>71500</c:v>
                </c:pt>
                <c:pt idx="789">
                  <c:v>59000</c:v>
                </c:pt>
                <c:pt idx="790">
                  <c:v>45000</c:v>
                </c:pt>
                <c:pt idx="791">
                  <c:v>19500</c:v>
                </c:pt>
                <c:pt idx="792">
                  <c:v>32000</c:v>
                </c:pt>
                <c:pt idx="793">
                  <c:v>6000</c:v>
                </c:pt>
                <c:pt idx="794">
                  <c:v>45500</c:v>
                </c:pt>
                <c:pt idx="795">
                  <c:v>7000</c:v>
                </c:pt>
                <c:pt idx="796">
                  <c:v>43500</c:v>
                </c:pt>
                <c:pt idx="797">
                  <c:v>70500</c:v>
                </c:pt>
                <c:pt idx="798">
                  <c:v>58000</c:v>
                </c:pt>
                <c:pt idx="799">
                  <c:v>56000</c:v>
                </c:pt>
                <c:pt idx="800">
                  <c:v>59500</c:v>
                </c:pt>
                <c:pt idx="801">
                  <c:v>46500</c:v>
                </c:pt>
                <c:pt idx="802">
                  <c:v>82000</c:v>
                </c:pt>
                <c:pt idx="803">
                  <c:v>39500</c:v>
                </c:pt>
                <c:pt idx="804">
                  <c:v>6000</c:v>
                </c:pt>
                <c:pt idx="805">
                  <c:v>28500</c:v>
                </c:pt>
                <c:pt idx="806">
                  <c:v>76000</c:v>
                </c:pt>
                <c:pt idx="807">
                  <c:v>9500</c:v>
                </c:pt>
                <c:pt idx="808">
                  <c:v>93000</c:v>
                </c:pt>
                <c:pt idx="809">
                  <c:v>29000</c:v>
                </c:pt>
                <c:pt idx="810">
                  <c:v>57500</c:v>
                </c:pt>
                <c:pt idx="811">
                  <c:v>23000</c:v>
                </c:pt>
                <c:pt idx="812">
                  <c:v>45500</c:v>
                </c:pt>
                <c:pt idx="813">
                  <c:v>32500</c:v>
                </c:pt>
                <c:pt idx="814">
                  <c:v>18500</c:v>
                </c:pt>
                <c:pt idx="815">
                  <c:v>61000</c:v>
                </c:pt>
                <c:pt idx="816">
                  <c:v>80000</c:v>
                </c:pt>
                <c:pt idx="817">
                  <c:v>61000</c:v>
                </c:pt>
                <c:pt idx="818">
                  <c:v>32000</c:v>
                </c:pt>
                <c:pt idx="819">
                  <c:v>6500</c:v>
                </c:pt>
                <c:pt idx="820">
                  <c:v>49000</c:v>
                </c:pt>
                <c:pt idx="821">
                  <c:v>48000</c:v>
                </c:pt>
                <c:pt idx="822">
                  <c:v>46500</c:v>
                </c:pt>
                <c:pt idx="823">
                  <c:v>15000</c:v>
                </c:pt>
                <c:pt idx="824">
                  <c:v>72500</c:v>
                </c:pt>
                <c:pt idx="825">
                  <c:v>9000</c:v>
                </c:pt>
                <c:pt idx="826">
                  <c:v>31500</c:v>
                </c:pt>
                <c:pt idx="827">
                  <c:v>84500</c:v>
                </c:pt>
                <c:pt idx="828">
                  <c:v>28000</c:v>
                </c:pt>
                <c:pt idx="829">
                  <c:v>19500</c:v>
                </c:pt>
                <c:pt idx="830">
                  <c:v>32000</c:v>
                </c:pt>
                <c:pt idx="831">
                  <c:v>40500</c:v>
                </c:pt>
                <c:pt idx="832">
                  <c:v>49500</c:v>
                </c:pt>
                <c:pt idx="833">
                  <c:v>20000</c:v>
                </c:pt>
                <c:pt idx="834">
                  <c:v>81500</c:v>
                </c:pt>
                <c:pt idx="835">
                  <c:v>45000</c:v>
                </c:pt>
                <c:pt idx="836">
                  <c:v>49000</c:v>
                </c:pt>
                <c:pt idx="837">
                  <c:v>52500</c:v>
                </c:pt>
                <c:pt idx="838">
                  <c:v>41000</c:v>
                </c:pt>
                <c:pt idx="839">
                  <c:v>28500</c:v>
                </c:pt>
                <c:pt idx="840">
                  <c:v>39500</c:v>
                </c:pt>
                <c:pt idx="841">
                  <c:v>10500</c:v>
                </c:pt>
                <c:pt idx="842">
                  <c:v>89000</c:v>
                </c:pt>
                <c:pt idx="843">
                  <c:v>43500</c:v>
                </c:pt>
                <c:pt idx="844">
                  <c:v>80500</c:v>
                </c:pt>
                <c:pt idx="845">
                  <c:v>84500</c:v>
                </c:pt>
                <c:pt idx="846">
                  <c:v>46500</c:v>
                </c:pt>
                <c:pt idx="847">
                  <c:v>49000</c:v>
                </c:pt>
                <c:pt idx="848">
                  <c:v>50000</c:v>
                </c:pt>
                <c:pt idx="849">
                  <c:v>85000</c:v>
                </c:pt>
                <c:pt idx="850">
                  <c:v>50000</c:v>
                </c:pt>
                <c:pt idx="851">
                  <c:v>69000</c:v>
                </c:pt>
                <c:pt idx="852">
                  <c:v>28500</c:v>
                </c:pt>
                <c:pt idx="853">
                  <c:v>66000</c:v>
                </c:pt>
                <c:pt idx="854">
                  <c:v>42500</c:v>
                </c:pt>
                <c:pt idx="855">
                  <c:v>45500</c:v>
                </c:pt>
                <c:pt idx="856">
                  <c:v>46500</c:v>
                </c:pt>
                <c:pt idx="857">
                  <c:v>41500</c:v>
                </c:pt>
                <c:pt idx="858">
                  <c:v>94000</c:v>
                </c:pt>
                <c:pt idx="859">
                  <c:v>74000</c:v>
                </c:pt>
                <c:pt idx="860">
                  <c:v>10000</c:v>
                </c:pt>
                <c:pt idx="861">
                  <c:v>68500</c:v>
                </c:pt>
                <c:pt idx="862">
                  <c:v>45500</c:v>
                </c:pt>
                <c:pt idx="863">
                  <c:v>52000</c:v>
                </c:pt>
                <c:pt idx="864">
                  <c:v>22000</c:v>
                </c:pt>
                <c:pt idx="865">
                  <c:v>22000</c:v>
                </c:pt>
                <c:pt idx="866">
                  <c:v>16000</c:v>
                </c:pt>
                <c:pt idx="867">
                  <c:v>29500</c:v>
                </c:pt>
                <c:pt idx="868">
                  <c:v>30000</c:v>
                </c:pt>
                <c:pt idx="869">
                  <c:v>20500</c:v>
                </c:pt>
                <c:pt idx="870">
                  <c:v>91500</c:v>
                </c:pt>
                <c:pt idx="871">
                  <c:v>68000</c:v>
                </c:pt>
                <c:pt idx="872">
                  <c:v>87500</c:v>
                </c:pt>
                <c:pt idx="873">
                  <c:v>48500</c:v>
                </c:pt>
                <c:pt idx="874">
                  <c:v>57500</c:v>
                </c:pt>
                <c:pt idx="875">
                  <c:v>84500</c:v>
                </c:pt>
                <c:pt idx="876">
                  <c:v>41500</c:v>
                </c:pt>
                <c:pt idx="877">
                  <c:v>30500</c:v>
                </c:pt>
                <c:pt idx="878">
                  <c:v>55000</c:v>
                </c:pt>
                <c:pt idx="879">
                  <c:v>75500</c:v>
                </c:pt>
                <c:pt idx="880">
                  <c:v>20000</c:v>
                </c:pt>
                <c:pt idx="881">
                  <c:v>20500</c:v>
                </c:pt>
                <c:pt idx="882">
                  <c:v>69500</c:v>
                </c:pt>
                <c:pt idx="883">
                  <c:v>24000</c:v>
                </c:pt>
                <c:pt idx="884">
                  <c:v>85000</c:v>
                </c:pt>
                <c:pt idx="885">
                  <c:v>12500</c:v>
                </c:pt>
                <c:pt idx="886">
                  <c:v>10500</c:v>
                </c:pt>
                <c:pt idx="887">
                  <c:v>80000</c:v>
                </c:pt>
                <c:pt idx="888">
                  <c:v>69000</c:v>
                </c:pt>
                <c:pt idx="889">
                  <c:v>75000</c:v>
                </c:pt>
                <c:pt idx="890">
                  <c:v>19500</c:v>
                </c:pt>
                <c:pt idx="891">
                  <c:v>60500</c:v>
                </c:pt>
                <c:pt idx="892">
                  <c:v>79000</c:v>
                </c:pt>
                <c:pt idx="893">
                  <c:v>39500</c:v>
                </c:pt>
                <c:pt idx="894">
                  <c:v>85000</c:v>
                </c:pt>
                <c:pt idx="895">
                  <c:v>63000</c:v>
                </c:pt>
                <c:pt idx="896">
                  <c:v>19000</c:v>
                </c:pt>
                <c:pt idx="897">
                  <c:v>82500</c:v>
                </c:pt>
                <c:pt idx="898">
                  <c:v>57500</c:v>
                </c:pt>
                <c:pt idx="899">
                  <c:v>80500</c:v>
                </c:pt>
              </c:numCache>
            </c:numRef>
          </c:val>
          <c:smooth val="0"/>
          <c:extLst>
            <c:ext xmlns:c16="http://schemas.microsoft.com/office/drawing/2014/chart" uri="{C3380CC4-5D6E-409C-BE32-E72D297353CC}">
              <c16:uniqueId val="{00000001-F8FD-46C3-83E5-9ADA5E809F4E}"/>
            </c:ext>
          </c:extLst>
        </c:ser>
        <c:dLbls>
          <c:showLegendKey val="0"/>
          <c:showVal val="0"/>
          <c:showCatName val="0"/>
          <c:showSerName val="0"/>
          <c:showPercent val="0"/>
          <c:showBubbleSize val="0"/>
        </c:dLbls>
        <c:smooth val="0"/>
        <c:axId val="1641721744"/>
        <c:axId val="1641718000"/>
      </c:lineChart>
      <c:catAx>
        <c:axId val="1641721744"/>
        <c:scaling>
          <c:orientation val="minMax"/>
        </c:scaling>
        <c:delete val="1"/>
        <c:axPos val="b"/>
        <c:numFmt formatCode="General" sourceLinked="1"/>
        <c:majorTickMark val="out"/>
        <c:minorTickMark val="none"/>
        <c:tickLblPos val="nextTo"/>
        <c:crossAx val="1641718000"/>
        <c:crosses val="autoZero"/>
        <c:auto val="1"/>
        <c:lblAlgn val="ctr"/>
        <c:lblOffset val="100"/>
        <c:noMultiLvlLbl val="0"/>
      </c:catAx>
      <c:valAx>
        <c:axId val="1641718000"/>
        <c:scaling>
          <c:orientation val="minMax"/>
        </c:scaling>
        <c:delete val="1"/>
        <c:axPos val="l"/>
        <c:numFmt formatCode="General" sourceLinked="1"/>
        <c:majorTickMark val="none"/>
        <c:minorTickMark val="none"/>
        <c:tickLblPos val="nextTo"/>
        <c:crossAx val="1641721744"/>
        <c:crosses val="autoZero"/>
        <c:crossBetween val="between"/>
      </c:valAx>
      <c:spPr>
        <a:noFill/>
        <a:ln>
          <a:noFill/>
        </a:ln>
        <a:effectLst/>
      </c:spPr>
    </c:plotArea>
    <c:plotVisOnly val="1"/>
    <c:dispBlanksAs val="zero"/>
    <c:showDLblsOverMax val="0"/>
  </c:chart>
  <c:spPr>
    <a:solidFill>
      <a:schemeClr val="accent5">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[PraveenProject.xlsx]CA1 Avg!PivotTable1</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1">
                <a:alpha val="56000"/>
              </a:schemeClr>
            </a:solidFill>
            <a:beve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1">
                <a:alpha val="56000"/>
              </a:schemeClr>
            </a:solidFill>
            <a:beve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4.6601327775204572E-2"/>
          <c:y val="8.7963164087247719E-2"/>
          <c:w val="0.93888888888888888"/>
          <c:h val="0.89814814814814814"/>
        </c:manualLayout>
      </c:layout>
      <c:barChart>
        <c:barDir val="col"/>
        <c:grouping val="clustered"/>
        <c:varyColors val="0"/>
        <c:ser>
          <c:idx val="0"/>
          <c:order val="0"/>
          <c:tx>
            <c:strRef>
              <c:f>'CA1 Avg'!$B$3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1">
                  <a:alpha val="56000"/>
                </a:schemeClr>
              </a:solidFill>
              <a:bevel/>
            </a:ln>
            <a:effectLst>
              <a:outerShdw blurRad="57150" dist="19050" dir="5400000" algn="ctr" rotWithShape="0">
                <a:srgbClr val="000000">
                  <a:alpha val="63000"/>
                </a:srgbClr>
              </a:outerShdw>
            </a:effectLst>
          </c:spPr>
          <c:invertIfNegative val="0"/>
          <c:cat>
            <c:strRef>
              <c:f>'CA1 Avg'!$A$4:$A$14</c:f>
              <c:strCache>
                <c:ptCount val="10"/>
                <c:pt idx="0">
                  <c:v>1</c:v>
                </c:pt>
                <c:pt idx="1">
                  <c:v>2</c:v>
                </c:pt>
                <c:pt idx="2">
                  <c:v>3</c:v>
                </c:pt>
                <c:pt idx="3">
                  <c:v>4</c:v>
                </c:pt>
                <c:pt idx="4">
                  <c:v>5</c:v>
                </c:pt>
                <c:pt idx="5">
                  <c:v>6</c:v>
                </c:pt>
                <c:pt idx="6">
                  <c:v>7</c:v>
                </c:pt>
                <c:pt idx="7">
                  <c:v>8</c:v>
                </c:pt>
                <c:pt idx="8">
                  <c:v>9</c:v>
                </c:pt>
                <c:pt idx="9">
                  <c:v>10</c:v>
                </c:pt>
              </c:strCache>
            </c:strRef>
          </c:cat>
          <c:val>
            <c:numRef>
              <c:f>'CA1 Avg'!$B$4:$B$14</c:f>
              <c:numCache>
                <c:formatCode>General</c:formatCode>
                <c:ptCount val="10"/>
                <c:pt idx="0">
                  <c:v>5831</c:v>
                </c:pt>
                <c:pt idx="1">
                  <c:v>5909.5</c:v>
                </c:pt>
                <c:pt idx="2">
                  <c:v>7078.25</c:v>
                </c:pt>
                <c:pt idx="3">
                  <c:v>5909.5</c:v>
                </c:pt>
                <c:pt idx="4">
                  <c:v>6403</c:v>
                </c:pt>
                <c:pt idx="5">
                  <c:v>5778.25</c:v>
                </c:pt>
                <c:pt idx="6">
                  <c:v>5971.75</c:v>
                </c:pt>
                <c:pt idx="7">
                  <c:v>5395.75</c:v>
                </c:pt>
                <c:pt idx="8">
                  <c:v>5840.25</c:v>
                </c:pt>
                <c:pt idx="9">
                  <c:v>6482</c:v>
                </c:pt>
              </c:numCache>
            </c:numRef>
          </c:val>
          <c:extLst>
            <c:ext xmlns:c16="http://schemas.microsoft.com/office/drawing/2014/chart" uri="{C3380CC4-5D6E-409C-BE32-E72D297353CC}">
              <c16:uniqueId val="{00000000-0828-413B-9E1E-8BF67C621630}"/>
            </c:ext>
          </c:extLst>
        </c:ser>
        <c:dLbls>
          <c:showLegendKey val="0"/>
          <c:showVal val="0"/>
          <c:showCatName val="0"/>
          <c:showSerName val="0"/>
          <c:showPercent val="0"/>
          <c:showBubbleSize val="0"/>
        </c:dLbls>
        <c:gapWidth val="100"/>
        <c:overlap val="-24"/>
        <c:axId val="2036275584"/>
        <c:axId val="2036285152"/>
      </c:barChart>
      <c:catAx>
        <c:axId val="2036275584"/>
        <c:scaling>
          <c:orientation val="minMax"/>
        </c:scaling>
        <c:delete val="1"/>
        <c:axPos val="b"/>
        <c:numFmt formatCode="General" sourceLinked="1"/>
        <c:majorTickMark val="none"/>
        <c:minorTickMark val="none"/>
        <c:tickLblPos val="nextTo"/>
        <c:crossAx val="2036285152"/>
        <c:crosses val="autoZero"/>
        <c:auto val="1"/>
        <c:lblAlgn val="ctr"/>
        <c:lblOffset val="100"/>
        <c:noMultiLvlLbl val="0"/>
      </c:catAx>
      <c:valAx>
        <c:axId val="2036285152"/>
        <c:scaling>
          <c:orientation val="minMax"/>
        </c:scaling>
        <c:delete val="1"/>
        <c:axPos val="l"/>
        <c:numFmt formatCode="General" sourceLinked="1"/>
        <c:majorTickMark val="none"/>
        <c:minorTickMark val="none"/>
        <c:tickLblPos val="nextTo"/>
        <c:crossAx val="2036275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 2 Avg!PivotTable2</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rgbClr val="FFFF00"/>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0555555555555555E-2"/>
          <c:y val="0.10185185185185185"/>
          <c:w val="0.93888888888888888"/>
          <c:h val="0.89814814814814814"/>
        </c:manualLayout>
      </c:layout>
      <c:barChart>
        <c:barDir val="col"/>
        <c:grouping val="clustered"/>
        <c:varyColors val="0"/>
        <c:ser>
          <c:idx val="0"/>
          <c:order val="0"/>
          <c:tx>
            <c:strRef>
              <c:f>'CA 2 Avg'!$B$3</c:f>
              <c:strCache>
                <c:ptCount val="1"/>
                <c:pt idx="0">
                  <c:v>Total</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 2 Avg'!$A$4:$A$14</c:f>
              <c:strCache>
                <c:ptCount val="10"/>
                <c:pt idx="0">
                  <c:v>1</c:v>
                </c:pt>
                <c:pt idx="1">
                  <c:v>2</c:v>
                </c:pt>
                <c:pt idx="2">
                  <c:v>3</c:v>
                </c:pt>
                <c:pt idx="3">
                  <c:v>4</c:v>
                </c:pt>
                <c:pt idx="4">
                  <c:v>5</c:v>
                </c:pt>
                <c:pt idx="5">
                  <c:v>6</c:v>
                </c:pt>
                <c:pt idx="6">
                  <c:v>7</c:v>
                </c:pt>
                <c:pt idx="7">
                  <c:v>8</c:v>
                </c:pt>
                <c:pt idx="8">
                  <c:v>9</c:v>
                </c:pt>
                <c:pt idx="9">
                  <c:v>10</c:v>
                </c:pt>
              </c:strCache>
            </c:strRef>
          </c:cat>
          <c:val>
            <c:numRef>
              <c:f>'CA 2 Avg'!$B$4:$B$14</c:f>
              <c:numCache>
                <c:formatCode>General</c:formatCode>
                <c:ptCount val="10"/>
                <c:pt idx="0">
                  <c:v>5946.5</c:v>
                </c:pt>
                <c:pt idx="1">
                  <c:v>5875.75</c:v>
                </c:pt>
                <c:pt idx="2">
                  <c:v>6943.25</c:v>
                </c:pt>
                <c:pt idx="3">
                  <c:v>5838.75</c:v>
                </c:pt>
                <c:pt idx="4">
                  <c:v>6629.5</c:v>
                </c:pt>
                <c:pt idx="5">
                  <c:v>5626.25</c:v>
                </c:pt>
                <c:pt idx="6">
                  <c:v>5737.25</c:v>
                </c:pt>
                <c:pt idx="7">
                  <c:v>5241.5</c:v>
                </c:pt>
                <c:pt idx="8">
                  <c:v>5879.5</c:v>
                </c:pt>
                <c:pt idx="9">
                  <c:v>6364.25</c:v>
                </c:pt>
              </c:numCache>
            </c:numRef>
          </c:val>
          <c:extLst>
            <c:ext xmlns:c16="http://schemas.microsoft.com/office/drawing/2014/chart" uri="{C3380CC4-5D6E-409C-BE32-E72D297353CC}">
              <c16:uniqueId val="{00000000-A62E-49B8-A1E6-91DA76BC9EE0}"/>
            </c:ext>
          </c:extLst>
        </c:ser>
        <c:dLbls>
          <c:showLegendKey val="0"/>
          <c:showVal val="0"/>
          <c:showCatName val="0"/>
          <c:showSerName val="0"/>
          <c:showPercent val="0"/>
          <c:showBubbleSize val="0"/>
        </c:dLbls>
        <c:gapWidth val="100"/>
        <c:overlap val="-24"/>
        <c:axId val="103864720"/>
        <c:axId val="103865136"/>
      </c:barChart>
      <c:catAx>
        <c:axId val="103864720"/>
        <c:scaling>
          <c:orientation val="minMax"/>
        </c:scaling>
        <c:delete val="1"/>
        <c:axPos val="b"/>
        <c:numFmt formatCode="General" sourceLinked="1"/>
        <c:majorTickMark val="none"/>
        <c:minorTickMark val="none"/>
        <c:tickLblPos val="nextTo"/>
        <c:crossAx val="103865136"/>
        <c:crosses val="autoZero"/>
        <c:auto val="1"/>
        <c:lblAlgn val="ctr"/>
        <c:lblOffset val="100"/>
        <c:noMultiLvlLbl val="0"/>
      </c:catAx>
      <c:valAx>
        <c:axId val="103865136"/>
        <c:scaling>
          <c:orientation val="minMax"/>
        </c:scaling>
        <c:delete val="1"/>
        <c:axPos val="l"/>
        <c:numFmt formatCode="General" sourceLinked="1"/>
        <c:majorTickMark val="none"/>
        <c:minorTickMark val="none"/>
        <c:tickLblPos val="nextTo"/>
        <c:crossAx val="1038647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[PraveenProject.xlsx]Mid vg!PivotTable3</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rgbClr val="7030A0"/>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6111111111111108E-2"/>
          <c:y val="0.10185185185185185"/>
          <c:w val="0.93888888888888888"/>
          <c:h val="0.89814814814814814"/>
        </c:manualLayout>
      </c:layout>
      <c:barChart>
        <c:barDir val="col"/>
        <c:grouping val="clustered"/>
        <c:varyColors val="0"/>
        <c:ser>
          <c:idx val="0"/>
          <c:order val="0"/>
          <c:tx>
            <c:strRef>
              <c:f>'Mid vg'!$B$3</c:f>
              <c:strCache>
                <c:ptCount val="1"/>
                <c:pt idx="0">
                  <c:v>Total</c:v>
                </c:pt>
              </c:strCache>
            </c:strRef>
          </c:tx>
          <c:spPr>
            <a:solidFill>
              <a:srgbClr val="7030A0"/>
            </a:solidFill>
            <a:ln>
              <a:noFill/>
            </a:ln>
            <a:effectLst>
              <a:outerShdw blurRad="57150" dist="19050" dir="5400000" algn="ctr" rotWithShape="0">
                <a:srgbClr val="000000">
                  <a:alpha val="63000"/>
                </a:srgbClr>
              </a:outerShdw>
            </a:effectLst>
          </c:spPr>
          <c:invertIfNegative val="0"/>
          <c:cat>
            <c:strRef>
              <c:f>'Mid vg'!$A$4:$A$14</c:f>
              <c:strCache>
                <c:ptCount val="10"/>
                <c:pt idx="0">
                  <c:v>1</c:v>
                </c:pt>
                <c:pt idx="1">
                  <c:v>2</c:v>
                </c:pt>
                <c:pt idx="2">
                  <c:v>3</c:v>
                </c:pt>
                <c:pt idx="3">
                  <c:v>4</c:v>
                </c:pt>
                <c:pt idx="4">
                  <c:v>5</c:v>
                </c:pt>
                <c:pt idx="5">
                  <c:v>6</c:v>
                </c:pt>
                <c:pt idx="6">
                  <c:v>7</c:v>
                </c:pt>
                <c:pt idx="7">
                  <c:v>8</c:v>
                </c:pt>
                <c:pt idx="8">
                  <c:v>9</c:v>
                </c:pt>
                <c:pt idx="9">
                  <c:v>10</c:v>
                </c:pt>
              </c:strCache>
            </c:strRef>
          </c:cat>
          <c:val>
            <c:numRef>
              <c:f>'Mid vg'!$B$4:$B$14</c:f>
              <c:numCache>
                <c:formatCode>General</c:formatCode>
                <c:ptCount val="10"/>
                <c:pt idx="0">
                  <c:v>5907.25</c:v>
                </c:pt>
                <c:pt idx="1">
                  <c:v>5991</c:v>
                </c:pt>
                <c:pt idx="2">
                  <c:v>6934</c:v>
                </c:pt>
                <c:pt idx="3">
                  <c:v>5827</c:v>
                </c:pt>
                <c:pt idx="4">
                  <c:v>6520.25</c:v>
                </c:pt>
                <c:pt idx="5">
                  <c:v>5697</c:v>
                </c:pt>
                <c:pt idx="6">
                  <c:v>6035.5</c:v>
                </c:pt>
                <c:pt idx="7">
                  <c:v>5395.25</c:v>
                </c:pt>
                <c:pt idx="8">
                  <c:v>5806.75</c:v>
                </c:pt>
                <c:pt idx="9">
                  <c:v>6477.25</c:v>
                </c:pt>
              </c:numCache>
            </c:numRef>
          </c:val>
          <c:extLst>
            <c:ext xmlns:c16="http://schemas.microsoft.com/office/drawing/2014/chart" uri="{C3380CC4-5D6E-409C-BE32-E72D297353CC}">
              <c16:uniqueId val="{00000000-216A-41A1-9FF3-42B88F80691B}"/>
            </c:ext>
          </c:extLst>
        </c:ser>
        <c:dLbls>
          <c:showLegendKey val="0"/>
          <c:showVal val="0"/>
          <c:showCatName val="0"/>
          <c:showSerName val="0"/>
          <c:showPercent val="0"/>
          <c:showBubbleSize val="0"/>
        </c:dLbls>
        <c:gapWidth val="100"/>
        <c:overlap val="-24"/>
        <c:axId val="138818352"/>
        <c:axId val="138827504"/>
      </c:barChart>
      <c:catAx>
        <c:axId val="138818352"/>
        <c:scaling>
          <c:orientation val="minMax"/>
        </c:scaling>
        <c:delete val="1"/>
        <c:axPos val="b"/>
        <c:numFmt formatCode="General" sourceLinked="1"/>
        <c:majorTickMark val="none"/>
        <c:minorTickMark val="none"/>
        <c:tickLblPos val="nextTo"/>
        <c:crossAx val="138827504"/>
        <c:crosses val="autoZero"/>
        <c:auto val="1"/>
        <c:lblAlgn val="ctr"/>
        <c:lblOffset val="100"/>
        <c:noMultiLvlLbl val="0"/>
      </c:catAx>
      <c:valAx>
        <c:axId val="138827504"/>
        <c:scaling>
          <c:orientation val="minMax"/>
        </c:scaling>
        <c:delete val="1"/>
        <c:axPos val="l"/>
        <c:numFmt formatCode="General" sourceLinked="1"/>
        <c:majorTickMark val="none"/>
        <c:minorTickMark val="none"/>
        <c:tickLblPos val="nextTo"/>
        <c:crossAx val="1388183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 3 Avg!PivotTable4</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rgbClr val="002060"/>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0555555555555555E-2"/>
          <c:y val="9.2592592592592587E-2"/>
          <c:w val="0.93888888888888888"/>
          <c:h val="0.89814814814814814"/>
        </c:manualLayout>
      </c:layout>
      <c:barChart>
        <c:barDir val="col"/>
        <c:grouping val="clustered"/>
        <c:varyColors val="0"/>
        <c:ser>
          <c:idx val="0"/>
          <c:order val="0"/>
          <c:tx>
            <c:strRef>
              <c:f>'CA 3 Avg'!$B$3</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cat>
            <c:strRef>
              <c:f>'CA 3 Avg'!$A$4:$A$14</c:f>
              <c:strCache>
                <c:ptCount val="10"/>
                <c:pt idx="0">
                  <c:v>1</c:v>
                </c:pt>
                <c:pt idx="1">
                  <c:v>2</c:v>
                </c:pt>
                <c:pt idx="2">
                  <c:v>3</c:v>
                </c:pt>
                <c:pt idx="3">
                  <c:v>4</c:v>
                </c:pt>
                <c:pt idx="4">
                  <c:v>5</c:v>
                </c:pt>
                <c:pt idx="5">
                  <c:v>6</c:v>
                </c:pt>
                <c:pt idx="6">
                  <c:v>7</c:v>
                </c:pt>
                <c:pt idx="7">
                  <c:v>8</c:v>
                </c:pt>
                <c:pt idx="8">
                  <c:v>9</c:v>
                </c:pt>
                <c:pt idx="9">
                  <c:v>10</c:v>
                </c:pt>
              </c:strCache>
            </c:strRef>
          </c:cat>
          <c:val>
            <c:numRef>
              <c:f>'CA 3 Avg'!$B$4:$B$14</c:f>
              <c:numCache>
                <c:formatCode>General</c:formatCode>
                <c:ptCount val="10"/>
                <c:pt idx="0">
                  <c:v>6003.75</c:v>
                </c:pt>
                <c:pt idx="1">
                  <c:v>5862.25</c:v>
                </c:pt>
                <c:pt idx="2">
                  <c:v>7159.75</c:v>
                </c:pt>
                <c:pt idx="3">
                  <c:v>5893.5</c:v>
                </c:pt>
                <c:pt idx="4">
                  <c:v>6356</c:v>
                </c:pt>
                <c:pt idx="5">
                  <c:v>5594.5</c:v>
                </c:pt>
                <c:pt idx="6">
                  <c:v>5828.5</c:v>
                </c:pt>
                <c:pt idx="7">
                  <c:v>5331.25</c:v>
                </c:pt>
                <c:pt idx="8">
                  <c:v>5851.5</c:v>
                </c:pt>
                <c:pt idx="9">
                  <c:v>6430.75</c:v>
                </c:pt>
              </c:numCache>
            </c:numRef>
          </c:val>
          <c:extLst>
            <c:ext xmlns:c16="http://schemas.microsoft.com/office/drawing/2014/chart" uri="{C3380CC4-5D6E-409C-BE32-E72D297353CC}">
              <c16:uniqueId val="{00000000-66D7-4EA5-8863-F78A2E8D703A}"/>
            </c:ext>
          </c:extLst>
        </c:ser>
        <c:dLbls>
          <c:showLegendKey val="0"/>
          <c:showVal val="0"/>
          <c:showCatName val="0"/>
          <c:showSerName val="0"/>
          <c:showPercent val="0"/>
          <c:showBubbleSize val="0"/>
        </c:dLbls>
        <c:gapWidth val="100"/>
        <c:overlap val="-24"/>
        <c:axId val="2034247296"/>
        <c:axId val="103865968"/>
      </c:barChart>
      <c:catAx>
        <c:axId val="2034247296"/>
        <c:scaling>
          <c:orientation val="minMax"/>
        </c:scaling>
        <c:delete val="1"/>
        <c:axPos val="b"/>
        <c:numFmt formatCode="General" sourceLinked="1"/>
        <c:majorTickMark val="none"/>
        <c:minorTickMark val="none"/>
        <c:tickLblPos val="nextTo"/>
        <c:crossAx val="103865968"/>
        <c:crosses val="autoZero"/>
        <c:auto val="1"/>
        <c:lblAlgn val="ctr"/>
        <c:lblOffset val="100"/>
        <c:noMultiLvlLbl val="0"/>
      </c:catAx>
      <c:valAx>
        <c:axId val="103865968"/>
        <c:scaling>
          <c:orientation val="minMax"/>
        </c:scaling>
        <c:delete val="1"/>
        <c:axPos val="l"/>
        <c:numFmt formatCode="General" sourceLinked="1"/>
        <c:majorTickMark val="none"/>
        <c:minorTickMark val="none"/>
        <c:tickLblPos val="nextTo"/>
        <c:crossAx val="2034247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[PraveenProject.xlsx]Gender wise!PivotTable3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pivotFmt>
      <c:pivotFmt>
        <c:idx val="10"/>
        <c:spPr>
          <a:solidFill>
            <a:schemeClr val="accent1"/>
          </a:solidFill>
          <a:ln>
            <a:noFill/>
          </a:ln>
          <a:effectLst/>
        </c:spPr>
        <c:marker>
          <c:symbol val="none"/>
        </c:marker>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
          <c:y val="8.4365388752635412E-2"/>
          <c:w val="0.93888888888888888"/>
          <c:h val="0.89814814814814814"/>
        </c:manualLayout>
      </c:layout>
      <c:barChart>
        <c:barDir val="col"/>
        <c:grouping val="clustered"/>
        <c:varyColors val="0"/>
        <c:ser>
          <c:idx val="0"/>
          <c:order val="0"/>
          <c:tx>
            <c:strRef>
              <c:f>'Gender wise'!$B$3:$B$4</c:f>
              <c:strCache>
                <c:ptCount val="1"/>
                <c:pt idx="0">
                  <c:v>Female</c:v>
                </c:pt>
              </c:strCache>
            </c:strRef>
          </c:tx>
          <c:spPr>
            <a:solidFill>
              <a:schemeClr val="accent1"/>
            </a:solidFill>
            <a:ln>
              <a:noFill/>
            </a:ln>
            <a:effectLst/>
          </c:spPr>
          <c:invertIfNegative val="0"/>
          <c:cat>
            <c:strRef>
              <c:f>'Gender wise'!$A$5:$A$15</c:f>
              <c:strCache>
                <c:ptCount val="10"/>
                <c:pt idx="0">
                  <c:v>1</c:v>
                </c:pt>
                <c:pt idx="1">
                  <c:v>2</c:v>
                </c:pt>
                <c:pt idx="2">
                  <c:v>3</c:v>
                </c:pt>
                <c:pt idx="3">
                  <c:v>4</c:v>
                </c:pt>
                <c:pt idx="4">
                  <c:v>5</c:v>
                </c:pt>
                <c:pt idx="5">
                  <c:v>6</c:v>
                </c:pt>
                <c:pt idx="6">
                  <c:v>7</c:v>
                </c:pt>
                <c:pt idx="7">
                  <c:v>8</c:v>
                </c:pt>
                <c:pt idx="8">
                  <c:v>9</c:v>
                </c:pt>
                <c:pt idx="9">
                  <c:v>10</c:v>
                </c:pt>
              </c:strCache>
            </c:strRef>
          </c:cat>
          <c:val>
            <c:numRef>
              <c:f>'Gender wise'!$B$5:$B$15</c:f>
              <c:numCache>
                <c:formatCode>General</c:formatCode>
                <c:ptCount val="10"/>
                <c:pt idx="0">
                  <c:v>35</c:v>
                </c:pt>
                <c:pt idx="1">
                  <c:v>38</c:v>
                </c:pt>
                <c:pt idx="2">
                  <c:v>37</c:v>
                </c:pt>
                <c:pt idx="3">
                  <c:v>42</c:v>
                </c:pt>
                <c:pt idx="4">
                  <c:v>43</c:v>
                </c:pt>
                <c:pt idx="5">
                  <c:v>40</c:v>
                </c:pt>
                <c:pt idx="6">
                  <c:v>46</c:v>
                </c:pt>
                <c:pt idx="7">
                  <c:v>39</c:v>
                </c:pt>
                <c:pt idx="8">
                  <c:v>36</c:v>
                </c:pt>
                <c:pt idx="9">
                  <c:v>44</c:v>
                </c:pt>
              </c:numCache>
            </c:numRef>
          </c:val>
          <c:extLst>
            <c:ext xmlns:c16="http://schemas.microsoft.com/office/drawing/2014/chart" uri="{C3380CC4-5D6E-409C-BE32-E72D297353CC}">
              <c16:uniqueId val="{00000000-72AF-4D74-B32B-4F8024390D01}"/>
            </c:ext>
          </c:extLst>
        </c:ser>
        <c:dLbls>
          <c:showLegendKey val="0"/>
          <c:showVal val="0"/>
          <c:showCatName val="0"/>
          <c:showSerName val="0"/>
          <c:showPercent val="0"/>
          <c:showBubbleSize val="0"/>
        </c:dLbls>
        <c:gapWidth val="219"/>
        <c:axId val="1709231664"/>
        <c:axId val="1709234576"/>
      </c:barChart>
      <c:lineChart>
        <c:grouping val="standard"/>
        <c:varyColors val="0"/>
        <c:ser>
          <c:idx val="1"/>
          <c:order val="1"/>
          <c:tx>
            <c:strRef>
              <c:f>'Gender wise'!$C$3:$C$4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'Gender wise'!$A$5:$A$15</c:f>
              <c:strCache>
                <c:ptCount val="10"/>
                <c:pt idx="0">
                  <c:v>1</c:v>
                </c:pt>
                <c:pt idx="1">
                  <c:v>2</c:v>
                </c:pt>
                <c:pt idx="2">
                  <c:v>3</c:v>
                </c:pt>
                <c:pt idx="3">
                  <c:v>4</c:v>
                </c:pt>
                <c:pt idx="4">
                  <c:v>5</c:v>
                </c:pt>
                <c:pt idx="5">
                  <c:v>6</c:v>
                </c:pt>
                <c:pt idx="6">
                  <c:v>7</c:v>
                </c:pt>
                <c:pt idx="7">
                  <c:v>8</c:v>
                </c:pt>
                <c:pt idx="8">
                  <c:v>9</c:v>
                </c:pt>
                <c:pt idx="9">
                  <c:v>10</c:v>
                </c:pt>
              </c:strCache>
            </c:strRef>
          </c:cat>
          <c:val>
            <c:numRef>
              <c:f>'Gender wise'!$C$5:$C$15</c:f>
              <c:numCache>
                <c:formatCode>General</c:formatCode>
                <c:ptCount val="10"/>
                <c:pt idx="0">
                  <c:v>53</c:v>
                </c:pt>
                <c:pt idx="1">
                  <c:v>50</c:v>
                </c:pt>
                <c:pt idx="2">
                  <c:v>67</c:v>
                </c:pt>
                <c:pt idx="3">
                  <c:v>46</c:v>
                </c:pt>
                <c:pt idx="4">
                  <c:v>53</c:v>
                </c:pt>
                <c:pt idx="5">
                  <c:v>46</c:v>
                </c:pt>
                <c:pt idx="6">
                  <c:v>42</c:v>
                </c:pt>
                <c:pt idx="7">
                  <c:v>41</c:v>
                </c:pt>
                <c:pt idx="8">
                  <c:v>51</c:v>
                </c:pt>
                <c:pt idx="9">
                  <c:v>51</c:v>
                </c:pt>
              </c:numCache>
            </c:numRef>
          </c:val>
          <c:smooth val="0"/>
          <c:extLst>
            <c:ext xmlns:c16="http://schemas.microsoft.com/office/drawing/2014/chart" uri="{C3380CC4-5D6E-409C-BE32-E72D297353CC}">
              <c16:uniqueId val="{00000001-72AF-4D74-B32B-4F8024390D01}"/>
            </c:ext>
          </c:extLst>
        </c:ser>
        <c:dLbls>
          <c:showLegendKey val="0"/>
          <c:showVal val="0"/>
          <c:showCatName val="0"/>
          <c:showSerName val="0"/>
          <c:showPercent val="0"/>
          <c:showBubbleSize val="0"/>
        </c:dLbls>
        <c:marker val="1"/>
        <c:smooth val="0"/>
        <c:axId val="1709231664"/>
        <c:axId val="1709234576"/>
      </c:lineChart>
      <c:valAx>
        <c:axId val="1709234576"/>
        <c:scaling>
          <c:orientation val="minMax"/>
        </c:scaling>
        <c:delete val="1"/>
        <c:axPos val="r"/>
        <c:numFmt formatCode="General" sourceLinked="1"/>
        <c:majorTickMark val="out"/>
        <c:minorTickMark val="none"/>
        <c:tickLblPos val="nextTo"/>
        <c:crossAx val="1709231664"/>
        <c:crosses val="max"/>
        <c:crossBetween val="between"/>
      </c:valAx>
      <c:catAx>
        <c:axId val="1709231664"/>
        <c:scaling>
          <c:orientation val="minMax"/>
        </c:scaling>
        <c:delete val="1"/>
        <c:axPos val="b"/>
        <c:numFmt formatCode="General" sourceLinked="1"/>
        <c:majorTickMark val="out"/>
        <c:minorTickMark val="none"/>
        <c:tickLblPos val="nextTo"/>
        <c:crossAx val="17092345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[PraveenProject.xlsx]Fee balances!PivotTable2</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pivotFmt>
      <c:pivotFmt>
        <c:idx val="16"/>
        <c:spPr>
          <a:solidFill>
            <a:schemeClr val="bg1"/>
          </a:solidFill>
          <a:ln>
            <a:noFill/>
          </a:ln>
          <a:effectLst/>
        </c:spPr>
      </c:pivotFmt>
      <c:pivotFmt>
        <c:idx val="17"/>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18"/>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19"/>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0"/>
        <c:spPr>
          <a:ln w="28575" cap="rnd">
            <a:solidFill>
              <a:schemeClr val="accent4"/>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1"/>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2"/>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3"/>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4"/>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5"/>
        <c:spPr>
          <a:ln w="28575" cap="rnd">
            <a:solidFill>
              <a:srgbClr val="FFFF00"/>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6"/>
        <c:spPr>
          <a:ln w="28575" cap="rnd">
            <a:solidFill>
              <a:schemeClr val="accent1"/>
            </a:solidFill>
            <a:round/>
          </a:ln>
          <a:effectLst/>
        </c:spPr>
        <c:marker>
          <c:symbol val="circle"/>
          <c:size val="5"/>
          <c:spPr>
            <a:solidFill>
              <a:schemeClr val="accent3">
                <a:lumMod val="20000"/>
                <a:lumOff val="80000"/>
              </a:schemeClr>
            </a:solidFill>
            <a:ln w="9525">
              <a:solidFill>
                <a:schemeClr val="accent1"/>
              </a:solidFill>
            </a:ln>
            <a:effectLst/>
          </c:spPr>
        </c:marker>
      </c:pivotFmt>
      <c:pivotFmt>
        <c:idx val="27"/>
        <c:spPr>
          <a:ln w="28575" cap="rnd">
            <a:solidFill>
              <a:schemeClr val="accent1"/>
            </a:solidFill>
            <a:round/>
          </a:ln>
          <a:effectLst/>
        </c:spPr>
        <c:marker>
          <c:symbol val="circle"/>
          <c:size val="5"/>
          <c:spPr>
            <a:solidFill>
              <a:schemeClr val="accent3">
                <a:lumMod val="20000"/>
                <a:lumOff val="80000"/>
              </a:schemeClr>
            </a:solidFill>
            <a:ln w="9525">
              <a:solidFill>
                <a:schemeClr val="accent1"/>
              </a:solidFill>
            </a:ln>
            <a:effectLst/>
          </c:spPr>
        </c:marker>
      </c:pivotFmt>
    </c:pivotFmts>
    <c:plotArea>
      <c:layout>
        <c:manualLayout>
          <c:layoutTarget val="inner"/>
          <c:xMode val="edge"/>
          <c:yMode val="edge"/>
          <c:x val="1.9930470352290306E-3"/>
          <c:y val="0.30258570313197686"/>
          <c:w val="0.99779016937494835"/>
          <c:h val="0.81629549596427897"/>
        </c:manualLayout>
      </c:layout>
      <c:lineChart>
        <c:grouping val="standard"/>
        <c:varyColors val="0"/>
        <c:ser>
          <c:idx val="0"/>
          <c:order val="0"/>
          <c:tx>
            <c:strRef>
              <c:f>'Fee balances'!$B$3</c:f>
              <c:strCache>
                <c:ptCount val="1"/>
                <c:pt idx="0">
                  <c:v>Total</c:v>
                </c:pt>
              </c:strCache>
            </c:strRef>
          </c:tx>
          <c:spPr>
            <a:ln w="28575" cap="rnd">
              <a:solidFill>
                <a:schemeClr val="accent1"/>
              </a:solidFill>
              <a:round/>
            </a:ln>
            <a:effectLst/>
          </c:spPr>
          <c:marker>
            <c:symbol val="circle"/>
            <c:size val="5"/>
            <c:spPr>
              <a:solidFill>
                <a:schemeClr val="accent3">
                  <a:lumMod val="20000"/>
                  <a:lumOff val="80000"/>
                </a:schemeClr>
              </a:solidFill>
              <a:ln w="9525">
                <a:solidFill>
                  <a:schemeClr val="accent1"/>
                </a:solidFill>
              </a:ln>
              <a:effectLst/>
            </c:spPr>
          </c:marker>
          <c:dPt>
            <c:idx val="0"/>
            <c:marker>
              <c:symbol val="circle"/>
              <c:size val="5"/>
              <c:spPr>
                <a:solidFill>
                  <a:schemeClr val="accent3">
                    <a:lumMod val="20000"/>
                    <a:lumOff val="80000"/>
                  </a:schemeClr>
                </a:solidFill>
                <a:ln w="9525">
                  <a:solidFill>
                    <a:schemeClr val="accent1"/>
                  </a:solidFill>
                </a:ln>
                <a:effectLst/>
              </c:spPr>
            </c:marker>
            <c:bubble3D val="0"/>
            <c:extLst>
              <c:ext xmlns:c16="http://schemas.microsoft.com/office/drawing/2014/chart" uri="{C3380CC4-5D6E-409C-BE32-E72D297353CC}">
                <c16:uniqueId val="{00000001-B4C4-47A8-B5F3-C0163883301A}"/>
              </c:ext>
            </c:extLst>
          </c:dPt>
          <c:dPt>
            <c:idx val="1"/>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3-B4C4-47A8-B5F3-C0163883301A}"/>
              </c:ext>
            </c:extLst>
          </c:dPt>
          <c:dPt>
            <c:idx val="2"/>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5-B4C4-47A8-B5F3-C0163883301A}"/>
              </c:ext>
            </c:extLst>
          </c:dPt>
          <c:dPt>
            <c:idx val="3"/>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7-B4C4-47A8-B5F3-C0163883301A}"/>
              </c:ext>
            </c:extLst>
          </c:dPt>
          <c:dPt>
            <c:idx val="4"/>
            <c:marker>
              <c:symbol val="circle"/>
              <c:size val="5"/>
              <c:spPr>
                <a:solidFill>
                  <a:schemeClr val="accent3">
                    <a:lumMod val="20000"/>
                    <a:lumOff val="80000"/>
                  </a:schemeClr>
                </a:solidFill>
                <a:ln w="9525">
                  <a:solidFill>
                    <a:schemeClr val="accent1"/>
                  </a:solidFill>
                </a:ln>
                <a:effectLst/>
              </c:spPr>
            </c:marker>
            <c:bubble3D val="0"/>
            <c:spPr>
              <a:ln w="28575" cap="rnd">
                <a:solidFill>
                  <a:schemeClr val="accent4"/>
                </a:solidFill>
                <a:round/>
              </a:ln>
              <a:effectLst/>
            </c:spPr>
            <c:extLst>
              <c:ext xmlns:c16="http://schemas.microsoft.com/office/drawing/2014/chart" uri="{C3380CC4-5D6E-409C-BE32-E72D297353CC}">
                <c16:uniqueId val="{00000009-B4C4-47A8-B5F3-C0163883301A}"/>
              </c:ext>
            </c:extLst>
          </c:dPt>
          <c:dPt>
            <c:idx val="5"/>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B-B4C4-47A8-B5F3-C0163883301A}"/>
              </c:ext>
            </c:extLst>
          </c:dPt>
          <c:dPt>
            <c:idx val="6"/>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D-B4C4-47A8-B5F3-C0163883301A}"/>
              </c:ext>
            </c:extLst>
          </c:dPt>
          <c:dPt>
            <c:idx val="7"/>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0F-B4C4-47A8-B5F3-C0163883301A}"/>
              </c:ext>
            </c:extLst>
          </c:dPt>
          <c:dPt>
            <c:idx val="8"/>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11-B4C4-47A8-B5F3-C0163883301A}"/>
              </c:ext>
            </c:extLst>
          </c:dPt>
          <c:dPt>
            <c:idx val="9"/>
            <c:marker>
              <c:symbol val="circle"/>
              <c:size val="5"/>
              <c:spPr>
                <a:solidFill>
                  <a:schemeClr val="accent3">
                    <a:lumMod val="20000"/>
                    <a:lumOff val="80000"/>
                  </a:schemeClr>
                </a:solidFill>
                <a:ln w="9525">
                  <a:solidFill>
                    <a:schemeClr val="accent1"/>
                  </a:solidFill>
                </a:ln>
                <a:effectLst/>
              </c:spPr>
            </c:marker>
            <c:bubble3D val="0"/>
            <c:spPr>
              <a:ln w="28575" cap="rnd">
                <a:solidFill>
                  <a:srgbClr val="FFFF00"/>
                </a:solidFill>
                <a:round/>
              </a:ln>
              <a:effectLst/>
            </c:spPr>
            <c:extLst>
              <c:ext xmlns:c16="http://schemas.microsoft.com/office/drawing/2014/chart" uri="{C3380CC4-5D6E-409C-BE32-E72D297353CC}">
                <c16:uniqueId val="{00000013-B4C4-47A8-B5F3-C0163883301A}"/>
              </c:ext>
            </c:extLst>
          </c:dPt>
          <c:cat>
            <c:strRef>
              <c:f>'Fee balances'!$A$4:$A$14</c:f>
              <c:strCache>
                <c:ptCount val="10"/>
                <c:pt idx="0">
                  <c:v>1</c:v>
                </c:pt>
                <c:pt idx="1">
                  <c:v>2</c:v>
                </c:pt>
                <c:pt idx="2">
                  <c:v>3</c:v>
                </c:pt>
                <c:pt idx="3">
                  <c:v>4</c:v>
                </c:pt>
                <c:pt idx="4">
                  <c:v>5</c:v>
                </c:pt>
                <c:pt idx="5">
                  <c:v>6</c:v>
                </c:pt>
                <c:pt idx="6">
                  <c:v>7</c:v>
                </c:pt>
                <c:pt idx="7">
                  <c:v>8</c:v>
                </c:pt>
                <c:pt idx="8">
                  <c:v>9</c:v>
                </c:pt>
                <c:pt idx="9">
                  <c:v>10</c:v>
                </c:pt>
              </c:strCache>
            </c:strRef>
          </c:cat>
          <c:val>
            <c:numRef>
              <c:f>'Fee balances'!$B$4:$B$14</c:f>
              <c:numCache>
                <c:formatCode>General</c:formatCode>
                <c:ptCount val="10"/>
                <c:pt idx="0">
                  <c:v>194000</c:v>
                </c:pt>
                <c:pt idx="1">
                  <c:v>487500</c:v>
                </c:pt>
                <c:pt idx="2">
                  <c:v>575000</c:v>
                </c:pt>
                <c:pt idx="3">
                  <c:v>550500</c:v>
                </c:pt>
                <c:pt idx="4">
                  <c:v>556000</c:v>
                </c:pt>
                <c:pt idx="5">
                  <c:v>659000</c:v>
                </c:pt>
                <c:pt idx="6">
                  <c:v>665000</c:v>
                </c:pt>
                <c:pt idx="7">
                  <c:v>570000</c:v>
                </c:pt>
                <c:pt idx="8">
                  <c:v>601500</c:v>
                </c:pt>
                <c:pt idx="9">
                  <c:v>715000</c:v>
                </c:pt>
              </c:numCache>
            </c:numRef>
          </c:val>
          <c:smooth val="0"/>
          <c:extLst>
            <c:ext xmlns:c16="http://schemas.microsoft.com/office/drawing/2014/chart" uri="{C3380CC4-5D6E-409C-BE32-E72D297353CC}">
              <c16:uniqueId val="{00000000-8EA6-4286-A7E6-BB5DFCE3E812}"/>
            </c:ext>
          </c:extLst>
        </c:ser>
        <c:dLbls>
          <c:showLegendKey val="0"/>
          <c:showVal val="0"/>
          <c:showCatName val="0"/>
          <c:showSerName val="0"/>
          <c:showPercent val="0"/>
          <c:showBubbleSize val="0"/>
        </c:dLbls>
        <c:marker val="1"/>
        <c:smooth val="0"/>
        <c:axId val="270616192"/>
        <c:axId val="270600384"/>
      </c:lineChart>
      <c:catAx>
        <c:axId val="270616192"/>
        <c:scaling>
          <c:orientation val="minMax"/>
        </c:scaling>
        <c:delete val="1"/>
        <c:axPos val="b"/>
        <c:numFmt formatCode="General" sourceLinked="1"/>
        <c:majorTickMark val="out"/>
        <c:minorTickMark val="none"/>
        <c:tickLblPos val="nextTo"/>
        <c:crossAx val="270600384"/>
        <c:crosses val="autoZero"/>
        <c:auto val="1"/>
        <c:lblAlgn val="ctr"/>
        <c:lblOffset val="100"/>
        <c:noMultiLvlLbl val="0"/>
      </c:catAx>
      <c:valAx>
        <c:axId val="270600384"/>
        <c:scaling>
          <c:orientation val="minMax"/>
        </c:scaling>
        <c:delete val="1"/>
        <c:axPos val="l"/>
        <c:numFmt formatCode="General" sourceLinked="1"/>
        <c:majorTickMark val="out"/>
        <c:minorTickMark val="none"/>
        <c:tickLblPos val="nextTo"/>
        <c:crossAx val="27061619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[PraveenProject.xlsx]Date wise Fee paid!PivotTable5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3.0555555555555555E-2"/>
          <c:y val="0.10185185185185185"/>
          <c:w val="0.93888888888888888"/>
          <c:h val="0.89814814814814814"/>
        </c:manualLayout>
      </c:layout>
      <c:areaChart>
        <c:grouping val="standard"/>
        <c:varyColors val="0"/>
        <c:ser>
          <c:idx val="0"/>
          <c:order val="0"/>
          <c:tx>
            <c:strRef>
              <c:f>'Date wise Fee paid'!$B$3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'Date wise Fee paid'!$A$4:$A$131</c:f>
              <c:strCache>
                <c:ptCount val="127"/>
                <c:pt idx="0">
                  <c:v>01/08/2019</c:v>
                </c:pt>
                <c:pt idx="1">
                  <c:v>01/10/2019</c:v>
                </c:pt>
                <c:pt idx="2">
                  <c:v>01/11/2019</c:v>
                </c:pt>
                <c:pt idx="3">
                  <c:v>02/08/2019</c:v>
                </c:pt>
                <c:pt idx="4">
                  <c:v>02/09/2019</c:v>
                </c:pt>
                <c:pt idx="5">
                  <c:v>02/10/2019</c:v>
                </c:pt>
                <c:pt idx="6">
                  <c:v>02/12/2019</c:v>
                </c:pt>
                <c:pt idx="7">
                  <c:v>03/09/2019</c:v>
                </c:pt>
                <c:pt idx="8">
                  <c:v>03/10/2019</c:v>
                </c:pt>
                <c:pt idx="9">
                  <c:v>03/12/2019</c:v>
                </c:pt>
                <c:pt idx="10">
                  <c:v>04/09/2019</c:v>
                </c:pt>
                <c:pt idx="11">
                  <c:v>04/10/2019</c:v>
                </c:pt>
                <c:pt idx="12">
                  <c:v>04/11/2019</c:v>
                </c:pt>
                <c:pt idx="13">
                  <c:v>04/12/2019</c:v>
                </c:pt>
                <c:pt idx="14">
                  <c:v>05/08/2019</c:v>
                </c:pt>
                <c:pt idx="15">
                  <c:v>05/09/2019</c:v>
                </c:pt>
                <c:pt idx="16">
                  <c:v>05/11/2019</c:v>
                </c:pt>
                <c:pt idx="17">
                  <c:v>05/12/2019</c:v>
                </c:pt>
                <c:pt idx="18">
                  <c:v>06/08/2019</c:v>
                </c:pt>
                <c:pt idx="19">
                  <c:v>06/09/2019</c:v>
                </c:pt>
                <c:pt idx="20">
                  <c:v>06/11/2019</c:v>
                </c:pt>
                <c:pt idx="21">
                  <c:v>06/12/2019</c:v>
                </c:pt>
                <c:pt idx="22">
                  <c:v>07/08/2019</c:v>
                </c:pt>
                <c:pt idx="23">
                  <c:v>07/10/2019</c:v>
                </c:pt>
                <c:pt idx="24">
                  <c:v>07/11/2019</c:v>
                </c:pt>
                <c:pt idx="25">
                  <c:v>08/07/2019</c:v>
                </c:pt>
                <c:pt idx="26">
                  <c:v>08/08/2019</c:v>
                </c:pt>
                <c:pt idx="27">
                  <c:v>08/10/2019</c:v>
                </c:pt>
                <c:pt idx="28">
                  <c:v>08/11/2019</c:v>
                </c:pt>
                <c:pt idx="29">
                  <c:v>09/07/2019</c:v>
                </c:pt>
                <c:pt idx="30">
                  <c:v>09/08/2019</c:v>
                </c:pt>
                <c:pt idx="31">
                  <c:v>09/09/2019</c:v>
                </c:pt>
                <c:pt idx="32">
                  <c:v>09/10/2019</c:v>
                </c:pt>
                <c:pt idx="33">
                  <c:v>09/12/2019</c:v>
                </c:pt>
                <c:pt idx="34">
                  <c:v>10/07/2019</c:v>
                </c:pt>
                <c:pt idx="35">
                  <c:v>10/09/2019</c:v>
                </c:pt>
                <c:pt idx="36">
                  <c:v>10/10/2019</c:v>
                </c:pt>
                <c:pt idx="37">
                  <c:v>10/12/2019</c:v>
                </c:pt>
                <c:pt idx="38">
                  <c:v>11/07/2019</c:v>
                </c:pt>
                <c:pt idx="39">
                  <c:v>11/09/2019</c:v>
                </c:pt>
                <c:pt idx="40">
                  <c:v>11/10/2019</c:v>
                </c:pt>
                <c:pt idx="41">
                  <c:v>11/11/2019</c:v>
                </c:pt>
                <c:pt idx="42">
                  <c:v>11/12/2019</c:v>
                </c:pt>
                <c:pt idx="43">
                  <c:v>12/07/2019</c:v>
                </c:pt>
                <c:pt idx="44">
                  <c:v>12/08/2019</c:v>
                </c:pt>
                <c:pt idx="45">
                  <c:v>12/09/2019</c:v>
                </c:pt>
                <c:pt idx="46">
                  <c:v>12/11/2019</c:v>
                </c:pt>
                <c:pt idx="47">
                  <c:v>12/12/2019</c:v>
                </c:pt>
                <c:pt idx="48">
                  <c:v>13/08/2019</c:v>
                </c:pt>
                <c:pt idx="49">
                  <c:v>13/09/2019</c:v>
                </c:pt>
                <c:pt idx="50">
                  <c:v>13/11/2019</c:v>
                </c:pt>
                <c:pt idx="51">
                  <c:v>13/12/2019</c:v>
                </c:pt>
                <c:pt idx="52">
                  <c:v>14/08/2019</c:v>
                </c:pt>
                <c:pt idx="53">
                  <c:v>14/10/2019</c:v>
                </c:pt>
                <c:pt idx="54">
                  <c:v>14/11/2019</c:v>
                </c:pt>
                <c:pt idx="55">
                  <c:v>15/07/2019</c:v>
                </c:pt>
                <c:pt idx="56">
                  <c:v>15/08/2019</c:v>
                </c:pt>
                <c:pt idx="57">
                  <c:v>15/10/2019</c:v>
                </c:pt>
                <c:pt idx="58">
                  <c:v>15/11/2019</c:v>
                </c:pt>
                <c:pt idx="59">
                  <c:v>16/07/2019</c:v>
                </c:pt>
                <c:pt idx="60">
                  <c:v>16/08/2019</c:v>
                </c:pt>
                <c:pt idx="61">
                  <c:v>16/09/2019</c:v>
                </c:pt>
                <c:pt idx="62">
                  <c:v>16/10/2019</c:v>
                </c:pt>
                <c:pt idx="63">
                  <c:v>16/12/2019</c:v>
                </c:pt>
                <c:pt idx="64">
                  <c:v>17/07/2019</c:v>
                </c:pt>
                <c:pt idx="65">
                  <c:v>17/09/2019</c:v>
                </c:pt>
                <c:pt idx="66">
                  <c:v>17/10/2019</c:v>
                </c:pt>
                <c:pt idx="67">
                  <c:v>17/12/2019</c:v>
                </c:pt>
                <c:pt idx="68">
                  <c:v>18/07/2019</c:v>
                </c:pt>
                <c:pt idx="69">
                  <c:v>18/09/2019</c:v>
                </c:pt>
                <c:pt idx="70">
                  <c:v>18/10/2019</c:v>
                </c:pt>
                <c:pt idx="71">
                  <c:v>18/11/2019</c:v>
                </c:pt>
                <c:pt idx="72">
                  <c:v>18/12/2019</c:v>
                </c:pt>
                <c:pt idx="73">
                  <c:v>19/07/2019</c:v>
                </c:pt>
                <c:pt idx="74">
                  <c:v>19/08/2019</c:v>
                </c:pt>
                <c:pt idx="75">
                  <c:v>19/09/2019</c:v>
                </c:pt>
                <c:pt idx="76">
                  <c:v>19/11/2019</c:v>
                </c:pt>
                <c:pt idx="77">
                  <c:v>19/12/2019</c:v>
                </c:pt>
                <c:pt idx="78">
                  <c:v>20/08/2019</c:v>
                </c:pt>
                <c:pt idx="79">
                  <c:v>20/09/2019</c:v>
                </c:pt>
                <c:pt idx="80">
                  <c:v>20/11/2019</c:v>
                </c:pt>
                <c:pt idx="81">
                  <c:v>20/12/2019</c:v>
                </c:pt>
                <c:pt idx="82">
                  <c:v>21/08/2019</c:v>
                </c:pt>
                <c:pt idx="83">
                  <c:v>21/10/2019</c:v>
                </c:pt>
                <c:pt idx="84">
                  <c:v>21/11/2019</c:v>
                </c:pt>
                <c:pt idx="85">
                  <c:v>22/07/2019</c:v>
                </c:pt>
                <c:pt idx="86">
                  <c:v>22/08/2019</c:v>
                </c:pt>
                <c:pt idx="87">
                  <c:v>22/10/2019</c:v>
                </c:pt>
                <c:pt idx="88">
                  <c:v>22/11/2019</c:v>
                </c:pt>
                <c:pt idx="89">
                  <c:v>23/07/2019</c:v>
                </c:pt>
                <c:pt idx="90">
                  <c:v>23/08/2019</c:v>
                </c:pt>
                <c:pt idx="91">
                  <c:v>23/09/2019</c:v>
                </c:pt>
                <c:pt idx="92">
                  <c:v>23/10/2019</c:v>
                </c:pt>
                <c:pt idx="93">
                  <c:v>23/12/2019</c:v>
                </c:pt>
                <c:pt idx="94">
                  <c:v>24/07/2019</c:v>
                </c:pt>
                <c:pt idx="95">
                  <c:v>24/09/2019</c:v>
                </c:pt>
                <c:pt idx="96">
                  <c:v>24/10/2019</c:v>
                </c:pt>
                <c:pt idx="97">
                  <c:v>24/12/2019</c:v>
                </c:pt>
                <c:pt idx="98">
                  <c:v>25/07/2019</c:v>
                </c:pt>
                <c:pt idx="99">
                  <c:v>25/09/2019</c:v>
                </c:pt>
                <c:pt idx="100">
                  <c:v>25/10/2019</c:v>
                </c:pt>
                <c:pt idx="101">
                  <c:v>25/11/2019</c:v>
                </c:pt>
                <c:pt idx="102">
                  <c:v>25/12/2019</c:v>
                </c:pt>
                <c:pt idx="103">
                  <c:v>26/07/2019</c:v>
                </c:pt>
                <c:pt idx="104">
                  <c:v>26/08/2019</c:v>
                </c:pt>
                <c:pt idx="105">
                  <c:v>26/09/2019</c:v>
                </c:pt>
                <c:pt idx="106">
                  <c:v>26/11/2019</c:v>
                </c:pt>
                <c:pt idx="107">
                  <c:v>26/12/2019</c:v>
                </c:pt>
                <c:pt idx="108">
                  <c:v>27/08/2019</c:v>
                </c:pt>
                <c:pt idx="109">
                  <c:v>27/09/2019</c:v>
                </c:pt>
                <c:pt idx="110">
                  <c:v>27/11/2019</c:v>
                </c:pt>
                <c:pt idx="111">
                  <c:v>27/12/2019</c:v>
                </c:pt>
                <c:pt idx="112">
                  <c:v>28/08/2019</c:v>
                </c:pt>
                <c:pt idx="113">
                  <c:v>28/10/2019</c:v>
                </c:pt>
                <c:pt idx="114">
                  <c:v>28/11/2019</c:v>
                </c:pt>
                <c:pt idx="115">
                  <c:v>29/07/2019</c:v>
                </c:pt>
                <c:pt idx="116">
                  <c:v>29/08/2019</c:v>
                </c:pt>
                <c:pt idx="117">
                  <c:v>29/10/2019</c:v>
                </c:pt>
                <c:pt idx="118">
                  <c:v>29/11/2019</c:v>
                </c:pt>
                <c:pt idx="119">
                  <c:v>30/07/2019</c:v>
                </c:pt>
                <c:pt idx="120">
                  <c:v>30/08/2019</c:v>
                </c:pt>
                <c:pt idx="121">
                  <c:v>30/09/2019</c:v>
                </c:pt>
                <c:pt idx="122">
                  <c:v>30/10/2019</c:v>
                </c:pt>
                <c:pt idx="123">
                  <c:v>30/12/2019</c:v>
                </c:pt>
                <c:pt idx="124">
                  <c:v>31/07/2019</c:v>
                </c:pt>
                <c:pt idx="125">
                  <c:v>31/10/2019</c:v>
                </c:pt>
                <c:pt idx="126">
                  <c:v>31/12/2019</c:v>
                </c:pt>
              </c:strCache>
            </c:strRef>
          </c:cat>
          <c:val>
            <c:numRef>
              <c:f>'Date wise Fee paid'!$B$4:$B$131</c:f>
              <c:numCache>
                <c:formatCode>General</c:formatCode>
                <c:ptCount val="127"/>
                <c:pt idx="0">
                  <c:v>208000</c:v>
                </c:pt>
                <c:pt idx="1">
                  <c:v>397500</c:v>
                </c:pt>
                <c:pt idx="2">
                  <c:v>390000</c:v>
                </c:pt>
                <c:pt idx="3">
                  <c:v>297500</c:v>
                </c:pt>
                <c:pt idx="4">
                  <c:v>215000</c:v>
                </c:pt>
                <c:pt idx="5">
                  <c:v>201500</c:v>
                </c:pt>
                <c:pt idx="6">
                  <c:v>530500</c:v>
                </c:pt>
                <c:pt idx="7">
                  <c:v>458500</c:v>
                </c:pt>
                <c:pt idx="8">
                  <c:v>372500</c:v>
                </c:pt>
                <c:pt idx="9">
                  <c:v>431000</c:v>
                </c:pt>
                <c:pt idx="10">
                  <c:v>289500</c:v>
                </c:pt>
                <c:pt idx="11">
                  <c:v>115000</c:v>
                </c:pt>
                <c:pt idx="12">
                  <c:v>177000</c:v>
                </c:pt>
                <c:pt idx="13">
                  <c:v>404000</c:v>
                </c:pt>
                <c:pt idx="14">
                  <c:v>367000</c:v>
                </c:pt>
                <c:pt idx="15">
                  <c:v>272000</c:v>
                </c:pt>
                <c:pt idx="16">
                  <c:v>304500</c:v>
                </c:pt>
                <c:pt idx="17">
                  <c:v>533000</c:v>
                </c:pt>
                <c:pt idx="18">
                  <c:v>270000</c:v>
                </c:pt>
                <c:pt idx="19">
                  <c:v>474000</c:v>
                </c:pt>
                <c:pt idx="20">
                  <c:v>400500</c:v>
                </c:pt>
                <c:pt idx="21">
                  <c:v>469500</c:v>
                </c:pt>
                <c:pt idx="22">
                  <c:v>266500</c:v>
                </c:pt>
                <c:pt idx="23">
                  <c:v>143500</c:v>
                </c:pt>
                <c:pt idx="24">
                  <c:v>388500</c:v>
                </c:pt>
                <c:pt idx="25">
                  <c:v>216500</c:v>
                </c:pt>
                <c:pt idx="26">
                  <c:v>365500</c:v>
                </c:pt>
                <c:pt idx="27">
                  <c:v>296000</c:v>
                </c:pt>
                <c:pt idx="28">
                  <c:v>355500</c:v>
                </c:pt>
                <c:pt idx="29">
                  <c:v>293000</c:v>
                </c:pt>
                <c:pt idx="30">
                  <c:v>253000</c:v>
                </c:pt>
                <c:pt idx="31">
                  <c:v>638500</c:v>
                </c:pt>
                <c:pt idx="32">
                  <c:v>451500</c:v>
                </c:pt>
                <c:pt idx="33">
                  <c:v>33500</c:v>
                </c:pt>
                <c:pt idx="34">
                  <c:v>136000</c:v>
                </c:pt>
                <c:pt idx="35">
                  <c:v>489500</c:v>
                </c:pt>
                <c:pt idx="36">
                  <c:v>247500</c:v>
                </c:pt>
                <c:pt idx="37">
                  <c:v>209500</c:v>
                </c:pt>
                <c:pt idx="38">
                  <c:v>351000</c:v>
                </c:pt>
                <c:pt idx="39">
                  <c:v>186500</c:v>
                </c:pt>
                <c:pt idx="40">
                  <c:v>506000</c:v>
                </c:pt>
                <c:pt idx="41">
                  <c:v>333500</c:v>
                </c:pt>
                <c:pt idx="42">
                  <c:v>426500</c:v>
                </c:pt>
                <c:pt idx="43">
                  <c:v>417500</c:v>
                </c:pt>
                <c:pt idx="44">
                  <c:v>195500</c:v>
                </c:pt>
                <c:pt idx="45">
                  <c:v>289500</c:v>
                </c:pt>
                <c:pt idx="46">
                  <c:v>393000</c:v>
                </c:pt>
                <c:pt idx="47">
                  <c:v>328000</c:v>
                </c:pt>
                <c:pt idx="48">
                  <c:v>494500</c:v>
                </c:pt>
                <c:pt idx="49">
                  <c:v>231000</c:v>
                </c:pt>
                <c:pt idx="50">
                  <c:v>193500</c:v>
                </c:pt>
                <c:pt idx="51">
                  <c:v>609500</c:v>
                </c:pt>
                <c:pt idx="52">
                  <c:v>379500</c:v>
                </c:pt>
                <c:pt idx="53">
                  <c:v>507500</c:v>
                </c:pt>
                <c:pt idx="54">
                  <c:v>292500</c:v>
                </c:pt>
                <c:pt idx="55">
                  <c:v>305500</c:v>
                </c:pt>
                <c:pt idx="56">
                  <c:v>212000</c:v>
                </c:pt>
                <c:pt idx="57">
                  <c:v>422500</c:v>
                </c:pt>
                <c:pt idx="58">
                  <c:v>219500</c:v>
                </c:pt>
                <c:pt idx="59">
                  <c:v>418000</c:v>
                </c:pt>
                <c:pt idx="60">
                  <c:v>230500</c:v>
                </c:pt>
                <c:pt idx="61">
                  <c:v>336500</c:v>
                </c:pt>
                <c:pt idx="62">
                  <c:v>378000</c:v>
                </c:pt>
                <c:pt idx="63">
                  <c:v>139000</c:v>
                </c:pt>
                <c:pt idx="64">
                  <c:v>351500</c:v>
                </c:pt>
                <c:pt idx="65">
                  <c:v>392000</c:v>
                </c:pt>
                <c:pt idx="66">
                  <c:v>387000</c:v>
                </c:pt>
                <c:pt idx="67">
                  <c:v>405000</c:v>
                </c:pt>
                <c:pt idx="68">
                  <c:v>325000</c:v>
                </c:pt>
                <c:pt idx="69">
                  <c:v>367500</c:v>
                </c:pt>
                <c:pt idx="70">
                  <c:v>390500</c:v>
                </c:pt>
                <c:pt idx="71">
                  <c:v>192000</c:v>
                </c:pt>
                <c:pt idx="72">
                  <c:v>334500</c:v>
                </c:pt>
                <c:pt idx="73">
                  <c:v>402000</c:v>
                </c:pt>
                <c:pt idx="74">
                  <c:v>150500</c:v>
                </c:pt>
                <c:pt idx="75">
                  <c:v>346500</c:v>
                </c:pt>
                <c:pt idx="76">
                  <c:v>459000</c:v>
                </c:pt>
                <c:pt idx="77">
                  <c:v>210500</c:v>
                </c:pt>
                <c:pt idx="78">
                  <c:v>387000</c:v>
                </c:pt>
                <c:pt idx="79">
                  <c:v>175500</c:v>
                </c:pt>
                <c:pt idx="80">
                  <c:v>227000</c:v>
                </c:pt>
                <c:pt idx="81">
                  <c:v>409500</c:v>
                </c:pt>
                <c:pt idx="82">
                  <c:v>310500</c:v>
                </c:pt>
                <c:pt idx="83">
                  <c:v>512000</c:v>
                </c:pt>
                <c:pt idx="84">
                  <c:v>368500</c:v>
                </c:pt>
                <c:pt idx="85">
                  <c:v>159500</c:v>
                </c:pt>
                <c:pt idx="86">
                  <c:v>317500</c:v>
                </c:pt>
                <c:pt idx="87">
                  <c:v>226500</c:v>
                </c:pt>
                <c:pt idx="88">
                  <c:v>347500</c:v>
                </c:pt>
                <c:pt idx="89">
                  <c:v>618000</c:v>
                </c:pt>
                <c:pt idx="90">
                  <c:v>252000</c:v>
                </c:pt>
                <c:pt idx="91">
                  <c:v>373500</c:v>
                </c:pt>
                <c:pt idx="92">
                  <c:v>427500</c:v>
                </c:pt>
                <c:pt idx="93">
                  <c:v>440000</c:v>
                </c:pt>
                <c:pt idx="94">
                  <c:v>351500</c:v>
                </c:pt>
                <c:pt idx="95">
                  <c:v>304000</c:v>
                </c:pt>
                <c:pt idx="96">
                  <c:v>346000</c:v>
                </c:pt>
                <c:pt idx="97">
                  <c:v>210500</c:v>
                </c:pt>
                <c:pt idx="98">
                  <c:v>87000</c:v>
                </c:pt>
                <c:pt idx="99">
                  <c:v>260500</c:v>
                </c:pt>
                <c:pt idx="100">
                  <c:v>228500</c:v>
                </c:pt>
                <c:pt idx="101">
                  <c:v>296000</c:v>
                </c:pt>
                <c:pt idx="102">
                  <c:v>373000</c:v>
                </c:pt>
                <c:pt idx="103">
                  <c:v>408000</c:v>
                </c:pt>
                <c:pt idx="104">
                  <c:v>302000</c:v>
                </c:pt>
                <c:pt idx="105">
                  <c:v>442000</c:v>
                </c:pt>
                <c:pt idx="106">
                  <c:v>406000</c:v>
                </c:pt>
                <c:pt idx="107">
                  <c:v>512000</c:v>
                </c:pt>
                <c:pt idx="108">
                  <c:v>235500</c:v>
                </c:pt>
                <c:pt idx="109">
                  <c:v>359500</c:v>
                </c:pt>
                <c:pt idx="110">
                  <c:v>256000</c:v>
                </c:pt>
                <c:pt idx="111">
                  <c:v>202000</c:v>
                </c:pt>
                <c:pt idx="112">
                  <c:v>315000</c:v>
                </c:pt>
                <c:pt idx="113">
                  <c:v>114500</c:v>
                </c:pt>
                <c:pt idx="114">
                  <c:v>368500</c:v>
                </c:pt>
                <c:pt idx="115">
                  <c:v>407500</c:v>
                </c:pt>
                <c:pt idx="116">
                  <c:v>240500</c:v>
                </c:pt>
                <c:pt idx="117">
                  <c:v>298000</c:v>
                </c:pt>
                <c:pt idx="118">
                  <c:v>94500</c:v>
                </c:pt>
                <c:pt idx="119">
                  <c:v>234500</c:v>
                </c:pt>
                <c:pt idx="120">
                  <c:v>410000</c:v>
                </c:pt>
                <c:pt idx="121">
                  <c:v>193500</c:v>
                </c:pt>
                <c:pt idx="122">
                  <c:v>295500</c:v>
                </c:pt>
                <c:pt idx="123">
                  <c:v>382000</c:v>
                </c:pt>
                <c:pt idx="124">
                  <c:v>412500</c:v>
                </c:pt>
                <c:pt idx="125">
                  <c:v>455500</c:v>
                </c:pt>
                <c:pt idx="126">
                  <c:v>150500</c:v>
                </c:pt>
              </c:numCache>
            </c:numRef>
          </c:val>
          <c:extLst>
            <c:ext xmlns:c16="http://schemas.microsoft.com/office/drawing/2014/chart" uri="{C3380CC4-5D6E-409C-BE32-E72D297353CC}">
              <c16:uniqueId val="{00000000-F7A8-430B-8F4A-5B03111D06C1}"/>
            </c:ext>
          </c:extLst>
        </c:ser>
        <c:dLbls>
          <c:showLegendKey val="0"/>
          <c:showVal val="0"/>
          <c:showCatName val="0"/>
          <c:showSerName val="0"/>
          <c:showPercent val="0"/>
          <c:showBubbleSize val="0"/>
        </c:dLbls>
        <c:axId val="103862640"/>
        <c:axId val="103858896"/>
      </c:areaChart>
      <c:catAx>
        <c:axId val="103862640"/>
        <c:scaling>
          <c:orientation val="minMax"/>
        </c:scaling>
        <c:delete val="1"/>
        <c:axPos val="b"/>
        <c:numFmt formatCode="General" sourceLinked="1"/>
        <c:majorTickMark val="out"/>
        <c:minorTickMark val="none"/>
        <c:tickLblPos val="nextTo"/>
        <c:crossAx val="103858896"/>
        <c:crosses val="autoZero"/>
        <c:auto val="1"/>
        <c:lblAlgn val="ctr"/>
        <c:lblOffset val="100"/>
        <c:noMultiLvlLbl val="0"/>
      </c:catAx>
      <c:valAx>
        <c:axId val="103858896"/>
        <c:scaling>
          <c:orientation val="minMax"/>
        </c:scaling>
        <c:delete val="1"/>
        <c:axPos val="l"/>
        <c:numFmt formatCode="General" sourceLinked="1"/>
        <c:majorTickMark val="none"/>
        <c:minorTickMark val="none"/>
        <c:tickLblPos val="nextTo"/>
        <c:crossAx val="103862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888888888888889E-3"/>
          <c:y val="0.15509259259259259"/>
          <c:w val="0.41944444444444445"/>
          <c:h val="0.69907407407407407"/>
        </c:manualLayout>
      </c:layout>
      <c:doughnutChart>
        <c:varyColors val="1"/>
        <c:ser>
          <c:idx val="0"/>
          <c:order val="0"/>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20B1-4B43-A7C1-D0E24429F2A1}"/>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20B1-4B43-A7C1-D0E24429F2A1}"/>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20B1-4B43-A7C1-D0E24429F2A1}"/>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20B1-4B43-A7C1-D0E24429F2A1}"/>
              </c:ext>
            </c:extLst>
          </c:dPt>
          <c:dPt>
            <c:idx val="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9-20B1-4B43-A7C1-D0E24429F2A1}"/>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20B1-4B43-A7C1-D0E24429F2A1}"/>
              </c:ext>
            </c:extLst>
          </c:dPt>
          <c:dPt>
            <c:idx val="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D-20B1-4B43-A7C1-D0E24429F2A1}"/>
              </c:ext>
            </c:extLst>
          </c:dPt>
          <c:dPt>
            <c:idx val="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F-20B1-4B43-A7C1-D0E24429F2A1}"/>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20B1-4B43-A7C1-D0E24429F2A1}"/>
              </c:ext>
            </c:extLst>
          </c:dPt>
          <c:dPt>
            <c:idx val="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3-20B1-4B43-A7C1-D0E24429F2A1}"/>
              </c:ext>
            </c:extLst>
          </c:dPt>
          <c:dPt>
            <c:idx val="1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5-20B1-4B43-A7C1-D0E24429F2A1}"/>
              </c:ext>
            </c:extLst>
          </c:dPt>
          <c:dPt>
            <c:idx val="1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7-20B1-4B43-A7C1-D0E24429F2A1}"/>
              </c:ext>
            </c:extLst>
          </c:dPt>
          <c:dPt>
            <c:idx val="1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9-20B1-4B43-A7C1-D0E24429F2A1}"/>
              </c:ext>
            </c:extLst>
          </c:dPt>
          <c:dPt>
            <c:idx val="1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B-20B1-4B43-A7C1-D0E24429F2A1}"/>
              </c:ext>
            </c:extLst>
          </c:dPt>
          <c:dPt>
            <c:idx val="14"/>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D-20B1-4B43-A7C1-D0E24429F2A1}"/>
              </c:ext>
            </c:extLst>
          </c:dPt>
          <c:dPt>
            <c:idx val="1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F-20B1-4B43-A7C1-D0E24429F2A1}"/>
              </c:ext>
            </c:extLst>
          </c:dPt>
          <c:dPt>
            <c:idx val="16"/>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1-20B1-4B43-A7C1-D0E24429F2A1}"/>
              </c:ext>
            </c:extLst>
          </c:dPt>
          <c:dPt>
            <c:idx val="17"/>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3-20B1-4B43-A7C1-D0E24429F2A1}"/>
              </c:ext>
            </c:extLst>
          </c:dPt>
          <c:dPt>
            <c:idx val="1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5-20B1-4B43-A7C1-D0E24429F2A1}"/>
              </c:ext>
            </c:extLst>
          </c:dPt>
          <c:dPt>
            <c:idx val="19"/>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27-20B1-4B43-A7C1-D0E24429F2A1}"/>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6-5023-4551-82D3-C9051D4652BC}"/>
            </c:ext>
          </c:extLst>
        </c:ser>
        <c:dLbls>
          <c:showLegendKey val="0"/>
          <c:showVal val="0"/>
          <c:showCatName val="0"/>
          <c:showSerName val="0"/>
          <c:showPercent val="0"/>
          <c:showBubbleSize val="0"/>
          <c:showLeaderLines val="1"/>
        </c:dLbls>
        <c:firstSliceAng val="0"/>
        <c:holeSize val="50"/>
      </c:doughnutChart>
      <c:doughnutChart>
        <c:varyColors val="1"/>
        <c:ser>
          <c:idx val="1"/>
          <c:order val="1"/>
          <c:tx>
            <c:strRef>
              <c:f>'Student Profile'!$A$10:$C$10</c:f>
              <c:strCache>
                <c:ptCount val="1"/>
                <c:pt idx="0">
                  <c:v>Attendance</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09-5023-4551-82D3-C9051D4652BC}"/>
              </c:ext>
            </c:extLst>
          </c:dPt>
          <c:dPt>
            <c:idx val="1"/>
            <c:bubble3D val="0"/>
            <c:spPr>
              <a:solidFill>
                <a:schemeClr val="bg1">
                  <a:alpha val="76000"/>
                </a:schemeClr>
              </a:solidFill>
              <a:ln w="19050">
                <a:solidFill>
                  <a:schemeClr val="lt1"/>
                </a:solidFill>
              </a:ln>
              <a:effectLst/>
            </c:spPr>
            <c:extLst>
              <c:ext xmlns:c16="http://schemas.microsoft.com/office/drawing/2014/chart" uri="{C3380CC4-5D6E-409C-BE32-E72D297353CC}">
                <c16:uniqueId val="{0000000A-5023-4551-82D3-C9051D4652BC}"/>
              </c:ext>
            </c:extLst>
          </c:dPt>
          <c:val>
            <c:numRef>
              <c:f>('Student Profile'!$D$10,'Student Profile'!$D$24)</c:f>
              <c:numCache>
                <c:formatCode>0%</c:formatCode>
                <c:ptCount val="2"/>
                <c:pt idx="0">
                  <c:v>0.63</c:v>
                </c:pt>
                <c:pt idx="1">
                  <c:v>0.37</c:v>
                </c:pt>
              </c:numCache>
            </c:numRef>
          </c:val>
          <c:extLst>
            <c:ext xmlns:c16="http://schemas.microsoft.com/office/drawing/2014/chart" uri="{C3380CC4-5D6E-409C-BE32-E72D297353CC}">
              <c16:uniqueId val="{00000008-5023-4551-82D3-C9051D4652BC}"/>
            </c:ext>
          </c:extLst>
        </c:ser>
        <c:dLbls>
          <c:showLegendKey val="0"/>
          <c:showVal val="0"/>
          <c:showCatName val="0"/>
          <c:showSerName val="0"/>
          <c:showPercent val="0"/>
          <c:showBubbleSize val="0"/>
          <c:showLeaderLines val="1"/>
        </c:dLbls>
        <c:firstSliceAng val="0"/>
        <c:holeSize val="51"/>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415586831173663E-2"/>
          <c:y val="5.0925925925925923E-2"/>
          <c:w val="0.7244350766833757"/>
          <c:h val="0.73577136191309422"/>
        </c:manualLayout>
      </c:layout>
      <c:areaChart>
        <c:grouping val="stacked"/>
        <c:varyColors val="0"/>
        <c:ser>
          <c:idx val="0"/>
          <c:order val="0"/>
          <c:tx>
            <c:strRef>
              <c:f>'Ind Prog'!$B$8</c:f>
              <c:strCache>
                <c:ptCount val="1"/>
                <c:pt idx="0">
                  <c:v>CLASS AVERAGE</c:v>
                </c:pt>
              </c:strCache>
            </c:strRef>
          </c:tx>
          <c:spPr>
            <a:solidFill>
              <a:schemeClr val="accent1"/>
            </a:solidFill>
            <a:ln>
              <a:noFill/>
            </a:ln>
            <a:effectLst/>
          </c:spPr>
          <c:cat>
            <c:strRef>
              <c:f>'Ind Prog'!$C$7:$G$7</c:f>
              <c:strCache>
                <c:ptCount val="5"/>
                <c:pt idx="0">
                  <c:v>CA 1</c:v>
                </c:pt>
                <c:pt idx="1">
                  <c:v>CA2</c:v>
                </c:pt>
                <c:pt idx="2">
                  <c:v>MID TERM</c:v>
                </c:pt>
                <c:pt idx="3">
                  <c:v>CA3</c:v>
                </c:pt>
                <c:pt idx="4">
                  <c:v>END TERM</c:v>
                </c:pt>
              </c:strCache>
            </c:strRef>
          </c:cat>
          <c:val>
            <c:numRef>
              <c:f>'Ind Prog'!$C$8:$G$8</c:f>
              <c:numCache>
                <c:formatCode>0%</c:formatCode>
                <c:ptCount val="5"/>
                <c:pt idx="0">
                  <c:v>0.67580459770114942</c:v>
                </c:pt>
                <c:pt idx="1">
                  <c:v>0.67129310344827586</c:v>
                </c:pt>
                <c:pt idx="2">
                  <c:v>0.66744252873563215</c:v>
                </c:pt>
                <c:pt idx="3">
                  <c:v>0.6725862068965518</c:v>
                </c:pt>
              </c:numCache>
            </c:numRef>
          </c:val>
          <c:extLst>
            <c:ext xmlns:c16="http://schemas.microsoft.com/office/drawing/2014/chart" uri="{C3380CC4-5D6E-409C-BE32-E72D297353CC}">
              <c16:uniqueId val="{00000000-59E1-489D-B146-6C3D1ABCAB63}"/>
            </c:ext>
          </c:extLst>
        </c:ser>
        <c:ser>
          <c:idx val="1"/>
          <c:order val="1"/>
          <c:tx>
            <c:strRef>
              <c:f>'Ind Prog'!$B$9</c:f>
              <c:strCache>
                <c:ptCount val="1"/>
                <c:pt idx="0">
                  <c:v>Chanelle Harris</c:v>
                </c:pt>
              </c:strCache>
            </c:strRef>
          </c:tx>
          <c:spPr>
            <a:solidFill>
              <a:schemeClr val="accent2"/>
            </a:solidFill>
            <a:ln>
              <a:noFill/>
            </a:ln>
            <a:effectLst/>
          </c:spPr>
          <c:cat>
            <c:strRef>
              <c:f>'Ind Prog'!$C$7:$G$7</c:f>
              <c:strCache>
                <c:ptCount val="5"/>
                <c:pt idx="0">
                  <c:v>CA 1</c:v>
                </c:pt>
                <c:pt idx="1">
                  <c:v>CA2</c:v>
                </c:pt>
                <c:pt idx="2">
                  <c:v>MID TERM</c:v>
                </c:pt>
                <c:pt idx="3">
                  <c:v>CA3</c:v>
                </c:pt>
                <c:pt idx="4">
                  <c:v>END TERM</c:v>
                </c:pt>
              </c:strCache>
            </c:strRef>
          </c:cat>
          <c:val>
            <c:numRef>
              <c:f>'Ind Prog'!$C$9:$G$9</c:f>
              <c:numCache>
                <c:formatCode>0%</c:formatCode>
                <c:ptCount val="5"/>
                <c:pt idx="0">
                  <c:v>0.74</c:v>
                </c:pt>
                <c:pt idx="1">
                  <c:v>0.58499999999999996</c:v>
                </c:pt>
                <c:pt idx="2">
                  <c:v>0.79500000000000004</c:v>
                </c:pt>
                <c:pt idx="3">
                  <c:v>0.57999999999999996</c:v>
                </c:pt>
              </c:numCache>
            </c:numRef>
          </c:val>
          <c:extLst>
            <c:ext xmlns:c16="http://schemas.microsoft.com/office/drawing/2014/chart" uri="{C3380CC4-5D6E-409C-BE32-E72D297353CC}">
              <c16:uniqueId val="{00000001-59E1-489D-B146-6C3D1ABCAB63}"/>
            </c:ext>
          </c:extLst>
        </c:ser>
        <c:dLbls>
          <c:showLegendKey val="0"/>
          <c:showVal val="0"/>
          <c:showCatName val="0"/>
          <c:showSerName val="0"/>
          <c:showPercent val="0"/>
          <c:showBubbleSize val="0"/>
        </c:dLbls>
        <c:axId val="956234896"/>
        <c:axId val="956235728"/>
      </c:areaChart>
      <c:catAx>
        <c:axId val="95623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35728"/>
        <c:crosses val="autoZero"/>
        <c:auto val="1"/>
        <c:lblAlgn val="ctr"/>
        <c:lblOffset val="100"/>
        <c:noMultiLvlLbl val="0"/>
      </c:catAx>
      <c:valAx>
        <c:axId val="9562357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234896"/>
        <c:crosses val="autoZero"/>
        <c:crossBetween val="midCat"/>
      </c:valAx>
      <c:spPr>
        <a:noFill/>
        <a:ln>
          <a:noFill/>
        </a:ln>
        <a:effectLst/>
      </c:spPr>
    </c:plotArea>
    <c:legend>
      <c:legendPos val="tr"/>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[PraveenProject.xlsx]Fee comparision!PivotTable1</c:name>
    <c:fmtId val="0"/>
  </c:pivotSource>
  <c:chart>
    <c:autoTitleDeleted val="0"/>
    <c:pivotFmts>
      <c:pivotFmt>
        <c:idx val="0"/>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none"/>
        </c:marker>
      </c:pivotFmt>
      <c:pivotFmt>
        <c:idx val="10"/>
        <c:spPr>
          <a:ln w="31750" cap="rnd">
            <a:solidFill>
              <a:schemeClr val="accent1"/>
            </a:solidFill>
            <a:round/>
          </a:ln>
          <a:effectLst/>
        </c:spPr>
        <c:marker>
          <c:symbol val="none"/>
        </c:marker>
      </c:pivotFmt>
      <c:pivotFmt>
        <c:idx val="11"/>
        <c:spPr>
          <a:ln w="31750" cap="rnd">
            <a:solidFill>
              <a:schemeClr val="accent1"/>
            </a:solidFill>
            <a:round/>
          </a:ln>
          <a:effectLst/>
        </c:spPr>
        <c:marker>
          <c:symbol val="none"/>
        </c:marker>
      </c:pivotFmt>
    </c:pivotFmts>
    <c:plotArea>
      <c:layout>
        <c:manualLayout>
          <c:layoutTarget val="inner"/>
          <c:xMode val="edge"/>
          <c:yMode val="edge"/>
          <c:x val="2.7777777777777776E-2"/>
          <c:y val="0.20833333333333334"/>
          <c:w val="0.93888888888888888"/>
          <c:h val="0.75462962962962965"/>
        </c:manualLayout>
      </c:layout>
      <c:lineChart>
        <c:grouping val="standard"/>
        <c:varyColors val="0"/>
        <c:ser>
          <c:idx val="0"/>
          <c:order val="0"/>
          <c:tx>
            <c:strRef>
              <c:f>'Fee comparision'!$B$3</c:f>
              <c:strCache>
                <c:ptCount val="1"/>
                <c:pt idx="0">
                  <c:v>Sum of Fee to be Paid</c:v>
                </c:pt>
              </c:strCache>
            </c:strRef>
          </c:tx>
          <c:spPr>
            <a:ln w="31750" cap="rnd">
              <a:solidFill>
                <a:schemeClr val="accent1"/>
              </a:solidFill>
              <a:round/>
            </a:ln>
            <a:effectLst/>
          </c:spPr>
          <c:marker>
            <c:symbol val="none"/>
          </c:marker>
          <c:cat>
            <c:strRef>
              <c:f>'Fee comparision'!$A$4:$A$904</c:f>
              <c:strCache>
                <c:ptCount val="900"/>
                <c:pt idx="0">
                  <c:v>Aahil Brown</c:v>
                </c:pt>
                <c:pt idx="1">
                  <c:v>Aamir Jarvis</c:v>
                </c:pt>
                <c:pt idx="2">
                  <c:v>Aamir Price</c:v>
                </c:pt>
                <c:pt idx="3">
                  <c:v>Aariz Ferguson</c:v>
                </c:pt>
                <c:pt idx="4">
                  <c:v>Aaryan Scott</c:v>
                </c:pt>
                <c:pt idx="5">
                  <c:v>Abbas Black</c:v>
                </c:pt>
                <c:pt idx="6">
                  <c:v>Abbi Tucker</c:v>
                </c:pt>
                <c:pt idx="7">
                  <c:v>Abbigail Mcintyre</c:v>
                </c:pt>
                <c:pt idx="8">
                  <c:v>Abdullahi Guerrero</c:v>
                </c:pt>
                <c:pt idx="9">
                  <c:v>Abdulrahman Whittle</c:v>
                </c:pt>
                <c:pt idx="10">
                  <c:v>Abi Willis</c:v>
                </c:pt>
                <c:pt idx="11">
                  <c:v>Abid Forrest</c:v>
                </c:pt>
                <c:pt idx="12">
                  <c:v>Abiha Churchill</c:v>
                </c:pt>
                <c:pt idx="13">
                  <c:v>Abiha Lucero</c:v>
                </c:pt>
                <c:pt idx="14">
                  <c:v>Addison Evans</c:v>
                </c:pt>
                <c:pt idx="15">
                  <c:v>Adil Copeland</c:v>
                </c:pt>
                <c:pt idx="16">
                  <c:v>Aditya Harvey</c:v>
                </c:pt>
                <c:pt idx="17">
                  <c:v>Adnaan Whittington</c:v>
                </c:pt>
                <c:pt idx="18">
                  <c:v>Adrian Gross</c:v>
                </c:pt>
                <c:pt idx="19">
                  <c:v>Adrianna Yu</c:v>
                </c:pt>
                <c:pt idx="20">
                  <c:v>Aeryn Fellows</c:v>
                </c:pt>
                <c:pt idx="21">
                  <c:v>Affan Miller</c:v>
                </c:pt>
                <c:pt idx="22">
                  <c:v>Ahmad Vazquez</c:v>
                </c:pt>
                <c:pt idx="23">
                  <c:v>Aidan Preston</c:v>
                </c:pt>
                <c:pt idx="24">
                  <c:v>Ainsley Gilbert</c:v>
                </c:pt>
                <c:pt idx="25">
                  <c:v>Aiyla Best</c:v>
                </c:pt>
                <c:pt idx="26">
                  <c:v>Akbar Stephens</c:v>
                </c:pt>
                <c:pt idx="27">
                  <c:v>Akeem Felix</c:v>
                </c:pt>
                <c:pt idx="28">
                  <c:v>Akram Macdonald</c:v>
                </c:pt>
                <c:pt idx="29">
                  <c:v>Alara Fitzpatrick</c:v>
                </c:pt>
                <c:pt idx="30">
                  <c:v>Alaya Mejia</c:v>
                </c:pt>
                <c:pt idx="31">
                  <c:v>Alayna Francis</c:v>
                </c:pt>
                <c:pt idx="32">
                  <c:v>Albie Chadwick</c:v>
                </c:pt>
                <c:pt idx="33">
                  <c:v>Aleesha Simon</c:v>
                </c:pt>
                <c:pt idx="34">
                  <c:v>Aleksandra Hines</c:v>
                </c:pt>
                <c:pt idx="35">
                  <c:v>Alex Lynch</c:v>
                </c:pt>
                <c:pt idx="36">
                  <c:v>Alexandria Sloan</c:v>
                </c:pt>
                <c:pt idx="37">
                  <c:v>Alexandria Young</c:v>
                </c:pt>
                <c:pt idx="38">
                  <c:v>Alexandros Beil</c:v>
                </c:pt>
                <c:pt idx="39">
                  <c:v>Alicia Duran</c:v>
                </c:pt>
                <c:pt idx="40">
                  <c:v>Alicja Amos</c:v>
                </c:pt>
                <c:pt idx="41">
                  <c:v>Alina Hoffman</c:v>
                </c:pt>
                <c:pt idx="42">
                  <c:v>Alivia Oneill</c:v>
                </c:pt>
                <c:pt idx="43">
                  <c:v>Alivia Patrick</c:v>
                </c:pt>
                <c:pt idx="44">
                  <c:v>Aliya Lopez</c:v>
                </c:pt>
                <c:pt idx="45">
                  <c:v>Aliza Mcmahon</c:v>
                </c:pt>
                <c:pt idx="46">
                  <c:v>Alyx Feeney</c:v>
                </c:pt>
                <c:pt idx="47">
                  <c:v>Amalia Lyon</c:v>
                </c:pt>
                <c:pt idx="48">
                  <c:v>Amalia Ratcliffe</c:v>
                </c:pt>
                <c:pt idx="49">
                  <c:v>Aman Philip</c:v>
                </c:pt>
                <c:pt idx="50">
                  <c:v>Amani Cash</c:v>
                </c:pt>
                <c:pt idx="51">
                  <c:v>Amanpreet Rivera</c:v>
                </c:pt>
                <c:pt idx="52">
                  <c:v>Amarah Oakley</c:v>
                </c:pt>
                <c:pt idx="53">
                  <c:v>Amarah Osborne</c:v>
                </c:pt>
                <c:pt idx="54">
                  <c:v>Amari Terrell</c:v>
                </c:pt>
                <c:pt idx="55">
                  <c:v>Amber Estes</c:v>
                </c:pt>
                <c:pt idx="56">
                  <c:v>Amelie Cooke</c:v>
                </c:pt>
                <c:pt idx="57">
                  <c:v>Ami Cummings</c:v>
                </c:pt>
                <c:pt idx="58">
                  <c:v>Amisha Philip</c:v>
                </c:pt>
                <c:pt idx="59">
                  <c:v>Ammaar Kelly</c:v>
                </c:pt>
                <c:pt idx="60">
                  <c:v>Amman Bush</c:v>
                </c:pt>
                <c:pt idx="61">
                  <c:v>Amy-Louise Sanders</c:v>
                </c:pt>
                <c:pt idx="62">
                  <c:v>Anabelle Luna</c:v>
                </c:pt>
                <c:pt idx="63">
                  <c:v>Anabia Crosby</c:v>
                </c:pt>
                <c:pt idx="64">
                  <c:v>Anais Dodson</c:v>
                </c:pt>
                <c:pt idx="65">
                  <c:v>Anam Sparks</c:v>
                </c:pt>
                <c:pt idx="66">
                  <c:v>Anand Golden</c:v>
                </c:pt>
                <c:pt idx="67">
                  <c:v>Anas Russo</c:v>
                </c:pt>
                <c:pt idx="68">
                  <c:v>Anastazja Donald</c:v>
                </c:pt>
                <c:pt idx="69">
                  <c:v>Andre Haley</c:v>
                </c:pt>
                <c:pt idx="70">
                  <c:v>Andre Mosley</c:v>
                </c:pt>
                <c:pt idx="71">
                  <c:v>Andreas Russell</c:v>
                </c:pt>
                <c:pt idx="72">
                  <c:v>Andrei Wiggins</c:v>
                </c:pt>
                <c:pt idx="73">
                  <c:v>Aneesa Phan</c:v>
                </c:pt>
                <c:pt idx="74">
                  <c:v>Angel Goulding</c:v>
                </c:pt>
                <c:pt idx="75">
                  <c:v>Angharad Barrow</c:v>
                </c:pt>
                <c:pt idx="76">
                  <c:v>Aniela Hartley</c:v>
                </c:pt>
                <c:pt idx="77">
                  <c:v>Anisah Blevins</c:v>
                </c:pt>
                <c:pt idx="78">
                  <c:v>Anne Cortes</c:v>
                </c:pt>
                <c:pt idx="79">
                  <c:v>Anne-Marie Meyer</c:v>
                </c:pt>
                <c:pt idx="80">
                  <c:v>Anoushka Derrick</c:v>
                </c:pt>
                <c:pt idx="81">
                  <c:v>Antoine King</c:v>
                </c:pt>
                <c:pt idx="82">
                  <c:v>Antoni Kerr</c:v>
                </c:pt>
                <c:pt idx="83">
                  <c:v>Antony Mathis</c:v>
                </c:pt>
                <c:pt idx="84">
                  <c:v>April Singleton</c:v>
                </c:pt>
                <c:pt idx="85">
                  <c:v>Archie Kennedy</c:v>
                </c:pt>
                <c:pt idx="86">
                  <c:v>Areebah Pitts</c:v>
                </c:pt>
                <c:pt idx="87">
                  <c:v>Arham Pugh</c:v>
                </c:pt>
                <c:pt idx="88">
                  <c:v>Ari Mcculloch</c:v>
                </c:pt>
                <c:pt idx="89">
                  <c:v>Aria Lucas</c:v>
                </c:pt>
                <c:pt idx="90">
                  <c:v>Ariel Macleod</c:v>
                </c:pt>
                <c:pt idx="91">
                  <c:v>Ariyan Butt</c:v>
                </c:pt>
                <c:pt idx="92">
                  <c:v>Arla Ramos</c:v>
                </c:pt>
                <c:pt idx="93">
                  <c:v>Armaan Peck</c:v>
                </c:pt>
                <c:pt idx="94">
                  <c:v>Armaan Robles</c:v>
                </c:pt>
                <c:pt idx="95">
                  <c:v>Arnas Cope</c:v>
                </c:pt>
                <c:pt idx="96">
                  <c:v>Arnav Singh</c:v>
                </c:pt>
                <c:pt idx="97">
                  <c:v>Aron Matthews</c:v>
                </c:pt>
                <c:pt idx="98">
                  <c:v>Arthur Clay</c:v>
                </c:pt>
                <c:pt idx="99">
                  <c:v>Artur Gordon</c:v>
                </c:pt>
                <c:pt idx="100">
                  <c:v>Arvin Kerr</c:v>
                </c:pt>
                <c:pt idx="101">
                  <c:v>Arwel Guy</c:v>
                </c:pt>
                <c:pt idx="102">
                  <c:v>Asa Osborn</c:v>
                </c:pt>
                <c:pt idx="103">
                  <c:v>Asha Mccaffrey</c:v>
                </c:pt>
                <c:pt idx="104">
                  <c:v>Ashanti Yoder</c:v>
                </c:pt>
                <c:pt idx="105">
                  <c:v>Asher Odling</c:v>
                </c:pt>
                <c:pt idx="106">
                  <c:v>Ashlee Wilder</c:v>
                </c:pt>
                <c:pt idx="107">
                  <c:v>Ashley Field</c:v>
                </c:pt>
                <c:pt idx="108">
                  <c:v>Ashton Oneil</c:v>
                </c:pt>
                <c:pt idx="109">
                  <c:v>Asiyah Hebert</c:v>
                </c:pt>
                <c:pt idx="110">
                  <c:v>August Galvan</c:v>
                </c:pt>
                <c:pt idx="111">
                  <c:v>Austin Mckinney</c:v>
                </c:pt>
                <c:pt idx="112">
                  <c:v>Avery Maxwell</c:v>
                </c:pt>
                <c:pt idx="113">
                  <c:v>Axl Roche</c:v>
                </c:pt>
                <c:pt idx="114">
                  <c:v>Ayaan Britton</c:v>
                </c:pt>
                <c:pt idx="115">
                  <c:v>Ayat Miranda</c:v>
                </c:pt>
                <c:pt idx="116">
                  <c:v>Ayden Curtis</c:v>
                </c:pt>
                <c:pt idx="117">
                  <c:v>Ayomide Elliott</c:v>
                </c:pt>
                <c:pt idx="118">
                  <c:v>Ayush Dupont</c:v>
                </c:pt>
                <c:pt idx="119">
                  <c:v>Ayyub Dickson</c:v>
                </c:pt>
                <c:pt idx="120">
                  <c:v>Bailey Weir</c:v>
                </c:pt>
                <c:pt idx="121">
                  <c:v>Bartosz Horton</c:v>
                </c:pt>
                <c:pt idx="122">
                  <c:v>Baxter Castillo</c:v>
                </c:pt>
                <c:pt idx="123">
                  <c:v>Benjamin Heath</c:v>
                </c:pt>
                <c:pt idx="124">
                  <c:v>Benn Villegas</c:v>
                </c:pt>
                <c:pt idx="125">
                  <c:v>Bentley Moses</c:v>
                </c:pt>
                <c:pt idx="126">
                  <c:v>Bernice Fowler</c:v>
                </c:pt>
                <c:pt idx="127">
                  <c:v>Bertie Reeves</c:v>
                </c:pt>
                <c:pt idx="128">
                  <c:v>Bessie Millar</c:v>
                </c:pt>
                <c:pt idx="129">
                  <c:v>Billie Duffy</c:v>
                </c:pt>
                <c:pt idx="130">
                  <c:v>Blaine Appleton</c:v>
                </c:pt>
                <c:pt idx="131">
                  <c:v>Blaine Jacobs</c:v>
                </c:pt>
                <c:pt idx="132">
                  <c:v>Blake Fellows</c:v>
                </c:pt>
                <c:pt idx="133">
                  <c:v>Blake Wang</c:v>
                </c:pt>
                <c:pt idx="134">
                  <c:v>Bluebell Dale</c:v>
                </c:pt>
                <c:pt idx="135">
                  <c:v>Bobbie Pickett</c:v>
                </c:pt>
                <c:pt idx="136">
                  <c:v>Bobbie Watt</c:v>
                </c:pt>
                <c:pt idx="137">
                  <c:v>Borys Werner</c:v>
                </c:pt>
                <c:pt idx="138">
                  <c:v>Bradley Ware</c:v>
                </c:pt>
                <c:pt idx="139">
                  <c:v>Braiden Holcomb</c:v>
                </c:pt>
                <c:pt idx="140">
                  <c:v>Brandon-Lee Meyer</c:v>
                </c:pt>
                <c:pt idx="141">
                  <c:v>Brandy Peters</c:v>
                </c:pt>
                <c:pt idx="142">
                  <c:v>Braydon Mullins</c:v>
                </c:pt>
                <c:pt idx="143">
                  <c:v>Breanna Lu</c:v>
                </c:pt>
                <c:pt idx="144">
                  <c:v>Bree Ferrell</c:v>
                </c:pt>
                <c:pt idx="145">
                  <c:v>Brendon Cornish</c:v>
                </c:pt>
                <c:pt idx="146">
                  <c:v>Brodie Whyte</c:v>
                </c:pt>
                <c:pt idx="147">
                  <c:v>Bronte Kouma</c:v>
                </c:pt>
                <c:pt idx="148">
                  <c:v>Brooklyn Delarosa</c:v>
                </c:pt>
                <c:pt idx="149">
                  <c:v>Brooklyn Yang</c:v>
                </c:pt>
                <c:pt idx="150">
                  <c:v>Bruno Holder</c:v>
                </c:pt>
                <c:pt idx="151">
                  <c:v>Bryan Camacho</c:v>
                </c:pt>
                <c:pt idx="152">
                  <c:v>Bryce Mcconnell</c:v>
                </c:pt>
                <c:pt idx="153">
                  <c:v>Burhan Ramirez</c:v>
                </c:pt>
                <c:pt idx="154">
                  <c:v>Bushra Sloan</c:v>
                </c:pt>
                <c:pt idx="155">
                  <c:v>Buster Baldwin</c:v>
                </c:pt>
                <c:pt idx="156">
                  <c:v>Buster Boyce</c:v>
                </c:pt>
                <c:pt idx="157">
                  <c:v>Cade Morse</c:v>
                </c:pt>
                <c:pt idx="158">
                  <c:v>Caden Fields</c:v>
                </c:pt>
                <c:pt idx="159">
                  <c:v>Cai Humphreys</c:v>
                </c:pt>
                <c:pt idx="160">
                  <c:v>Cain Benitez</c:v>
                </c:pt>
                <c:pt idx="161">
                  <c:v>Caitlyn Tomlinson</c:v>
                </c:pt>
                <c:pt idx="162">
                  <c:v>Cali Edge</c:v>
                </c:pt>
                <c:pt idx="163">
                  <c:v>Cally Hayes</c:v>
                </c:pt>
                <c:pt idx="164">
                  <c:v>Calvin Sutherland</c:v>
                </c:pt>
                <c:pt idx="165">
                  <c:v>Cameron Roy</c:v>
                </c:pt>
                <c:pt idx="166">
                  <c:v>Camilla Oneal</c:v>
                </c:pt>
                <c:pt idx="167">
                  <c:v>Campbell Potts</c:v>
                </c:pt>
                <c:pt idx="168">
                  <c:v>Caoimhe Stafford</c:v>
                </c:pt>
                <c:pt idx="169">
                  <c:v>Caolan Cameron</c:v>
                </c:pt>
                <c:pt idx="170">
                  <c:v>Carmel Bradley</c:v>
                </c:pt>
                <c:pt idx="171">
                  <c:v>Carol Prentice</c:v>
                </c:pt>
                <c:pt idx="172">
                  <c:v>Carole Norris</c:v>
                </c:pt>
                <c:pt idx="173">
                  <c:v>Carrie-Ann Woods</c:v>
                </c:pt>
                <c:pt idx="174">
                  <c:v>Carwyn Blake</c:v>
                </c:pt>
                <c:pt idx="175">
                  <c:v>Cassandra Nava</c:v>
                </c:pt>
                <c:pt idx="176">
                  <c:v>Cassius Nielsen</c:v>
                </c:pt>
                <c:pt idx="177">
                  <c:v>Cathal Lancaster</c:v>
                </c:pt>
                <c:pt idx="178">
                  <c:v>Cecelia Howell</c:v>
                </c:pt>
                <c:pt idx="179">
                  <c:v>Celyn Combs</c:v>
                </c:pt>
                <c:pt idx="180">
                  <c:v>Celyn Keenan</c:v>
                </c:pt>
                <c:pt idx="181">
                  <c:v>Ceri Kaye</c:v>
                </c:pt>
                <c:pt idx="182">
                  <c:v>Cerys Glover</c:v>
                </c:pt>
                <c:pt idx="183">
                  <c:v>Chandni Conner</c:v>
                </c:pt>
                <c:pt idx="184">
                  <c:v>Chanelle Harris</c:v>
                </c:pt>
                <c:pt idx="185">
                  <c:v>Chanelle Haynes</c:v>
                </c:pt>
                <c:pt idx="186">
                  <c:v>Chanice Bird</c:v>
                </c:pt>
                <c:pt idx="187">
                  <c:v>Chantelle Smyth</c:v>
                </c:pt>
                <c:pt idx="188">
                  <c:v>Chardonnay Cherry</c:v>
                </c:pt>
                <c:pt idx="189">
                  <c:v>Charity Rogers</c:v>
                </c:pt>
                <c:pt idx="190">
                  <c:v>Charity Rosales</c:v>
                </c:pt>
                <c:pt idx="191">
                  <c:v>Charleigh Durham</c:v>
                </c:pt>
                <c:pt idx="192">
                  <c:v>Charley Amin</c:v>
                </c:pt>
                <c:pt idx="193">
                  <c:v>Che Hahn</c:v>
                </c:pt>
                <c:pt idx="194">
                  <c:v>Chelsy Mann</c:v>
                </c:pt>
                <c:pt idx="195">
                  <c:v>Chenai Dalby</c:v>
                </c:pt>
                <c:pt idx="196">
                  <c:v>Cheyenne Senior</c:v>
                </c:pt>
                <c:pt idx="197">
                  <c:v>Chloe Ferrell</c:v>
                </c:pt>
                <c:pt idx="198">
                  <c:v>Christiana Person</c:v>
                </c:pt>
                <c:pt idx="199">
                  <c:v>Christopher Stokes</c:v>
                </c:pt>
                <c:pt idx="200">
                  <c:v>Clarice Ewing</c:v>
                </c:pt>
                <c:pt idx="201">
                  <c:v>Clarissa Sykes</c:v>
                </c:pt>
                <c:pt idx="202">
                  <c:v>Clark Stephenson</c:v>
                </c:pt>
                <c:pt idx="203">
                  <c:v>Clement Rich</c:v>
                </c:pt>
                <c:pt idx="204">
                  <c:v>Cleveland Li</c:v>
                </c:pt>
                <c:pt idx="205">
                  <c:v>Clinton Ayers</c:v>
                </c:pt>
                <c:pt idx="206">
                  <c:v>Colleen Lynn</c:v>
                </c:pt>
                <c:pt idx="207">
                  <c:v>Connor Prince</c:v>
                </c:pt>
                <c:pt idx="208">
                  <c:v>Conor Armitage</c:v>
                </c:pt>
                <c:pt idx="209">
                  <c:v>Coral Melendez</c:v>
                </c:pt>
                <c:pt idx="210">
                  <c:v>Corban Rees</c:v>
                </c:pt>
                <c:pt idx="211">
                  <c:v>Corey Baldwin</c:v>
                </c:pt>
                <c:pt idx="212">
                  <c:v>Cormac Prince</c:v>
                </c:pt>
                <c:pt idx="213">
                  <c:v>Corrina Buckley</c:v>
                </c:pt>
                <c:pt idx="214">
                  <c:v>Cory Cochran</c:v>
                </c:pt>
                <c:pt idx="215">
                  <c:v>Courtney Lovell</c:v>
                </c:pt>
                <c:pt idx="216">
                  <c:v>Cristiano Gomez</c:v>
                </c:pt>
                <c:pt idx="217">
                  <c:v>Cruz Denton</c:v>
                </c:pt>
                <c:pt idx="218">
                  <c:v>Cruz Noble</c:v>
                </c:pt>
                <c:pt idx="219">
                  <c:v>Daisy Weston</c:v>
                </c:pt>
                <c:pt idx="220">
                  <c:v>Dakota Matthams</c:v>
                </c:pt>
                <c:pt idx="221">
                  <c:v>Dale Battle</c:v>
                </c:pt>
                <c:pt idx="222">
                  <c:v>Damian Dennis</c:v>
                </c:pt>
                <c:pt idx="223">
                  <c:v>Dana Valenzuela</c:v>
                </c:pt>
                <c:pt idx="224">
                  <c:v>Dane Foley</c:v>
                </c:pt>
                <c:pt idx="225">
                  <c:v>Dane Smyth</c:v>
                </c:pt>
                <c:pt idx="226">
                  <c:v>Dani Enriquez</c:v>
                </c:pt>
                <c:pt idx="227">
                  <c:v>Danica Horn</c:v>
                </c:pt>
                <c:pt idx="228">
                  <c:v>Daniele Macias</c:v>
                </c:pt>
                <c:pt idx="229">
                  <c:v>Daniella Lopez</c:v>
                </c:pt>
                <c:pt idx="230">
                  <c:v>Dante Camacho</c:v>
                </c:pt>
                <c:pt idx="231">
                  <c:v>Danyal Lord</c:v>
                </c:pt>
                <c:pt idx="232">
                  <c:v>Daphne Faulkner</c:v>
                </c:pt>
                <c:pt idx="233">
                  <c:v>Darcy Leigh</c:v>
                </c:pt>
                <c:pt idx="234">
                  <c:v>Daria Orr</c:v>
                </c:pt>
                <c:pt idx="235">
                  <c:v>Darin Fellows</c:v>
                </c:pt>
                <c:pt idx="236">
                  <c:v>Darin O'Reilly</c:v>
                </c:pt>
                <c:pt idx="237">
                  <c:v>Darla Gay</c:v>
                </c:pt>
                <c:pt idx="238">
                  <c:v>Darlene Berry</c:v>
                </c:pt>
                <c:pt idx="239">
                  <c:v>Darsh Edwards</c:v>
                </c:pt>
                <c:pt idx="240">
                  <c:v>Daryl Everett</c:v>
                </c:pt>
                <c:pt idx="241">
                  <c:v>Davey Hanson</c:v>
                </c:pt>
                <c:pt idx="242">
                  <c:v>Dawood Ratcliffe</c:v>
                </c:pt>
                <c:pt idx="243">
                  <c:v>Declan Valentine</c:v>
                </c:pt>
                <c:pt idx="244">
                  <c:v>Della Savage</c:v>
                </c:pt>
                <c:pt idx="245">
                  <c:v>Denise Camacho</c:v>
                </c:pt>
                <c:pt idx="246">
                  <c:v>Devan Colon</c:v>
                </c:pt>
                <c:pt idx="247">
                  <c:v>Devan Dillon</c:v>
                </c:pt>
                <c:pt idx="248">
                  <c:v>Devan Drummond</c:v>
                </c:pt>
                <c:pt idx="249">
                  <c:v>Devan Iles</c:v>
                </c:pt>
                <c:pt idx="250">
                  <c:v>Devante Mackie</c:v>
                </c:pt>
                <c:pt idx="251">
                  <c:v>Devante Sears</c:v>
                </c:pt>
                <c:pt idx="252">
                  <c:v>Dewey Avery</c:v>
                </c:pt>
                <c:pt idx="253">
                  <c:v>Dewey Wilkins</c:v>
                </c:pt>
                <c:pt idx="254">
                  <c:v>Dhruv Beard</c:v>
                </c:pt>
                <c:pt idx="255">
                  <c:v>Diesel Casey</c:v>
                </c:pt>
                <c:pt idx="256">
                  <c:v>Digby Bradley</c:v>
                </c:pt>
                <c:pt idx="257">
                  <c:v>Diogo Stevenson</c:v>
                </c:pt>
                <c:pt idx="258">
                  <c:v>Dionne Howarth</c:v>
                </c:pt>
                <c:pt idx="259">
                  <c:v>Dixie Finnegan</c:v>
                </c:pt>
                <c:pt idx="260">
                  <c:v>Dolcie York</c:v>
                </c:pt>
                <c:pt idx="261">
                  <c:v>Dominick Kearney</c:v>
                </c:pt>
                <c:pt idx="262">
                  <c:v>Domonic Marquez</c:v>
                </c:pt>
                <c:pt idx="263">
                  <c:v>Donte Marshall</c:v>
                </c:pt>
                <c:pt idx="264">
                  <c:v>Duane Rooney</c:v>
                </c:pt>
                <c:pt idx="265">
                  <c:v>Duncan Ferreira</c:v>
                </c:pt>
                <c:pt idx="266">
                  <c:v>Dwayne Hansen</c:v>
                </c:pt>
                <c:pt idx="267">
                  <c:v>Dylan Begum</c:v>
                </c:pt>
                <c:pt idx="268">
                  <c:v>Eamon Fritz</c:v>
                </c:pt>
                <c:pt idx="269">
                  <c:v>Edan Tate</c:v>
                </c:pt>
                <c:pt idx="270">
                  <c:v>Edan Wolfe</c:v>
                </c:pt>
                <c:pt idx="271">
                  <c:v>Edie Tyler</c:v>
                </c:pt>
                <c:pt idx="272">
                  <c:v>Edna Peacock</c:v>
                </c:pt>
                <c:pt idx="273">
                  <c:v>Eesa Riggs</c:v>
                </c:pt>
                <c:pt idx="274">
                  <c:v>Efe Hawkins</c:v>
                </c:pt>
                <c:pt idx="275">
                  <c:v>Eli Tran</c:v>
                </c:pt>
                <c:pt idx="276">
                  <c:v>Elin Bullock</c:v>
                </c:pt>
                <c:pt idx="277">
                  <c:v>Elin Whitaker</c:v>
                </c:pt>
                <c:pt idx="278">
                  <c:v>Eliot Curran</c:v>
                </c:pt>
                <c:pt idx="279">
                  <c:v>Elisha Nixon</c:v>
                </c:pt>
                <c:pt idx="280">
                  <c:v>Ellena Klein</c:v>
                </c:pt>
                <c:pt idx="281">
                  <c:v>Ellie Beltran</c:v>
                </c:pt>
                <c:pt idx="282">
                  <c:v>Ellie-Mai Nolan</c:v>
                </c:pt>
                <c:pt idx="283">
                  <c:v>Ellie-May Adkins</c:v>
                </c:pt>
                <c:pt idx="284">
                  <c:v>Ellie-Rose Mcgowan</c:v>
                </c:pt>
                <c:pt idx="285">
                  <c:v>Elsie Mccabe</c:v>
                </c:pt>
                <c:pt idx="286">
                  <c:v>Elvis Mccaffrey</c:v>
                </c:pt>
                <c:pt idx="287">
                  <c:v>Elwood Mcgee</c:v>
                </c:pt>
                <c:pt idx="288">
                  <c:v>Elwood Price</c:v>
                </c:pt>
                <c:pt idx="289">
                  <c:v>Ema Maguire</c:v>
                </c:pt>
                <c:pt idx="290">
                  <c:v>Emelie Mackenzie</c:v>
                </c:pt>
                <c:pt idx="291">
                  <c:v>Emilio Nolan</c:v>
                </c:pt>
                <c:pt idx="292">
                  <c:v>Emma Whitehead</c:v>
                </c:pt>
                <c:pt idx="293">
                  <c:v>Eoin Haigh</c:v>
                </c:pt>
                <c:pt idx="294">
                  <c:v>Eric Christensen</c:v>
                </c:pt>
                <c:pt idx="295">
                  <c:v>Eric Noel</c:v>
                </c:pt>
                <c:pt idx="296">
                  <c:v>Erin Weber</c:v>
                </c:pt>
                <c:pt idx="297">
                  <c:v>Ernie Garza</c:v>
                </c:pt>
                <c:pt idx="298">
                  <c:v>Ernie Rankin</c:v>
                </c:pt>
                <c:pt idx="299">
                  <c:v>Esha Mair</c:v>
                </c:pt>
                <c:pt idx="300">
                  <c:v>Esme-Rose Orr</c:v>
                </c:pt>
                <c:pt idx="301">
                  <c:v>Essa Petersen</c:v>
                </c:pt>
                <c:pt idx="302">
                  <c:v>Eva Pierce</c:v>
                </c:pt>
                <c:pt idx="303">
                  <c:v>Evan Barnard</c:v>
                </c:pt>
                <c:pt idx="304">
                  <c:v>Eva-Rose Suarez</c:v>
                </c:pt>
                <c:pt idx="305">
                  <c:v>Evie-Rose Garner</c:v>
                </c:pt>
                <c:pt idx="306">
                  <c:v>Evie-Rose Puckett</c:v>
                </c:pt>
                <c:pt idx="307">
                  <c:v>Ewen Rios</c:v>
                </c:pt>
                <c:pt idx="308">
                  <c:v>Ewen Traynor</c:v>
                </c:pt>
                <c:pt idx="309">
                  <c:v>Ewen Villa</c:v>
                </c:pt>
                <c:pt idx="310">
                  <c:v>Ezekiel Wood</c:v>
                </c:pt>
                <c:pt idx="311">
                  <c:v>Faheem Perry</c:v>
                </c:pt>
                <c:pt idx="312">
                  <c:v>Faiz Woolley</c:v>
                </c:pt>
                <c:pt idx="313">
                  <c:v>Fardeen Horne</c:v>
                </c:pt>
                <c:pt idx="314">
                  <c:v>Filip Lynn</c:v>
                </c:pt>
                <c:pt idx="315">
                  <c:v>Filip Mcgill</c:v>
                </c:pt>
                <c:pt idx="316">
                  <c:v>Finnley Calvert</c:v>
                </c:pt>
                <c:pt idx="317">
                  <c:v>Finnley Hendricks</c:v>
                </c:pt>
                <c:pt idx="318">
                  <c:v>Firat Irving</c:v>
                </c:pt>
                <c:pt idx="319">
                  <c:v>Florrie Hood</c:v>
                </c:pt>
                <c:pt idx="320">
                  <c:v>Flynn Pugh</c:v>
                </c:pt>
                <c:pt idx="321">
                  <c:v>Forrest Steele</c:v>
                </c:pt>
                <c:pt idx="322">
                  <c:v>Fox Ewing</c:v>
                </c:pt>
                <c:pt idx="323">
                  <c:v>Francesco Churchill</c:v>
                </c:pt>
                <c:pt idx="324">
                  <c:v>Francis Kaiser</c:v>
                </c:pt>
                <c:pt idx="325">
                  <c:v>Frank Good</c:v>
                </c:pt>
                <c:pt idx="326">
                  <c:v>Franky Quintana</c:v>
                </c:pt>
                <c:pt idx="327">
                  <c:v>Frazer John</c:v>
                </c:pt>
                <c:pt idx="328">
                  <c:v>Freddie Chambers</c:v>
                </c:pt>
                <c:pt idx="329">
                  <c:v>Frederic Bostock</c:v>
                </c:pt>
                <c:pt idx="330">
                  <c:v>Fynley Tucker</c:v>
                </c:pt>
                <c:pt idx="331">
                  <c:v>Georgina Schwartz</c:v>
                </c:pt>
                <c:pt idx="332">
                  <c:v>Geraldine Needham</c:v>
                </c:pt>
                <c:pt idx="333">
                  <c:v>Gerard Grant</c:v>
                </c:pt>
                <c:pt idx="334">
                  <c:v>Gethin Munoz</c:v>
                </c:pt>
                <c:pt idx="335">
                  <c:v>Giles Vincent</c:v>
                </c:pt>
                <c:pt idx="336">
                  <c:v>Giuseppe Dickens</c:v>
                </c:pt>
                <c:pt idx="337">
                  <c:v>Glen Farley</c:v>
                </c:pt>
                <c:pt idx="338">
                  <c:v>Grace Torres</c:v>
                </c:pt>
                <c:pt idx="339">
                  <c:v>Gracie-Mai Anthony</c:v>
                </c:pt>
                <c:pt idx="340">
                  <c:v>Gregg Crane</c:v>
                </c:pt>
                <c:pt idx="341">
                  <c:v>Gruffydd Cole</c:v>
                </c:pt>
                <c:pt idx="342">
                  <c:v>Guto Swift</c:v>
                </c:pt>
                <c:pt idx="343">
                  <c:v>Hadi Finch</c:v>
                </c:pt>
                <c:pt idx="344">
                  <c:v>Hailie Wormald</c:v>
                </c:pt>
                <c:pt idx="345">
                  <c:v>Hakim Molina</c:v>
                </c:pt>
                <c:pt idx="346">
                  <c:v>Halima Brewer</c:v>
                </c:pt>
                <c:pt idx="347">
                  <c:v>Hamid Woods</c:v>
                </c:pt>
                <c:pt idx="348">
                  <c:v>Hamza Howells</c:v>
                </c:pt>
                <c:pt idx="349">
                  <c:v>Hamzah Humphreys</c:v>
                </c:pt>
                <c:pt idx="350">
                  <c:v>Hamzah Prentice</c:v>
                </c:pt>
                <c:pt idx="351">
                  <c:v>Harlan Atherton</c:v>
                </c:pt>
                <c:pt idx="352">
                  <c:v>Haseeb Eaton</c:v>
                </c:pt>
                <c:pt idx="353">
                  <c:v>Hashim Nolan</c:v>
                </c:pt>
                <c:pt idx="354">
                  <c:v>Hassan Barry</c:v>
                </c:pt>
                <c:pt idx="355">
                  <c:v>Hawwa Blevins</c:v>
                </c:pt>
                <c:pt idx="356">
                  <c:v>Hermione Hope</c:v>
                </c:pt>
                <c:pt idx="357">
                  <c:v>Hester Nixon</c:v>
                </c:pt>
                <c:pt idx="358">
                  <c:v>Hiba Alvarado</c:v>
                </c:pt>
                <c:pt idx="359">
                  <c:v>Hibah Schultz</c:v>
                </c:pt>
                <c:pt idx="360">
                  <c:v>Hibba Ayala</c:v>
                </c:pt>
                <c:pt idx="361">
                  <c:v>Hilda Childs</c:v>
                </c:pt>
                <c:pt idx="362">
                  <c:v>Ho Hogan</c:v>
                </c:pt>
                <c:pt idx="363">
                  <c:v>Hope Harmon</c:v>
                </c:pt>
                <c:pt idx="364">
                  <c:v>Huda Fleming</c:v>
                </c:pt>
                <c:pt idx="365">
                  <c:v>Hudson Christian</c:v>
                </c:pt>
                <c:pt idx="366">
                  <c:v>Hugo Thomas</c:v>
                </c:pt>
                <c:pt idx="367">
                  <c:v>Huma Larsen</c:v>
                </c:pt>
                <c:pt idx="368">
                  <c:v>Humayra Atkins</c:v>
                </c:pt>
                <c:pt idx="369">
                  <c:v>Huzaifa Macfarlane</c:v>
                </c:pt>
                <c:pt idx="370">
                  <c:v>Ian Fischer</c:v>
                </c:pt>
                <c:pt idx="371">
                  <c:v>Ieuan Lovell</c:v>
                </c:pt>
                <c:pt idx="372">
                  <c:v>Ifan Warren</c:v>
                </c:pt>
                <c:pt idx="373">
                  <c:v>Ifrah Buchanan</c:v>
                </c:pt>
                <c:pt idx="374">
                  <c:v>Iga Little</c:v>
                </c:pt>
                <c:pt idx="375">
                  <c:v>Ihsan Galvan</c:v>
                </c:pt>
                <c:pt idx="376">
                  <c:v>Iman Copeland</c:v>
                </c:pt>
                <c:pt idx="377">
                  <c:v>Inaayah French</c:v>
                </c:pt>
                <c:pt idx="378">
                  <c:v>Indiana Acosta</c:v>
                </c:pt>
                <c:pt idx="379">
                  <c:v>Ines Cotton</c:v>
                </c:pt>
                <c:pt idx="380">
                  <c:v>Ingrid Rowe</c:v>
                </c:pt>
                <c:pt idx="381">
                  <c:v>Ioan Hammond</c:v>
                </c:pt>
                <c:pt idx="382">
                  <c:v>Iolo Armstrong</c:v>
                </c:pt>
                <c:pt idx="383">
                  <c:v>Iram Mclellan</c:v>
                </c:pt>
                <c:pt idx="384">
                  <c:v>Isaak Ward</c:v>
                </c:pt>
                <c:pt idx="385">
                  <c:v>Isabel Gardiner</c:v>
                </c:pt>
                <c:pt idx="386">
                  <c:v>Isabel Mayer</c:v>
                </c:pt>
                <c:pt idx="387">
                  <c:v>Ishika Kidd</c:v>
                </c:pt>
                <c:pt idx="388">
                  <c:v>Ishmael Rhodes</c:v>
                </c:pt>
                <c:pt idx="389">
                  <c:v>Isla-Mae Coffey</c:v>
                </c:pt>
                <c:pt idx="390">
                  <c:v>Isla-Mae Moran</c:v>
                </c:pt>
                <c:pt idx="391">
                  <c:v>Isobel Duarte</c:v>
                </c:pt>
                <c:pt idx="392">
                  <c:v>Issa Blankenship</c:v>
                </c:pt>
                <c:pt idx="393">
                  <c:v>Ivor Justice</c:v>
                </c:pt>
                <c:pt idx="394">
                  <c:v>Ivor Riley</c:v>
                </c:pt>
                <c:pt idx="395">
                  <c:v>Ivor Yang</c:v>
                </c:pt>
                <c:pt idx="396">
                  <c:v>Jada Cortes</c:v>
                </c:pt>
                <c:pt idx="397">
                  <c:v>Jada Hall</c:v>
                </c:pt>
                <c:pt idx="398">
                  <c:v>Jade Ewing</c:v>
                </c:pt>
                <c:pt idx="399">
                  <c:v>Jaeden Freeman</c:v>
                </c:pt>
                <c:pt idx="400">
                  <c:v>Jagdeep Dixon</c:v>
                </c:pt>
                <c:pt idx="401">
                  <c:v>Jagoda Cleveland</c:v>
                </c:pt>
                <c:pt idx="402">
                  <c:v>Jai Boone</c:v>
                </c:pt>
                <c:pt idx="403">
                  <c:v>Jaiden Sheridan</c:v>
                </c:pt>
                <c:pt idx="404">
                  <c:v>Jaime Vega</c:v>
                </c:pt>
                <c:pt idx="405">
                  <c:v>Jak Rosas</c:v>
                </c:pt>
                <c:pt idx="406">
                  <c:v>Jameson Denton</c:v>
                </c:pt>
                <c:pt idx="407">
                  <c:v>Jamie-Lee Vasquez</c:v>
                </c:pt>
                <c:pt idx="408">
                  <c:v>Jamie-Leigh Douglas</c:v>
                </c:pt>
                <c:pt idx="409">
                  <c:v>Jane Beech</c:v>
                </c:pt>
                <c:pt idx="410">
                  <c:v>Jareth William</c:v>
                </c:pt>
                <c:pt idx="411">
                  <c:v>Javan Sanderson</c:v>
                </c:pt>
                <c:pt idx="412">
                  <c:v>Jayce Alvarado</c:v>
                </c:pt>
                <c:pt idx="413">
                  <c:v>Jaydn Preece</c:v>
                </c:pt>
                <c:pt idx="414">
                  <c:v>Jaydon Cano</c:v>
                </c:pt>
                <c:pt idx="415">
                  <c:v>Jaye Vincent</c:v>
                </c:pt>
                <c:pt idx="416">
                  <c:v>Jayne Jefferson</c:v>
                </c:pt>
                <c:pt idx="417">
                  <c:v>Jean Griffiths</c:v>
                </c:pt>
                <c:pt idx="418">
                  <c:v>Jean Stokes</c:v>
                </c:pt>
                <c:pt idx="419">
                  <c:v>Jean-Luc Casey</c:v>
                </c:pt>
                <c:pt idx="420">
                  <c:v>Jed Cuevas</c:v>
                </c:pt>
                <c:pt idx="421">
                  <c:v>Jeevan Ahmed</c:v>
                </c:pt>
                <c:pt idx="422">
                  <c:v>Jeevan Russo</c:v>
                </c:pt>
                <c:pt idx="423">
                  <c:v>Jeffrey Galindo</c:v>
                </c:pt>
                <c:pt idx="424">
                  <c:v>Jem Sanders</c:v>
                </c:pt>
                <c:pt idx="425">
                  <c:v>Jemma Spencer</c:v>
                </c:pt>
                <c:pt idx="426">
                  <c:v>Jenson Connelly</c:v>
                </c:pt>
                <c:pt idx="427">
                  <c:v>Jesus Flores</c:v>
                </c:pt>
                <c:pt idx="428">
                  <c:v>Jett Lee</c:v>
                </c:pt>
                <c:pt idx="429">
                  <c:v>Jia Harrington</c:v>
                </c:pt>
                <c:pt idx="430">
                  <c:v>Jill Holmes</c:v>
                </c:pt>
                <c:pt idx="431">
                  <c:v>Jim Hayward</c:v>
                </c:pt>
                <c:pt idx="432">
                  <c:v>Jocelyn Oliver</c:v>
                </c:pt>
                <c:pt idx="433">
                  <c:v>Jodi Mcmanus</c:v>
                </c:pt>
                <c:pt idx="434">
                  <c:v>Joely Huffman</c:v>
                </c:pt>
                <c:pt idx="435">
                  <c:v>Johan Long</c:v>
                </c:pt>
                <c:pt idx="436">
                  <c:v>Johanna Dowling</c:v>
                </c:pt>
                <c:pt idx="437">
                  <c:v>Johnathon Corrigan</c:v>
                </c:pt>
                <c:pt idx="438">
                  <c:v>Jonty Smith</c:v>
                </c:pt>
                <c:pt idx="439">
                  <c:v>Jordanna Carpenter</c:v>
                </c:pt>
                <c:pt idx="440">
                  <c:v>Jorden Kirkland</c:v>
                </c:pt>
                <c:pt idx="441">
                  <c:v>Jordi Stuart</c:v>
                </c:pt>
                <c:pt idx="442">
                  <c:v>Jordyn Booth</c:v>
                </c:pt>
                <c:pt idx="443">
                  <c:v>Jorgie Callahan</c:v>
                </c:pt>
                <c:pt idx="444">
                  <c:v>Jorgie Hanson</c:v>
                </c:pt>
                <c:pt idx="445">
                  <c:v>Jose Lambert</c:v>
                </c:pt>
                <c:pt idx="446">
                  <c:v>Joseph Skinner</c:v>
                </c:pt>
                <c:pt idx="447">
                  <c:v>Josh Finney</c:v>
                </c:pt>
                <c:pt idx="448">
                  <c:v>Jozef Bloom</c:v>
                </c:pt>
                <c:pt idx="449">
                  <c:v>Juan Grimes</c:v>
                </c:pt>
                <c:pt idx="450">
                  <c:v>Judith Scott</c:v>
                </c:pt>
                <c:pt idx="451">
                  <c:v>Jules Byers</c:v>
                </c:pt>
                <c:pt idx="452">
                  <c:v>Julius Guerrero</c:v>
                </c:pt>
                <c:pt idx="453">
                  <c:v>Julius Herring</c:v>
                </c:pt>
                <c:pt idx="454">
                  <c:v>Juno Bateman</c:v>
                </c:pt>
                <c:pt idx="455">
                  <c:v>Kacy Bailey</c:v>
                </c:pt>
                <c:pt idx="456">
                  <c:v>Kaden Daly</c:v>
                </c:pt>
                <c:pt idx="457">
                  <c:v>Kain Kemp</c:v>
                </c:pt>
                <c:pt idx="458">
                  <c:v>Kaiya Huber</c:v>
                </c:pt>
                <c:pt idx="459">
                  <c:v>Kaleb Wyatt</c:v>
                </c:pt>
                <c:pt idx="460">
                  <c:v>Kalum Bass</c:v>
                </c:pt>
                <c:pt idx="461">
                  <c:v>Kamron Blackmore</c:v>
                </c:pt>
                <c:pt idx="462">
                  <c:v>Kareem Redman</c:v>
                </c:pt>
                <c:pt idx="463">
                  <c:v>Kareena Boyle</c:v>
                </c:pt>
                <c:pt idx="464">
                  <c:v>Karol Craig</c:v>
                </c:pt>
                <c:pt idx="465">
                  <c:v>Karson Lu</c:v>
                </c:pt>
                <c:pt idx="466">
                  <c:v>Kasper Higgs</c:v>
                </c:pt>
                <c:pt idx="467">
                  <c:v>Kate Dunkley</c:v>
                </c:pt>
                <c:pt idx="468">
                  <c:v>Katerina Tran</c:v>
                </c:pt>
                <c:pt idx="469">
                  <c:v>Katrina Esquivel</c:v>
                </c:pt>
                <c:pt idx="470">
                  <c:v>Kay Oneil</c:v>
                </c:pt>
                <c:pt idx="471">
                  <c:v>Kayla Skinner</c:v>
                </c:pt>
                <c:pt idx="472">
                  <c:v>Kaylem Howard</c:v>
                </c:pt>
                <c:pt idx="473">
                  <c:v>Kayley Barajas</c:v>
                </c:pt>
                <c:pt idx="474">
                  <c:v>Keanu Mahoney</c:v>
                </c:pt>
                <c:pt idx="475">
                  <c:v>Keir Allman</c:v>
                </c:pt>
                <c:pt idx="476">
                  <c:v>Kenan Pruitt</c:v>
                </c:pt>
                <c:pt idx="477">
                  <c:v>Kenan Witt</c:v>
                </c:pt>
                <c:pt idx="478">
                  <c:v>Kendal Todd</c:v>
                </c:pt>
                <c:pt idx="479">
                  <c:v>Kendall Horton</c:v>
                </c:pt>
                <c:pt idx="480">
                  <c:v>Kennedy Guzman</c:v>
                </c:pt>
                <c:pt idx="481">
                  <c:v>Kennedy Pittman</c:v>
                </c:pt>
                <c:pt idx="482">
                  <c:v>Kerry Mccann</c:v>
                </c:pt>
                <c:pt idx="483">
                  <c:v>Kester Estrada</c:v>
                </c:pt>
                <c:pt idx="484">
                  <c:v>Khadijah Joseph</c:v>
                </c:pt>
                <c:pt idx="485">
                  <c:v>Khia Dotson</c:v>
                </c:pt>
                <c:pt idx="486">
                  <c:v>Khloe Dixon</c:v>
                </c:pt>
                <c:pt idx="487">
                  <c:v>Kia Henson</c:v>
                </c:pt>
                <c:pt idx="488">
                  <c:v>Kiara Pearson</c:v>
                </c:pt>
                <c:pt idx="489">
                  <c:v>Kiefer Copeland</c:v>
                </c:pt>
                <c:pt idx="490">
                  <c:v>Kieren Bradshaw</c:v>
                </c:pt>
                <c:pt idx="491">
                  <c:v>Kingsley Novak</c:v>
                </c:pt>
                <c:pt idx="492">
                  <c:v>Kingston Rowland</c:v>
                </c:pt>
                <c:pt idx="493">
                  <c:v>Kirk Mcfarlane</c:v>
                </c:pt>
                <c:pt idx="494">
                  <c:v>Kirk Nguyen</c:v>
                </c:pt>
                <c:pt idx="495">
                  <c:v>Kirk Parsons</c:v>
                </c:pt>
                <c:pt idx="496">
                  <c:v>Kit Horn</c:v>
                </c:pt>
                <c:pt idx="497">
                  <c:v>Kiya Bass</c:v>
                </c:pt>
                <c:pt idx="498">
                  <c:v>Klay Mcnally</c:v>
                </c:pt>
                <c:pt idx="499">
                  <c:v>Koa Fowler</c:v>
                </c:pt>
                <c:pt idx="500">
                  <c:v>Kobi Findlay</c:v>
                </c:pt>
                <c:pt idx="501">
                  <c:v>Kobie Leon</c:v>
                </c:pt>
                <c:pt idx="502">
                  <c:v>Kobie Schroeder</c:v>
                </c:pt>
                <c:pt idx="503">
                  <c:v>Kodi Lawson</c:v>
                </c:pt>
                <c:pt idx="504">
                  <c:v>Kody Fulton</c:v>
                </c:pt>
                <c:pt idx="505">
                  <c:v>Kofi Hobbs</c:v>
                </c:pt>
                <c:pt idx="506">
                  <c:v>Kole Gomez</c:v>
                </c:pt>
                <c:pt idx="507">
                  <c:v>Konnor Barrera</c:v>
                </c:pt>
                <c:pt idx="508">
                  <c:v>Krish Berry</c:v>
                </c:pt>
                <c:pt idx="509">
                  <c:v>Kristen Parkes</c:v>
                </c:pt>
                <c:pt idx="510">
                  <c:v>Kristi Griffith</c:v>
                </c:pt>
                <c:pt idx="511">
                  <c:v>Krystal Knox</c:v>
                </c:pt>
                <c:pt idx="512">
                  <c:v>Krzysztof Lucero</c:v>
                </c:pt>
                <c:pt idx="513">
                  <c:v>Kush Frederick</c:v>
                </c:pt>
                <c:pt idx="514">
                  <c:v>Kylie Rankin</c:v>
                </c:pt>
                <c:pt idx="515">
                  <c:v>Kylo Trujillo</c:v>
                </c:pt>
                <c:pt idx="516">
                  <c:v>Kyra Mercer</c:v>
                </c:pt>
                <c:pt idx="517">
                  <c:v>Lacy Carlson</c:v>
                </c:pt>
                <c:pt idx="518">
                  <c:v>Lainey Woodard</c:v>
                </c:pt>
                <c:pt idx="519">
                  <c:v>Lamar Esquivel</c:v>
                </c:pt>
                <c:pt idx="520">
                  <c:v>Laurel Sutton</c:v>
                </c:pt>
                <c:pt idx="521">
                  <c:v>Lauren Bellamy</c:v>
                </c:pt>
                <c:pt idx="522">
                  <c:v>Lee Stone</c:v>
                </c:pt>
                <c:pt idx="523">
                  <c:v>Leela Hurst</c:v>
                </c:pt>
                <c:pt idx="524">
                  <c:v>Lesley Singleton</c:v>
                </c:pt>
                <c:pt idx="525">
                  <c:v>Levi Ortega</c:v>
                </c:pt>
                <c:pt idx="526">
                  <c:v>Levi Waters</c:v>
                </c:pt>
                <c:pt idx="527">
                  <c:v>Lewie Bentley</c:v>
                </c:pt>
                <c:pt idx="528">
                  <c:v>Lewys Haines</c:v>
                </c:pt>
                <c:pt idx="529">
                  <c:v>Lexi-Mai Booth</c:v>
                </c:pt>
                <c:pt idx="530">
                  <c:v>Leyton O'Reilly</c:v>
                </c:pt>
                <c:pt idx="531">
                  <c:v>Lia Lister</c:v>
                </c:pt>
                <c:pt idx="532">
                  <c:v>Lianne Whiteley</c:v>
                </c:pt>
                <c:pt idx="533">
                  <c:v>Libby Frame</c:v>
                </c:pt>
                <c:pt idx="534">
                  <c:v>Lidia Dixon</c:v>
                </c:pt>
                <c:pt idx="535">
                  <c:v>Lilianna Curtis</c:v>
                </c:pt>
                <c:pt idx="536">
                  <c:v>Lilith Sanford</c:v>
                </c:pt>
                <c:pt idx="537">
                  <c:v>Lilly-Grace Wilcox</c:v>
                </c:pt>
                <c:pt idx="538">
                  <c:v>Lincoln Sanchez</c:v>
                </c:pt>
                <c:pt idx="539">
                  <c:v>Lindsay Tate</c:v>
                </c:pt>
                <c:pt idx="540">
                  <c:v>Lindsey Clark</c:v>
                </c:pt>
                <c:pt idx="541">
                  <c:v>Lindsey Mata</c:v>
                </c:pt>
                <c:pt idx="542">
                  <c:v>Lisa Baldwin</c:v>
                </c:pt>
                <c:pt idx="543">
                  <c:v>Lleyton Paterson</c:v>
                </c:pt>
                <c:pt idx="544">
                  <c:v>Lucia Mcclain</c:v>
                </c:pt>
                <c:pt idx="545">
                  <c:v>Luciana Cairns</c:v>
                </c:pt>
                <c:pt idx="546">
                  <c:v>Lucien George</c:v>
                </c:pt>
                <c:pt idx="547">
                  <c:v>Lucille Kearney</c:v>
                </c:pt>
                <c:pt idx="548">
                  <c:v>Lucinda Durham</c:v>
                </c:pt>
                <c:pt idx="549">
                  <c:v>Lucinda Harding</c:v>
                </c:pt>
                <c:pt idx="550">
                  <c:v>Lulu Frost</c:v>
                </c:pt>
                <c:pt idx="551">
                  <c:v>Lynsey Becker</c:v>
                </c:pt>
                <c:pt idx="552">
                  <c:v>Maariya Goldsmith</c:v>
                </c:pt>
                <c:pt idx="553">
                  <c:v>Macauley Bean</c:v>
                </c:pt>
                <c:pt idx="554">
                  <c:v>Macauley Wilder</c:v>
                </c:pt>
                <c:pt idx="555">
                  <c:v>Macauly Barr</c:v>
                </c:pt>
                <c:pt idx="556">
                  <c:v>Macauly Yang</c:v>
                </c:pt>
                <c:pt idx="557">
                  <c:v>Maci Hensley</c:v>
                </c:pt>
                <c:pt idx="558">
                  <c:v>Mackenzie Randolph</c:v>
                </c:pt>
                <c:pt idx="559">
                  <c:v>Macy Hulme</c:v>
                </c:pt>
                <c:pt idx="560">
                  <c:v>Maddie Blaese</c:v>
                </c:pt>
                <c:pt idx="561">
                  <c:v>Madeeha Pena</c:v>
                </c:pt>
                <c:pt idx="562">
                  <c:v>Madihah Velazquez</c:v>
                </c:pt>
                <c:pt idx="563">
                  <c:v>Madina Dickinson</c:v>
                </c:pt>
                <c:pt idx="564">
                  <c:v>Magdalena Maxwell</c:v>
                </c:pt>
                <c:pt idx="565">
                  <c:v>Magnus Dunne</c:v>
                </c:pt>
                <c:pt idx="566">
                  <c:v>Mahamed Kearns</c:v>
                </c:pt>
                <c:pt idx="567">
                  <c:v>Mahira Whitfield</c:v>
                </c:pt>
                <c:pt idx="568">
                  <c:v>Mai Solis</c:v>
                </c:pt>
                <c:pt idx="569">
                  <c:v>Mairead Lawrence</c:v>
                </c:pt>
                <c:pt idx="570">
                  <c:v>Maiya Blackmore</c:v>
                </c:pt>
                <c:pt idx="571">
                  <c:v>Maizie Walter</c:v>
                </c:pt>
                <c:pt idx="572">
                  <c:v>Maja Travis</c:v>
                </c:pt>
                <c:pt idx="573">
                  <c:v>Malachy Higgs</c:v>
                </c:pt>
                <c:pt idx="574">
                  <c:v>Malaika Spears</c:v>
                </c:pt>
                <c:pt idx="575">
                  <c:v>Malak Olson</c:v>
                </c:pt>
                <c:pt idx="576">
                  <c:v>Malakai Plant</c:v>
                </c:pt>
                <c:pt idx="577">
                  <c:v>Malaki Kearns</c:v>
                </c:pt>
                <c:pt idx="578">
                  <c:v>Mali Storey</c:v>
                </c:pt>
                <c:pt idx="579">
                  <c:v>Malia Delaney</c:v>
                </c:pt>
                <c:pt idx="580">
                  <c:v>Malik Alcock</c:v>
                </c:pt>
                <c:pt idx="581">
                  <c:v>Manahil Bradley</c:v>
                </c:pt>
                <c:pt idx="582">
                  <c:v>Manal Clements</c:v>
                </c:pt>
                <c:pt idx="583">
                  <c:v>Manuel Klein</c:v>
                </c:pt>
                <c:pt idx="584">
                  <c:v>Manveer Gibson</c:v>
                </c:pt>
                <c:pt idx="585">
                  <c:v>Marc Macleod</c:v>
                </c:pt>
                <c:pt idx="586">
                  <c:v>Marc Mcgowan</c:v>
                </c:pt>
                <c:pt idx="587">
                  <c:v>Marco Bate</c:v>
                </c:pt>
                <c:pt idx="588">
                  <c:v>Mared Pittman</c:v>
                </c:pt>
                <c:pt idx="589">
                  <c:v>Mared Prosser</c:v>
                </c:pt>
                <c:pt idx="590">
                  <c:v>Marianna Callaghan</c:v>
                </c:pt>
                <c:pt idx="591">
                  <c:v>Marianna Carter</c:v>
                </c:pt>
                <c:pt idx="592">
                  <c:v>Mariella Pemberton</c:v>
                </c:pt>
                <c:pt idx="593">
                  <c:v>Mark Burnett</c:v>
                </c:pt>
                <c:pt idx="594">
                  <c:v>Marley Krause</c:v>
                </c:pt>
                <c:pt idx="595">
                  <c:v>Martin Owen</c:v>
                </c:pt>
                <c:pt idx="596">
                  <c:v>Martyn Craft</c:v>
                </c:pt>
                <c:pt idx="597">
                  <c:v>Mason Horne</c:v>
                </c:pt>
                <c:pt idx="598">
                  <c:v>Mason Sharpe</c:v>
                </c:pt>
                <c:pt idx="599">
                  <c:v>Matei Dodd</c:v>
                </c:pt>
                <c:pt idx="600">
                  <c:v>Mathilde Cantrell</c:v>
                </c:pt>
                <c:pt idx="601">
                  <c:v>Matilda Middleton</c:v>
                </c:pt>
                <c:pt idx="602">
                  <c:v>Matt Thornton</c:v>
                </c:pt>
                <c:pt idx="603">
                  <c:v>Maud Bate</c:v>
                </c:pt>
                <c:pt idx="604">
                  <c:v>Maud Bloggs</c:v>
                </c:pt>
                <c:pt idx="605">
                  <c:v>Max Levy</c:v>
                </c:pt>
                <c:pt idx="606">
                  <c:v>Max Rawlings</c:v>
                </c:pt>
                <c:pt idx="607">
                  <c:v>Maya Fox</c:v>
                </c:pt>
                <c:pt idx="608">
                  <c:v>Maya Little</c:v>
                </c:pt>
                <c:pt idx="609">
                  <c:v>Maya Mccarthy</c:v>
                </c:pt>
                <c:pt idx="610">
                  <c:v>Mehdi Hansen</c:v>
                </c:pt>
                <c:pt idx="611">
                  <c:v>Melissa Kaufman</c:v>
                </c:pt>
                <c:pt idx="612">
                  <c:v>Melvin Underwood</c:v>
                </c:pt>
                <c:pt idx="613">
                  <c:v>Menaal Russell</c:v>
                </c:pt>
                <c:pt idx="614">
                  <c:v>Menachem Montoya</c:v>
                </c:pt>
                <c:pt idx="615">
                  <c:v>Menachem O'Sullivan</c:v>
                </c:pt>
                <c:pt idx="616">
                  <c:v>Mercy Alvarez</c:v>
                </c:pt>
                <c:pt idx="617">
                  <c:v>Merlin Pena</c:v>
                </c:pt>
                <c:pt idx="618">
                  <c:v>Miah Keeling</c:v>
                </c:pt>
                <c:pt idx="619">
                  <c:v>Micah Cooper</c:v>
                </c:pt>
                <c:pt idx="620">
                  <c:v>Micah Donnelly</c:v>
                </c:pt>
                <c:pt idx="621">
                  <c:v>Micah Thompson</c:v>
                </c:pt>
                <c:pt idx="622">
                  <c:v>Michael Wallis</c:v>
                </c:pt>
                <c:pt idx="623">
                  <c:v>Micheal Greer</c:v>
                </c:pt>
                <c:pt idx="624">
                  <c:v>Michele Burris</c:v>
                </c:pt>
                <c:pt idx="625">
                  <c:v>Mike O'Sullivan</c:v>
                </c:pt>
                <c:pt idx="626">
                  <c:v>Millicent Chang</c:v>
                </c:pt>
                <c:pt idx="627">
                  <c:v>Milly Meza</c:v>
                </c:pt>
                <c:pt idx="628">
                  <c:v>Minnie Mckee</c:v>
                </c:pt>
                <c:pt idx="629">
                  <c:v>Missy Maddox</c:v>
                </c:pt>
                <c:pt idx="630">
                  <c:v>Misty Burris</c:v>
                </c:pt>
                <c:pt idx="631">
                  <c:v>Mohamed Harwood</c:v>
                </c:pt>
                <c:pt idx="632">
                  <c:v>Mohamed Wormald</c:v>
                </c:pt>
                <c:pt idx="633">
                  <c:v>Mohammad Mcclain</c:v>
                </c:pt>
                <c:pt idx="634">
                  <c:v>Mohammed Wormald</c:v>
                </c:pt>
                <c:pt idx="635">
                  <c:v>Montague Harrell</c:v>
                </c:pt>
                <c:pt idx="636">
                  <c:v>Muhammad Bowden</c:v>
                </c:pt>
                <c:pt idx="637">
                  <c:v>Muhammad Mendoza</c:v>
                </c:pt>
                <c:pt idx="638">
                  <c:v>Murat Cardenas</c:v>
                </c:pt>
                <c:pt idx="639">
                  <c:v>Muskaan Fraser</c:v>
                </c:pt>
                <c:pt idx="640">
                  <c:v>Muskaan Lennon</c:v>
                </c:pt>
                <c:pt idx="641">
                  <c:v>Mustafa Bauer</c:v>
                </c:pt>
                <c:pt idx="642">
                  <c:v>Nada Esparza</c:v>
                </c:pt>
                <c:pt idx="643">
                  <c:v>Najma Wall</c:v>
                </c:pt>
                <c:pt idx="644">
                  <c:v>Nana Goddard</c:v>
                </c:pt>
                <c:pt idx="645">
                  <c:v>Nana Mitchell</c:v>
                </c:pt>
                <c:pt idx="646">
                  <c:v>Natalia Deacon</c:v>
                </c:pt>
                <c:pt idx="647">
                  <c:v>Naveed Mohamed</c:v>
                </c:pt>
                <c:pt idx="648">
                  <c:v>Neave Bridges</c:v>
                </c:pt>
                <c:pt idx="649">
                  <c:v>Neave Marsden</c:v>
                </c:pt>
                <c:pt idx="650">
                  <c:v>Neel Carroll</c:v>
                </c:pt>
                <c:pt idx="651">
                  <c:v>Neel Mair</c:v>
                </c:pt>
                <c:pt idx="652">
                  <c:v>Nell Burnett</c:v>
                </c:pt>
                <c:pt idx="653">
                  <c:v>Nell Melton</c:v>
                </c:pt>
                <c:pt idx="654">
                  <c:v>Nelly Rhodes</c:v>
                </c:pt>
                <c:pt idx="655">
                  <c:v>Neriah Humphreys</c:v>
                </c:pt>
                <c:pt idx="656">
                  <c:v>Neriah Mcintyre</c:v>
                </c:pt>
                <c:pt idx="657">
                  <c:v>Neve Gallagher</c:v>
                </c:pt>
                <c:pt idx="658">
                  <c:v>Nial Casey</c:v>
                </c:pt>
                <c:pt idx="659">
                  <c:v>Nikkita Farrington</c:v>
                </c:pt>
                <c:pt idx="660">
                  <c:v>Nikola Navarro</c:v>
                </c:pt>
                <c:pt idx="661">
                  <c:v>Noah Reeves</c:v>
                </c:pt>
                <c:pt idx="662">
                  <c:v>Nora Kramer</c:v>
                </c:pt>
                <c:pt idx="663">
                  <c:v>Nour Ridley</c:v>
                </c:pt>
                <c:pt idx="664">
                  <c:v>Nuha Wheatley</c:v>
                </c:pt>
                <c:pt idx="665">
                  <c:v>Nur Howe</c:v>
                </c:pt>
                <c:pt idx="666">
                  <c:v>Ocean Mcneill</c:v>
                </c:pt>
                <c:pt idx="667">
                  <c:v>Olaf Quinn</c:v>
                </c:pt>
                <c:pt idx="668">
                  <c:v>Olivia-Rose Ruiz</c:v>
                </c:pt>
                <c:pt idx="669">
                  <c:v>Oliwier Lang</c:v>
                </c:pt>
                <c:pt idx="670">
                  <c:v>Oliwier Wilde</c:v>
                </c:pt>
                <c:pt idx="671">
                  <c:v>Olly Edmonds</c:v>
                </c:pt>
                <c:pt idx="672">
                  <c:v>Oskar Cooke</c:v>
                </c:pt>
                <c:pt idx="673">
                  <c:v>Osman Chaney</c:v>
                </c:pt>
                <c:pt idx="674">
                  <c:v>Owais Glenn</c:v>
                </c:pt>
                <c:pt idx="675">
                  <c:v>Ozan Dominguez</c:v>
                </c:pt>
                <c:pt idx="676">
                  <c:v>Paisley Peck</c:v>
                </c:pt>
                <c:pt idx="677">
                  <c:v>Paris Little</c:v>
                </c:pt>
                <c:pt idx="678">
                  <c:v>Parris Rodgers</c:v>
                </c:pt>
                <c:pt idx="679">
                  <c:v>Parris Stark</c:v>
                </c:pt>
                <c:pt idx="680">
                  <c:v>Patrik Li</c:v>
                </c:pt>
                <c:pt idx="681">
                  <c:v>Paulina Rahman</c:v>
                </c:pt>
                <c:pt idx="682">
                  <c:v>Pawel Cardenas</c:v>
                </c:pt>
                <c:pt idx="683">
                  <c:v>Petra Ruiz</c:v>
                </c:pt>
                <c:pt idx="684">
                  <c:v>Peyton Mcdaniel</c:v>
                </c:pt>
                <c:pt idx="685">
                  <c:v>Phebe Mcghee</c:v>
                </c:pt>
                <c:pt idx="686">
                  <c:v>Phebe Short</c:v>
                </c:pt>
                <c:pt idx="687">
                  <c:v>Phoebe Bellamy</c:v>
                </c:pt>
                <c:pt idx="688">
                  <c:v>Poppy-Mae Burnett</c:v>
                </c:pt>
                <c:pt idx="689">
                  <c:v>Poppy-Rose Phan</c:v>
                </c:pt>
                <c:pt idx="690">
                  <c:v>Preston Bennett</c:v>
                </c:pt>
                <c:pt idx="691">
                  <c:v>Prince Mcfadden</c:v>
                </c:pt>
                <c:pt idx="692">
                  <c:v>Princess Swan</c:v>
                </c:pt>
                <c:pt idx="693">
                  <c:v>Priyanka Martinez</c:v>
                </c:pt>
                <c:pt idx="694">
                  <c:v>Qasim Ball</c:v>
                </c:pt>
                <c:pt idx="695">
                  <c:v>Rahim Flores</c:v>
                </c:pt>
                <c:pt idx="696">
                  <c:v>Rajveer Hurst</c:v>
                </c:pt>
                <c:pt idx="697">
                  <c:v>Rania Hess</c:v>
                </c:pt>
                <c:pt idx="698">
                  <c:v>Raphael Ashley</c:v>
                </c:pt>
                <c:pt idx="699">
                  <c:v>Rayan Carver</c:v>
                </c:pt>
                <c:pt idx="700">
                  <c:v>Rayyan Young</c:v>
                </c:pt>
                <c:pt idx="701">
                  <c:v>Reagan Cartwright</c:v>
                </c:pt>
                <c:pt idx="702">
                  <c:v>Reece Lister</c:v>
                </c:pt>
                <c:pt idx="703">
                  <c:v>Reegan Mcfarlane</c:v>
                </c:pt>
                <c:pt idx="704">
                  <c:v>Regina Melendez</c:v>
                </c:pt>
                <c:pt idx="705">
                  <c:v>Reid O'Moore</c:v>
                </c:pt>
                <c:pt idx="706">
                  <c:v>Renee Hodgson</c:v>
                </c:pt>
                <c:pt idx="707">
                  <c:v>Renee Milner</c:v>
                </c:pt>
                <c:pt idx="708">
                  <c:v>Renesmee Sierra</c:v>
                </c:pt>
                <c:pt idx="709">
                  <c:v>Rheanna Burch</c:v>
                </c:pt>
                <c:pt idx="710">
                  <c:v>Rhia Duke</c:v>
                </c:pt>
                <c:pt idx="711">
                  <c:v>Rhiann Bourne</c:v>
                </c:pt>
                <c:pt idx="712">
                  <c:v>Rhiann Luna</c:v>
                </c:pt>
                <c:pt idx="713">
                  <c:v>Rhianna Hendricks</c:v>
                </c:pt>
                <c:pt idx="714">
                  <c:v>Rhonda Daugherty</c:v>
                </c:pt>
                <c:pt idx="715">
                  <c:v>Rhys Webb</c:v>
                </c:pt>
                <c:pt idx="716">
                  <c:v>Richard Bloggs</c:v>
                </c:pt>
                <c:pt idx="717">
                  <c:v>Rick Timms</c:v>
                </c:pt>
                <c:pt idx="718">
                  <c:v>Riley Hills</c:v>
                </c:pt>
                <c:pt idx="719">
                  <c:v>Riley-James Norris</c:v>
                </c:pt>
                <c:pt idx="720">
                  <c:v>Rimsha Bolton</c:v>
                </c:pt>
                <c:pt idx="721">
                  <c:v>Rivka Dawson</c:v>
                </c:pt>
                <c:pt idx="722">
                  <c:v>Riya Chung</c:v>
                </c:pt>
                <c:pt idx="723">
                  <c:v>Riyad Jacobs</c:v>
                </c:pt>
                <c:pt idx="724">
                  <c:v>Robin Monroe</c:v>
                </c:pt>
                <c:pt idx="725">
                  <c:v>Robyn Hawes</c:v>
                </c:pt>
                <c:pt idx="726">
                  <c:v>Rochelle Cooley</c:v>
                </c:pt>
                <c:pt idx="727">
                  <c:v>Rocky Harvey</c:v>
                </c:pt>
                <c:pt idx="728">
                  <c:v>Rodrigo Gray</c:v>
                </c:pt>
                <c:pt idx="729">
                  <c:v>Rohan Navarro</c:v>
                </c:pt>
                <c:pt idx="730">
                  <c:v>Roland Witt</c:v>
                </c:pt>
                <c:pt idx="731">
                  <c:v>Roma Douglas</c:v>
                </c:pt>
                <c:pt idx="732">
                  <c:v>Ronan Mcarthur</c:v>
                </c:pt>
                <c:pt idx="733">
                  <c:v>Rory Ashley</c:v>
                </c:pt>
                <c:pt idx="734">
                  <c:v>Rosa Patel</c:v>
                </c:pt>
                <c:pt idx="735">
                  <c:v>Roshan Oakley</c:v>
                </c:pt>
                <c:pt idx="736">
                  <c:v>Roshni Robinson</c:v>
                </c:pt>
                <c:pt idx="737">
                  <c:v>Ruari Coles</c:v>
                </c:pt>
                <c:pt idx="738">
                  <c:v>Ruben Mcleod</c:v>
                </c:pt>
                <c:pt idx="739">
                  <c:v>Ruby-Leigh Tapia</c:v>
                </c:pt>
                <c:pt idx="740">
                  <c:v>Ruby-May Buxton</c:v>
                </c:pt>
                <c:pt idx="741">
                  <c:v>Rumaisa Salt</c:v>
                </c:pt>
                <c:pt idx="742">
                  <c:v>Ryan Sanchez</c:v>
                </c:pt>
                <c:pt idx="743">
                  <c:v>Saanvi Burns</c:v>
                </c:pt>
                <c:pt idx="744">
                  <c:v>Sabrina Chandler</c:v>
                </c:pt>
                <c:pt idx="745">
                  <c:v>Sade Munoz</c:v>
                </c:pt>
                <c:pt idx="746">
                  <c:v>Sadia Patterson</c:v>
                </c:pt>
                <c:pt idx="747">
                  <c:v>Safiyah Spooner</c:v>
                </c:pt>
                <c:pt idx="748">
                  <c:v>Safwan Marin</c:v>
                </c:pt>
                <c:pt idx="749">
                  <c:v>Sahib Henson</c:v>
                </c:pt>
                <c:pt idx="750">
                  <c:v>Said Gonzales</c:v>
                </c:pt>
                <c:pt idx="751">
                  <c:v>Saif Murphy</c:v>
                </c:pt>
                <c:pt idx="752">
                  <c:v>Saim Mcdermott</c:v>
                </c:pt>
                <c:pt idx="753">
                  <c:v>Sakina Mccall</c:v>
                </c:pt>
                <c:pt idx="754">
                  <c:v>Salma Downs</c:v>
                </c:pt>
                <c:pt idx="755">
                  <c:v>Samia Dougherty</c:v>
                </c:pt>
                <c:pt idx="756">
                  <c:v>Sammy Haney</c:v>
                </c:pt>
                <c:pt idx="757">
                  <c:v>Samual Sargent</c:v>
                </c:pt>
                <c:pt idx="758">
                  <c:v>Sana Harmon</c:v>
                </c:pt>
                <c:pt idx="759">
                  <c:v>Sanjeev Davies</c:v>
                </c:pt>
                <c:pt idx="760">
                  <c:v>Sanna Greer</c:v>
                </c:pt>
                <c:pt idx="761">
                  <c:v>Sara Leigh</c:v>
                </c:pt>
                <c:pt idx="762">
                  <c:v>Sarah Povey</c:v>
                </c:pt>
                <c:pt idx="763">
                  <c:v>Sarina Charlton</c:v>
                </c:pt>
                <c:pt idx="764">
                  <c:v>Saskia Munoz</c:v>
                </c:pt>
                <c:pt idx="765">
                  <c:v>Saul Mullins</c:v>
                </c:pt>
                <c:pt idx="766">
                  <c:v>Sebastian Devine</c:v>
                </c:pt>
                <c:pt idx="767">
                  <c:v>Selin Noble</c:v>
                </c:pt>
                <c:pt idx="768">
                  <c:v>Seth Garcia</c:v>
                </c:pt>
                <c:pt idx="769">
                  <c:v>Shaan Ferry</c:v>
                </c:pt>
                <c:pt idx="770">
                  <c:v>Shaan O'Neill</c:v>
                </c:pt>
                <c:pt idx="771">
                  <c:v>Shabaz Vaughn</c:v>
                </c:pt>
                <c:pt idx="772">
                  <c:v>Shae Ewing</c:v>
                </c:pt>
                <c:pt idx="773">
                  <c:v>Shakeel Sims</c:v>
                </c:pt>
                <c:pt idx="774">
                  <c:v>Shane Almond</c:v>
                </c:pt>
                <c:pt idx="775">
                  <c:v>Shania Horner</c:v>
                </c:pt>
                <c:pt idx="776">
                  <c:v>Shannan Fischer</c:v>
                </c:pt>
                <c:pt idx="777">
                  <c:v>Sharmin Glass</c:v>
                </c:pt>
                <c:pt idx="778">
                  <c:v>Shawn Osborne</c:v>
                </c:pt>
                <c:pt idx="779">
                  <c:v>Shayan Kumar</c:v>
                </c:pt>
                <c:pt idx="780">
                  <c:v>Shea Valencia</c:v>
                </c:pt>
                <c:pt idx="781">
                  <c:v>Shelbie Hyde</c:v>
                </c:pt>
                <c:pt idx="782">
                  <c:v>Shelly Fritz</c:v>
                </c:pt>
                <c:pt idx="783">
                  <c:v>Shiloh Beech</c:v>
                </c:pt>
                <c:pt idx="784">
                  <c:v>Shiv Gutierrez</c:v>
                </c:pt>
                <c:pt idx="785">
                  <c:v>Shivani Ramirez</c:v>
                </c:pt>
                <c:pt idx="786">
                  <c:v>Shivani Sexton</c:v>
                </c:pt>
                <c:pt idx="787">
                  <c:v>Shola Wolfe</c:v>
                </c:pt>
                <c:pt idx="788">
                  <c:v>Shuaib Gallagher</c:v>
                </c:pt>
                <c:pt idx="789">
                  <c:v>Sidney Coombes</c:v>
                </c:pt>
                <c:pt idx="790">
                  <c:v>Sienna Colley</c:v>
                </c:pt>
                <c:pt idx="791">
                  <c:v>Sila Rossi</c:v>
                </c:pt>
                <c:pt idx="792">
                  <c:v>Silas Schneider</c:v>
                </c:pt>
                <c:pt idx="793">
                  <c:v>Simran Workman</c:v>
                </c:pt>
                <c:pt idx="794">
                  <c:v>Siyana Smart</c:v>
                </c:pt>
                <c:pt idx="795">
                  <c:v>Skye Goff</c:v>
                </c:pt>
                <c:pt idx="796">
                  <c:v>Skye Macfarlane</c:v>
                </c:pt>
                <c:pt idx="797">
                  <c:v>Sofie Leonard</c:v>
                </c:pt>
                <c:pt idx="798">
                  <c:v>Sonya Brook</c:v>
                </c:pt>
                <c:pt idx="799">
                  <c:v>Stefania Holman</c:v>
                </c:pt>
                <c:pt idx="800">
                  <c:v>Stefano Conway</c:v>
                </c:pt>
                <c:pt idx="801">
                  <c:v>Stephen Whyte</c:v>
                </c:pt>
                <c:pt idx="802">
                  <c:v>Steve Wright</c:v>
                </c:pt>
                <c:pt idx="803">
                  <c:v>Suhayb Buckley</c:v>
                </c:pt>
                <c:pt idx="804">
                  <c:v>Sultan Mccarty</c:v>
                </c:pt>
                <c:pt idx="805">
                  <c:v>Sumaya Reeves</c:v>
                </c:pt>
                <c:pt idx="806">
                  <c:v>Sunil Ware</c:v>
                </c:pt>
                <c:pt idx="807">
                  <c:v>Suraj Lin</c:v>
                </c:pt>
                <c:pt idx="808">
                  <c:v>Suzanne Pearce</c:v>
                </c:pt>
                <c:pt idx="809">
                  <c:v>Sydney Forbes</c:v>
                </c:pt>
                <c:pt idx="810">
                  <c:v>Sydney Pollard</c:v>
                </c:pt>
                <c:pt idx="811">
                  <c:v>Syed Mcneil</c:v>
                </c:pt>
                <c:pt idx="812">
                  <c:v>Syed Woolley</c:v>
                </c:pt>
                <c:pt idx="813">
                  <c:v>Syeda Connolly</c:v>
                </c:pt>
                <c:pt idx="814">
                  <c:v>Tai Irvine</c:v>
                </c:pt>
                <c:pt idx="815">
                  <c:v>Taiba Lu</c:v>
                </c:pt>
                <c:pt idx="816">
                  <c:v>Taine Cleveland</c:v>
                </c:pt>
                <c:pt idx="817">
                  <c:v>Talha Corrigan</c:v>
                </c:pt>
                <c:pt idx="818">
                  <c:v>Talia Baker</c:v>
                </c:pt>
                <c:pt idx="819">
                  <c:v>Taliyah Norton</c:v>
                </c:pt>
                <c:pt idx="820">
                  <c:v>Tamar Bate</c:v>
                </c:pt>
                <c:pt idx="821">
                  <c:v>Tamsin Greaves</c:v>
                </c:pt>
                <c:pt idx="822">
                  <c:v>Tanvir Zuniga</c:v>
                </c:pt>
                <c:pt idx="823">
                  <c:v>Tarun Hayden</c:v>
                </c:pt>
                <c:pt idx="824">
                  <c:v>Taryn Archer</c:v>
                </c:pt>
                <c:pt idx="825">
                  <c:v>Taryn Sears</c:v>
                </c:pt>
                <c:pt idx="826">
                  <c:v>Tashan Mejia</c:v>
                </c:pt>
                <c:pt idx="827">
                  <c:v>Tate Tanner</c:v>
                </c:pt>
                <c:pt idx="828">
                  <c:v>Tatiana Tucker</c:v>
                </c:pt>
                <c:pt idx="829">
                  <c:v>Tayah Horton</c:v>
                </c:pt>
                <c:pt idx="830">
                  <c:v>Taylah Guy</c:v>
                </c:pt>
                <c:pt idx="831">
                  <c:v>Tazmin King</c:v>
                </c:pt>
                <c:pt idx="832">
                  <c:v>Teddie Rutledge</c:v>
                </c:pt>
                <c:pt idx="833">
                  <c:v>Terrell Faulkner</c:v>
                </c:pt>
                <c:pt idx="834">
                  <c:v>Terrence Cresswell</c:v>
                </c:pt>
                <c:pt idx="835">
                  <c:v>Terrence Holt</c:v>
                </c:pt>
                <c:pt idx="836">
                  <c:v>Terrence Wheatley</c:v>
                </c:pt>
                <c:pt idx="837">
                  <c:v>Tevin Day</c:v>
                </c:pt>
                <c:pt idx="838">
                  <c:v>Tiegan Knox</c:v>
                </c:pt>
                <c:pt idx="839">
                  <c:v>Tillie Morton</c:v>
                </c:pt>
                <c:pt idx="840">
                  <c:v>Tina Mcgregor</c:v>
                </c:pt>
                <c:pt idx="841">
                  <c:v>Tj Bannister</c:v>
                </c:pt>
                <c:pt idx="842">
                  <c:v>Tomas Rawlings</c:v>
                </c:pt>
                <c:pt idx="843">
                  <c:v>Toyah Sutton</c:v>
                </c:pt>
                <c:pt idx="844">
                  <c:v>Tracey Bartlett</c:v>
                </c:pt>
                <c:pt idx="845">
                  <c:v>Tristan Baker</c:v>
                </c:pt>
                <c:pt idx="846">
                  <c:v>Tristan Bernal</c:v>
                </c:pt>
                <c:pt idx="847">
                  <c:v>Tylor Mack</c:v>
                </c:pt>
                <c:pt idx="848">
                  <c:v>Tymon Vargas</c:v>
                </c:pt>
                <c:pt idx="849">
                  <c:v>Tyreese Davey</c:v>
                </c:pt>
                <c:pt idx="850">
                  <c:v>Tyrell Mcneill</c:v>
                </c:pt>
                <c:pt idx="851">
                  <c:v>Tyriq Cash</c:v>
                </c:pt>
                <c:pt idx="852">
                  <c:v>Tyron Garrison</c:v>
                </c:pt>
                <c:pt idx="853">
                  <c:v>Umaiza Andrews</c:v>
                </c:pt>
                <c:pt idx="854">
                  <c:v>Ursula Hahn</c:v>
                </c:pt>
                <c:pt idx="855">
                  <c:v>Usaamah Patel</c:v>
                </c:pt>
                <c:pt idx="856">
                  <c:v>Veer Lovell</c:v>
                </c:pt>
                <c:pt idx="857">
                  <c:v>Velma Fletcher</c:v>
                </c:pt>
                <c:pt idx="858">
                  <c:v>Velma Rutledge</c:v>
                </c:pt>
                <c:pt idx="859">
                  <c:v>Vicki Guerrero</c:v>
                </c:pt>
                <c:pt idx="860">
                  <c:v>Viktor Cooley</c:v>
                </c:pt>
                <c:pt idx="861">
                  <c:v>Vinay Oneil</c:v>
                </c:pt>
                <c:pt idx="862">
                  <c:v>Vivek Haas</c:v>
                </c:pt>
                <c:pt idx="863">
                  <c:v>Vivienne Blackburn</c:v>
                </c:pt>
                <c:pt idx="864">
                  <c:v>Waleed Solomon</c:v>
                </c:pt>
                <c:pt idx="865">
                  <c:v>Waqas Crossley</c:v>
                </c:pt>
                <c:pt idx="866">
                  <c:v>Waseem Thatcher</c:v>
                </c:pt>
                <c:pt idx="867">
                  <c:v>Wayne Christian</c:v>
                </c:pt>
                <c:pt idx="868">
                  <c:v>Whitney Mcarthur</c:v>
                </c:pt>
                <c:pt idx="869">
                  <c:v>Wilfred Bowman</c:v>
                </c:pt>
                <c:pt idx="870">
                  <c:v>William Martin</c:v>
                </c:pt>
                <c:pt idx="871">
                  <c:v>Willis York</c:v>
                </c:pt>
                <c:pt idx="872">
                  <c:v>Winifred Banks</c:v>
                </c:pt>
                <c:pt idx="873">
                  <c:v>Wren Kirby</c:v>
                </c:pt>
                <c:pt idx="874">
                  <c:v>Wyatt Compton</c:v>
                </c:pt>
                <c:pt idx="875">
                  <c:v>Yasemin Mcfarlane</c:v>
                </c:pt>
                <c:pt idx="876">
                  <c:v>Yasin Mcintosh</c:v>
                </c:pt>
                <c:pt idx="877">
                  <c:v>Yasmeen Sherman</c:v>
                </c:pt>
                <c:pt idx="878">
                  <c:v>Yazmin Flores</c:v>
                </c:pt>
                <c:pt idx="879">
                  <c:v>Yuvaan Pacheco</c:v>
                </c:pt>
                <c:pt idx="880">
                  <c:v>Zach Reyna</c:v>
                </c:pt>
                <c:pt idx="881">
                  <c:v>Zacharia Vargas</c:v>
                </c:pt>
                <c:pt idx="882">
                  <c:v>Zacharias Moody</c:v>
                </c:pt>
                <c:pt idx="883">
                  <c:v>Zacharias Olson</c:v>
                </c:pt>
                <c:pt idx="884">
                  <c:v>Zahid Perez</c:v>
                </c:pt>
                <c:pt idx="885">
                  <c:v>Zaid Mcdowell</c:v>
                </c:pt>
                <c:pt idx="886">
                  <c:v>Zainab Kirby</c:v>
                </c:pt>
                <c:pt idx="887">
                  <c:v>Zaine Broughton</c:v>
                </c:pt>
                <c:pt idx="888">
                  <c:v>Zaki Brett</c:v>
                </c:pt>
                <c:pt idx="889">
                  <c:v>Zaki Kaur</c:v>
                </c:pt>
                <c:pt idx="890">
                  <c:v>Zakk Felix</c:v>
                </c:pt>
                <c:pt idx="891">
                  <c:v>Zakk Stout</c:v>
                </c:pt>
                <c:pt idx="892">
                  <c:v>Zayn Guy</c:v>
                </c:pt>
                <c:pt idx="893">
                  <c:v>Zaynah Sweeney</c:v>
                </c:pt>
                <c:pt idx="894">
                  <c:v>Zayne Vickers</c:v>
                </c:pt>
                <c:pt idx="895">
                  <c:v>Zephaniah Driscoll</c:v>
                </c:pt>
                <c:pt idx="896">
                  <c:v>Zeshan Vickers</c:v>
                </c:pt>
                <c:pt idx="897">
                  <c:v>Zhane Miranda</c:v>
                </c:pt>
                <c:pt idx="898">
                  <c:v>Ziggy Worthington</c:v>
                </c:pt>
                <c:pt idx="899">
                  <c:v>Zoha Cabrera</c:v>
                </c:pt>
              </c:strCache>
            </c:strRef>
          </c:cat>
          <c:val>
            <c:numRef>
              <c:f>'Fee comparision'!$B$4:$B$904</c:f>
              <c:numCache>
                <c:formatCode>General</c:formatCode>
                <c:ptCount val="900"/>
                <c:pt idx="0">
                  <c:v>50000</c:v>
                </c:pt>
                <c:pt idx="1">
                  <c:v>30000</c:v>
                </c:pt>
                <c:pt idx="2">
                  <c:v>10000</c:v>
                </c:pt>
                <c:pt idx="3">
                  <c:v>40000</c:v>
                </c:pt>
                <c:pt idx="4">
                  <c:v>75000</c:v>
                </c:pt>
                <c:pt idx="5">
                  <c:v>30000</c:v>
                </c:pt>
                <c:pt idx="6">
                  <c:v>10000</c:v>
                </c:pt>
                <c:pt idx="7">
                  <c:v>20000</c:v>
                </c:pt>
                <c:pt idx="8">
                  <c:v>20000</c:v>
                </c:pt>
                <c:pt idx="9">
                  <c:v>50000</c:v>
                </c:pt>
                <c:pt idx="10">
                  <c:v>20000</c:v>
                </c:pt>
                <c:pt idx="11">
                  <c:v>50000</c:v>
                </c:pt>
                <c:pt idx="12">
                  <c:v>50000</c:v>
                </c:pt>
                <c:pt idx="13">
                  <c:v>65000</c:v>
                </c:pt>
                <c:pt idx="14">
                  <c:v>75000</c:v>
                </c:pt>
                <c:pt idx="15">
                  <c:v>85000</c:v>
                </c:pt>
                <c:pt idx="16">
                  <c:v>30000</c:v>
                </c:pt>
                <c:pt idx="17">
                  <c:v>10000</c:v>
                </c:pt>
                <c:pt idx="18">
                  <c:v>20000</c:v>
                </c:pt>
                <c:pt idx="19">
                  <c:v>30000</c:v>
                </c:pt>
                <c:pt idx="20">
                  <c:v>65000</c:v>
                </c:pt>
                <c:pt idx="21">
                  <c:v>75000</c:v>
                </c:pt>
                <c:pt idx="22">
                  <c:v>40000</c:v>
                </c:pt>
                <c:pt idx="23">
                  <c:v>95000</c:v>
                </c:pt>
                <c:pt idx="24">
                  <c:v>75000</c:v>
                </c:pt>
                <c:pt idx="25">
                  <c:v>55000</c:v>
                </c:pt>
                <c:pt idx="26">
                  <c:v>10000</c:v>
                </c:pt>
                <c:pt idx="27">
                  <c:v>10000</c:v>
                </c:pt>
                <c:pt idx="28">
                  <c:v>75000</c:v>
                </c:pt>
                <c:pt idx="29">
                  <c:v>65000</c:v>
                </c:pt>
                <c:pt idx="30">
                  <c:v>40000</c:v>
                </c:pt>
                <c:pt idx="31">
                  <c:v>20000</c:v>
                </c:pt>
                <c:pt idx="32">
                  <c:v>95000</c:v>
                </c:pt>
                <c:pt idx="33">
                  <c:v>40000</c:v>
                </c:pt>
                <c:pt idx="34">
                  <c:v>40000</c:v>
                </c:pt>
                <c:pt idx="35">
                  <c:v>30000</c:v>
                </c:pt>
                <c:pt idx="36">
                  <c:v>55000</c:v>
                </c:pt>
                <c:pt idx="37">
                  <c:v>40000</c:v>
                </c:pt>
                <c:pt idx="38">
                  <c:v>65000</c:v>
                </c:pt>
                <c:pt idx="39">
                  <c:v>95000</c:v>
                </c:pt>
                <c:pt idx="40">
                  <c:v>65000</c:v>
                </c:pt>
                <c:pt idx="41">
                  <c:v>55000</c:v>
                </c:pt>
                <c:pt idx="42">
                  <c:v>40000</c:v>
                </c:pt>
                <c:pt idx="43">
                  <c:v>75000</c:v>
                </c:pt>
                <c:pt idx="44">
                  <c:v>50000</c:v>
                </c:pt>
                <c:pt idx="45">
                  <c:v>30000</c:v>
                </c:pt>
                <c:pt idx="46">
                  <c:v>55000</c:v>
                </c:pt>
                <c:pt idx="47">
                  <c:v>75000</c:v>
                </c:pt>
                <c:pt idx="48">
                  <c:v>95000</c:v>
                </c:pt>
                <c:pt idx="49">
                  <c:v>30000</c:v>
                </c:pt>
                <c:pt idx="50">
                  <c:v>85000</c:v>
                </c:pt>
                <c:pt idx="51">
                  <c:v>75000</c:v>
                </c:pt>
                <c:pt idx="52">
                  <c:v>20000</c:v>
                </c:pt>
                <c:pt idx="53">
                  <c:v>50000</c:v>
                </c:pt>
                <c:pt idx="54">
                  <c:v>40000</c:v>
                </c:pt>
                <c:pt idx="55">
                  <c:v>30000</c:v>
                </c:pt>
                <c:pt idx="56">
                  <c:v>50000</c:v>
                </c:pt>
                <c:pt idx="57">
                  <c:v>20000</c:v>
                </c:pt>
                <c:pt idx="58">
                  <c:v>55000</c:v>
                </c:pt>
                <c:pt idx="59">
                  <c:v>50000</c:v>
                </c:pt>
                <c:pt idx="60">
                  <c:v>20000</c:v>
                </c:pt>
                <c:pt idx="61">
                  <c:v>65000</c:v>
                </c:pt>
                <c:pt idx="62">
                  <c:v>95000</c:v>
                </c:pt>
                <c:pt idx="63">
                  <c:v>20000</c:v>
                </c:pt>
                <c:pt idx="64">
                  <c:v>50000</c:v>
                </c:pt>
                <c:pt idx="65">
                  <c:v>65000</c:v>
                </c:pt>
                <c:pt idx="66">
                  <c:v>55000</c:v>
                </c:pt>
                <c:pt idx="67">
                  <c:v>20000</c:v>
                </c:pt>
                <c:pt idx="68">
                  <c:v>75000</c:v>
                </c:pt>
                <c:pt idx="69">
                  <c:v>10000</c:v>
                </c:pt>
                <c:pt idx="70">
                  <c:v>65000</c:v>
                </c:pt>
                <c:pt idx="71">
                  <c:v>50000</c:v>
                </c:pt>
                <c:pt idx="72">
                  <c:v>50000</c:v>
                </c:pt>
                <c:pt idx="73">
                  <c:v>65000</c:v>
                </c:pt>
                <c:pt idx="74">
                  <c:v>30000</c:v>
                </c:pt>
                <c:pt idx="75">
                  <c:v>95000</c:v>
                </c:pt>
                <c:pt idx="76">
                  <c:v>95000</c:v>
                </c:pt>
                <c:pt idx="77">
                  <c:v>30000</c:v>
                </c:pt>
                <c:pt idx="78">
                  <c:v>30000</c:v>
                </c:pt>
                <c:pt idx="79">
                  <c:v>10000</c:v>
                </c:pt>
                <c:pt idx="80">
                  <c:v>30000</c:v>
                </c:pt>
                <c:pt idx="81">
                  <c:v>95000</c:v>
                </c:pt>
                <c:pt idx="82">
                  <c:v>40000</c:v>
                </c:pt>
                <c:pt idx="83">
                  <c:v>95000</c:v>
                </c:pt>
                <c:pt idx="84">
                  <c:v>75000</c:v>
                </c:pt>
                <c:pt idx="85">
                  <c:v>20000</c:v>
                </c:pt>
                <c:pt idx="86">
                  <c:v>30000</c:v>
                </c:pt>
                <c:pt idx="87">
                  <c:v>55000</c:v>
                </c:pt>
                <c:pt idx="88">
                  <c:v>40000</c:v>
                </c:pt>
                <c:pt idx="89">
                  <c:v>75000</c:v>
                </c:pt>
                <c:pt idx="90">
                  <c:v>30000</c:v>
                </c:pt>
                <c:pt idx="91">
                  <c:v>85000</c:v>
                </c:pt>
                <c:pt idx="92">
                  <c:v>65000</c:v>
                </c:pt>
                <c:pt idx="93">
                  <c:v>55000</c:v>
                </c:pt>
                <c:pt idx="94">
                  <c:v>65000</c:v>
                </c:pt>
                <c:pt idx="95">
                  <c:v>95000</c:v>
                </c:pt>
                <c:pt idx="96">
                  <c:v>40000</c:v>
                </c:pt>
                <c:pt idx="97">
                  <c:v>65000</c:v>
                </c:pt>
                <c:pt idx="98">
                  <c:v>40000</c:v>
                </c:pt>
                <c:pt idx="99">
                  <c:v>30000</c:v>
                </c:pt>
                <c:pt idx="100">
                  <c:v>40000</c:v>
                </c:pt>
                <c:pt idx="101">
                  <c:v>50000</c:v>
                </c:pt>
                <c:pt idx="102">
                  <c:v>20000</c:v>
                </c:pt>
                <c:pt idx="103">
                  <c:v>55000</c:v>
                </c:pt>
                <c:pt idx="104">
                  <c:v>85000</c:v>
                </c:pt>
                <c:pt idx="105">
                  <c:v>10000</c:v>
                </c:pt>
                <c:pt idx="106">
                  <c:v>10000</c:v>
                </c:pt>
                <c:pt idx="107">
                  <c:v>55000</c:v>
                </c:pt>
                <c:pt idx="108">
                  <c:v>10000</c:v>
                </c:pt>
                <c:pt idx="109">
                  <c:v>20000</c:v>
                </c:pt>
                <c:pt idx="110">
                  <c:v>30000</c:v>
                </c:pt>
                <c:pt idx="111">
                  <c:v>30000</c:v>
                </c:pt>
                <c:pt idx="112">
                  <c:v>85000</c:v>
                </c:pt>
                <c:pt idx="113">
                  <c:v>20000</c:v>
                </c:pt>
                <c:pt idx="114">
                  <c:v>30000</c:v>
                </c:pt>
                <c:pt idx="115">
                  <c:v>30000</c:v>
                </c:pt>
                <c:pt idx="116">
                  <c:v>10000</c:v>
                </c:pt>
                <c:pt idx="117">
                  <c:v>10000</c:v>
                </c:pt>
                <c:pt idx="118">
                  <c:v>10000</c:v>
                </c:pt>
                <c:pt idx="119">
                  <c:v>10000</c:v>
                </c:pt>
                <c:pt idx="120">
                  <c:v>50000</c:v>
                </c:pt>
                <c:pt idx="121">
                  <c:v>40000</c:v>
                </c:pt>
                <c:pt idx="122">
                  <c:v>65000</c:v>
                </c:pt>
                <c:pt idx="123">
                  <c:v>65000</c:v>
                </c:pt>
                <c:pt idx="124">
                  <c:v>10000</c:v>
                </c:pt>
                <c:pt idx="125">
                  <c:v>85000</c:v>
                </c:pt>
                <c:pt idx="126">
                  <c:v>55000</c:v>
                </c:pt>
                <c:pt idx="127">
                  <c:v>20000</c:v>
                </c:pt>
                <c:pt idx="128">
                  <c:v>85000</c:v>
                </c:pt>
                <c:pt idx="129">
                  <c:v>40000</c:v>
                </c:pt>
                <c:pt idx="130">
                  <c:v>10000</c:v>
                </c:pt>
                <c:pt idx="131">
                  <c:v>55000</c:v>
                </c:pt>
                <c:pt idx="132">
                  <c:v>20000</c:v>
                </c:pt>
                <c:pt idx="133">
                  <c:v>10000</c:v>
                </c:pt>
                <c:pt idx="134">
                  <c:v>50000</c:v>
                </c:pt>
                <c:pt idx="135">
                  <c:v>30000</c:v>
                </c:pt>
                <c:pt idx="136">
                  <c:v>40000</c:v>
                </c:pt>
                <c:pt idx="137">
                  <c:v>30000</c:v>
                </c:pt>
                <c:pt idx="138">
                  <c:v>30000</c:v>
                </c:pt>
                <c:pt idx="139">
                  <c:v>30000</c:v>
                </c:pt>
                <c:pt idx="140">
                  <c:v>40000</c:v>
                </c:pt>
                <c:pt idx="141">
                  <c:v>10000</c:v>
                </c:pt>
                <c:pt idx="142">
                  <c:v>30000</c:v>
                </c:pt>
                <c:pt idx="143">
                  <c:v>10000</c:v>
                </c:pt>
                <c:pt idx="144">
                  <c:v>50000</c:v>
                </c:pt>
                <c:pt idx="145">
                  <c:v>55000</c:v>
                </c:pt>
                <c:pt idx="146">
                  <c:v>65000</c:v>
                </c:pt>
                <c:pt idx="147">
                  <c:v>10000</c:v>
                </c:pt>
                <c:pt idx="148">
                  <c:v>20000</c:v>
                </c:pt>
                <c:pt idx="149">
                  <c:v>65000</c:v>
                </c:pt>
                <c:pt idx="150">
                  <c:v>10000</c:v>
                </c:pt>
                <c:pt idx="151">
                  <c:v>20000</c:v>
                </c:pt>
                <c:pt idx="152">
                  <c:v>30000</c:v>
                </c:pt>
                <c:pt idx="153">
                  <c:v>10000</c:v>
                </c:pt>
                <c:pt idx="154">
                  <c:v>50000</c:v>
                </c:pt>
                <c:pt idx="155">
                  <c:v>40000</c:v>
                </c:pt>
                <c:pt idx="156">
                  <c:v>20000</c:v>
                </c:pt>
                <c:pt idx="157">
                  <c:v>10000</c:v>
                </c:pt>
                <c:pt idx="158">
                  <c:v>55000</c:v>
                </c:pt>
                <c:pt idx="159">
                  <c:v>30000</c:v>
                </c:pt>
                <c:pt idx="160">
                  <c:v>20000</c:v>
                </c:pt>
                <c:pt idx="161">
                  <c:v>10000</c:v>
                </c:pt>
                <c:pt idx="162">
                  <c:v>55000</c:v>
                </c:pt>
                <c:pt idx="163">
                  <c:v>75000</c:v>
                </c:pt>
                <c:pt idx="164">
                  <c:v>50000</c:v>
                </c:pt>
                <c:pt idx="165">
                  <c:v>75000</c:v>
                </c:pt>
                <c:pt idx="166">
                  <c:v>65000</c:v>
                </c:pt>
                <c:pt idx="167">
                  <c:v>55000</c:v>
                </c:pt>
                <c:pt idx="168">
                  <c:v>95000</c:v>
                </c:pt>
                <c:pt idx="169">
                  <c:v>30000</c:v>
                </c:pt>
                <c:pt idx="170">
                  <c:v>75000</c:v>
                </c:pt>
                <c:pt idx="171">
                  <c:v>65000</c:v>
                </c:pt>
                <c:pt idx="172">
                  <c:v>40000</c:v>
                </c:pt>
                <c:pt idx="173">
                  <c:v>10000</c:v>
                </c:pt>
                <c:pt idx="174">
                  <c:v>85000</c:v>
                </c:pt>
                <c:pt idx="175">
                  <c:v>75000</c:v>
                </c:pt>
                <c:pt idx="176">
                  <c:v>10000</c:v>
                </c:pt>
                <c:pt idx="177">
                  <c:v>75000</c:v>
                </c:pt>
                <c:pt idx="178">
                  <c:v>75000</c:v>
                </c:pt>
                <c:pt idx="179">
                  <c:v>40000</c:v>
                </c:pt>
                <c:pt idx="180">
                  <c:v>65000</c:v>
                </c:pt>
                <c:pt idx="181">
                  <c:v>30000</c:v>
                </c:pt>
                <c:pt idx="182">
                  <c:v>85000</c:v>
                </c:pt>
                <c:pt idx="183">
                  <c:v>95000</c:v>
                </c:pt>
                <c:pt idx="184">
                  <c:v>85000</c:v>
                </c:pt>
                <c:pt idx="185">
                  <c:v>85000</c:v>
                </c:pt>
                <c:pt idx="186">
                  <c:v>65000</c:v>
                </c:pt>
                <c:pt idx="187">
                  <c:v>75000</c:v>
                </c:pt>
                <c:pt idx="188">
                  <c:v>30000</c:v>
                </c:pt>
                <c:pt idx="189">
                  <c:v>20000</c:v>
                </c:pt>
                <c:pt idx="190">
                  <c:v>40000</c:v>
                </c:pt>
                <c:pt idx="191">
                  <c:v>95000</c:v>
                </c:pt>
                <c:pt idx="192">
                  <c:v>30000</c:v>
                </c:pt>
                <c:pt idx="193">
                  <c:v>65000</c:v>
                </c:pt>
                <c:pt idx="194">
                  <c:v>50000</c:v>
                </c:pt>
                <c:pt idx="195">
                  <c:v>20000</c:v>
                </c:pt>
                <c:pt idx="196">
                  <c:v>50000</c:v>
                </c:pt>
                <c:pt idx="197">
                  <c:v>20000</c:v>
                </c:pt>
                <c:pt idx="198">
                  <c:v>65000</c:v>
                </c:pt>
                <c:pt idx="199">
                  <c:v>50000</c:v>
                </c:pt>
                <c:pt idx="200">
                  <c:v>50000</c:v>
                </c:pt>
                <c:pt idx="201">
                  <c:v>65000</c:v>
                </c:pt>
                <c:pt idx="202">
                  <c:v>20000</c:v>
                </c:pt>
                <c:pt idx="203">
                  <c:v>30000</c:v>
                </c:pt>
                <c:pt idx="204">
                  <c:v>40000</c:v>
                </c:pt>
                <c:pt idx="205">
                  <c:v>30000</c:v>
                </c:pt>
                <c:pt idx="206">
                  <c:v>40000</c:v>
                </c:pt>
                <c:pt idx="207">
                  <c:v>85000</c:v>
                </c:pt>
                <c:pt idx="208">
                  <c:v>65000</c:v>
                </c:pt>
                <c:pt idx="209">
                  <c:v>55000</c:v>
                </c:pt>
                <c:pt idx="210">
                  <c:v>20000</c:v>
                </c:pt>
                <c:pt idx="211">
                  <c:v>85000</c:v>
                </c:pt>
                <c:pt idx="212">
                  <c:v>65000</c:v>
                </c:pt>
                <c:pt idx="213">
                  <c:v>50000</c:v>
                </c:pt>
                <c:pt idx="214">
                  <c:v>95000</c:v>
                </c:pt>
                <c:pt idx="215">
                  <c:v>85000</c:v>
                </c:pt>
                <c:pt idx="216">
                  <c:v>20000</c:v>
                </c:pt>
                <c:pt idx="217">
                  <c:v>95000</c:v>
                </c:pt>
                <c:pt idx="218">
                  <c:v>85000</c:v>
                </c:pt>
                <c:pt idx="219">
                  <c:v>95000</c:v>
                </c:pt>
                <c:pt idx="220">
                  <c:v>50000</c:v>
                </c:pt>
                <c:pt idx="221">
                  <c:v>95000</c:v>
                </c:pt>
                <c:pt idx="222">
                  <c:v>10000</c:v>
                </c:pt>
                <c:pt idx="223">
                  <c:v>50000</c:v>
                </c:pt>
                <c:pt idx="224">
                  <c:v>95000</c:v>
                </c:pt>
                <c:pt idx="225">
                  <c:v>20000</c:v>
                </c:pt>
                <c:pt idx="226">
                  <c:v>85000</c:v>
                </c:pt>
                <c:pt idx="227">
                  <c:v>20000</c:v>
                </c:pt>
                <c:pt idx="228">
                  <c:v>85000</c:v>
                </c:pt>
                <c:pt idx="229">
                  <c:v>75000</c:v>
                </c:pt>
                <c:pt idx="230">
                  <c:v>65000</c:v>
                </c:pt>
                <c:pt idx="231">
                  <c:v>30000</c:v>
                </c:pt>
                <c:pt idx="232">
                  <c:v>95000</c:v>
                </c:pt>
                <c:pt idx="233">
                  <c:v>10000</c:v>
                </c:pt>
                <c:pt idx="234">
                  <c:v>65000</c:v>
                </c:pt>
                <c:pt idx="235">
                  <c:v>85000</c:v>
                </c:pt>
                <c:pt idx="236">
                  <c:v>75000</c:v>
                </c:pt>
                <c:pt idx="237">
                  <c:v>75000</c:v>
                </c:pt>
                <c:pt idx="238">
                  <c:v>65000</c:v>
                </c:pt>
                <c:pt idx="239">
                  <c:v>95000</c:v>
                </c:pt>
                <c:pt idx="240">
                  <c:v>65000</c:v>
                </c:pt>
                <c:pt idx="241">
                  <c:v>55000</c:v>
                </c:pt>
                <c:pt idx="242">
                  <c:v>75000</c:v>
                </c:pt>
                <c:pt idx="243">
                  <c:v>65000</c:v>
                </c:pt>
                <c:pt idx="244">
                  <c:v>95000</c:v>
                </c:pt>
                <c:pt idx="245">
                  <c:v>55000</c:v>
                </c:pt>
                <c:pt idx="246">
                  <c:v>10000</c:v>
                </c:pt>
                <c:pt idx="247">
                  <c:v>40000</c:v>
                </c:pt>
                <c:pt idx="248">
                  <c:v>65000</c:v>
                </c:pt>
                <c:pt idx="249">
                  <c:v>95000</c:v>
                </c:pt>
                <c:pt idx="250">
                  <c:v>55000</c:v>
                </c:pt>
                <c:pt idx="251">
                  <c:v>50000</c:v>
                </c:pt>
                <c:pt idx="252">
                  <c:v>40000</c:v>
                </c:pt>
                <c:pt idx="253">
                  <c:v>85000</c:v>
                </c:pt>
                <c:pt idx="254">
                  <c:v>75000</c:v>
                </c:pt>
                <c:pt idx="255">
                  <c:v>10000</c:v>
                </c:pt>
                <c:pt idx="256">
                  <c:v>65000</c:v>
                </c:pt>
                <c:pt idx="257">
                  <c:v>20000</c:v>
                </c:pt>
                <c:pt idx="258">
                  <c:v>30000</c:v>
                </c:pt>
                <c:pt idx="259">
                  <c:v>20000</c:v>
                </c:pt>
                <c:pt idx="260">
                  <c:v>85000</c:v>
                </c:pt>
                <c:pt idx="261">
                  <c:v>85000</c:v>
                </c:pt>
                <c:pt idx="262">
                  <c:v>30000</c:v>
                </c:pt>
                <c:pt idx="263">
                  <c:v>40000</c:v>
                </c:pt>
                <c:pt idx="264">
                  <c:v>50000</c:v>
                </c:pt>
                <c:pt idx="265">
                  <c:v>30000</c:v>
                </c:pt>
                <c:pt idx="266">
                  <c:v>20000</c:v>
                </c:pt>
                <c:pt idx="267">
                  <c:v>30000</c:v>
                </c:pt>
                <c:pt idx="268">
                  <c:v>30000</c:v>
                </c:pt>
                <c:pt idx="269">
                  <c:v>40000</c:v>
                </c:pt>
                <c:pt idx="270">
                  <c:v>65000</c:v>
                </c:pt>
                <c:pt idx="271">
                  <c:v>30000</c:v>
                </c:pt>
                <c:pt idx="272">
                  <c:v>75000</c:v>
                </c:pt>
                <c:pt idx="273">
                  <c:v>75000</c:v>
                </c:pt>
                <c:pt idx="274">
                  <c:v>10000</c:v>
                </c:pt>
                <c:pt idx="275">
                  <c:v>10000</c:v>
                </c:pt>
                <c:pt idx="276">
                  <c:v>10000</c:v>
                </c:pt>
                <c:pt idx="277">
                  <c:v>20000</c:v>
                </c:pt>
                <c:pt idx="278">
                  <c:v>20000</c:v>
                </c:pt>
                <c:pt idx="279">
                  <c:v>40000</c:v>
                </c:pt>
                <c:pt idx="280">
                  <c:v>10000</c:v>
                </c:pt>
                <c:pt idx="281">
                  <c:v>20000</c:v>
                </c:pt>
                <c:pt idx="282">
                  <c:v>20000</c:v>
                </c:pt>
                <c:pt idx="283">
                  <c:v>75000</c:v>
                </c:pt>
                <c:pt idx="284">
                  <c:v>40000</c:v>
                </c:pt>
                <c:pt idx="285">
                  <c:v>50000</c:v>
                </c:pt>
                <c:pt idx="286">
                  <c:v>20000</c:v>
                </c:pt>
                <c:pt idx="287">
                  <c:v>85000</c:v>
                </c:pt>
                <c:pt idx="288">
                  <c:v>55000</c:v>
                </c:pt>
                <c:pt idx="289">
                  <c:v>65000</c:v>
                </c:pt>
                <c:pt idx="290">
                  <c:v>40000</c:v>
                </c:pt>
                <c:pt idx="291">
                  <c:v>10000</c:v>
                </c:pt>
                <c:pt idx="292">
                  <c:v>95000</c:v>
                </c:pt>
                <c:pt idx="293">
                  <c:v>50000</c:v>
                </c:pt>
                <c:pt idx="294">
                  <c:v>85000</c:v>
                </c:pt>
                <c:pt idx="295">
                  <c:v>85000</c:v>
                </c:pt>
                <c:pt idx="296">
                  <c:v>75000</c:v>
                </c:pt>
                <c:pt idx="297">
                  <c:v>20000</c:v>
                </c:pt>
                <c:pt idx="298">
                  <c:v>65000</c:v>
                </c:pt>
                <c:pt idx="299">
                  <c:v>20000</c:v>
                </c:pt>
                <c:pt idx="300">
                  <c:v>95000</c:v>
                </c:pt>
                <c:pt idx="301">
                  <c:v>85000</c:v>
                </c:pt>
                <c:pt idx="302">
                  <c:v>10000</c:v>
                </c:pt>
                <c:pt idx="303">
                  <c:v>75000</c:v>
                </c:pt>
                <c:pt idx="304">
                  <c:v>95000</c:v>
                </c:pt>
                <c:pt idx="305">
                  <c:v>40000</c:v>
                </c:pt>
                <c:pt idx="306">
                  <c:v>75000</c:v>
                </c:pt>
                <c:pt idx="307">
                  <c:v>20000</c:v>
                </c:pt>
                <c:pt idx="308">
                  <c:v>55000</c:v>
                </c:pt>
                <c:pt idx="309">
                  <c:v>40000</c:v>
                </c:pt>
                <c:pt idx="310">
                  <c:v>95000</c:v>
                </c:pt>
                <c:pt idx="311">
                  <c:v>55000</c:v>
                </c:pt>
                <c:pt idx="312">
                  <c:v>75000</c:v>
                </c:pt>
                <c:pt idx="313">
                  <c:v>65000</c:v>
                </c:pt>
                <c:pt idx="314">
                  <c:v>30000</c:v>
                </c:pt>
                <c:pt idx="315">
                  <c:v>30000</c:v>
                </c:pt>
                <c:pt idx="316">
                  <c:v>20000</c:v>
                </c:pt>
                <c:pt idx="317">
                  <c:v>30000</c:v>
                </c:pt>
                <c:pt idx="318">
                  <c:v>55000</c:v>
                </c:pt>
                <c:pt idx="319">
                  <c:v>95000</c:v>
                </c:pt>
                <c:pt idx="320">
                  <c:v>20000</c:v>
                </c:pt>
                <c:pt idx="321">
                  <c:v>55000</c:v>
                </c:pt>
                <c:pt idx="322">
                  <c:v>30000</c:v>
                </c:pt>
                <c:pt idx="323">
                  <c:v>85000</c:v>
                </c:pt>
                <c:pt idx="324">
                  <c:v>55000</c:v>
                </c:pt>
                <c:pt idx="325">
                  <c:v>75000</c:v>
                </c:pt>
                <c:pt idx="326">
                  <c:v>40000</c:v>
                </c:pt>
                <c:pt idx="327">
                  <c:v>95000</c:v>
                </c:pt>
                <c:pt idx="328">
                  <c:v>40000</c:v>
                </c:pt>
                <c:pt idx="329">
                  <c:v>65000</c:v>
                </c:pt>
                <c:pt idx="330">
                  <c:v>75000</c:v>
                </c:pt>
                <c:pt idx="331">
                  <c:v>40000</c:v>
                </c:pt>
                <c:pt idx="332">
                  <c:v>55000</c:v>
                </c:pt>
                <c:pt idx="333">
                  <c:v>85000</c:v>
                </c:pt>
                <c:pt idx="334">
                  <c:v>50000</c:v>
                </c:pt>
                <c:pt idx="335">
                  <c:v>75000</c:v>
                </c:pt>
                <c:pt idx="336">
                  <c:v>65000</c:v>
                </c:pt>
                <c:pt idx="337">
                  <c:v>95000</c:v>
                </c:pt>
                <c:pt idx="338">
                  <c:v>85000</c:v>
                </c:pt>
                <c:pt idx="339">
                  <c:v>10000</c:v>
                </c:pt>
                <c:pt idx="340">
                  <c:v>20000</c:v>
                </c:pt>
                <c:pt idx="341">
                  <c:v>55000</c:v>
                </c:pt>
                <c:pt idx="342">
                  <c:v>30000</c:v>
                </c:pt>
                <c:pt idx="343">
                  <c:v>85000</c:v>
                </c:pt>
                <c:pt idx="344">
                  <c:v>95000</c:v>
                </c:pt>
                <c:pt idx="345">
                  <c:v>10000</c:v>
                </c:pt>
                <c:pt idx="346">
                  <c:v>55000</c:v>
                </c:pt>
                <c:pt idx="347">
                  <c:v>85000</c:v>
                </c:pt>
                <c:pt idx="348">
                  <c:v>95000</c:v>
                </c:pt>
                <c:pt idx="349">
                  <c:v>55000</c:v>
                </c:pt>
                <c:pt idx="350">
                  <c:v>20000</c:v>
                </c:pt>
                <c:pt idx="351">
                  <c:v>75000</c:v>
                </c:pt>
                <c:pt idx="352">
                  <c:v>85000</c:v>
                </c:pt>
                <c:pt idx="353">
                  <c:v>95000</c:v>
                </c:pt>
                <c:pt idx="354">
                  <c:v>85000</c:v>
                </c:pt>
                <c:pt idx="355">
                  <c:v>55000</c:v>
                </c:pt>
                <c:pt idx="356">
                  <c:v>55000</c:v>
                </c:pt>
                <c:pt idx="357">
                  <c:v>65000</c:v>
                </c:pt>
                <c:pt idx="358">
                  <c:v>40000</c:v>
                </c:pt>
                <c:pt idx="359">
                  <c:v>65000</c:v>
                </c:pt>
                <c:pt idx="360">
                  <c:v>10000</c:v>
                </c:pt>
                <c:pt idx="361">
                  <c:v>55000</c:v>
                </c:pt>
                <c:pt idx="362">
                  <c:v>95000</c:v>
                </c:pt>
                <c:pt idx="363">
                  <c:v>95000</c:v>
                </c:pt>
                <c:pt idx="364">
                  <c:v>40000</c:v>
                </c:pt>
                <c:pt idx="365">
                  <c:v>75000</c:v>
                </c:pt>
                <c:pt idx="366">
                  <c:v>30000</c:v>
                </c:pt>
                <c:pt idx="367">
                  <c:v>20000</c:v>
                </c:pt>
                <c:pt idx="368">
                  <c:v>20000</c:v>
                </c:pt>
                <c:pt idx="369">
                  <c:v>50000</c:v>
                </c:pt>
                <c:pt idx="370">
                  <c:v>65000</c:v>
                </c:pt>
                <c:pt idx="371">
                  <c:v>10000</c:v>
                </c:pt>
                <c:pt idx="372">
                  <c:v>55000</c:v>
                </c:pt>
                <c:pt idx="373">
                  <c:v>85000</c:v>
                </c:pt>
                <c:pt idx="374">
                  <c:v>85000</c:v>
                </c:pt>
                <c:pt idx="375">
                  <c:v>50000</c:v>
                </c:pt>
                <c:pt idx="376">
                  <c:v>20000</c:v>
                </c:pt>
                <c:pt idx="377">
                  <c:v>20000</c:v>
                </c:pt>
                <c:pt idx="378">
                  <c:v>20000</c:v>
                </c:pt>
                <c:pt idx="379">
                  <c:v>85000</c:v>
                </c:pt>
                <c:pt idx="380">
                  <c:v>10000</c:v>
                </c:pt>
                <c:pt idx="381">
                  <c:v>10000</c:v>
                </c:pt>
                <c:pt idx="382">
                  <c:v>10000</c:v>
                </c:pt>
                <c:pt idx="383">
                  <c:v>65000</c:v>
                </c:pt>
                <c:pt idx="384">
                  <c:v>85000</c:v>
                </c:pt>
                <c:pt idx="385">
                  <c:v>50000</c:v>
                </c:pt>
                <c:pt idx="386">
                  <c:v>85000</c:v>
                </c:pt>
                <c:pt idx="387">
                  <c:v>85000</c:v>
                </c:pt>
                <c:pt idx="388">
                  <c:v>50000</c:v>
                </c:pt>
                <c:pt idx="389">
                  <c:v>75000</c:v>
                </c:pt>
                <c:pt idx="390">
                  <c:v>20000</c:v>
                </c:pt>
                <c:pt idx="391">
                  <c:v>10000</c:v>
                </c:pt>
                <c:pt idx="392">
                  <c:v>30000</c:v>
                </c:pt>
                <c:pt idx="393">
                  <c:v>40000</c:v>
                </c:pt>
                <c:pt idx="394">
                  <c:v>30000</c:v>
                </c:pt>
                <c:pt idx="395">
                  <c:v>50000</c:v>
                </c:pt>
                <c:pt idx="396">
                  <c:v>30000</c:v>
                </c:pt>
                <c:pt idx="397">
                  <c:v>85000</c:v>
                </c:pt>
                <c:pt idx="398">
                  <c:v>85000</c:v>
                </c:pt>
                <c:pt idx="399">
                  <c:v>75000</c:v>
                </c:pt>
                <c:pt idx="400">
                  <c:v>10000</c:v>
                </c:pt>
                <c:pt idx="401">
                  <c:v>50000</c:v>
                </c:pt>
                <c:pt idx="402">
                  <c:v>75000</c:v>
                </c:pt>
                <c:pt idx="403">
                  <c:v>95000</c:v>
                </c:pt>
                <c:pt idx="404">
                  <c:v>65000</c:v>
                </c:pt>
                <c:pt idx="405">
                  <c:v>10000</c:v>
                </c:pt>
                <c:pt idx="406">
                  <c:v>20000</c:v>
                </c:pt>
                <c:pt idx="407">
                  <c:v>85000</c:v>
                </c:pt>
                <c:pt idx="408">
                  <c:v>75000</c:v>
                </c:pt>
                <c:pt idx="409">
                  <c:v>10000</c:v>
                </c:pt>
                <c:pt idx="410">
                  <c:v>10000</c:v>
                </c:pt>
                <c:pt idx="411">
                  <c:v>75000</c:v>
                </c:pt>
                <c:pt idx="412">
                  <c:v>50000</c:v>
                </c:pt>
                <c:pt idx="413">
                  <c:v>95000</c:v>
                </c:pt>
                <c:pt idx="414">
                  <c:v>95000</c:v>
                </c:pt>
                <c:pt idx="415">
                  <c:v>30000</c:v>
                </c:pt>
                <c:pt idx="416">
                  <c:v>20000</c:v>
                </c:pt>
                <c:pt idx="417">
                  <c:v>65000</c:v>
                </c:pt>
                <c:pt idx="418">
                  <c:v>50000</c:v>
                </c:pt>
                <c:pt idx="419">
                  <c:v>55000</c:v>
                </c:pt>
                <c:pt idx="420">
                  <c:v>50000</c:v>
                </c:pt>
                <c:pt idx="421">
                  <c:v>10000</c:v>
                </c:pt>
                <c:pt idx="422">
                  <c:v>30000</c:v>
                </c:pt>
                <c:pt idx="423">
                  <c:v>20000</c:v>
                </c:pt>
                <c:pt idx="424">
                  <c:v>50000</c:v>
                </c:pt>
                <c:pt idx="425">
                  <c:v>95000</c:v>
                </c:pt>
                <c:pt idx="426">
                  <c:v>75000</c:v>
                </c:pt>
                <c:pt idx="427">
                  <c:v>95000</c:v>
                </c:pt>
                <c:pt idx="428">
                  <c:v>30000</c:v>
                </c:pt>
                <c:pt idx="429">
                  <c:v>85000</c:v>
                </c:pt>
                <c:pt idx="430">
                  <c:v>20000</c:v>
                </c:pt>
                <c:pt idx="431">
                  <c:v>30000</c:v>
                </c:pt>
                <c:pt idx="432">
                  <c:v>50000</c:v>
                </c:pt>
                <c:pt idx="433">
                  <c:v>50000</c:v>
                </c:pt>
                <c:pt idx="434">
                  <c:v>75000</c:v>
                </c:pt>
                <c:pt idx="435">
                  <c:v>50000</c:v>
                </c:pt>
                <c:pt idx="436">
                  <c:v>75000</c:v>
                </c:pt>
                <c:pt idx="437">
                  <c:v>10000</c:v>
                </c:pt>
                <c:pt idx="438">
                  <c:v>85000</c:v>
                </c:pt>
                <c:pt idx="439">
                  <c:v>75000</c:v>
                </c:pt>
                <c:pt idx="440">
                  <c:v>50000</c:v>
                </c:pt>
                <c:pt idx="441">
                  <c:v>95000</c:v>
                </c:pt>
                <c:pt idx="442">
                  <c:v>55000</c:v>
                </c:pt>
                <c:pt idx="443">
                  <c:v>75000</c:v>
                </c:pt>
                <c:pt idx="444">
                  <c:v>40000</c:v>
                </c:pt>
                <c:pt idx="445">
                  <c:v>30000</c:v>
                </c:pt>
                <c:pt idx="446">
                  <c:v>30000</c:v>
                </c:pt>
                <c:pt idx="447">
                  <c:v>40000</c:v>
                </c:pt>
                <c:pt idx="448">
                  <c:v>50000</c:v>
                </c:pt>
                <c:pt idx="449">
                  <c:v>65000</c:v>
                </c:pt>
                <c:pt idx="450">
                  <c:v>85000</c:v>
                </c:pt>
                <c:pt idx="451">
                  <c:v>20000</c:v>
                </c:pt>
                <c:pt idx="452">
                  <c:v>10000</c:v>
                </c:pt>
                <c:pt idx="453">
                  <c:v>75000</c:v>
                </c:pt>
                <c:pt idx="454">
                  <c:v>40000</c:v>
                </c:pt>
                <c:pt idx="455">
                  <c:v>10000</c:v>
                </c:pt>
                <c:pt idx="456">
                  <c:v>95000</c:v>
                </c:pt>
                <c:pt idx="457">
                  <c:v>20000</c:v>
                </c:pt>
                <c:pt idx="458">
                  <c:v>50000</c:v>
                </c:pt>
                <c:pt idx="459">
                  <c:v>10000</c:v>
                </c:pt>
                <c:pt idx="460">
                  <c:v>30000</c:v>
                </c:pt>
                <c:pt idx="461">
                  <c:v>50000</c:v>
                </c:pt>
                <c:pt idx="462">
                  <c:v>55000</c:v>
                </c:pt>
                <c:pt idx="463">
                  <c:v>10000</c:v>
                </c:pt>
                <c:pt idx="464">
                  <c:v>50000</c:v>
                </c:pt>
                <c:pt idx="465">
                  <c:v>55000</c:v>
                </c:pt>
                <c:pt idx="466">
                  <c:v>85000</c:v>
                </c:pt>
                <c:pt idx="467">
                  <c:v>40000</c:v>
                </c:pt>
                <c:pt idx="468">
                  <c:v>50000</c:v>
                </c:pt>
                <c:pt idx="469">
                  <c:v>95000</c:v>
                </c:pt>
                <c:pt idx="470">
                  <c:v>10000</c:v>
                </c:pt>
                <c:pt idx="471">
                  <c:v>20000</c:v>
                </c:pt>
                <c:pt idx="472">
                  <c:v>55000</c:v>
                </c:pt>
                <c:pt idx="473">
                  <c:v>85000</c:v>
                </c:pt>
                <c:pt idx="474">
                  <c:v>50000</c:v>
                </c:pt>
                <c:pt idx="475">
                  <c:v>10000</c:v>
                </c:pt>
                <c:pt idx="476">
                  <c:v>20000</c:v>
                </c:pt>
                <c:pt idx="477">
                  <c:v>95000</c:v>
                </c:pt>
                <c:pt idx="478">
                  <c:v>55000</c:v>
                </c:pt>
                <c:pt idx="479">
                  <c:v>55000</c:v>
                </c:pt>
                <c:pt idx="480">
                  <c:v>95000</c:v>
                </c:pt>
                <c:pt idx="481">
                  <c:v>95000</c:v>
                </c:pt>
                <c:pt idx="482">
                  <c:v>75000</c:v>
                </c:pt>
                <c:pt idx="483">
                  <c:v>10000</c:v>
                </c:pt>
                <c:pt idx="484">
                  <c:v>40000</c:v>
                </c:pt>
                <c:pt idx="485">
                  <c:v>55000</c:v>
                </c:pt>
                <c:pt idx="486">
                  <c:v>10000</c:v>
                </c:pt>
                <c:pt idx="487">
                  <c:v>40000</c:v>
                </c:pt>
                <c:pt idx="488">
                  <c:v>30000</c:v>
                </c:pt>
                <c:pt idx="489">
                  <c:v>85000</c:v>
                </c:pt>
                <c:pt idx="490">
                  <c:v>95000</c:v>
                </c:pt>
                <c:pt idx="491">
                  <c:v>10000</c:v>
                </c:pt>
                <c:pt idx="492">
                  <c:v>40000</c:v>
                </c:pt>
                <c:pt idx="493">
                  <c:v>40000</c:v>
                </c:pt>
                <c:pt idx="494">
                  <c:v>75000</c:v>
                </c:pt>
                <c:pt idx="495">
                  <c:v>50000</c:v>
                </c:pt>
                <c:pt idx="496">
                  <c:v>50000</c:v>
                </c:pt>
                <c:pt idx="497">
                  <c:v>85000</c:v>
                </c:pt>
                <c:pt idx="498">
                  <c:v>50000</c:v>
                </c:pt>
                <c:pt idx="499">
                  <c:v>50000</c:v>
                </c:pt>
                <c:pt idx="500">
                  <c:v>30000</c:v>
                </c:pt>
                <c:pt idx="501">
                  <c:v>55000</c:v>
                </c:pt>
                <c:pt idx="502">
                  <c:v>40000</c:v>
                </c:pt>
                <c:pt idx="503">
                  <c:v>75000</c:v>
                </c:pt>
                <c:pt idx="504">
                  <c:v>40000</c:v>
                </c:pt>
                <c:pt idx="505">
                  <c:v>55000</c:v>
                </c:pt>
                <c:pt idx="506">
                  <c:v>55000</c:v>
                </c:pt>
                <c:pt idx="507">
                  <c:v>10000</c:v>
                </c:pt>
                <c:pt idx="508">
                  <c:v>55000</c:v>
                </c:pt>
                <c:pt idx="509">
                  <c:v>30000</c:v>
                </c:pt>
                <c:pt idx="510">
                  <c:v>75000</c:v>
                </c:pt>
                <c:pt idx="511">
                  <c:v>75000</c:v>
                </c:pt>
                <c:pt idx="512">
                  <c:v>75000</c:v>
                </c:pt>
                <c:pt idx="513">
                  <c:v>85000</c:v>
                </c:pt>
                <c:pt idx="514">
                  <c:v>65000</c:v>
                </c:pt>
                <c:pt idx="515">
                  <c:v>10000</c:v>
                </c:pt>
                <c:pt idx="516">
                  <c:v>85000</c:v>
                </c:pt>
                <c:pt idx="517">
                  <c:v>30000</c:v>
                </c:pt>
                <c:pt idx="518">
                  <c:v>10000</c:v>
                </c:pt>
                <c:pt idx="519">
                  <c:v>95000</c:v>
                </c:pt>
                <c:pt idx="520">
                  <c:v>10000</c:v>
                </c:pt>
                <c:pt idx="521">
                  <c:v>50000</c:v>
                </c:pt>
                <c:pt idx="522">
                  <c:v>75000</c:v>
                </c:pt>
                <c:pt idx="523">
                  <c:v>85000</c:v>
                </c:pt>
                <c:pt idx="524">
                  <c:v>75000</c:v>
                </c:pt>
                <c:pt idx="525">
                  <c:v>30000</c:v>
                </c:pt>
                <c:pt idx="526">
                  <c:v>30000</c:v>
                </c:pt>
                <c:pt idx="527">
                  <c:v>20000</c:v>
                </c:pt>
                <c:pt idx="528">
                  <c:v>55000</c:v>
                </c:pt>
                <c:pt idx="529">
                  <c:v>95000</c:v>
                </c:pt>
                <c:pt idx="530">
                  <c:v>30000</c:v>
                </c:pt>
                <c:pt idx="531">
                  <c:v>65000</c:v>
                </c:pt>
                <c:pt idx="532">
                  <c:v>75000</c:v>
                </c:pt>
                <c:pt idx="533">
                  <c:v>55000</c:v>
                </c:pt>
                <c:pt idx="534">
                  <c:v>10000</c:v>
                </c:pt>
                <c:pt idx="535">
                  <c:v>55000</c:v>
                </c:pt>
                <c:pt idx="536">
                  <c:v>95000</c:v>
                </c:pt>
                <c:pt idx="537">
                  <c:v>50000</c:v>
                </c:pt>
                <c:pt idx="538">
                  <c:v>95000</c:v>
                </c:pt>
                <c:pt idx="539">
                  <c:v>40000</c:v>
                </c:pt>
                <c:pt idx="540">
                  <c:v>40000</c:v>
                </c:pt>
                <c:pt idx="541">
                  <c:v>10000</c:v>
                </c:pt>
                <c:pt idx="542">
                  <c:v>95000</c:v>
                </c:pt>
                <c:pt idx="543">
                  <c:v>65000</c:v>
                </c:pt>
                <c:pt idx="544">
                  <c:v>75000</c:v>
                </c:pt>
                <c:pt idx="545">
                  <c:v>10000</c:v>
                </c:pt>
                <c:pt idx="546">
                  <c:v>95000</c:v>
                </c:pt>
                <c:pt idx="547">
                  <c:v>20000</c:v>
                </c:pt>
                <c:pt idx="548">
                  <c:v>85000</c:v>
                </c:pt>
                <c:pt idx="549">
                  <c:v>55000</c:v>
                </c:pt>
                <c:pt idx="550">
                  <c:v>85000</c:v>
                </c:pt>
                <c:pt idx="551">
                  <c:v>95000</c:v>
                </c:pt>
                <c:pt idx="552">
                  <c:v>85000</c:v>
                </c:pt>
                <c:pt idx="553">
                  <c:v>20000</c:v>
                </c:pt>
                <c:pt idx="554">
                  <c:v>55000</c:v>
                </c:pt>
                <c:pt idx="555">
                  <c:v>10000</c:v>
                </c:pt>
                <c:pt idx="556">
                  <c:v>75000</c:v>
                </c:pt>
                <c:pt idx="557">
                  <c:v>50000</c:v>
                </c:pt>
                <c:pt idx="558">
                  <c:v>65000</c:v>
                </c:pt>
                <c:pt idx="559">
                  <c:v>40000</c:v>
                </c:pt>
                <c:pt idx="560">
                  <c:v>30000</c:v>
                </c:pt>
                <c:pt idx="561">
                  <c:v>10000</c:v>
                </c:pt>
                <c:pt idx="562">
                  <c:v>20000</c:v>
                </c:pt>
                <c:pt idx="563">
                  <c:v>55000</c:v>
                </c:pt>
                <c:pt idx="564">
                  <c:v>40000</c:v>
                </c:pt>
                <c:pt idx="565">
                  <c:v>95000</c:v>
                </c:pt>
                <c:pt idx="566">
                  <c:v>10000</c:v>
                </c:pt>
                <c:pt idx="567">
                  <c:v>30000</c:v>
                </c:pt>
                <c:pt idx="568">
                  <c:v>65000</c:v>
                </c:pt>
                <c:pt idx="569">
                  <c:v>95000</c:v>
                </c:pt>
                <c:pt idx="570">
                  <c:v>65000</c:v>
                </c:pt>
                <c:pt idx="571">
                  <c:v>95000</c:v>
                </c:pt>
                <c:pt idx="572">
                  <c:v>65000</c:v>
                </c:pt>
                <c:pt idx="573">
                  <c:v>20000</c:v>
                </c:pt>
                <c:pt idx="574">
                  <c:v>65000</c:v>
                </c:pt>
                <c:pt idx="575">
                  <c:v>10000</c:v>
                </c:pt>
                <c:pt idx="576">
                  <c:v>55000</c:v>
                </c:pt>
                <c:pt idx="577">
                  <c:v>65000</c:v>
                </c:pt>
                <c:pt idx="578">
                  <c:v>95000</c:v>
                </c:pt>
                <c:pt idx="579">
                  <c:v>20000</c:v>
                </c:pt>
                <c:pt idx="580">
                  <c:v>95000</c:v>
                </c:pt>
                <c:pt idx="581">
                  <c:v>55000</c:v>
                </c:pt>
                <c:pt idx="582">
                  <c:v>55000</c:v>
                </c:pt>
                <c:pt idx="583">
                  <c:v>65000</c:v>
                </c:pt>
                <c:pt idx="584">
                  <c:v>50000</c:v>
                </c:pt>
                <c:pt idx="585">
                  <c:v>75000</c:v>
                </c:pt>
                <c:pt idx="586">
                  <c:v>20000</c:v>
                </c:pt>
                <c:pt idx="587">
                  <c:v>50000</c:v>
                </c:pt>
                <c:pt idx="588">
                  <c:v>50000</c:v>
                </c:pt>
                <c:pt idx="589">
                  <c:v>10000</c:v>
                </c:pt>
                <c:pt idx="590">
                  <c:v>55000</c:v>
                </c:pt>
                <c:pt idx="591">
                  <c:v>50000</c:v>
                </c:pt>
                <c:pt idx="592">
                  <c:v>65000</c:v>
                </c:pt>
                <c:pt idx="593">
                  <c:v>65000</c:v>
                </c:pt>
                <c:pt idx="594">
                  <c:v>10000</c:v>
                </c:pt>
                <c:pt idx="595">
                  <c:v>40000</c:v>
                </c:pt>
                <c:pt idx="596">
                  <c:v>20000</c:v>
                </c:pt>
                <c:pt idx="597">
                  <c:v>20000</c:v>
                </c:pt>
                <c:pt idx="598">
                  <c:v>85000</c:v>
                </c:pt>
                <c:pt idx="599">
                  <c:v>30000</c:v>
                </c:pt>
                <c:pt idx="600">
                  <c:v>30000</c:v>
                </c:pt>
                <c:pt idx="601">
                  <c:v>30000</c:v>
                </c:pt>
                <c:pt idx="602">
                  <c:v>95000</c:v>
                </c:pt>
                <c:pt idx="603">
                  <c:v>50000</c:v>
                </c:pt>
                <c:pt idx="604">
                  <c:v>65000</c:v>
                </c:pt>
                <c:pt idx="605">
                  <c:v>85000</c:v>
                </c:pt>
                <c:pt idx="606">
                  <c:v>75000</c:v>
                </c:pt>
                <c:pt idx="607">
                  <c:v>55000</c:v>
                </c:pt>
                <c:pt idx="608">
                  <c:v>55000</c:v>
                </c:pt>
                <c:pt idx="609">
                  <c:v>40000</c:v>
                </c:pt>
                <c:pt idx="610">
                  <c:v>30000</c:v>
                </c:pt>
                <c:pt idx="611">
                  <c:v>95000</c:v>
                </c:pt>
                <c:pt idx="612">
                  <c:v>20000</c:v>
                </c:pt>
                <c:pt idx="613">
                  <c:v>95000</c:v>
                </c:pt>
                <c:pt idx="614">
                  <c:v>30000</c:v>
                </c:pt>
                <c:pt idx="615">
                  <c:v>50000</c:v>
                </c:pt>
                <c:pt idx="616">
                  <c:v>85000</c:v>
                </c:pt>
                <c:pt idx="617">
                  <c:v>85000</c:v>
                </c:pt>
                <c:pt idx="618">
                  <c:v>65000</c:v>
                </c:pt>
                <c:pt idx="619">
                  <c:v>95000</c:v>
                </c:pt>
                <c:pt idx="620">
                  <c:v>55000</c:v>
                </c:pt>
                <c:pt idx="621">
                  <c:v>55000</c:v>
                </c:pt>
                <c:pt idx="622">
                  <c:v>20000</c:v>
                </c:pt>
                <c:pt idx="623">
                  <c:v>75000</c:v>
                </c:pt>
                <c:pt idx="624">
                  <c:v>95000</c:v>
                </c:pt>
                <c:pt idx="625">
                  <c:v>50000</c:v>
                </c:pt>
                <c:pt idx="626">
                  <c:v>50000</c:v>
                </c:pt>
                <c:pt idx="627">
                  <c:v>65000</c:v>
                </c:pt>
                <c:pt idx="628">
                  <c:v>65000</c:v>
                </c:pt>
                <c:pt idx="629">
                  <c:v>20000</c:v>
                </c:pt>
                <c:pt idx="630">
                  <c:v>10000</c:v>
                </c:pt>
                <c:pt idx="631">
                  <c:v>95000</c:v>
                </c:pt>
                <c:pt idx="632">
                  <c:v>75000</c:v>
                </c:pt>
                <c:pt idx="633">
                  <c:v>20000</c:v>
                </c:pt>
                <c:pt idx="634">
                  <c:v>85000</c:v>
                </c:pt>
                <c:pt idx="635">
                  <c:v>50000</c:v>
                </c:pt>
                <c:pt idx="636">
                  <c:v>40000</c:v>
                </c:pt>
                <c:pt idx="637">
                  <c:v>95000</c:v>
                </c:pt>
                <c:pt idx="638">
                  <c:v>20000</c:v>
                </c:pt>
                <c:pt idx="639">
                  <c:v>10000</c:v>
                </c:pt>
                <c:pt idx="640">
                  <c:v>65000</c:v>
                </c:pt>
                <c:pt idx="641">
                  <c:v>30000</c:v>
                </c:pt>
                <c:pt idx="642">
                  <c:v>30000</c:v>
                </c:pt>
                <c:pt idx="643">
                  <c:v>40000</c:v>
                </c:pt>
                <c:pt idx="644">
                  <c:v>55000</c:v>
                </c:pt>
                <c:pt idx="645">
                  <c:v>10000</c:v>
                </c:pt>
                <c:pt idx="646">
                  <c:v>30000</c:v>
                </c:pt>
                <c:pt idx="647">
                  <c:v>50000</c:v>
                </c:pt>
                <c:pt idx="648">
                  <c:v>55000</c:v>
                </c:pt>
                <c:pt idx="649">
                  <c:v>40000</c:v>
                </c:pt>
                <c:pt idx="650">
                  <c:v>20000</c:v>
                </c:pt>
                <c:pt idx="651">
                  <c:v>40000</c:v>
                </c:pt>
                <c:pt idx="652">
                  <c:v>85000</c:v>
                </c:pt>
                <c:pt idx="653">
                  <c:v>65000</c:v>
                </c:pt>
                <c:pt idx="654">
                  <c:v>95000</c:v>
                </c:pt>
                <c:pt idx="655">
                  <c:v>65000</c:v>
                </c:pt>
                <c:pt idx="656">
                  <c:v>30000</c:v>
                </c:pt>
                <c:pt idx="657">
                  <c:v>30000</c:v>
                </c:pt>
                <c:pt idx="658">
                  <c:v>75000</c:v>
                </c:pt>
                <c:pt idx="659">
                  <c:v>75000</c:v>
                </c:pt>
                <c:pt idx="660">
                  <c:v>50000</c:v>
                </c:pt>
                <c:pt idx="661">
                  <c:v>40000</c:v>
                </c:pt>
                <c:pt idx="662">
                  <c:v>95000</c:v>
                </c:pt>
                <c:pt idx="663">
                  <c:v>20000</c:v>
                </c:pt>
                <c:pt idx="664">
                  <c:v>40000</c:v>
                </c:pt>
                <c:pt idx="665">
                  <c:v>55000</c:v>
                </c:pt>
                <c:pt idx="666">
                  <c:v>75000</c:v>
                </c:pt>
                <c:pt idx="667">
                  <c:v>55000</c:v>
                </c:pt>
                <c:pt idx="668">
                  <c:v>30000</c:v>
                </c:pt>
                <c:pt idx="669">
                  <c:v>85000</c:v>
                </c:pt>
                <c:pt idx="670">
                  <c:v>50000</c:v>
                </c:pt>
                <c:pt idx="671">
                  <c:v>30000</c:v>
                </c:pt>
                <c:pt idx="672">
                  <c:v>85000</c:v>
                </c:pt>
                <c:pt idx="673">
                  <c:v>10000</c:v>
                </c:pt>
                <c:pt idx="674">
                  <c:v>95000</c:v>
                </c:pt>
                <c:pt idx="675">
                  <c:v>95000</c:v>
                </c:pt>
                <c:pt idx="676">
                  <c:v>55000</c:v>
                </c:pt>
                <c:pt idx="677">
                  <c:v>20000</c:v>
                </c:pt>
                <c:pt idx="678">
                  <c:v>10000</c:v>
                </c:pt>
                <c:pt idx="679">
                  <c:v>10000</c:v>
                </c:pt>
                <c:pt idx="680">
                  <c:v>55000</c:v>
                </c:pt>
                <c:pt idx="681">
                  <c:v>95000</c:v>
                </c:pt>
                <c:pt idx="682">
                  <c:v>30000</c:v>
                </c:pt>
                <c:pt idx="683">
                  <c:v>85000</c:v>
                </c:pt>
                <c:pt idx="684">
                  <c:v>85000</c:v>
                </c:pt>
                <c:pt idx="685">
                  <c:v>50000</c:v>
                </c:pt>
                <c:pt idx="686">
                  <c:v>75000</c:v>
                </c:pt>
                <c:pt idx="687">
                  <c:v>75000</c:v>
                </c:pt>
                <c:pt idx="688">
                  <c:v>20000</c:v>
                </c:pt>
                <c:pt idx="689">
                  <c:v>65000</c:v>
                </c:pt>
                <c:pt idx="690">
                  <c:v>85000</c:v>
                </c:pt>
                <c:pt idx="691">
                  <c:v>40000</c:v>
                </c:pt>
                <c:pt idx="692">
                  <c:v>50000</c:v>
                </c:pt>
                <c:pt idx="693">
                  <c:v>40000</c:v>
                </c:pt>
                <c:pt idx="694">
                  <c:v>50000</c:v>
                </c:pt>
                <c:pt idx="695">
                  <c:v>95000</c:v>
                </c:pt>
                <c:pt idx="696">
                  <c:v>95000</c:v>
                </c:pt>
                <c:pt idx="697">
                  <c:v>95000</c:v>
                </c:pt>
                <c:pt idx="698">
                  <c:v>10000</c:v>
                </c:pt>
                <c:pt idx="699">
                  <c:v>55000</c:v>
                </c:pt>
                <c:pt idx="700">
                  <c:v>10000</c:v>
                </c:pt>
                <c:pt idx="701">
                  <c:v>55000</c:v>
                </c:pt>
                <c:pt idx="702">
                  <c:v>95000</c:v>
                </c:pt>
                <c:pt idx="703">
                  <c:v>30000</c:v>
                </c:pt>
                <c:pt idx="704">
                  <c:v>75000</c:v>
                </c:pt>
                <c:pt idx="705">
                  <c:v>85000</c:v>
                </c:pt>
                <c:pt idx="706">
                  <c:v>85000</c:v>
                </c:pt>
                <c:pt idx="707">
                  <c:v>40000</c:v>
                </c:pt>
                <c:pt idx="708">
                  <c:v>55000</c:v>
                </c:pt>
                <c:pt idx="709">
                  <c:v>95000</c:v>
                </c:pt>
                <c:pt idx="710">
                  <c:v>95000</c:v>
                </c:pt>
                <c:pt idx="711">
                  <c:v>85000</c:v>
                </c:pt>
                <c:pt idx="712">
                  <c:v>55000</c:v>
                </c:pt>
                <c:pt idx="713">
                  <c:v>40000</c:v>
                </c:pt>
                <c:pt idx="714">
                  <c:v>65000</c:v>
                </c:pt>
                <c:pt idx="715">
                  <c:v>20000</c:v>
                </c:pt>
                <c:pt idx="716">
                  <c:v>40000</c:v>
                </c:pt>
                <c:pt idx="717">
                  <c:v>65000</c:v>
                </c:pt>
                <c:pt idx="718">
                  <c:v>30000</c:v>
                </c:pt>
                <c:pt idx="719">
                  <c:v>75000</c:v>
                </c:pt>
                <c:pt idx="720">
                  <c:v>40000</c:v>
                </c:pt>
                <c:pt idx="721">
                  <c:v>55000</c:v>
                </c:pt>
                <c:pt idx="722">
                  <c:v>75000</c:v>
                </c:pt>
                <c:pt idx="723">
                  <c:v>40000</c:v>
                </c:pt>
                <c:pt idx="724">
                  <c:v>20000</c:v>
                </c:pt>
                <c:pt idx="725">
                  <c:v>30000</c:v>
                </c:pt>
                <c:pt idx="726">
                  <c:v>85000</c:v>
                </c:pt>
                <c:pt idx="727">
                  <c:v>95000</c:v>
                </c:pt>
                <c:pt idx="728">
                  <c:v>95000</c:v>
                </c:pt>
                <c:pt idx="729">
                  <c:v>95000</c:v>
                </c:pt>
                <c:pt idx="730">
                  <c:v>50000</c:v>
                </c:pt>
                <c:pt idx="731">
                  <c:v>65000</c:v>
                </c:pt>
                <c:pt idx="732">
                  <c:v>20000</c:v>
                </c:pt>
                <c:pt idx="733">
                  <c:v>20000</c:v>
                </c:pt>
                <c:pt idx="734">
                  <c:v>30000</c:v>
                </c:pt>
                <c:pt idx="735">
                  <c:v>40000</c:v>
                </c:pt>
                <c:pt idx="736">
                  <c:v>85000</c:v>
                </c:pt>
                <c:pt idx="737">
                  <c:v>40000</c:v>
                </c:pt>
                <c:pt idx="738">
                  <c:v>50000</c:v>
                </c:pt>
                <c:pt idx="739">
                  <c:v>30000</c:v>
                </c:pt>
                <c:pt idx="740">
                  <c:v>30000</c:v>
                </c:pt>
                <c:pt idx="741">
                  <c:v>30000</c:v>
                </c:pt>
                <c:pt idx="742">
                  <c:v>55000</c:v>
                </c:pt>
                <c:pt idx="743">
                  <c:v>65000</c:v>
                </c:pt>
                <c:pt idx="744">
                  <c:v>65000</c:v>
                </c:pt>
                <c:pt idx="745">
                  <c:v>30000</c:v>
                </c:pt>
                <c:pt idx="746">
                  <c:v>75000</c:v>
                </c:pt>
                <c:pt idx="747">
                  <c:v>50000</c:v>
                </c:pt>
                <c:pt idx="748">
                  <c:v>65000</c:v>
                </c:pt>
                <c:pt idx="749">
                  <c:v>30000</c:v>
                </c:pt>
                <c:pt idx="750">
                  <c:v>40000</c:v>
                </c:pt>
                <c:pt idx="751">
                  <c:v>40000</c:v>
                </c:pt>
                <c:pt idx="752">
                  <c:v>95000</c:v>
                </c:pt>
                <c:pt idx="753">
                  <c:v>50000</c:v>
                </c:pt>
                <c:pt idx="754">
                  <c:v>95000</c:v>
                </c:pt>
                <c:pt idx="755">
                  <c:v>50000</c:v>
                </c:pt>
                <c:pt idx="756">
                  <c:v>75000</c:v>
                </c:pt>
                <c:pt idx="757">
                  <c:v>95000</c:v>
                </c:pt>
                <c:pt idx="758">
                  <c:v>65000</c:v>
                </c:pt>
                <c:pt idx="759">
                  <c:v>85000</c:v>
                </c:pt>
                <c:pt idx="760">
                  <c:v>10000</c:v>
                </c:pt>
                <c:pt idx="761">
                  <c:v>20000</c:v>
                </c:pt>
                <c:pt idx="762">
                  <c:v>50000</c:v>
                </c:pt>
                <c:pt idx="763">
                  <c:v>55000</c:v>
                </c:pt>
                <c:pt idx="764">
                  <c:v>55000</c:v>
                </c:pt>
                <c:pt idx="765">
                  <c:v>40000</c:v>
                </c:pt>
                <c:pt idx="766">
                  <c:v>65000</c:v>
                </c:pt>
                <c:pt idx="767">
                  <c:v>95000</c:v>
                </c:pt>
                <c:pt idx="768">
                  <c:v>20000</c:v>
                </c:pt>
                <c:pt idx="769">
                  <c:v>40000</c:v>
                </c:pt>
                <c:pt idx="770">
                  <c:v>85000</c:v>
                </c:pt>
                <c:pt idx="771">
                  <c:v>40000</c:v>
                </c:pt>
                <c:pt idx="772">
                  <c:v>65000</c:v>
                </c:pt>
                <c:pt idx="773">
                  <c:v>85000</c:v>
                </c:pt>
                <c:pt idx="774">
                  <c:v>40000</c:v>
                </c:pt>
                <c:pt idx="775">
                  <c:v>55000</c:v>
                </c:pt>
                <c:pt idx="776">
                  <c:v>40000</c:v>
                </c:pt>
                <c:pt idx="777">
                  <c:v>50000</c:v>
                </c:pt>
                <c:pt idx="778">
                  <c:v>55000</c:v>
                </c:pt>
                <c:pt idx="779">
                  <c:v>50000</c:v>
                </c:pt>
                <c:pt idx="780">
                  <c:v>30000</c:v>
                </c:pt>
                <c:pt idx="781">
                  <c:v>75000</c:v>
                </c:pt>
                <c:pt idx="782">
                  <c:v>10000</c:v>
                </c:pt>
                <c:pt idx="783">
                  <c:v>65000</c:v>
                </c:pt>
                <c:pt idx="784">
                  <c:v>30000</c:v>
                </c:pt>
                <c:pt idx="785">
                  <c:v>65000</c:v>
                </c:pt>
                <c:pt idx="786">
                  <c:v>30000</c:v>
                </c:pt>
                <c:pt idx="787">
                  <c:v>50000</c:v>
                </c:pt>
                <c:pt idx="788">
                  <c:v>85000</c:v>
                </c:pt>
                <c:pt idx="789">
                  <c:v>65000</c:v>
                </c:pt>
                <c:pt idx="790">
                  <c:v>50000</c:v>
                </c:pt>
                <c:pt idx="791">
                  <c:v>30000</c:v>
                </c:pt>
                <c:pt idx="792">
                  <c:v>40000</c:v>
                </c:pt>
                <c:pt idx="793">
                  <c:v>10000</c:v>
                </c:pt>
                <c:pt idx="794">
                  <c:v>50000</c:v>
                </c:pt>
                <c:pt idx="795">
                  <c:v>10000</c:v>
                </c:pt>
                <c:pt idx="796">
                  <c:v>55000</c:v>
                </c:pt>
                <c:pt idx="797">
                  <c:v>85000</c:v>
                </c:pt>
                <c:pt idx="798">
                  <c:v>65000</c:v>
                </c:pt>
                <c:pt idx="799">
                  <c:v>65000</c:v>
                </c:pt>
                <c:pt idx="800">
                  <c:v>65000</c:v>
                </c:pt>
                <c:pt idx="801">
                  <c:v>50000</c:v>
                </c:pt>
                <c:pt idx="802">
                  <c:v>85000</c:v>
                </c:pt>
                <c:pt idx="803">
                  <c:v>40000</c:v>
                </c:pt>
                <c:pt idx="804">
                  <c:v>10000</c:v>
                </c:pt>
                <c:pt idx="805">
                  <c:v>40000</c:v>
                </c:pt>
                <c:pt idx="806">
                  <c:v>85000</c:v>
                </c:pt>
                <c:pt idx="807">
                  <c:v>10000</c:v>
                </c:pt>
                <c:pt idx="808">
                  <c:v>95000</c:v>
                </c:pt>
                <c:pt idx="809">
                  <c:v>30000</c:v>
                </c:pt>
                <c:pt idx="810">
                  <c:v>65000</c:v>
                </c:pt>
                <c:pt idx="811">
                  <c:v>30000</c:v>
                </c:pt>
                <c:pt idx="812">
                  <c:v>50000</c:v>
                </c:pt>
                <c:pt idx="813">
                  <c:v>40000</c:v>
                </c:pt>
                <c:pt idx="814">
                  <c:v>30000</c:v>
                </c:pt>
                <c:pt idx="815">
                  <c:v>75000</c:v>
                </c:pt>
                <c:pt idx="816">
                  <c:v>85000</c:v>
                </c:pt>
                <c:pt idx="817">
                  <c:v>65000</c:v>
                </c:pt>
                <c:pt idx="818">
                  <c:v>40000</c:v>
                </c:pt>
                <c:pt idx="819">
                  <c:v>10000</c:v>
                </c:pt>
                <c:pt idx="820">
                  <c:v>50000</c:v>
                </c:pt>
                <c:pt idx="821">
                  <c:v>50000</c:v>
                </c:pt>
                <c:pt idx="822">
                  <c:v>50000</c:v>
                </c:pt>
                <c:pt idx="823">
                  <c:v>20000</c:v>
                </c:pt>
                <c:pt idx="824">
                  <c:v>85000</c:v>
                </c:pt>
                <c:pt idx="825">
                  <c:v>20000</c:v>
                </c:pt>
                <c:pt idx="826">
                  <c:v>40000</c:v>
                </c:pt>
                <c:pt idx="827">
                  <c:v>95000</c:v>
                </c:pt>
                <c:pt idx="828">
                  <c:v>30000</c:v>
                </c:pt>
                <c:pt idx="829">
                  <c:v>30000</c:v>
                </c:pt>
                <c:pt idx="830">
                  <c:v>40000</c:v>
                </c:pt>
                <c:pt idx="831">
                  <c:v>50000</c:v>
                </c:pt>
                <c:pt idx="832">
                  <c:v>50000</c:v>
                </c:pt>
                <c:pt idx="833">
                  <c:v>30000</c:v>
                </c:pt>
                <c:pt idx="834">
                  <c:v>85000</c:v>
                </c:pt>
                <c:pt idx="835">
                  <c:v>50000</c:v>
                </c:pt>
                <c:pt idx="836">
                  <c:v>50000</c:v>
                </c:pt>
                <c:pt idx="837">
                  <c:v>65000</c:v>
                </c:pt>
                <c:pt idx="838">
                  <c:v>55000</c:v>
                </c:pt>
                <c:pt idx="839">
                  <c:v>40000</c:v>
                </c:pt>
                <c:pt idx="840">
                  <c:v>50000</c:v>
                </c:pt>
                <c:pt idx="841">
                  <c:v>20000</c:v>
                </c:pt>
                <c:pt idx="842">
                  <c:v>95000</c:v>
                </c:pt>
                <c:pt idx="843">
                  <c:v>55000</c:v>
                </c:pt>
                <c:pt idx="844">
                  <c:v>95000</c:v>
                </c:pt>
                <c:pt idx="845">
                  <c:v>95000</c:v>
                </c:pt>
                <c:pt idx="846">
                  <c:v>55000</c:v>
                </c:pt>
                <c:pt idx="847">
                  <c:v>55000</c:v>
                </c:pt>
                <c:pt idx="848">
                  <c:v>50000</c:v>
                </c:pt>
                <c:pt idx="849">
                  <c:v>95000</c:v>
                </c:pt>
                <c:pt idx="850">
                  <c:v>55000</c:v>
                </c:pt>
                <c:pt idx="851">
                  <c:v>75000</c:v>
                </c:pt>
                <c:pt idx="852">
                  <c:v>30000</c:v>
                </c:pt>
                <c:pt idx="853">
                  <c:v>75000</c:v>
                </c:pt>
                <c:pt idx="854">
                  <c:v>55000</c:v>
                </c:pt>
                <c:pt idx="855">
                  <c:v>55000</c:v>
                </c:pt>
                <c:pt idx="856">
                  <c:v>50000</c:v>
                </c:pt>
                <c:pt idx="857">
                  <c:v>50000</c:v>
                </c:pt>
                <c:pt idx="858">
                  <c:v>95000</c:v>
                </c:pt>
                <c:pt idx="859">
                  <c:v>85000</c:v>
                </c:pt>
                <c:pt idx="860">
                  <c:v>10000</c:v>
                </c:pt>
                <c:pt idx="861">
                  <c:v>75000</c:v>
                </c:pt>
                <c:pt idx="862">
                  <c:v>50000</c:v>
                </c:pt>
                <c:pt idx="863">
                  <c:v>65000</c:v>
                </c:pt>
                <c:pt idx="864">
                  <c:v>30000</c:v>
                </c:pt>
                <c:pt idx="865">
                  <c:v>30000</c:v>
                </c:pt>
                <c:pt idx="866">
                  <c:v>20000</c:v>
                </c:pt>
                <c:pt idx="867">
                  <c:v>40000</c:v>
                </c:pt>
                <c:pt idx="868">
                  <c:v>40000</c:v>
                </c:pt>
                <c:pt idx="869">
                  <c:v>30000</c:v>
                </c:pt>
                <c:pt idx="870">
                  <c:v>95000</c:v>
                </c:pt>
                <c:pt idx="871">
                  <c:v>75000</c:v>
                </c:pt>
                <c:pt idx="872">
                  <c:v>95000</c:v>
                </c:pt>
                <c:pt idx="873">
                  <c:v>55000</c:v>
                </c:pt>
                <c:pt idx="874">
                  <c:v>65000</c:v>
                </c:pt>
                <c:pt idx="875">
                  <c:v>95000</c:v>
                </c:pt>
                <c:pt idx="876">
                  <c:v>55000</c:v>
                </c:pt>
                <c:pt idx="877">
                  <c:v>40000</c:v>
                </c:pt>
                <c:pt idx="878">
                  <c:v>65000</c:v>
                </c:pt>
                <c:pt idx="879">
                  <c:v>85000</c:v>
                </c:pt>
                <c:pt idx="880">
                  <c:v>30000</c:v>
                </c:pt>
                <c:pt idx="881">
                  <c:v>30000</c:v>
                </c:pt>
                <c:pt idx="882">
                  <c:v>75000</c:v>
                </c:pt>
                <c:pt idx="883">
                  <c:v>30000</c:v>
                </c:pt>
                <c:pt idx="884">
                  <c:v>85000</c:v>
                </c:pt>
                <c:pt idx="885">
                  <c:v>20000</c:v>
                </c:pt>
                <c:pt idx="886">
                  <c:v>20000</c:v>
                </c:pt>
                <c:pt idx="887">
                  <c:v>85000</c:v>
                </c:pt>
                <c:pt idx="888">
                  <c:v>75000</c:v>
                </c:pt>
                <c:pt idx="889">
                  <c:v>85000</c:v>
                </c:pt>
                <c:pt idx="890">
                  <c:v>30000</c:v>
                </c:pt>
                <c:pt idx="891">
                  <c:v>65000</c:v>
                </c:pt>
                <c:pt idx="892">
                  <c:v>85000</c:v>
                </c:pt>
                <c:pt idx="893">
                  <c:v>40000</c:v>
                </c:pt>
                <c:pt idx="894">
                  <c:v>85000</c:v>
                </c:pt>
                <c:pt idx="895">
                  <c:v>75000</c:v>
                </c:pt>
                <c:pt idx="896">
                  <c:v>20000</c:v>
                </c:pt>
                <c:pt idx="897">
                  <c:v>95000</c:v>
                </c:pt>
                <c:pt idx="898">
                  <c:v>65000</c:v>
                </c:pt>
                <c:pt idx="899">
                  <c:v>95000</c:v>
                </c:pt>
              </c:numCache>
            </c:numRef>
          </c:val>
          <c:smooth val="0"/>
          <c:extLst>
            <c:ext xmlns:c16="http://schemas.microsoft.com/office/drawing/2014/chart" uri="{C3380CC4-5D6E-409C-BE32-E72D297353CC}">
              <c16:uniqueId val="{00000000-2E14-4FB6-8161-3AB1CAE29475}"/>
            </c:ext>
          </c:extLst>
        </c:ser>
        <c:ser>
          <c:idx val="1"/>
          <c:order val="1"/>
          <c:tx>
            <c:strRef>
              <c:f>'Fee comparision'!$C$3</c:f>
              <c:strCache>
                <c:ptCount val="1"/>
                <c:pt idx="0">
                  <c:v>Sum of Fee Paid</c:v>
                </c:pt>
              </c:strCache>
            </c:strRef>
          </c:tx>
          <c:spPr>
            <a:ln w="31750" cap="rnd">
              <a:solidFill>
                <a:schemeClr val="accent2"/>
              </a:solidFill>
              <a:round/>
            </a:ln>
            <a:effectLst/>
          </c:spPr>
          <c:marker>
            <c:symbol val="none"/>
          </c:marker>
          <c:cat>
            <c:strRef>
              <c:f>'Fee comparision'!$A$4:$A$904</c:f>
              <c:strCache>
                <c:ptCount val="900"/>
                <c:pt idx="0">
                  <c:v>Aahil Brown</c:v>
                </c:pt>
                <c:pt idx="1">
                  <c:v>Aamir Jarvis</c:v>
                </c:pt>
                <c:pt idx="2">
                  <c:v>Aamir Price</c:v>
                </c:pt>
                <c:pt idx="3">
                  <c:v>Aariz Ferguson</c:v>
                </c:pt>
                <c:pt idx="4">
                  <c:v>Aaryan Scott</c:v>
                </c:pt>
                <c:pt idx="5">
                  <c:v>Abbas Black</c:v>
                </c:pt>
                <c:pt idx="6">
                  <c:v>Abbi Tucker</c:v>
                </c:pt>
                <c:pt idx="7">
                  <c:v>Abbigail Mcintyre</c:v>
                </c:pt>
                <c:pt idx="8">
                  <c:v>Abdullahi Guerrero</c:v>
                </c:pt>
                <c:pt idx="9">
                  <c:v>Abdulrahman Whittle</c:v>
                </c:pt>
                <c:pt idx="10">
                  <c:v>Abi Willis</c:v>
                </c:pt>
                <c:pt idx="11">
                  <c:v>Abid Forrest</c:v>
                </c:pt>
                <c:pt idx="12">
                  <c:v>Abiha Churchill</c:v>
                </c:pt>
                <c:pt idx="13">
                  <c:v>Abiha Lucero</c:v>
                </c:pt>
                <c:pt idx="14">
                  <c:v>Addison Evans</c:v>
                </c:pt>
                <c:pt idx="15">
                  <c:v>Adil Copeland</c:v>
                </c:pt>
                <c:pt idx="16">
                  <c:v>Aditya Harvey</c:v>
                </c:pt>
                <c:pt idx="17">
                  <c:v>Adnaan Whittington</c:v>
                </c:pt>
                <c:pt idx="18">
                  <c:v>Adrian Gross</c:v>
                </c:pt>
                <c:pt idx="19">
                  <c:v>Adrianna Yu</c:v>
                </c:pt>
                <c:pt idx="20">
                  <c:v>Aeryn Fellows</c:v>
                </c:pt>
                <c:pt idx="21">
                  <c:v>Affan Miller</c:v>
                </c:pt>
                <c:pt idx="22">
                  <c:v>Ahmad Vazquez</c:v>
                </c:pt>
                <c:pt idx="23">
                  <c:v>Aidan Preston</c:v>
                </c:pt>
                <c:pt idx="24">
                  <c:v>Ainsley Gilbert</c:v>
                </c:pt>
                <c:pt idx="25">
                  <c:v>Aiyla Best</c:v>
                </c:pt>
                <c:pt idx="26">
                  <c:v>Akbar Stephens</c:v>
                </c:pt>
                <c:pt idx="27">
                  <c:v>Akeem Felix</c:v>
                </c:pt>
                <c:pt idx="28">
                  <c:v>Akram Macdonald</c:v>
                </c:pt>
                <c:pt idx="29">
                  <c:v>Alara Fitzpatrick</c:v>
                </c:pt>
                <c:pt idx="30">
                  <c:v>Alaya Mejia</c:v>
                </c:pt>
                <c:pt idx="31">
                  <c:v>Alayna Francis</c:v>
                </c:pt>
                <c:pt idx="32">
                  <c:v>Albie Chadwick</c:v>
                </c:pt>
                <c:pt idx="33">
                  <c:v>Aleesha Simon</c:v>
                </c:pt>
                <c:pt idx="34">
                  <c:v>Aleksandra Hines</c:v>
                </c:pt>
                <c:pt idx="35">
                  <c:v>Alex Lynch</c:v>
                </c:pt>
                <c:pt idx="36">
                  <c:v>Alexandria Sloan</c:v>
                </c:pt>
                <c:pt idx="37">
                  <c:v>Alexandria Young</c:v>
                </c:pt>
                <c:pt idx="38">
                  <c:v>Alexandros Beil</c:v>
                </c:pt>
                <c:pt idx="39">
                  <c:v>Alicia Duran</c:v>
                </c:pt>
                <c:pt idx="40">
                  <c:v>Alicja Amos</c:v>
                </c:pt>
                <c:pt idx="41">
                  <c:v>Alina Hoffman</c:v>
                </c:pt>
                <c:pt idx="42">
                  <c:v>Alivia Oneill</c:v>
                </c:pt>
                <c:pt idx="43">
                  <c:v>Alivia Patrick</c:v>
                </c:pt>
                <c:pt idx="44">
                  <c:v>Aliya Lopez</c:v>
                </c:pt>
                <c:pt idx="45">
                  <c:v>Aliza Mcmahon</c:v>
                </c:pt>
                <c:pt idx="46">
                  <c:v>Alyx Feeney</c:v>
                </c:pt>
                <c:pt idx="47">
                  <c:v>Amalia Lyon</c:v>
                </c:pt>
                <c:pt idx="48">
                  <c:v>Amalia Ratcliffe</c:v>
                </c:pt>
                <c:pt idx="49">
                  <c:v>Aman Philip</c:v>
                </c:pt>
                <c:pt idx="50">
                  <c:v>Amani Cash</c:v>
                </c:pt>
                <c:pt idx="51">
                  <c:v>Amanpreet Rivera</c:v>
                </c:pt>
                <c:pt idx="52">
                  <c:v>Amarah Oakley</c:v>
                </c:pt>
                <c:pt idx="53">
                  <c:v>Amarah Osborne</c:v>
                </c:pt>
                <c:pt idx="54">
                  <c:v>Amari Terrell</c:v>
                </c:pt>
                <c:pt idx="55">
                  <c:v>Amber Estes</c:v>
                </c:pt>
                <c:pt idx="56">
                  <c:v>Amelie Cooke</c:v>
                </c:pt>
                <c:pt idx="57">
                  <c:v>Ami Cummings</c:v>
                </c:pt>
                <c:pt idx="58">
                  <c:v>Amisha Philip</c:v>
                </c:pt>
                <c:pt idx="59">
                  <c:v>Ammaar Kelly</c:v>
                </c:pt>
                <c:pt idx="60">
                  <c:v>Amman Bush</c:v>
                </c:pt>
                <c:pt idx="61">
                  <c:v>Amy-Louise Sanders</c:v>
                </c:pt>
                <c:pt idx="62">
                  <c:v>Anabelle Luna</c:v>
                </c:pt>
                <c:pt idx="63">
                  <c:v>Anabia Crosby</c:v>
                </c:pt>
                <c:pt idx="64">
                  <c:v>Anais Dodson</c:v>
                </c:pt>
                <c:pt idx="65">
                  <c:v>Anam Sparks</c:v>
                </c:pt>
                <c:pt idx="66">
                  <c:v>Anand Golden</c:v>
                </c:pt>
                <c:pt idx="67">
                  <c:v>Anas Russo</c:v>
                </c:pt>
                <c:pt idx="68">
                  <c:v>Anastazja Donald</c:v>
                </c:pt>
                <c:pt idx="69">
                  <c:v>Andre Haley</c:v>
                </c:pt>
                <c:pt idx="70">
                  <c:v>Andre Mosley</c:v>
                </c:pt>
                <c:pt idx="71">
                  <c:v>Andreas Russell</c:v>
                </c:pt>
                <c:pt idx="72">
                  <c:v>Andrei Wiggins</c:v>
                </c:pt>
                <c:pt idx="73">
                  <c:v>Aneesa Phan</c:v>
                </c:pt>
                <c:pt idx="74">
                  <c:v>Angel Goulding</c:v>
                </c:pt>
                <c:pt idx="75">
                  <c:v>Angharad Barrow</c:v>
                </c:pt>
                <c:pt idx="76">
                  <c:v>Aniela Hartley</c:v>
                </c:pt>
                <c:pt idx="77">
                  <c:v>Anisah Blevins</c:v>
                </c:pt>
                <c:pt idx="78">
                  <c:v>Anne Cortes</c:v>
                </c:pt>
                <c:pt idx="79">
                  <c:v>Anne-Marie Meyer</c:v>
                </c:pt>
                <c:pt idx="80">
                  <c:v>Anoushka Derrick</c:v>
                </c:pt>
                <c:pt idx="81">
                  <c:v>Antoine King</c:v>
                </c:pt>
                <c:pt idx="82">
                  <c:v>Antoni Kerr</c:v>
                </c:pt>
                <c:pt idx="83">
                  <c:v>Antony Mathis</c:v>
                </c:pt>
                <c:pt idx="84">
                  <c:v>April Singleton</c:v>
                </c:pt>
                <c:pt idx="85">
                  <c:v>Archie Kennedy</c:v>
                </c:pt>
                <c:pt idx="86">
                  <c:v>Areebah Pitts</c:v>
                </c:pt>
                <c:pt idx="87">
                  <c:v>Arham Pugh</c:v>
                </c:pt>
                <c:pt idx="88">
                  <c:v>Ari Mcculloch</c:v>
                </c:pt>
                <c:pt idx="89">
                  <c:v>Aria Lucas</c:v>
                </c:pt>
                <c:pt idx="90">
                  <c:v>Ariel Macleod</c:v>
                </c:pt>
                <c:pt idx="91">
                  <c:v>Ariyan Butt</c:v>
                </c:pt>
                <c:pt idx="92">
                  <c:v>Arla Ramos</c:v>
                </c:pt>
                <c:pt idx="93">
                  <c:v>Armaan Peck</c:v>
                </c:pt>
                <c:pt idx="94">
                  <c:v>Armaan Robles</c:v>
                </c:pt>
                <c:pt idx="95">
                  <c:v>Arnas Cope</c:v>
                </c:pt>
                <c:pt idx="96">
                  <c:v>Arnav Singh</c:v>
                </c:pt>
                <c:pt idx="97">
                  <c:v>Aron Matthews</c:v>
                </c:pt>
                <c:pt idx="98">
                  <c:v>Arthur Clay</c:v>
                </c:pt>
                <c:pt idx="99">
                  <c:v>Artur Gordon</c:v>
                </c:pt>
                <c:pt idx="100">
                  <c:v>Arvin Kerr</c:v>
                </c:pt>
                <c:pt idx="101">
                  <c:v>Arwel Guy</c:v>
                </c:pt>
                <c:pt idx="102">
                  <c:v>Asa Osborn</c:v>
                </c:pt>
                <c:pt idx="103">
                  <c:v>Asha Mccaffrey</c:v>
                </c:pt>
                <c:pt idx="104">
                  <c:v>Ashanti Yoder</c:v>
                </c:pt>
                <c:pt idx="105">
                  <c:v>Asher Odling</c:v>
                </c:pt>
                <c:pt idx="106">
                  <c:v>Ashlee Wilder</c:v>
                </c:pt>
                <c:pt idx="107">
                  <c:v>Ashley Field</c:v>
                </c:pt>
                <c:pt idx="108">
                  <c:v>Ashton Oneil</c:v>
                </c:pt>
                <c:pt idx="109">
                  <c:v>Asiyah Hebert</c:v>
                </c:pt>
                <c:pt idx="110">
                  <c:v>August Galvan</c:v>
                </c:pt>
                <c:pt idx="111">
                  <c:v>Austin Mckinney</c:v>
                </c:pt>
                <c:pt idx="112">
                  <c:v>Avery Maxwell</c:v>
                </c:pt>
                <c:pt idx="113">
                  <c:v>Axl Roche</c:v>
                </c:pt>
                <c:pt idx="114">
                  <c:v>Ayaan Britton</c:v>
                </c:pt>
                <c:pt idx="115">
                  <c:v>Ayat Miranda</c:v>
                </c:pt>
                <c:pt idx="116">
                  <c:v>Ayden Curtis</c:v>
                </c:pt>
                <c:pt idx="117">
                  <c:v>Ayomide Elliott</c:v>
                </c:pt>
                <c:pt idx="118">
                  <c:v>Ayush Dupont</c:v>
                </c:pt>
                <c:pt idx="119">
                  <c:v>Ayyub Dickson</c:v>
                </c:pt>
                <c:pt idx="120">
                  <c:v>Bailey Weir</c:v>
                </c:pt>
                <c:pt idx="121">
                  <c:v>Bartosz Horton</c:v>
                </c:pt>
                <c:pt idx="122">
                  <c:v>Baxter Castillo</c:v>
                </c:pt>
                <c:pt idx="123">
                  <c:v>Benjamin Heath</c:v>
                </c:pt>
                <c:pt idx="124">
                  <c:v>Benn Villegas</c:v>
                </c:pt>
                <c:pt idx="125">
                  <c:v>Bentley Moses</c:v>
                </c:pt>
                <c:pt idx="126">
                  <c:v>Bernice Fowler</c:v>
                </c:pt>
                <c:pt idx="127">
                  <c:v>Bertie Reeves</c:v>
                </c:pt>
                <c:pt idx="128">
                  <c:v>Bessie Millar</c:v>
                </c:pt>
                <c:pt idx="129">
                  <c:v>Billie Duffy</c:v>
                </c:pt>
                <c:pt idx="130">
                  <c:v>Blaine Appleton</c:v>
                </c:pt>
                <c:pt idx="131">
                  <c:v>Blaine Jacobs</c:v>
                </c:pt>
                <c:pt idx="132">
                  <c:v>Blake Fellows</c:v>
                </c:pt>
                <c:pt idx="133">
                  <c:v>Blake Wang</c:v>
                </c:pt>
                <c:pt idx="134">
                  <c:v>Bluebell Dale</c:v>
                </c:pt>
                <c:pt idx="135">
                  <c:v>Bobbie Pickett</c:v>
                </c:pt>
                <c:pt idx="136">
                  <c:v>Bobbie Watt</c:v>
                </c:pt>
                <c:pt idx="137">
                  <c:v>Borys Werner</c:v>
                </c:pt>
                <c:pt idx="138">
                  <c:v>Bradley Ware</c:v>
                </c:pt>
                <c:pt idx="139">
                  <c:v>Braiden Holcomb</c:v>
                </c:pt>
                <c:pt idx="140">
                  <c:v>Brandon-Lee Meyer</c:v>
                </c:pt>
                <c:pt idx="141">
                  <c:v>Brandy Peters</c:v>
                </c:pt>
                <c:pt idx="142">
                  <c:v>Braydon Mullins</c:v>
                </c:pt>
                <c:pt idx="143">
                  <c:v>Breanna Lu</c:v>
                </c:pt>
                <c:pt idx="144">
                  <c:v>Bree Ferrell</c:v>
                </c:pt>
                <c:pt idx="145">
                  <c:v>Brendon Cornish</c:v>
                </c:pt>
                <c:pt idx="146">
                  <c:v>Brodie Whyte</c:v>
                </c:pt>
                <c:pt idx="147">
                  <c:v>Bronte Kouma</c:v>
                </c:pt>
                <c:pt idx="148">
                  <c:v>Brooklyn Delarosa</c:v>
                </c:pt>
                <c:pt idx="149">
                  <c:v>Brooklyn Yang</c:v>
                </c:pt>
                <c:pt idx="150">
                  <c:v>Bruno Holder</c:v>
                </c:pt>
                <c:pt idx="151">
                  <c:v>Bryan Camacho</c:v>
                </c:pt>
                <c:pt idx="152">
                  <c:v>Bryce Mcconnell</c:v>
                </c:pt>
                <c:pt idx="153">
                  <c:v>Burhan Ramirez</c:v>
                </c:pt>
                <c:pt idx="154">
                  <c:v>Bushra Sloan</c:v>
                </c:pt>
                <c:pt idx="155">
                  <c:v>Buster Baldwin</c:v>
                </c:pt>
                <c:pt idx="156">
                  <c:v>Buster Boyce</c:v>
                </c:pt>
                <c:pt idx="157">
                  <c:v>Cade Morse</c:v>
                </c:pt>
                <c:pt idx="158">
                  <c:v>Caden Fields</c:v>
                </c:pt>
                <c:pt idx="159">
                  <c:v>Cai Humphreys</c:v>
                </c:pt>
                <c:pt idx="160">
                  <c:v>Cain Benitez</c:v>
                </c:pt>
                <c:pt idx="161">
                  <c:v>Caitlyn Tomlinson</c:v>
                </c:pt>
                <c:pt idx="162">
                  <c:v>Cali Edge</c:v>
                </c:pt>
                <c:pt idx="163">
                  <c:v>Cally Hayes</c:v>
                </c:pt>
                <c:pt idx="164">
                  <c:v>Calvin Sutherland</c:v>
                </c:pt>
                <c:pt idx="165">
                  <c:v>Cameron Roy</c:v>
                </c:pt>
                <c:pt idx="166">
                  <c:v>Camilla Oneal</c:v>
                </c:pt>
                <c:pt idx="167">
                  <c:v>Campbell Potts</c:v>
                </c:pt>
                <c:pt idx="168">
                  <c:v>Caoimhe Stafford</c:v>
                </c:pt>
                <c:pt idx="169">
                  <c:v>Caolan Cameron</c:v>
                </c:pt>
                <c:pt idx="170">
                  <c:v>Carmel Bradley</c:v>
                </c:pt>
                <c:pt idx="171">
                  <c:v>Carol Prentice</c:v>
                </c:pt>
                <c:pt idx="172">
                  <c:v>Carole Norris</c:v>
                </c:pt>
                <c:pt idx="173">
                  <c:v>Carrie-Ann Woods</c:v>
                </c:pt>
                <c:pt idx="174">
                  <c:v>Carwyn Blake</c:v>
                </c:pt>
                <c:pt idx="175">
                  <c:v>Cassandra Nava</c:v>
                </c:pt>
                <c:pt idx="176">
                  <c:v>Cassius Nielsen</c:v>
                </c:pt>
                <c:pt idx="177">
                  <c:v>Cathal Lancaster</c:v>
                </c:pt>
                <c:pt idx="178">
                  <c:v>Cecelia Howell</c:v>
                </c:pt>
                <c:pt idx="179">
                  <c:v>Celyn Combs</c:v>
                </c:pt>
                <c:pt idx="180">
                  <c:v>Celyn Keenan</c:v>
                </c:pt>
                <c:pt idx="181">
                  <c:v>Ceri Kaye</c:v>
                </c:pt>
                <c:pt idx="182">
                  <c:v>Cerys Glover</c:v>
                </c:pt>
                <c:pt idx="183">
                  <c:v>Chandni Conner</c:v>
                </c:pt>
                <c:pt idx="184">
                  <c:v>Chanelle Harris</c:v>
                </c:pt>
                <c:pt idx="185">
                  <c:v>Chanelle Haynes</c:v>
                </c:pt>
                <c:pt idx="186">
                  <c:v>Chanice Bird</c:v>
                </c:pt>
                <c:pt idx="187">
                  <c:v>Chantelle Smyth</c:v>
                </c:pt>
                <c:pt idx="188">
                  <c:v>Chardonnay Cherry</c:v>
                </c:pt>
                <c:pt idx="189">
                  <c:v>Charity Rogers</c:v>
                </c:pt>
                <c:pt idx="190">
                  <c:v>Charity Rosales</c:v>
                </c:pt>
                <c:pt idx="191">
                  <c:v>Charleigh Durham</c:v>
                </c:pt>
                <c:pt idx="192">
                  <c:v>Charley Amin</c:v>
                </c:pt>
                <c:pt idx="193">
                  <c:v>Che Hahn</c:v>
                </c:pt>
                <c:pt idx="194">
                  <c:v>Chelsy Mann</c:v>
                </c:pt>
                <c:pt idx="195">
                  <c:v>Chenai Dalby</c:v>
                </c:pt>
                <c:pt idx="196">
                  <c:v>Cheyenne Senior</c:v>
                </c:pt>
                <c:pt idx="197">
                  <c:v>Chloe Ferrell</c:v>
                </c:pt>
                <c:pt idx="198">
                  <c:v>Christiana Person</c:v>
                </c:pt>
                <c:pt idx="199">
                  <c:v>Christopher Stokes</c:v>
                </c:pt>
                <c:pt idx="200">
                  <c:v>Clarice Ewing</c:v>
                </c:pt>
                <c:pt idx="201">
                  <c:v>Clarissa Sykes</c:v>
                </c:pt>
                <c:pt idx="202">
                  <c:v>Clark Stephenson</c:v>
                </c:pt>
                <c:pt idx="203">
                  <c:v>Clement Rich</c:v>
                </c:pt>
                <c:pt idx="204">
                  <c:v>Cleveland Li</c:v>
                </c:pt>
                <c:pt idx="205">
                  <c:v>Clinton Ayers</c:v>
                </c:pt>
                <c:pt idx="206">
                  <c:v>Colleen Lynn</c:v>
                </c:pt>
                <c:pt idx="207">
                  <c:v>Connor Prince</c:v>
                </c:pt>
                <c:pt idx="208">
                  <c:v>Conor Armitage</c:v>
                </c:pt>
                <c:pt idx="209">
                  <c:v>Coral Melendez</c:v>
                </c:pt>
                <c:pt idx="210">
                  <c:v>Corban Rees</c:v>
                </c:pt>
                <c:pt idx="211">
                  <c:v>Corey Baldwin</c:v>
                </c:pt>
                <c:pt idx="212">
                  <c:v>Cormac Prince</c:v>
                </c:pt>
                <c:pt idx="213">
                  <c:v>Corrina Buckley</c:v>
                </c:pt>
                <c:pt idx="214">
                  <c:v>Cory Cochran</c:v>
                </c:pt>
                <c:pt idx="215">
                  <c:v>Courtney Lovell</c:v>
                </c:pt>
                <c:pt idx="216">
                  <c:v>Cristiano Gomez</c:v>
                </c:pt>
                <c:pt idx="217">
                  <c:v>Cruz Denton</c:v>
                </c:pt>
                <c:pt idx="218">
                  <c:v>Cruz Noble</c:v>
                </c:pt>
                <c:pt idx="219">
                  <c:v>Daisy Weston</c:v>
                </c:pt>
                <c:pt idx="220">
                  <c:v>Dakota Matthams</c:v>
                </c:pt>
                <c:pt idx="221">
                  <c:v>Dale Battle</c:v>
                </c:pt>
                <c:pt idx="222">
                  <c:v>Damian Dennis</c:v>
                </c:pt>
                <c:pt idx="223">
                  <c:v>Dana Valenzuela</c:v>
                </c:pt>
                <c:pt idx="224">
                  <c:v>Dane Foley</c:v>
                </c:pt>
                <c:pt idx="225">
                  <c:v>Dane Smyth</c:v>
                </c:pt>
                <c:pt idx="226">
                  <c:v>Dani Enriquez</c:v>
                </c:pt>
                <c:pt idx="227">
                  <c:v>Danica Horn</c:v>
                </c:pt>
                <c:pt idx="228">
                  <c:v>Daniele Macias</c:v>
                </c:pt>
                <c:pt idx="229">
                  <c:v>Daniella Lopez</c:v>
                </c:pt>
                <c:pt idx="230">
                  <c:v>Dante Camacho</c:v>
                </c:pt>
                <c:pt idx="231">
                  <c:v>Danyal Lord</c:v>
                </c:pt>
                <c:pt idx="232">
                  <c:v>Daphne Faulkner</c:v>
                </c:pt>
                <c:pt idx="233">
                  <c:v>Darcy Leigh</c:v>
                </c:pt>
                <c:pt idx="234">
                  <c:v>Daria Orr</c:v>
                </c:pt>
                <c:pt idx="235">
                  <c:v>Darin Fellows</c:v>
                </c:pt>
                <c:pt idx="236">
                  <c:v>Darin O'Reilly</c:v>
                </c:pt>
                <c:pt idx="237">
                  <c:v>Darla Gay</c:v>
                </c:pt>
                <c:pt idx="238">
                  <c:v>Darlene Berry</c:v>
                </c:pt>
                <c:pt idx="239">
                  <c:v>Darsh Edwards</c:v>
                </c:pt>
                <c:pt idx="240">
                  <c:v>Daryl Everett</c:v>
                </c:pt>
                <c:pt idx="241">
                  <c:v>Davey Hanson</c:v>
                </c:pt>
                <c:pt idx="242">
                  <c:v>Dawood Ratcliffe</c:v>
                </c:pt>
                <c:pt idx="243">
                  <c:v>Declan Valentine</c:v>
                </c:pt>
                <c:pt idx="244">
                  <c:v>Della Savage</c:v>
                </c:pt>
                <c:pt idx="245">
                  <c:v>Denise Camacho</c:v>
                </c:pt>
                <c:pt idx="246">
                  <c:v>Devan Colon</c:v>
                </c:pt>
                <c:pt idx="247">
                  <c:v>Devan Dillon</c:v>
                </c:pt>
                <c:pt idx="248">
                  <c:v>Devan Drummond</c:v>
                </c:pt>
                <c:pt idx="249">
                  <c:v>Devan Iles</c:v>
                </c:pt>
                <c:pt idx="250">
                  <c:v>Devante Mackie</c:v>
                </c:pt>
                <c:pt idx="251">
                  <c:v>Devante Sears</c:v>
                </c:pt>
                <c:pt idx="252">
                  <c:v>Dewey Avery</c:v>
                </c:pt>
                <c:pt idx="253">
                  <c:v>Dewey Wilkins</c:v>
                </c:pt>
                <c:pt idx="254">
                  <c:v>Dhruv Beard</c:v>
                </c:pt>
                <c:pt idx="255">
                  <c:v>Diesel Casey</c:v>
                </c:pt>
                <c:pt idx="256">
                  <c:v>Digby Bradley</c:v>
                </c:pt>
                <c:pt idx="257">
                  <c:v>Diogo Stevenson</c:v>
                </c:pt>
                <c:pt idx="258">
                  <c:v>Dionne Howarth</c:v>
                </c:pt>
                <c:pt idx="259">
                  <c:v>Dixie Finnegan</c:v>
                </c:pt>
                <c:pt idx="260">
                  <c:v>Dolcie York</c:v>
                </c:pt>
                <c:pt idx="261">
                  <c:v>Dominick Kearney</c:v>
                </c:pt>
                <c:pt idx="262">
                  <c:v>Domonic Marquez</c:v>
                </c:pt>
                <c:pt idx="263">
                  <c:v>Donte Marshall</c:v>
                </c:pt>
                <c:pt idx="264">
                  <c:v>Duane Rooney</c:v>
                </c:pt>
                <c:pt idx="265">
                  <c:v>Duncan Ferreira</c:v>
                </c:pt>
                <c:pt idx="266">
                  <c:v>Dwayne Hansen</c:v>
                </c:pt>
                <c:pt idx="267">
                  <c:v>Dylan Begum</c:v>
                </c:pt>
                <c:pt idx="268">
                  <c:v>Eamon Fritz</c:v>
                </c:pt>
                <c:pt idx="269">
                  <c:v>Edan Tate</c:v>
                </c:pt>
                <c:pt idx="270">
                  <c:v>Edan Wolfe</c:v>
                </c:pt>
                <c:pt idx="271">
                  <c:v>Edie Tyler</c:v>
                </c:pt>
                <c:pt idx="272">
                  <c:v>Edna Peacock</c:v>
                </c:pt>
                <c:pt idx="273">
                  <c:v>Eesa Riggs</c:v>
                </c:pt>
                <c:pt idx="274">
                  <c:v>Efe Hawkins</c:v>
                </c:pt>
                <c:pt idx="275">
                  <c:v>Eli Tran</c:v>
                </c:pt>
                <c:pt idx="276">
                  <c:v>Elin Bullock</c:v>
                </c:pt>
                <c:pt idx="277">
                  <c:v>Elin Whitaker</c:v>
                </c:pt>
                <c:pt idx="278">
                  <c:v>Eliot Curran</c:v>
                </c:pt>
                <c:pt idx="279">
                  <c:v>Elisha Nixon</c:v>
                </c:pt>
                <c:pt idx="280">
                  <c:v>Ellena Klein</c:v>
                </c:pt>
                <c:pt idx="281">
                  <c:v>Ellie Beltran</c:v>
                </c:pt>
                <c:pt idx="282">
                  <c:v>Ellie-Mai Nolan</c:v>
                </c:pt>
                <c:pt idx="283">
                  <c:v>Ellie-May Adkins</c:v>
                </c:pt>
                <c:pt idx="284">
                  <c:v>Ellie-Rose Mcgowan</c:v>
                </c:pt>
                <c:pt idx="285">
                  <c:v>Elsie Mccabe</c:v>
                </c:pt>
                <c:pt idx="286">
                  <c:v>Elvis Mccaffrey</c:v>
                </c:pt>
                <c:pt idx="287">
                  <c:v>Elwood Mcgee</c:v>
                </c:pt>
                <c:pt idx="288">
                  <c:v>Elwood Price</c:v>
                </c:pt>
                <c:pt idx="289">
                  <c:v>Ema Maguire</c:v>
                </c:pt>
                <c:pt idx="290">
                  <c:v>Emelie Mackenzie</c:v>
                </c:pt>
                <c:pt idx="291">
                  <c:v>Emilio Nolan</c:v>
                </c:pt>
                <c:pt idx="292">
                  <c:v>Emma Whitehead</c:v>
                </c:pt>
                <c:pt idx="293">
                  <c:v>Eoin Haigh</c:v>
                </c:pt>
                <c:pt idx="294">
                  <c:v>Eric Christensen</c:v>
                </c:pt>
                <c:pt idx="295">
                  <c:v>Eric Noel</c:v>
                </c:pt>
                <c:pt idx="296">
                  <c:v>Erin Weber</c:v>
                </c:pt>
                <c:pt idx="297">
                  <c:v>Ernie Garza</c:v>
                </c:pt>
                <c:pt idx="298">
                  <c:v>Ernie Rankin</c:v>
                </c:pt>
                <c:pt idx="299">
                  <c:v>Esha Mair</c:v>
                </c:pt>
                <c:pt idx="300">
                  <c:v>Esme-Rose Orr</c:v>
                </c:pt>
                <c:pt idx="301">
                  <c:v>Essa Petersen</c:v>
                </c:pt>
                <c:pt idx="302">
                  <c:v>Eva Pierce</c:v>
                </c:pt>
                <c:pt idx="303">
                  <c:v>Evan Barnard</c:v>
                </c:pt>
                <c:pt idx="304">
                  <c:v>Eva-Rose Suarez</c:v>
                </c:pt>
                <c:pt idx="305">
                  <c:v>Evie-Rose Garner</c:v>
                </c:pt>
                <c:pt idx="306">
                  <c:v>Evie-Rose Puckett</c:v>
                </c:pt>
                <c:pt idx="307">
                  <c:v>Ewen Rios</c:v>
                </c:pt>
                <c:pt idx="308">
                  <c:v>Ewen Traynor</c:v>
                </c:pt>
                <c:pt idx="309">
                  <c:v>Ewen Villa</c:v>
                </c:pt>
                <c:pt idx="310">
                  <c:v>Ezekiel Wood</c:v>
                </c:pt>
                <c:pt idx="311">
                  <c:v>Faheem Perry</c:v>
                </c:pt>
                <c:pt idx="312">
                  <c:v>Faiz Woolley</c:v>
                </c:pt>
                <c:pt idx="313">
                  <c:v>Fardeen Horne</c:v>
                </c:pt>
                <c:pt idx="314">
                  <c:v>Filip Lynn</c:v>
                </c:pt>
                <c:pt idx="315">
                  <c:v>Filip Mcgill</c:v>
                </c:pt>
                <c:pt idx="316">
                  <c:v>Finnley Calvert</c:v>
                </c:pt>
                <c:pt idx="317">
                  <c:v>Finnley Hendricks</c:v>
                </c:pt>
                <c:pt idx="318">
                  <c:v>Firat Irving</c:v>
                </c:pt>
                <c:pt idx="319">
                  <c:v>Florrie Hood</c:v>
                </c:pt>
                <c:pt idx="320">
                  <c:v>Flynn Pugh</c:v>
                </c:pt>
                <c:pt idx="321">
                  <c:v>Forrest Steele</c:v>
                </c:pt>
                <c:pt idx="322">
                  <c:v>Fox Ewing</c:v>
                </c:pt>
                <c:pt idx="323">
                  <c:v>Francesco Churchill</c:v>
                </c:pt>
                <c:pt idx="324">
                  <c:v>Francis Kaiser</c:v>
                </c:pt>
                <c:pt idx="325">
                  <c:v>Frank Good</c:v>
                </c:pt>
                <c:pt idx="326">
                  <c:v>Franky Quintana</c:v>
                </c:pt>
                <c:pt idx="327">
                  <c:v>Frazer John</c:v>
                </c:pt>
                <c:pt idx="328">
                  <c:v>Freddie Chambers</c:v>
                </c:pt>
                <c:pt idx="329">
                  <c:v>Frederic Bostock</c:v>
                </c:pt>
                <c:pt idx="330">
                  <c:v>Fynley Tucker</c:v>
                </c:pt>
                <c:pt idx="331">
                  <c:v>Georgina Schwartz</c:v>
                </c:pt>
                <c:pt idx="332">
                  <c:v>Geraldine Needham</c:v>
                </c:pt>
                <c:pt idx="333">
                  <c:v>Gerard Grant</c:v>
                </c:pt>
                <c:pt idx="334">
                  <c:v>Gethin Munoz</c:v>
                </c:pt>
                <c:pt idx="335">
                  <c:v>Giles Vincent</c:v>
                </c:pt>
                <c:pt idx="336">
                  <c:v>Giuseppe Dickens</c:v>
                </c:pt>
                <c:pt idx="337">
                  <c:v>Glen Farley</c:v>
                </c:pt>
                <c:pt idx="338">
                  <c:v>Grace Torres</c:v>
                </c:pt>
                <c:pt idx="339">
                  <c:v>Gracie-Mai Anthony</c:v>
                </c:pt>
                <c:pt idx="340">
                  <c:v>Gregg Crane</c:v>
                </c:pt>
                <c:pt idx="341">
                  <c:v>Gruffydd Cole</c:v>
                </c:pt>
                <c:pt idx="342">
                  <c:v>Guto Swift</c:v>
                </c:pt>
                <c:pt idx="343">
                  <c:v>Hadi Finch</c:v>
                </c:pt>
                <c:pt idx="344">
                  <c:v>Hailie Wormald</c:v>
                </c:pt>
                <c:pt idx="345">
                  <c:v>Hakim Molina</c:v>
                </c:pt>
                <c:pt idx="346">
                  <c:v>Halima Brewer</c:v>
                </c:pt>
                <c:pt idx="347">
                  <c:v>Hamid Woods</c:v>
                </c:pt>
                <c:pt idx="348">
                  <c:v>Hamza Howells</c:v>
                </c:pt>
                <c:pt idx="349">
                  <c:v>Hamzah Humphreys</c:v>
                </c:pt>
                <c:pt idx="350">
                  <c:v>Hamzah Prentice</c:v>
                </c:pt>
                <c:pt idx="351">
                  <c:v>Harlan Atherton</c:v>
                </c:pt>
                <c:pt idx="352">
                  <c:v>Haseeb Eaton</c:v>
                </c:pt>
                <c:pt idx="353">
                  <c:v>Hashim Nolan</c:v>
                </c:pt>
                <c:pt idx="354">
                  <c:v>Hassan Barry</c:v>
                </c:pt>
                <c:pt idx="355">
                  <c:v>Hawwa Blevins</c:v>
                </c:pt>
                <c:pt idx="356">
                  <c:v>Hermione Hope</c:v>
                </c:pt>
                <c:pt idx="357">
                  <c:v>Hester Nixon</c:v>
                </c:pt>
                <c:pt idx="358">
                  <c:v>Hiba Alvarado</c:v>
                </c:pt>
                <c:pt idx="359">
                  <c:v>Hibah Schultz</c:v>
                </c:pt>
                <c:pt idx="360">
                  <c:v>Hibba Ayala</c:v>
                </c:pt>
                <c:pt idx="361">
                  <c:v>Hilda Childs</c:v>
                </c:pt>
                <c:pt idx="362">
                  <c:v>Ho Hogan</c:v>
                </c:pt>
                <c:pt idx="363">
                  <c:v>Hope Harmon</c:v>
                </c:pt>
                <c:pt idx="364">
                  <c:v>Huda Fleming</c:v>
                </c:pt>
                <c:pt idx="365">
                  <c:v>Hudson Christian</c:v>
                </c:pt>
                <c:pt idx="366">
                  <c:v>Hugo Thomas</c:v>
                </c:pt>
                <c:pt idx="367">
                  <c:v>Huma Larsen</c:v>
                </c:pt>
                <c:pt idx="368">
                  <c:v>Humayra Atkins</c:v>
                </c:pt>
                <c:pt idx="369">
                  <c:v>Huzaifa Macfarlane</c:v>
                </c:pt>
                <c:pt idx="370">
                  <c:v>Ian Fischer</c:v>
                </c:pt>
                <c:pt idx="371">
                  <c:v>Ieuan Lovell</c:v>
                </c:pt>
                <c:pt idx="372">
                  <c:v>Ifan Warren</c:v>
                </c:pt>
                <c:pt idx="373">
                  <c:v>Ifrah Buchanan</c:v>
                </c:pt>
                <c:pt idx="374">
                  <c:v>Iga Little</c:v>
                </c:pt>
                <c:pt idx="375">
                  <c:v>Ihsan Galvan</c:v>
                </c:pt>
                <c:pt idx="376">
                  <c:v>Iman Copeland</c:v>
                </c:pt>
                <c:pt idx="377">
                  <c:v>Inaayah French</c:v>
                </c:pt>
                <c:pt idx="378">
                  <c:v>Indiana Acosta</c:v>
                </c:pt>
                <c:pt idx="379">
                  <c:v>Ines Cotton</c:v>
                </c:pt>
                <c:pt idx="380">
                  <c:v>Ingrid Rowe</c:v>
                </c:pt>
                <c:pt idx="381">
                  <c:v>Ioan Hammond</c:v>
                </c:pt>
                <c:pt idx="382">
                  <c:v>Iolo Armstrong</c:v>
                </c:pt>
                <c:pt idx="383">
                  <c:v>Iram Mclellan</c:v>
                </c:pt>
                <c:pt idx="384">
                  <c:v>Isaak Ward</c:v>
                </c:pt>
                <c:pt idx="385">
                  <c:v>Isabel Gardiner</c:v>
                </c:pt>
                <c:pt idx="386">
                  <c:v>Isabel Mayer</c:v>
                </c:pt>
                <c:pt idx="387">
                  <c:v>Ishika Kidd</c:v>
                </c:pt>
                <c:pt idx="388">
                  <c:v>Ishmael Rhodes</c:v>
                </c:pt>
                <c:pt idx="389">
                  <c:v>Isla-Mae Coffey</c:v>
                </c:pt>
                <c:pt idx="390">
                  <c:v>Isla-Mae Moran</c:v>
                </c:pt>
                <c:pt idx="391">
                  <c:v>Isobel Duarte</c:v>
                </c:pt>
                <c:pt idx="392">
                  <c:v>Issa Blankenship</c:v>
                </c:pt>
                <c:pt idx="393">
                  <c:v>Ivor Justice</c:v>
                </c:pt>
                <c:pt idx="394">
                  <c:v>Ivor Riley</c:v>
                </c:pt>
                <c:pt idx="395">
                  <c:v>Ivor Yang</c:v>
                </c:pt>
                <c:pt idx="396">
                  <c:v>Jada Cortes</c:v>
                </c:pt>
                <c:pt idx="397">
                  <c:v>Jada Hall</c:v>
                </c:pt>
                <c:pt idx="398">
                  <c:v>Jade Ewing</c:v>
                </c:pt>
                <c:pt idx="399">
                  <c:v>Jaeden Freeman</c:v>
                </c:pt>
                <c:pt idx="400">
                  <c:v>Jagdeep Dixon</c:v>
                </c:pt>
                <c:pt idx="401">
                  <c:v>Jagoda Cleveland</c:v>
                </c:pt>
                <c:pt idx="402">
                  <c:v>Jai Boone</c:v>
                </c:pt>
                <c:pt idx="403">
                  <c:v>Jaiden Sheridan</c:v>
                </c:pt>
                <c:pt idx="404">
                  <c:v>Jaime Vega</c:v>
                </c:pt>
                <c:pt idx="405">
                  <c:v>Jak Rosas</c:v>
                </c:pt>
                <c:pt idx="406">
                  <c:v>Jameson Denton</c:v>
                </c:pt>
                <c:pt idx="407">
                  <c:v>Jamie-Lee Vasquez</c:v>
                </c:pt>
                <c:pt idx="408">
                  <c:v>Jamie-Leigh Douglas</c:v>
                </c:pt>
                <c:pt idx="409">
                  <c:v>Jane Beech</c:v>
                </c:pt>
                <c:pt idx="410">
                  <c:v>Jareth William</c:v>
                </c:pt>
                <c:pt idx="411">
                  <c:v>Javan Sanderson</c:v>
                </c:pt>
                <c:pt idx="412">
                  <c:v>Jayce Alvarado</c:v>
                </c:pt>
                <c:pt idx="413">
                  <c:v>Jaydn Preece</c:v>
                </c:pt>
                <c:pt idx="414">
                  <c:v>Jaydon Cano</c:v>
                </c:pt>
                <c:pt idx="415">
                  <c:v>Jaye Vincent</c:v>
                </c:pt>
                <c:pt idx="416">
                  <c:v>Jayne Jefferson</c:v>
                </c:pt>
                <c:pt idx="417">
                  <c:v>Jean Griffiths</c:v>
                </c:pt>
                <c:pt idx="418">
                  <c:v>Jean Stokes</c:v>
                </c:pt>
                <c:pt idx="419">
                  <c:v>Jean-Luc Casey</c:v>
                </c:pt>
                <c:pt idx="420">
                  <c:v>Jed Cuevas</c:v>
                </c:pt>
                <c:pt idx="421">
                  <c:v>Jeevan Ahmed</c:v>
                </c:pt>
                <c:pt idx="422">
                  <c:v>Jeevan Russo</c:v>
                </c:pt>
                <c:pt idx="423">
                  <c:v>Jeffrey Galindo</c:v>
                </c:pt>
                <c:pt idx="424">
                  <c:v>Jem Sanders</c:v>
                </c:pt>
                <c:pt idx="425">
                  <c:v>Jemma Spencer</c:v>
                </c:pt>
                <c:pt idx="426">
                  <c:v>Jenson Connelly</c:v>
                </c:pt>
                <c:pt idx="427">
                  <c:v>Jesus Flores</c:v>
                </c:pt>
                <c:pt idx="428">
                  <c:v>Jett Lee</c:v>
                </c:pt>
                <c:pt idx="429">
                  <c:v>Jia Harrington</c:v>
                </c:pt>
                <c:pt idx="430">
                  <c:v>Jill Holmes</c:v>
                </c:pt>
                <c:pt idx="431">
                  <c:v>Jim Hayward</c:v>
                </c:pt>
                <c:pt idx="432">
                  <c:v>Jocelyn Oliver</c:v>
                </c:pt>
                <c:pt idx="433">
                  <c:v>Jodi Mcmanus</c:v>
                </c:pt>
                <c:pt idx="434">
                  <c:v>Joely Huffman</c:v>
                </c:pt>
                <c:pt idx="435">
                  <c:v>Johan Long</c:v>
                </c:pt>
                <c:pt idx="436">
                  <c:v>Johanna Dowling</c:v>
                </c:pt>
                <c:pt idx="437">
                  <c:v>Johnathon Corrigan</c:v>
                </c:pt>
                <c:pt idx="438">
                  <c:v>Jonty Smith</c:v>
                </c:pt>
                <c:pt idx="439">
                  <c:v>Jordanna Carpenter</c:v>
                </c:pt>
                <c:pt idx="440">
                  <c:v>Jorden Kirkland</c:v>
                </c:pt>
                <c:pt idx="441">
                  <c:v>Jordi Stuart</c:v>
                </c:pt>
                <c:pt idx="442">
                  <c:v>Jordyn Booth</c:v>
                </c:pt>
                <c:pt idx="443">
                  <c:v>Jorgie Callahan</c:v>
                </c:pt>
                <c:pt idx="444">
                  <c:v>Jorgie Hanson</c:v>
                </c:pt>
                <c:pt idx="445">
                  <c:v>Jose Lambert</c:v>
                </c:pt>
                <c:pt idx="446">
                  <c:v>Joseph Skinner</c:v>
                </c:pt>
                <c:pt idx="447">
                  <c:v>Josh Finney</c:v>
                </c:pt>
                <c:pt idx="448">
                  <c:v>Jozef Bloom</c:v>
                </c:pt>
                <c:pt idx="449">
                  <c:v>Juan Grimes</c:v>
                </c:pt>
                <c:pt idx="450">
                  <c:v>Judith Scott</c:v>
                </c:pt>
                <c:pt idx="451">
                  <c:v>Jules Byers</c:v>
                </c:pt>
                <c:pt idx="452">
                  <c:v>Julius Guerrero</c:v>
                </c:pt>
                <c:pt idx="453">
                  <c:v>Julius Herring</c:v>
                </c:pt>
                <c:pt idx="454">
                  <c:v>Juno Bateman</c:v>
                </c:pt>
                <c:pt idx="455">
                  <c:v>Kacy Bailey</c:v>
                </c:pt>
                <c:pt idx="456">
                  <c:v>Kaden Daly</c:v>
                </c:pt>
                <c:pt idx="457">
                  <c:v>Kain Kemp</c:v>
                </c:pt>
                <c:pt idx="458">
                  <c:v>Kaiya Huber</c:v>
                </c:pt>
                <c:pt idx="459">
                  <c:v>Kaleb Wyatt</c:v>
                </c:pt>
                <c:pt idx="460">
                  <c:v>Kalum Bass</c:v>
                </c:pt>
                <c:pt idx="461">
                  <c:v>Kamron Blackmore</c:v>
                </c:pt>
                <c:pt idx="462">
                  <c:v>Kareem Redman</c:v>
                </c:pt>
                <c:pt idx="463">
                  <c:v>Kareena Boyle</c:v>
                </c:pt>
                <c:pt idx="464">
                  <c:v>Karol Craig</c:v>
                </c:pt>
                <c:pt idx="465">
                  <c:v>Karson Lu</c:v>
                </c:pt>
                <c:pt idx="466">
                  <c:v>Kasper Higgs</c:v>
                </c:pt>
                <c:pt idx="467">
                  <c:v>Kate Dunkley</c:v>
                </c:pt>
                <c:pt idx="468">
                  <c:v>Katerina Tran</c:v>
                </c:pt>
                <c:pt idx="469">
                  <c:v>Katrina Esquivel</c:v>
                </c:pt>
                <c:pt idx="470">
                  <c:v>Kay Oneil</c:v>
                </c:pt>
                <c:pt idx="471">
                  <c:v>Kayla Skinner</c:v>
                </c:pt>
                <c:pt idx="472">
                  <c:v>Kaylem Howard</c:v>
                </c:pt>
                <c:pt idx="473">
                  <c:v>Kayley Barajas</c:v>
                </c:pt>
                <c:pt idx="474">
                  <c:v>Keanu Mahoney</c:v>
                </c:pt>
                <c:pt idx="475">
                  <c:v>Keir Allman</c:v>
                </c:pt>
                <c:pt idx="476">
                  <c:v>Kenan Pruitt</c:v>
                </c:pt>
                <c:pt idx="477">
                  <c:v>Kenan Witt</c:v>
                </c:pt>
                <c:pt idx="478">
                  <c:v>Kendal Todd</c:v>
                </c:pt>
                <c:pt idx="479">
                  <c:v>Kendall Horton</c:v>
                </c:pt>
                <c:pt idx="480">
                  <c:v>Kennedy Guzman</c:v>
                </c:pt>
                <c:pt idx="481">
                  <c:v>Kennedy Pittman</c:v>
                </c:pt>
                <c:pt idx="482">
                  <c:v>Kerry Mccann</c:v>
                </c:pt>
                <c:pt idx="483">
                  <c:v>Kester Estrada</c:v>
                </c:pt>
                <c:pt idx="484">
                  <c:v>Khadijah Joseph</c:v>
                </c:pt>
                <c:pt idx="485">
                  <c:v>Khia Dotson</c:v>
                </c:pt>
                <c:pt idx="486">
                  <c:v>Khloe Dixon</c:v>
                </c:pt>
                <c:pt idx="487">
                  <c:v>Kia Henson</c:v>
                </c:pt>
                <c:pt idx="488">
                  <c:v>Kiara Pearson</c:v>
                </c:pt>
                <c:pt idx="489">
                  <c:v>Kiefer Copeland</c:v>
                </c:pt>
                <c:pt idx="490">
                  <c:v>Kieren Bradshaw</c:v>
                </c:pt>
                <c:pt idx="491">
                  <c:v>Kingsley Novak</c:v>
                </c:pt>
                <c:pt idx="492">
                  <c:v>Kingston Rowland</c:v>
                </c:pt>
                <c:pt idx="493">
                  <c:v>Kirk Mcfarlane</c:v>
                </c:pt>
                <c:pt idx="494">
                  <c:v>Kirk Nguyen</c:v>
                </c:pt>
                <c:pt idx="495">
                  <c:v>Kirk Parsons</c:v>
                </c:pt>
                <c:pt idx="496">
                  <c:v>Kit Horn</c:v>
                </c:pt>
                <c:pt idx="497">
                  <c:v>Kiya Bass</c:v>
                </c:pt>
                <c:pt idx="498">
                  <c:v>Klay Mcnally</c:v>
                </c:pt>
                <c:pt idx="499">
                  <c:v>Koa Fowler</c:v>
                </c:pt>
                <c:pt idx="500">
                  <c:v>Kobi Findlay</c:v>
                </c:pt>
                <c:pt idx="501">
                  <c:v>Kobie Leon</c:v>
                </c:pt>
                <c:pt idx="502">
                  <c:v>Kobie Schroeder</c:v>
                </c:pt>
                <c:pt idx="503">
                  <c:v>Kodi Lawson</c:v>
                </c:pt>
                <c:pt idx="504">
                  <c:v>Kody Fulton</c:v>
                </c:pt>
                <c:pt idx="505">
                  <c:v>Kofi Hobbs</c:v>
                </c:pt>
                <c:pt idx="506">
                  <c:v>Kole Gomez</c:v>
                </c:pt>
                <c:pt idx="507">
                  <c:v>Konnor Barrera</c:v>
                </c:pt>
                <c:pt idx="508">
                  <c:v>Krish Berry</c:v>
                </c:pt>
                <c:pt idx="509">
                  <c:v>Kristen Parkes</c:v>
                </c:pt>
                <c:pt idx="510">
                  <c:v>Kristi Griffith</c:v>
                </c:pt>
                <c:pt idx="511">
                  <c:v>Krystal Knox</c:v>
                </c:pt>
                <c:pt idx="512">
                  <c:v>Krzysztof Lucero</c:v>
                </c:pt>
                <c:pt idx="513">
                  <c:v>Kush Frederick</c:v>
                </c:pt>
                <c:pt idx="514">
                  <c:v>Kylie Rankin</c:v>
                </c:pt>
                <c:pt idx="515">
                  <c:v>Kylo Trujillo</c:v>
                </c:pt>
                <c:pt idx="516">
                  <c:v>Kyra Mercer</c:v>
                </c:pt>
                <c:pt idx="517">
                  <c:v>Lacy Carlson</c:v>
                </c:pt>
                <c:pt idx="518">
                  <c:v>Lainey Woodard</c:v>
                </c:pt>
                <c:pt idx="519">
                  <c:v>Lamar Esquivel</c:v>
                </c:pt>
                <c:pt idx="520">
                  <c:v>Laurel Sutton</c:v>
                </c:pt>
                <c:pt idx="521">
                  <c:v>Lauren Bellamy</c:v>
                </c:pt>
                <c:pt idx="522">
                  <c:v>Lee Stone</c:v>
                </c:pt>
                <c:pt idx="523">
                  <c:v>Leela Hurst</c:v>
                </c:pt>
                <c:pt idx="524">
                  <c:v>Lesley Singleton</c:v>
                </c:pt>
                <c:pt idx="525">
                  <c:v>Levi Ortega</c:v>
                </c:pt>
                <c:pt idx="526">
                  <c:v>Levi Waters</c:v>
                </c:pt>
                <c:pt idx="527">
                  <c:v>Lewie Bentley</c:v>
                </c:pt>
                <c:pt idx="528">
                  <c:v>Lewys Haines</c:v>
                </c:pt>
                <c:pt idx="529">
                  <c:v>Lexi-Mai Booth</c:v>
                </c:pt>
                <c:pt idx="530">
                  <c:v>Leyton O'Reilly</c:v>
                </c:pt>
                <c:pt idx="531">
                  <c:v>Lia Lister</c:v>
                </c:pt>
                <c:pt idx="532">
                  <c:v>Lianne Whiteley</c:v>
                </c:pt>
                <c:pt idx="533">
                  <c:v>Libby Frame</c:v>
                </c:pt>
                <c:pt idx="534">
                  <c:v>Lidia Dixon</c:v>
                </c:pt>
                <c:pt idx="535">
                  <c:v>Lilianna Curtis</c:v>
                </c:pt>
                <c:pt idx="536">
                  <c:v>Lilith Sanford</c:v>
                </c:pt>
                <c:pt idx="537">
                  <c:v>Lilly-Grace Wilcox</c:v>
                </c:pt>
                <c:pt idx="538">
                  <c:v>Lincoln Sanchez</c:v>
                </c:pt>
                <c:pt idx="539">
                  <c:v>Lindsay Tate</c:v>
                </c:pt>
                <c:pt idx="540">
                  <c:v>Lindsey Clark</c:v>
                </c:pt>
                <c:pt idx="541">
                  <c:v>Lindsey Mata</c:v>
                </c:pt>
                <c:pt idx="542">
                  <c:v>Lisa Baldwin</c:v>
                </c:pt>
                <c:pt idx="543">
                  <c:v>Lleyton Paterson</c:v>
                </c:pt>
                <c:pt idx="544">
                  <c:v>Lucia Mcclain</c:v>
                </c:pt>
                <c:pt idx="545">
                  <c:v>Luciana Cairns</c:v>
                </c:pt>
                <c:pt idx="546">
                  <c:v>Lucien George</c:v>
                </c:pt>
                <c:pt idx="547">
                  <c:v>Lucille Kearney</c:v>
                </c:pt>
                <c:pt idx="548">
                  <c:v>Lucinda Durham</c:v>
                </c:pt>
                <c:pt idx="549">
                  <c:v>Lucinda Harding</c:v>
                </c:pt>
                <c:pt idx="550">
                  <c:v>Lulu Frost</c:v>
                </c:pt>
                <c:pt idx="551">
                  <c:v>Lynsey Becker</c:v>
                </c:pt>
                <c:pt idx="552">
                  <c:v>Maariya Goldsmith</c:v>
                </c:pt>
                <c:pt idx="553">
                  <c:v>Macauley Bean</c:v>
                </c:pt>
                <c:pt idx="554">
                  <c:v>Macauley Wilder</c:v>
                </c:pt>
                <c:pt idx="555">
                  <c:v>Macauly Barr</c:v>
                </c:pt>
                <c:pt idx="556">
                  <c:v>Macauly Yang</c:v>
                </c:pt>
                <c:pt idx="557">
                  <c:v>Maci Hensley</c:v>
                </c:pt>
                <c:pt idx="558">
                  <c:v>Mackenzie Randolph</c:v>
                </c:pt>
                <c:pt idx="559">
                  <c:v>Macy Hulme</c:v>
                </c:pt>
                <c:pt idx="560">
                  <c:v>Maddie Blaese</c:v>
                </c:pt>
                <c:pt idx="561">
                  <c:v>Madeeha Pena</c:v>
                </c:pt>
                <c:pt idx="562">
                  <c:v>Madihah Velazquez</c:v>
                </c:pt>
                <c:pt idx="563">
                  <c:v>Madina Dickinson</c:v>
                </c:pt>
                <c:pt idx="564">
                  <c:v>Magdalena Maxwell</c:v>
                </c:pt>
                <c:pt idx="565">
                  <c:v>Magnus Dunne</c:v>
                </c:pt>
                <c:pt idx="566">
                  <c:v>Mahamed Kearns</c:v>
                </c:pt>
                <c:pt idx="567">
                  <c:v>Mahira Whitfield</c:v>
                </c:pt>
                <c:pt idx="568">
                  <c:v>Mai Solis</c:v>
                </c:pt>
                <c:pt idx="569">
                  <c:v>Mairead Lawrence</c:v>
                </c:pt>
                <c:pt idx="570">
                  <c:v>Maiya Blackmore</c:v>
                </c:pt>
                <c:pt idx="571">
                  <c:v>Maizie Walter</c:v>
                </c:pt>
                <c:pt idx="572">
                  <c:v>Maja Travis</c:v>
                </c:pt>
                <c:pt idx="573">
                  <c:v>Malachy Higgs</c:v>
                </c:pt>
                <c:pt idx="574">
                  <c:v>Malaika Spears</c:v>
                </c:pt>
                <c:pt idx="575">
                  <c:v>Malak Olson</c:v>
                </c:pt>
                <c:pt idx="576">
                  <c:v>Malakai Plant</c:v>
                </c:pt>
                <c:pt idx="577">
                  <c:v>Malaki Kearns</c:v>
                </c:pt>
                <c:pt idx="578">
                  <c:v>Mali Storey</c:v>
                </c:pt>
                <c:pt idx="579">
                  <c:v>Malia Delaney</c:v>
                </c:pt>
                <c:pt idx="580">
                  <c:v>Malik Alcock</c:v>
                </c:pt>
                <c:pt idx="581">
                  <c:v>Manahil Bradley</c:v>
                </c:pt>
                <c:pt idx="582">
                  <c:v>Manal Clements</c:v>
                </c:pt>
                <c:pt idx="583">
                  <c:v>Manuel Klein</c:v>
                </c:pt>
                <c:pt idx="584">
                  <c:v>Manveer Gibson</c:v>
                </c:pt>
                <c:pt idx="585">
                  <c:v>Marc Macleod</c:v>
                </c:pt>
                <c:pt idx="586">
                  <c:v>Marc Mcgowan</c:v>
                </c:pt>
                <c:pt idx="587">
                  <c:v>Marco Bate</c:v>
                </c:pt>
                <c:pt idx="588">
                  <c:v>Mared Pittman</c:v>
                </c:pt>
                <c:pt idx="589">
                  <c:v>Mared Prosser</c:v>
                </c:pt>
                <c:pt idx="590">
                  <c:v>Marianna Callaghan</c:v>
                </c:pt>
                <c:pt idx="591">
                  <c:v>Marianna Carter</c:v>
                </c:pt>
                <c:pt idx="592">
                  <c:v>Mariella Pemberton</c:v>
                </c:pt>
                <c:pt idx="593">
                  <c:v>Mark Burnett</c:v>
                </c:pt>
                <c:pt idx="594">
                  <c:v>Marley Krause</c:v>
                </c:pt>
                <c:pt idx="595">
                  <c:v>Martin Owen</c:v>
                </c:pt>
                <c:pt idx="596">
                  <c:v>Martyn Craft</c:v>
                </c:pt>
                <c:pt idx="597">
                  <c:v>Mason Horne</c:v>
                </c:pt>
                <c:pt idx="598">
                  <c:v>Mason Sharpe</c:v>
                </c:pt>
                <c:pt idx="599">
                  <c:v>Matei Dodd</c:v>
                </c:pt>
                <c:pt idx="600">
                  <c:v>Mathilde Cantrell</c:v>
                </c:pt>
                <c:pt idx="601">
                  <c:v>Matilda Middleton</c:v>
                </c:pt>
                <c:pt idx="602">
                  <c:v>Matt Thornton</c:v>
                </c:pt>
                <c:pt idx="603">
                  <c:v>Maud Bate</c:v>
                </c:pt>
                <c:pt idx="604">
                  <c:v>Maud Bloggs</c:v>
                </c:pt>
                <c:pt idx="605">
                  <c:v>Max Levy</c:v>
                </c:pt>
                <c:pt idx="606">
                  <c:v>Max Rawlings</c:v>
                </c:pt>
                <c:pt idx="607">
                  <c:v>Maya Fox</c:v>
                </c:pt>
                <c:pt idx="608">
                  <c:v>Maya Little</c:v>
                </c:pt>
                <c:pt idx="609">
                  <c:v>Maya Mccarthy</c:v>
                </c:pt>
                <c:pt idx="610">
                  <c:v>Mehdi Hansen</c:v>
                </c:pt>
                <c:pt idx="611">
                  <c:v>Melissa Kaufman</c:v>
                </c:pt>
                <c:pt idx="612">
                  <c:v>Melvin Underwood</c:v>
                </c:pt>
                <c:pt idx="613">
                  <c:v>Menaal Russell</c:v>
                </c:pt>
                <c:pt idx="614">
                  <c:v>Menachem Montoya</c:v>
                </c:pt>
                <c:pt idx="615">
                  <c:v>Menachem O'Sullivan</c:v>
                </c:pt>
                <c:pt idx="616">
                  <c:v>Mercy Alvarez</c:v>
                </c:pt>
                <c:pt idx="617">
                  <c:v>Merlin Pena</c:v>
                </c:pt>
                <c:pt idx="618">
                  <c:v>Miah Keeling</c:v>
                </c:pt>
                <c:pt idx="619">
                  <c:v>Micah Cooper</c:v>
                </c:pt>
                <c:pt idx="620">
                  <c:v>Micah Donnelly</c:v>
                </c:pt>
                <c:pt idx="621">
                  <c:v>Micah Thompson</c:v>
                </c:pt>
                <c:pt idx="622">
                  <c:v>Michael Wallis</c:v>
                </c:pt>
                <c:pt idx="623">
                  <c:v>Micheal Greer</c:v>
                </c:pt>
                <c:pt idx="624">
                  <c:v>Michele Burris</c:v>
                </c:pt>
                <c:pt idx="625">
                  <c:v>Mike O'Sullivan</c:v>
                </c:pt>
                <c:pt idx="626">
                  <c:v>Millicent Chang</c:v>
                </c:pt>
                <c:pt idx="627">
                  <c:v>Milly Meza</c:v>
                </c:pt>
                <c:pt idx="628">
                  <c:v>Minnie Mckee</c:v>
                </c:pt>
                <c:pt idx="629">
                  <c:v>Missy Maddox</c:v>
                </c:pt>
                <c:pt idx="630">
                  <c:v>Misty Burris</c:v>
                </c:pt>
                <c:pt idx="631">
                  <c:v>Mohamed Harwood</c:v>
                </c:pt>
                <c:pt idx="632">
                  <c:v>Mohamed Wormald</c:v>
                </c:pt>
                <c:pt idx="633">
                  <c:v>Mohammad Mcclain</c:v>
                </c:pt>
                <c:pt idx="634">
                  <c:v>Mohammed Wormald</c:v>
                </c:pt>
                <c:pt idx="635">
                  <c:v>Montague Harrell</c:v>
                </c:pt>
                <c:pt idx="636">
                  <c:v>Muhammad Bowden</c:v>
                </c:pt>
                <c:pt idx="637">
                  <c:v>Muhammad Mendoza</c:v>
                </c:pt>
                <c:pt idx="638">
                  <c:v>Murat Cardenas</c:v>
                </c:pt>
                <c:pt idx="639">
                  <c:v>Muskaan Fraser</c:v>
                </c:pt>
                <c:pt idx="640">
                  <c:v>Muskaan Lennon</c:v>
                </c:pt>
                <c:pt idx="641">
                  <c:v>Mustafa Bauer</c:v>
                </c:pt>
                <c:pt idx="642">
                  <c:v>Nada Esparza</c:v>
                </c:pt>
                <c:pt idx="643">
                  <c:v>Najma Wall</c:v>
                </c:pt>
                <c:pt idx="644">
                  <c:v>Nana Goddard</c:v>
                </c:pt>
                <c:pt idx="645">
                  <c:v>Nana Mitchell</c:v>
                </c:pt>
                <c:pt idx="646">
                  <c:v>Natalia Deacon</c:v>
                </c:pt>
                <c:pt idx="647">
                  <c:v>Naveed Mohamed</c:v>
                </c:pt>
                <c:pt idx="648">
                  <c:v>Neave Bridges</c:v>
                </c:pt>
                <c:pt idx="649">
                  <c:v>Neave Marsden</c:v>
                </c:pt>
                <c:pt idx="650">
                  <c:v>Neel Carroll</c:v>
                </c:pt>
                <c:pt idx="651">
                  <c:v>Neel Mair</c:v>
                </c:pt>
                <c:pt idx="652">
                  <c:v>Nell Burnett</c:v>
                </c:pt>
                <c:pt idx="653">
                  <c:v>Nell Melton</c:v>
                </c:pt>
                <c:pt idx="654">
                  <c:v>Nelly Rhodes</c:v>
                </c:pt>
                <c:pt idx="655">
                  <c:v>Neriah Humphreys</c:v>
                </c:pt>
                <c:pt idx="656">
                  <c:v>Neriah Mcintyre</c:v>
                </c:pt>
                <c:pt idx="657">
                  <c:v>Neve Gallagher</c:v>
                </c:pt>
                <c:pt idx="658">
                  <c:v>Nial Casey</c:v>
                </c:pt>
                <c:pt idx="659">
                  <c:v>Nikkita Farrington</c:v>
                </c:pt>
                <c:pt idx="660">
                  <c:v>Nikola Navarro</c:v>
                </c:pt>
                <c:pt idx="661">
                  <c:v>Noah Reeves</c:v>
                </c:pt>
                <c:pt idx="662">
                  <c:v>Nora Kramer</c:v>
                </c:pt>
                <c:pt idx="663">
                  <c:v>Nour Ridley</c:v>
                </c:pt>
                <c:pt idx="664">
                  <c:v>Nuha Wheatley</c:v>
                </c:pt>
                <c:pt idx="665">
                  <c:v>Nur Howe</c:v>
                </c:pt>
                <c:pt idx="666">
                  <c:v>Ocean Mcneill</c:v>
                </c:pt>
                <c:pt idx="667">
                  <c:v>Olaf Quinn</c:v>
                </c:pt>
                <c:pt idx="668">
                  <c:v>Olivia-Rose Ruiz</c:v>
                </c:pt>
                <c:pt idx="669">
                  <c:v>Oliwier Lang</c:v>
                </c:pt>
                <c:pt idx="670">
                  <c:v>Oliwier Wilde</c:v>
                </c:pt>
                <c:pt idx="671">
                  <c:v>Olly Edmonds</c:v>
                </c:pt>
                <c:pt idx="672">
                  <c:v>Oskar Cooke</c:v>
                </c:pt>
                <c:pt idx="673">
                  <c:v>Osman Chaney</c:v>
                </c:pt>
                <c:pt idx="674">
                  <c:v>Owais Glenn</c:v>
                </c:pt>
                <c:pt idx="675">
                  <c:v>Ozan Dominguez</c:v>
                </c:pt>
                <c:pt idx="676">
                  <c:v>Paisley Peck</c:v>
                </c:pt>
                <c:pt idx="677">
                  <c:v>Paris Little</c:v>
                </c:pt>
                <c:pt idx="678">
                  <c:v>Parris Rodgers</c:v>
                </c:pt>
                <c:pt idx="679">
                  <c:v>Parris Stark</c:v>
                </c:pt>
                <c:pt idx="680">
                  <c:v>Patrik Li</c:v>
                </c:pt>
                <c:pt idx="681">
                  <c:v>Paulina Rahman</c:v>
                </c:pt>
                <c:pt idx="682">
                  <c:v>Pawel Cardenas</c:v>
                </c:pt>
                <c:pt idx="683">
                  <c:v>Petra Ruiz</c:v>
                </c:pt>
                <c:pt idx="684">
                  <c:v>Peyton Mcdaniel</c:v>
                </c:pt>
                <c:pt idx="685">
                  <c:v>Phebe Mcghee</c:v>
                </c:pt>
                <c:pt idx="686">
                  <c:v>Phebe Short</c:v>
                </c:pt>
                <c:pt idx="687">
                  <c:v>Phoebe Bellamy</c:v>
                </c:pt>
                <c:pt idx="688">
                  <c:v>Poppy-Mae Burnett</c:v>
                </c:pt>
                <c:pt idx="689">
                  <c:v>Poppy-Rose Phan</c:v>
                </c:pt>
                <c:pt idx="690">
                  <c:v>Preston Bennett</c:v>
                </c:pt>
                <c:pt idx="691">
                  <c:v>Prince Mcfadden</c:v>
                </c:pt>
                <c:pt idx="692">
                  <c:v>Princess Swan</c:v>
                </c:pt>
                <c:pt idx="693">
                  <c:v>Priyanka Martinez</c:v>
                </c:pt>
                <c:pt idx="694">
                  <c:v>Qasim Ball</c:v>
                </c:pt>
                <c:pt idx="695">
                  <c:v>Rahim Flores</c:v>
                </c:pt>
                <c:pt idx="696">
                  <c:v>Rajveer Hurst</c:v>
                </c:pt>
                <c:pt idx="697">
                  <c:v>Rania Hess</c:v>
                </c:pt>
                <c:pt idx="698">
                  <c:v>Raphael Ashley</c:v>
                </c:pt>
                <c:pt idx="699">
                  <c:v>Rayan Carver</c:v>
                </c:pt>
                <c:pt idx="700">
                  <c:v>Rayyan Young</c:v>
                </c:pt>
                <c:pt idx="701">
                  <c:v>Reagan Cartwright</c:v>
                </c:pt>
                <c:pt idx="702">
                  <c:v>Reece Lister</c:v>
                </c:pt>
                <c:pt idx="703">
                  <c:v>Reegan Mcfarlane</c:v>
                </c:pt>
                <c:pt idx="704">
                  <c:v>Regina Melendez</c:v>
                </c:pt>
                <c:pt idx="705">
                  <c:v>Reid O'Moore</c:v>
                </c:pt>
                <c:pt idx="706">
                  <c:v>Renee Hodgson</c:v>
                </c:pt>
                <c:pt idx="707">
                  <c:v>Renee Milner</c:v>
                </c:pt>
                <c:pt idx="708">
                  <c:v>Renesmee Sierra</c:v>
                </c:pt>
                <c:pt idx="709">
                  <c:v>Rheanna Burch</c:v>
                </c:pt>
                <c:pt idx="710">
                  <c:v>Rhia Duke</c:v>
                </c:pt>
                <c:pt idx="711">
                  <c:v>Rhiann Bourne</c:v>
                </c:pt>
                <c:pt idx="712">
                  <c:v>Rhiann Luna</c:v>
                </c:pt>
                <c:pt idx="713">
                  <c:v>Rhianna Hendricks</c:v>
                </c:pt>
                <c:pt idx="714">
                  <c:v>Rhonda Daugherty</c:v>
                </c:pt>
                <c:pt idx="715">
                  <c:v>Rhys Webb</c:v>
                </c:pt>
                <c:pt idx="716">
                  <c:v>Richard Bloggs</c:v>
                </c:pt>
                <c:pt idx="717">
                  <c:v>Rick Timms</c:v>
                </c:pt>
                <c:pt idx="718">
                  <c:v>Riley Hills</c:v>
                </c:pt>
                <c:pt idx="719">
                  <c:v>Riley-James Norris</c:v>
                </c:pt>
                <c:pt idx="720">
                  <c:v>Rimsha Bolton</c:v>
                </c:pt>
                <c:pt idx="721">
                  <c:v>Rivka Dawson</c:v>
                </c:pt>
                <c:pt idx="722">
                  <c:v>Riya Chung</c:v>
                </c:pt>
                <c:pt idx="723">
                  <c:v>Riyad Jacobs</c:v>
                </c:pt>
                <c:pt idx="724">
                  <c:v>Robin Monroe</c:v>
                </c:pt>
                <c:pt idx="725">
                  <c:v>Robyn Hawes</c:v>
                </c:pt>
                <c:pt idx="726">
                  <c:v>Rochelle Cooley</c:v>
                </c:pt>
                <c:pt idx="727">
                  <c:v>Rocky Harvey</c:v>
                </c:pt>
                <c:pt idx="728">
                  <c:v>Rodrigo Gray</c:v>
                </c:pt>
                <c:pt idx="729">
                  <c:v>Rohan Navarro</c:v>
                </c:pt>
                <c:pt idx="730">
                  <c:v>Roland Witt</c:v>
                </c:pt>
                <c:pt idx="731">
                  <c:v>Roma Douglas</c:v>
                </c:pt>
                <c:pt idx="732">
                  <c:v>Ronan Mcarthur</c:v>
                </c:pt>
                <c:pt idx="733">
                  <c:v>Rory Ashley</c:v>
                </c:pt>
                <c:pt idx="734">
                  <c:v>Rosa Patel</c:v>
                </c:pt>
                <c:pt idx="735">
                  <c:v>Roshan Oakley</c:v>
                </c:pt>
                <c:pt idx="736">
                  <c:v>Roshni Robinson</c:v>
                </c:pt>
                <c:pt idx="737">
                  <c:v>Ruari Coles</c:v>
                </c:pt>
                <c:pt idx="738">
                  <c:v>Ruben Mcleod</c:v>
                </c:pt>
                <c:pt idx="739">
                  <c:v>Ruby-Leigh Tapia</c:v>
                </c:pt>
                <c:pt idx="740">
                  <c:v>Ruby-May Buxton</c:v>
                </c:pt>
                <c:pt idx="741">
                  <c:v>Rumaisa Salt</c:v>
                </c:pt>
                <c:pt idx="742">
                  <c:v>Ryan Sanchez</c:v>
                </c:pt>
                <c:pt idx="743">
                  <c:v>Saanvi Burns</c:v>
                </c:pt>
                <c:pt idx="744">
                  <c:v>Sabrina Chandler</c:v>
                </c:pt>
                <c:pt idx="745">
                  <c:v>Sade Munoz</c:v>
                </c:pt>
                <c:pt idx="746">
                  <c:v>Sadia Patterson</c:v>
                </c:pt>
                <c:pt idx="747">
                  <c:v>Safiyah Spooner</c:v>
                </c:pt>
                <c:pt idx="748">
                  <c:v>Safwan Marin</c:v>
                </c:pt>
                <c:pt idx="749">
                  <c:v>Sahib Henson</c:v>
                </c:pt>
                <c:pt idx="750">
                  <c:v>Said Gonzales</c:v>
                </c:pt>
                <c:pt idx="751">
                  <c:v>Saif Murphy</c:v>
                </c:pt>
                <c:pt idx="752">
                  <c:v>Saim Mcdermott</c:v>
                </c:pt>
                <c:pt idx="753">
                  <c:v>Sakina Mccall</c:v>
                </c:pt>
                <c:pt idx="754">
                  <c:v>Salma Downs</c:v>
                </c:pt>
                <c:pt idx="755">
                  <c:v>Samia Dougherty</c:v>
                </c:pt>
                <c:pt idx="756">
                  <c:v>Sammy Haney</c:v>
                </c:pt>
                <c:pt idx="757">
                  <c:v>Samual Sargent</c:v>
                </c:pt>
                <c:pt idx="758">
                  <c:v>Sana Harmon</c:v>
                </c:pt>
                <c:pt idx="759">
                  <c:v>Sanjeev Davies</c:v>
                </c:pt>
                <c:pt idx="760">
                  <c:v>Sanna Greer</c:v>
                </c:pt>
                <c:pt idx="761">
                  <c:v>Sara Leigh</c:v>
                </c:pt>
                <c:pt idx="762">
                  <c:v>Sarah Povey</c:v>
                </c:pt>
                <c:pt idx="763">
                  <c:v>Sarina Charlton</c:v>
                </c:pt>
                <c:pt idx="764">
                  <c:v>Saskia Munoz</c:v>
                </c:pt>
                <c:pt idx="765">
                  <c:v>Saul Mullins</c:v>
                </c:pt>
                <c:pt idx="766">
                  <c:v>Sebastian Devine</c:v>
                </c:pt>
                <c:pt idx="767">
                  <c:v>Selin Noble</c:v>
                </c:pt>
                <c:pt idx="768">
                  <c:v>Seth Garcia</c:v>
                </c:pt>
                <c:pt idx="769">
                  <c:v>Shaan Ferry</c:v>
                </c:pt>
                <c:pt idx="770">
                  <c:v>Shaan O'Neill</c:v>
                </c:pt>
                <c:pt idx="771">
                  <c:v>Shabaz Vaughn</c:v>
                </c:pt>
                <c:pt idx="772">
                  <c:v>Shae Ewing</c:v>
                </c:pt>
                <c:pt idx="773">
                  <c:v>Shakeel Sims</c:v>
                </c:pt>
                <c:pt idx="774">
                  <c:v>Shane Almond</c:v>
                </c:pt>
                <c:pt idx="775">
                  <c:v>Shania Horner</c:v>
                </c:pt>
                <c:pt idx="776">
                  <c:v>Shannan Fischer</c:v>
                </c:pt>
                <c:pt idx="777">
                  <c:v>Sharmin Glass</c:v>
                </c:pt>
                <c:pt idx="778">
                  <c:v>Shawn Osborne</c:v>
                </c:pt>
                <c:pt idx="779">
                  <c:v>Shayan Kumar</c:v>
                </c:pt>
                <c:pt idx="780">
                  <c:v>Shea Valencia</c:v>
                </c:pt>
                <c:pt idx="781">
                  <c:v>Shelbie Hyde</c:v>
                </c:pt>
                <c:pt idx="782">
                  <c:v>Shelly Fritz</c:v>
                </c:pt>
                <c:pt idx="783">
                  <c:v>Shiloh Beech</c:v>
                </c:pt>
                <c:pt idx="784">
                  <c:v>Shiv Gutierrez</c:v>
                </c:pt>
                <c:pt idx="785">
                  <c:v>Shivani Ramirez</c:v>
                </c:pt>
                <c:pt idx="786">
                  <c:v>Shivani Sexton</c:v>
                </c:pt>
                <c:pt idx="787">
                  <c:v>Shola Wolfe</c:v>
                </c:pt>
                <c:pt idx="788">
                  <c:v>Shuaib Gallagher</c:v>
                </c:pt>
                <c:pt idx="789">
                  <c:v>Sidney Coombes</c:v>
                </c:pt>
                <c:pt idx="790">
                  <c:v>Sienna Colley</c:v>
                </c:pt>
                <c:pt idx="791">
                  <c:v>Sila Rossi</c:v>
                </c:pt>
                <c:pt idx="792">
                  <c:v>Silas Schneider</c:v>
                </c:pt>
                <c:pt idx="793">
                  <c:v>Simran Workman</c:v>
                </c:pt>
                <c:pt idx="794">
                  <c:v>Siyana Smart</c:v>
                </c:pt>
                <c:pt idx="795">
                  <c:v>Skye Goff</c:v>
                </c:pt>
                <c:pt idx="796">
                  <c:v>Skye Macfarlane</c:v>
                </c:pt>
                <c:pt idx="797">
                  <c:v>Sofie Leonard</c:v>
                </c:pt>
                <c:pt idx="798">
                  <c:v>Sonya Brook</c:v>
                </c:pt>
                <c:pt idx="799">
                  <c:v>Stefania Holman</c:v>
                </c:pt>
                <c:pt idx="800">
                  <c:v>Stefano Conway</c:v>
                </c:pt>
                <c:pt idx="801">
                  <c:v>Stephen Whyte</c:v>
                </c:pt>
                <c:pt idx="802">
                  <c:v>Steve Wright</c:v>
                </c:pt>
                <c:pt idx="803">
                  <c:v>Suhayb Buckley</c:v>
                </c:pt>
                <c:pt idx="804">
                  <c:v>Sultan Mccarty</c:v>
                </c:pt>
                <c:pt idx="805">
                  <c:v>Sumaya Reeves</c:v>
                </c:pt>
                <c:pt idx="806">
                  <c:v>Sunil Ware</c:v>
                </c:pt>
                <c:pt idx="807">
                  <c:v>Suraj Lin</c:v>
                </c:pt>
                <c:pt idx="808">
                  <c:v>Suzanne Pearce</c:v>
                </c:pt>
                <c:pt idx="809">
                  <c:v>Sydney Forbes</c:v>
                </c:pt>
                <c:pt idx="810">
                  <c:v>Sydney Pollard</c:v>
                </c:pt>
                <c:pt idx="811">
                  <c:v>Syed Mcneil</c:v>
                </c:pt>
                <c:pt idx="812">
                  <c:v>Syed Woolley</c:v>
                </c:pt>
                <c:pt idx="813">
                  <c:v>Syeda Connolly</c:v>
                </c:pt>
                <c:pt idx="814">
                  <c:v>Tai Irvine</c:v>
                </c:pt>
                <c:pt idx="815">
                  <c:v>Taiba Lu</c:v>
                </c:pt>
                <c:pt idx="816">
                  <c:v>Taine Cleveland</c:v>
                </c:pt>
                <c:pt idx="817">
                  <c:v>Talha Corrigan</c:v>
                </c:pt>
                <c:pt idx="818">
                  <c:v>Talia Baker</c:v>
                </c:pt>
                <c:pt idx="819">
                  <c:v>Taliyah Norton</c:v>
                </c:pt>
                <c:pt idx="820">
                  <c:v>Tamar Bate</c:v>
                </c:pt>
                <c:pt idx="821">
                  <c:v>Tamsin Greaves</c:v>
                </c:pt>
                <c:pt idx="822">
                  <c:v>Tanvir Zuniga</c:v>
                </c:pt>
                <c:pt idx="823">
                  <c:v>Tarun Hayden</c:v>
                </c:pt>
                <c:pt idx="824">
                  <c:v>Taryn Archer</c:v>
                </c:pt>
                <c:pt idx="825">
                  <c:v>Taryn Sears</c:v>
                </c:pt>
                <c:pt idx="826">
                  <c:v>Tashan Mejia</c:v>
                </c:pt>
                <c:pt idx="827">
                  <c:v>Tate Tanner</c:v>
                </c:pt>
                <c:pt idx="828">
                  <c:v>Tatiana Tucker</c:v>
                </c:pt>
                <c:pt idx="829">
                  <c:v>Tayah Horton</c:v>
                </c:pt>
                <c:pt idx="830">
                  <c:v>Taylah Guy</c:v>
                </c:pt>
                <c:pt idx="831">
                  <c:v>Tazmin King</c:v>
                </c:pt>
                <c:pt idx="832">
                  <c:v>Teddie Rutledge</c:v>
                </c:pt>
                <c:pt idx="833">
                  <c:v>Terrell Faulkner</c:v>
                </c:pt>
                <c:pt idx="834">
                  <c:v>Terrence Cresswell</c:v>
                </c:pt>
                <c:pt idx="835">
                  <c:v>Terrence Holt</c:v>
                </c:pt>
                <c:pt idx="836">
                  <c:v>Terrence Wheatley</c:v>
                </c:pt>
                <c:pt idx="837">
                  <c:v>Tevin Day</c:v>
                </c:pt>
                <c:pt idx="838">
                  <c:v>Tiegan Knox</c:v>
                </c:pt>
                <c:pt idx="839">
                  <c:v>Tillie Morton</c:v>
                </c:pt>
                <c:pt idx="840">
                  <c:v>Tina Mcgregor</c:v>
                </c:pt>
                <c:pt idx="841">
                  <c:v>Tj Bannister</c:v>
                </c:pt>
                <c:pt idx="842">
                  <c:v>Tomas Rawlings</c:v>
                </c:pt>
                <c:pt idx="843">
                  <c:v>Toyah Sutton</c:v>
                </c:pt>
                <c:pt idx="844">
                  <c:v>Tracey Bartlett</c:v>
                </c:pt>
                <c:pt idx="845">
                  <c:v>Tristan Baker</c:v>
                </c:pt>
                <c:pt idx="846">
                  <c:v>Tristan Bernal</c:v>
                </c:pt>
                <c:pt idx="847">
                  <c:v>Tylor Mack</c:v>
                </c:pt>
                <c:pt idx="848">
                  <c:v>Tymon Vargas</c:v>
                </c:pt>
                <c:pt idx="849">
                  <c:v>Tyreese Davey</c:v>
                </c:pt>
                <c:pt idx="850">
                  <c:v>Tyrell Mcneill</c:v>
                </c:pt>
                <c:pt idx="851">
                  <c:v>Tyriq Cash</c:v>
                </c:pt>
                <c:pt idx="852">
                  <c:v>Tyron Garrison</c:v>
                </c:pt>
                <c:pt idx="853">
                  <c:v>Umaiza Andrews</c:v>
                </c:pt>
                <c:pt idx="854">
                  <c:v>Ursula Hahn</c:v>
                </c:pt>
                <c:pt idx="855">
                  <c:v>Usaamah Patel</c:v>
                </c:pt>
                <c:pt idx="856">
                  <c:v>Veer Lovell</c:v>
                </c:pt>
                <c:pt idx="857">
                  <c:v>Velma Fletcher</c:v>
                </c:pt>
                <c:pt idx="858">
                  <c:v>Velma Rutledge</c:v>
                </c:pt>
                <c:pt idx="859">
                  <c:v>Vicki Guerrero</c:v>
                </c:pt>
                <c:pt idx="860">
                  <c:v>Viktor Cooley</c:v>
                </c:pt>
                <c:pt idx="861">
                  <c:v>Vinay Oneil</c:v>
                </c:pt>
                <c:pt idx="862">
                  <c:v>Vivek Haas</c:v>
                </c:pt>
                <c:pt idx="863">
                  <c:v>Vivienne Blackburn</c:v>
                </c:pt>
                <c:pt idx="864">
                  <c:v>Waleed Solomon</c:v>
                </c:pt>
                <c:pt idx="865">
                  <c:v>Waqas Crossley</c:v>
                </c:pt>
                <c:pt idx="866">
                  <c:v>Waseem Thatcher</c:v>
                </c:pt>
                <c:pt idx="867">
                  <c:v>Wayne Christian</c:v>
                </c:pt>
                <c:pt idx="868">
                  <c:v>Whitney Mcarthur</c:v>
                </c:pt>
                <c:pt idx="869">
                  <c:v>Wilfred Bowman</c:v>
                </c:pt>
                <c:pt idx="870">
                  <c:v>William Martin</c:v>
                </c:pt>
                <c:pt idx="871">
                  <c:v>Willis York</c:v>
                </c:pt>
                <c:pt idx="872">
                  <c:v>Winifred Banks</c:v>
                </c:pt>
                <c:pt idx="873">
                  <c:v>Wren Kirby</c:v>
                </c:pt>
                <c:pt idx="874">
                  <c:v>Wyatt Compton</c:v>
                </c:pt>
                <c:pt idx="875">
                  <c:v>Yasemin Mcfarlane</c:v>
                </c:pt>
                <c:pt idx="876">
                  <c:v>Yasin Mcintosh</c:v>
                </c:pt>
                <c:pt idx="877">
                  <c:v>Yasmeen Sherman</c:v>
                </c:pt>
                <c:pt idx="878">
                  <c:v>Yazmin Flores</c:v>
                </c:pt>
                <c:pt idx="879">
                  <c:v>Yuvaan Pacheco</c:v>
                </c:pt>
                <c:pt idx="880">
                  <c:v>Zach Reyna</c:v>
                </c:pt>
                <c:pt idx="881">
                  <c:v>Zacharia Vargas</c:v>
                </c:pt>
                <c:pt idx="882">
                  <c:v>Zacharias Moody</c:v>
                </c:pt>
                <c:pt idx="883">
                  <c:v>Zacharias Olson</c:v>
                </c:pt>
                <c:pt idx="884">
                  <c:v>Zahid Perez</c:v>
                </c:pt>
                <c:pt idx="885">
                  <c:v>Zaid Mcdowell</c:v>
                </c:pt>
                <c:pt idx="886">
                  <c:v>Zainab Kirby</c:v>
                </c:pt>
                <c:pt idx="887">
                  <c:v>Zaine Broughton</c:v>
                </c:pt>
                <c:pt idx="888">
                  <c:v>Zaki Brett</c:v>
                </c:pt>
                <c:pt idx="889">
                  <c:v>Zaki Kaur</c:v>
                </c:pt>
                <c:pt idx="890">
                  <c:v>Zakk Felix</c:v>
                </c:pt>
                <c:pt idx="891">
                  <c:v>Zakk Stout</c:v>
                </c:pt>
                <c:pt idx="892">
                  <c:v>Zayn Guy</c:v>
                </c:pt>
                <c:pt idx="893">
                  <c:v>Zaynah Sweeney</c:v>
                </c:pt>
                <c:pt idx="894">
                  <c:v>Zayne Vickers</c:v>
                </c:pt>
                <c:pt idx="895">
                  <c:v>Zephaniah Driscoll</c:v>
                </c:pt>
                <c:pt idx="896">
                  <c:v>Zeshan Vickers</c:v>
                </c:pt>
                <c:pt idx="897">
                  <c:v>Zhane Miranda</c:v>
                </c:pt>
                <c:pt idx="898">
                  <c:v>Ziggy Worthington</c:v>
                </c:pt>
                <c:pt idx="899">
                  <c:v>Zoha Cabrera</c:v>
                </c:pt>
              </c:strCache>
            </c:strRef>
          </c:cat>
          <c:val>
            <c:numRef>
              <c:f>'Fee comparision'!$C$4:$C$904</c:f>
              <c:numCache>
                <c:formatCode>General</c:formatCode>
                <c:ptCount val="900"/>
                <c:pt idx="0">
                  <c:v>40500</c:v>
                </c:pt>
                <c:pt idx="1">
                  <c:v>28500</c:v>
                </c:pt>
                <c:pt idx="2">
                  <c:v>10000</c:v>
                </c:pt>
                <c:pt idx="3">
                  <c:v>28500</c:v>
                </c:pt>
                <c:pt idx="4">
                  <c:v>67500</c:v>
                </c:pt>
                <c:pt idx="5">
                  <c:v>29500</c:v>
                </c:pt>
                <c:pt idx="6">
                  <c:v>8500</c:v>
                </c:pt>
                <c:pt idx="7">
                  <c:v>15000</c:v>
                </c:pt>
                <c:pt idx="8">
                  <c:v>9000</c:v>
                </c:pt>
                <c:pt idx="9">
                  <c:v>43000</c:v>
                </c:pt>
                <c:pt idx="10">
                  <c:v>13000</c:v>
                </c:pt>
                <c:pt idx="11">
                  <c:v>43000</c:v>
                </c:pt>
                <c:pt idx="12">
                  <c:v>41500</c:v>
                </c:pt>
                <c:pt idx="13">
                  <c:v>64000</c:v>
                </c:pt>
                <c:pt idx="14">
                  <c:v>70500</c:v>
                </c:pt>
                <c:pt idx="15">
                  <c:v>84500</c:v>
                </c:pt>
                <c:pt idx="16">
                  <c:v>26000</c:v>
                </c:pt>
                <c:pt idx="17">
                  <c:v>7500</c:v>
                </c:pt>
                <c:pt idx="18">
                  <c:v>20000</c:v>
                </c:pt>
                <c:pt idx="19">
                  <c:v>18500</c:v>
                </c:pt>
                <c:pt idx="20">
                  <c:v>56500</c:v>
                </c:pt>
                <c:pt idx="21">
                  <c:v>62000</c:v>
                </c:pt>
                <c:pt idx="22">
                  <c:v>33500</c:v>
                </c:pt>
                <c:pt idx="23">
                  <c:v>81000</c:v>
                </c:pt>
                <c:pt idx="24">
                  <c:v>73500</c:v>
                </c:pt>
                <c:pt idx="25">
                  <c:v>49000</c:v>
                </c:pt>
                <c:pt idx="26">
                  <c:v>7000</c:v>
                </c:pt>
                <c:pt idx="27">
                  <c:v>5500</c:v>
                </c:pt>
                <c:pt idx="28">
                  <c:v>67000</c:v>
                </c:pt>
                <c:pt idx="29">
                  <c:v>60000</c:v>
                </c:pt>
                <c:pt idx="30">
                  <c:v>35000</c:v>
                </c:pt>
                <c:pt idx="31">
                  <c:v>15500</c:v>
                </c:pt>
                <c:pt idx="32">
                  <c:v>83000</c:v>
                </c:pt>
                <c:pt idx="33">
                  <c:v>35500</c:v>
                </c:pt>
                <c:pt idx="34">
                  <c:v>35500</c:v>
                </c:pt>
                <c:pt idx="35">
                  <c:v>27000</c:v>
                </c:pt>
                <c:pt idx="36">
                  <c:v>54500</c:v>
                </c:pt>
                <c:pt idx="37">
                  <c:v>32500</c:v>
                </c:pt>
                <c:pt idx="38">
                  <c:v>61500</c:v>
                </c:pt>
                <c:pt idx="39">
                  <c:v>85500</c:v>
                </c:pt>
                <c:pt idx="40">
                  <c:v>62500</c:v>
                </c:pt>
                <c:pt idx="41">
                  <c:v>49000</c:v>
                </c:pt>
                <c:pt idx="42">
                  <c:v>34500</c:v>
                </c:pt>
                <c:pt idx="43">
                  <c:v>67500</c:v>
                </c:pt>
                <c:pt idx="44">
                  <c:v>50000</c:v>
                </c:pt>
                <c:pt idx="45">
                  <c:v>29500</c:v>
                </c:pt>
                <c:pt idx="46">
                  <c:v>45500</c:v>
                </c:pt>
                <c:pt idx="47">
                  <c:v>70500</c:v>
                </c:pt>
                <c:pt idx="48">
                  <c:v>88000</c:v>
                </c:pt>
                <c:pt idx="49">
                  <c:v>24500</c:v>
                </c:pt>
                <c:pt idx="50">
                  <c:v>78500</c:v>
                </c:pt>
                <c:pt idx="51">
                  <c:v>67000</c:v>
                </c:pt>
                <c:pt idx="52">
                  <c:v>15500</c:v>
                </c:pt>
                <c:pt idx="53">
                  <c:v>45500</c:v>
                </c:pt>
                <c:pt idx="54">
                  <c:v>30500</c:v>
                </c:pt>
                <c:pt idx="55">
                  <c:v>26500</c:v>
                </c:pt>
                <c:pt idx="56">
                  <c:v>47000</c:v>
                </c:pt>
                <c:pt idx="57">
                  <c:v>8500</c:v>
                </c:pt>
                <c:pt idx="58">
                  <c:v>47000</c:v>
                </c:pt>
                <c:pt idx="59">
                  <c:v>43000</c:v>
                </c:pt>
                <c:pt idx="60">
                  <c:v>8500</c:v>
                </c:pt>
                <c:pt idx="61">
                  <c:v>58500</c:v>
                </c:pt>
                <c:pt idx="62">
                  <c:v>83500</c:v>
                </c:pt>
                <c:pt idx="63">
                  <c:v>8500</c:v>
                </c:pt>
                <c:pt idx="64">
                  <c:v>41500</c:v>
                </c:pt>
                <c:pt idx="65">
                  <c:v>51000</c:v>
                </c:pt>
                <c:pt idx="66">
                  <c:v>46500</c:v>
                </c:pt>
                <c:pt idx="67">
                  <c:v>18000</c:v>
                </c:pt>
                <c:pt idx="68">
                  <c:v>62000</c:v>
                </c:pt>
                <c:pt idx="69">
                  <c:v>7500</c:v>
                </c:pt>
                <c:pt idx="70">
                  <c:v>52500</c:v>
                </c:pt>
                <c:pt idx="71">
                  <c:v>49000</c:v>
                </c:pt>
                <c:pt idx="72">
                  <c:v>46000</c:v>
                </c:pt>
                <c:pt idx="73">
                  <c:v>61000</c:v>
                </c:pt>
                <c:pt idx="74">
                  <c:v>28000</c:v>
                </c:pt>
                <c:pt idx="75">
                  <c:v>89000</c:v>
                </c:pt>
                <c:pt idx="76">
                  <c:v>82500</c:v>
                </c:pt>
                <c:pt idx="77">
                  <c:v>26500</c:v>
                </c:pt>
                <c:pt idx="78">
                  <c:v>26500</c:v>
                </c:pt>
                <c:pt idx="79">
                  <c:v>5500</c:v>
                </c:pt>
                <c:pt idx="80">
                  <c:v>22000</c:v>
                </c:pt>
                <c:pt idx="81">
                  <c:v>89000</c:v>
                </c:pt>
                <c:pt idx="82">
                  <c:v>37500</c:v>
                </c:pt>
                <c:pt idx="83">
                  <c:v>89500</c:v>
                </c:pt>
                <c:pt idx="84">
                  <c:v>70500</c:v>
                </c:pt>
                <c:pt idx="85">
                  <c:v>19000</c:v>
                </c:pt>
                <c:pt idx="86">
                  <c:v>25000</c:v>
                </c:pt>
                <c:pt idx="87">
                  <c:v>52500</c:v>
                </c:pt>
                <c:pt idx="88">
                  <c:v>37500</c:v>
                </c:pt>
                <c:pt idx="89">
                  <c:v>70500</c:v>
                </c:pt>
                <c:pt idx="90">
                  <c:v>22000</c:v>
                </c:pt>
                <c:pt idx="91">
                  <c:v>80500</c:v>
                </c:pt>
                <c:pt idx="92">
                  <c:v>53000</c:v>
                </c:pt>
                <c:pt idx="93">
                  <c:v>50000</c:v>
                </c:pt>
                <c:pt idx="94">
                  <c:v>55000</c:v>
                </c:pt>
                <c:pt idx="95">
                  <c:v>84000</c:v>
                </c:pt>
                <c:pt idx="96">
                  <c:v>29500</c:v>
                </c:pt>
                <c:pt idx="97">
                  <c:v>57000</c:v>
                </c:pt>
                <c:pt idx="98">
                  <c:v>32500</c:v>
                </c:pt>
                <c:pt idx="99">
                  <c:v>30000</c:v>
                </c:pt>
                <c:pt idx="100">
                  <c:v>31000</c:v>
                </c:pt>
                <c:pt idx="101">
                  <c:v>47500</c:v>
                </c:pt>
                <c:pt idx="102">
                  <c:v>19500</c:v>
                </c:pt>
                <c:pt idx="103">
                  <c:v>52000</c:v>
                </c:pt>
                <c:pt idx="104">
                  <c:v>78000</c:v>
                </c:pt>
                <c:pt idx="105">
                  <c:v>6500</c:v>
                </c:pt>
                <c:pt idx="106">
                  <c:v>6500</c:v>
                </c:pt>
                <c:pt idx="107">
                  <c:v>45500</c:v>
                </c:pt>
                <c:pt idx="108">
                  <c:v>8000</c:v>
                </c:pt>
                <c:pt idx="109">
                  <c:v>12500</c:v>
                </c:pt>
                <c:pt idx="110">
                  <c:v>20000</c:v>
                </c:pt>
                <c:pt idx="111">
                  <c:v>20000</c:v>
                </c:pt>
                <c:pt idx="112">
                  <c:v>73500</c:v>
                </c:pt>
                <c:pt idx="113">
                  <c:v>20000</c:v>
                </c:pt>
                <c:pt idx="114">
                  <c:v>23500</c:v>
                </c:pt>
                <c:pt idx="115">
                  <c:v>26500</c:v>
                </c:pt>
                <c:pt idx="116">
                  <c:v>10000</c:v>
                </c:pt>
                <c:pt idx="117">
                  <c:v>7500</c:v>
                </c:pt>
                <c:pt idx="118">
                  <c:v>9000</c:v>
                </c:pt>
                <c:pt idx="119">
                  <c:v>7000</c:v>
                </c:pt>
                <c:pt idx="120">
                  <c:v>41000</c:v>
                </c:pt>
                <c:pt idx="121">
                  <c:v>35500</c:v>
                </c:pt>
                <c:pt idx="122">
                  <c:v>54500</c:v>
                </c:pt>
                <c:pt idx="123">
                  <c:v>61000</c:v>
                </c:pt>
                <c:pt idx="124">
                  <c:v>6000</c:v>
                </c:pt>
                <c:pt idx="125">
                  <c:v>84000</c:v>
                </c:pt>
                <c:pt idx="126">
                  <c:v>43500</c:v>
                </c:pt>
                <c:pt idx="127">
                  <c:v>8500</c:v>
                </c:pt>
                <c:pt idx="128">
                  <c:v>74000</c:v>
                </c:pt>
                <c:pt idx="129">
                  <c:v>33000</c:v>
                </c:pt>
                <c:pt idx="130">
                  <c:v>6000</c:v>
                </c:pt>
                <c:pt idx="131">
                  <c:v>54000</c:v>
                </c:pt>
                <c:pt idx="132">
                  <c:v>15000</c:v>
                </c:pt>
                <c:pt idx="133">
                  <c:v>9000</c:v>
                </c:pt>
                <c:pt idx="134">
                  <c:v>40000</c:v>
                </c:pt>
                <c:pt idx="135">
                  <c:v>19000</c:v>
                </c:pt>
                <c:pt idx="136">
                  <c:v>38000</c:v>
                </c:pt>
                <c:pt idx="137">
                  <c:v>28000</c:v>
                </c:pt>
                <c:pt idx="138">
                  <c:v>28000</c:v>
                </c:pt>
                <c:pt idx="139">
                  <c:v>26500</c:v>
                </c:pt>
                <c:pt idx="140">
                  <c:v>35000</c:v>
                </c:pt>
                <c:pt idx="141">
                  <c:v>6500</c:v>
                </c:pt>
                <c:pt idx="142">
                  <c:v>27500</c:v>
                </c:pt>
                <c:pt idx="143">
                  <c:v>6500</c:v>
                </c:pt>
                <c:pt idx="144">
                  <c:v>39000</c:v>
                </c:pt>
                <c:pt idx="145">
                  <c:v>54000</c:v>
                </c:pt>
                <c:pt idx="146">
                  <c:v>55500</c:v>
                </c:pt>
                <c:pt idx="147">
                  <c:v>10000</c:v>
                </c:pt>
                <c:pt idx="148">
                  <c:v>18500</c:v>
                </c:pt>
                <c:pt idx="149">
                  <c:v>61000</c:v>
                </c:pt>
                <c:pt idx="150">
                  <c:v>7000</c:v>
                </c:pt>
                <c:pt idx="151">
                  <c:v>16500</c:v>
                </c:pt>
                <c:pt idx="152">
                  <c:v>22500</c:v>
                </c:pt>
                <c:pt idx="153">
                  <c:v>7500</c:v>
                </c:pt>
                <c:pt idx="154">
                  <c:v>42500</c:v>
                </c:pt>
                <c:pt idx="155">
                  <c:v>32000</c:v>
                </c:pt>
                <c:pt idx="156">
                  <c:v>17000</c:v>
                </c:pt>
                <c:pt idx="157">
                  <c:v>6000</c:v>
                </c:pt>
                <c:pt idx="158">
                  <c:v>46000</c:v>
                </c:pt>
                <c:pt idx="159">
                  <c:v>30000</c:v>
                </c:pt>
                <c:pt idx="160">
                  <c:v>9000</c:v>
                </c:pt>
                <c:pt idx="161">
                  <c:v>9000</c:v>
                </c:pt>
                <c:pt idx="162">
                  <c:v>42000</c:v>
                </c:pt>
                <c:pt idx="163">
                  <c:v>70500</c:v>
                </c:pt>
                <c:pt idx="164">
                  <c:v>46500</c:v>
                </c:pt>
                <c:pt idx="165">
                  <c:v>72000</c:v>
                </c:pt>
                <c:pt idx="166">
                  <c:v>55500</c:v>
                </c:pt>
                <c:pt idx="167">
                  <c:v>40500</c:v>
                </c:pt>
                <c:pt idx="168">
                  <c:v>86500</c:v>
                </c:pt>
                <c:pt idx="169">
                  <c:v>27500</c:v>
                </c:pt>
                <c:pt idx="170">
                  <c:v>62500</c:v>
                </c:pt>
                <c:pt idx="171">
                  <c:v>59500</c:v>
                </c:pt>
                <c:pt idx="172">
                  <c:v>32500</c:v>
                </c:pt>
                <c:pt idx="173">
                  <c:v>6000</c:v>
                </c:pt>
                <c:pt idx="174">
                  <c:v>71000</c:v>
                </c:pt>
                <c:pt idx="175">
                  <c:v>64000</c:v>
                </c:pt>
                <c:pt idx="176">
                  <c:v>9500</c:v>
                </c:pt>
                <c:pt idx="177">
                  <c:v>74500</c:v>
                </c:pt>
                <c:pt idx="178">
                  <c:v>62000</c:v>
                </c:pt>
                <c:pt idx="179">
                  <c:v>30000</c:v>
                </c:pt>
                <c:pt idx="180">
                  <c:v>51000</c:v>
                </c:pt>
                <c:pt idx="181">
                  <c:v>27500</c:v>
                </c:pt>
                <c:pt idx="182">
                  <c:v>83500</c:v>
                </c:pt>
                <c:pt idx="183">
                  <c:v>87000</c:v>
                </c:pt>
                <c:pt idx="184">
                  <c:v>75500</c:v>
                </c:pt>
                <c:pt idx="185">
                  <c:v>78000</c:v>
                </c:pt>
                <c:pt idx="186">
                  <c:v>64000</c:v>
                </c:pt>
                <c:pt idx="187">
                  <c:v>74000</c:v>
                </c:pt>
                <c:pt idx="188">
                  <c:v>23000</c:v>
                </c:pt>
                <c:pt idx="189">
                  <c:v>19500</c:v>
                </c:pt>
                <c:pt idx="190">
                  <c:v>32500</c:v>
                </c:pt>
                <c:pt idx="191">
                  <c:v>83500</c:v>
                </c:pt>
                <c:pt idx="192">
                  <c:v>19500</c:v>
                </c:pt>
                <c:pt idx="193">
                  <c:v>58500</c:v>
                </c:pt>
                <c:pt idx="194">
                  <c:v>46500</c:v>
                </c:pt>
                <c:pt idx="195">
                  <c:v>17500</c:v>
                </c:pt>
                <c:pt idx="196">
                  <c:v>50000</c:v>
                </c:pt>
                <c:pt idx="197">
                  <c:v>17000</c:v>
                </c:pt>
                <c:pt idx="198">
                  <c:v>57500</c:v>
                </c:pt>
                <c:pt idx="199">
                  <c:v>42000</c:v>
                </c:pt>
                <c:pt idx="200">
                  <c:v>39500</c:v>
                </c:pt>
                <c:pt idx="201">
                  <c:v>58500</c:v>
                </c:pt>
                <c:pt idx="202">
                  <c:v>15500</c:v>
                </c:pt>
                <c:pt idx="203">
                  <c:v>27000</c:v>
                </c:pt>
                <c:pt idx="204">
                  <c:v>31000</c:v>
                </c:pt>
                <c:pt idx="205">
                  <c:v>19000</c:v>
                </c:pt>
                <c:pt idx="206">
                  <c:v>32000</c:v>
                </c:pt>
                <c:pt idx="207">
                  <c:v>82000</c:v>
                </c:pt>
                <c:pt idx="208">
                  <c:v>55000</c:v>
                </c:pt>
                <c:pt idx="209">
                  <c:v>43500</c:v>
                </c:pt>
                <c:pt idx="210">
                  <c:v>16000</c:v>
                </c:pt>
                <c:pt idx="211">
                  <c:v>73000</c:v>
                </c:pt>
                <c:pt idx="212">
                  <c:v>52500</c:v>
                </c:pt>
                <c:pt idx="213">
                  <c:v>43000</c:v>
                </c:pt>
                <c:pt idx="214">
                  <c:v>87000</c:v>
                </c:pt>
                <c:pt idx="215">
                  <c:v>77000</c:v>
                </c:pt>
                <c:pt idx="216">
                  <c:v>16000</c:v>
                </c:pt>
                <c:pt idx="217">
                  <c:v>94000</c:v>
                </c:pt>
                <c:pt idx="218">
                  <c:v>77000</c:v>
                </c:pt>
                <c:pt idx="219">
                  <c:v>93000</c:v>
                </c:pt>
                <c:pt idx="220">
                  <c:v>39500</c:v>
                </c:pt>
                <c:pt idx="221">
                  <c:v>85000</c:v>
                </c:pt>
                <c:pt idx="222">
                  <c:v>9500</c:v>
                </c:pt>
                <c:pt idx="223">
                  <c:v>49000</c:v>
                </c:pt>
                <c:pt idx="224">
                  <c:v>80500</c:v>
                </c:pt>
                <c:pt idx="225">
                  <c:v>12500</c:v>
                </c:pt>
                <c:pt idx="226">
                  <c:v>81500</c:v>
                </c:pt>
                <c:pt idx="227">
                  <c:v>14000</c:v>
                </c:pt>
                <c:pt idx="228">
                  <c:v>72000</c:v>
                </c:pt>
                <c:pt idx="229">
                  <c:v>69500</c:v>
                </c:pt>
                <c:pt idx="230">
                  <c:v>57000</c:v>
                </c:pt>
                <c:pt idx="231">
                  <c:v>29000</c:v>
                </c:pt>
                <c:pt idx="232">
                  <c:v>82000</c:v>
                </c:pt>
                <c:pt idx="233">
                  <c:v>10000</c:v>
                </c:pt>
                <c:pt idx="234">
                  <c:v>58000</c:v>
                </c:pt>
                <c:pt idx="235">
                  <c:v>75500</c:v>
                </c:pt>
                <c:pt idx="236">
                  <c:v>69000</c:v>
                </c:pt>
                <c:pt idx="237">
                  <c:v>63000</c:v>
                </c:pt>
                <c:pt idx="238">
                  <c:v>63000</c:v>
                </c:pt>
                <c:pt idx="239">
                  <c:v>94000</c:v>
                </c:pt>
                <c:pt idx="240">
                  <c:v>64000</c:v>
                </c:pt>
                <c:pt idx="241">
                  <c:v>43000</c:v>
                </c:pt>
                <c:pt idx="242">
                  <c:v>68000</c:v>
                </c:pt>
                <c:pt idx="243">
                  <c:v>58500</c:v>
                </c:pt>
                <c:pt idx="244">
                  <c:v>93500</c:v>
                </c:pt>
                <c:pt idx="245">
                  <c:v>49000</c:v>
                </c:pt>
                <c:pt idx="246">
                  <c:v>9500</c:v>
                </c:pt>
                <c:pt idx="247">
                  <c:v>31500</c:v>
                </c:pt>
                <c:pt idx="248">
                  <c:v>59500</c:v>
                </c:pt>
                <c:pt idx="249">
                  <c:v>92500</c:v>
                </c:pt>
                <c:pt idx="250">
                  <c:v>53500</c:v>
                </c:pt>
                <c:pt idx="251">
                  <c:v>44500</c:v>
                </c:pt>
                <c:pt idx="252">
                  <c:v>30500</c:v>
                </c:pt>
                <c:pt idx="253">
                  <c:v>83000</c:v>
                </c:pt>
                <c:pt idx="254">
                  <c:v>67000</c:v>
                </c:pt>
                <c:pt idx="255">
                  <c:v>5500</c:v>
                </c:pt>
                <c:pt idx="256">
                  <c:v>54500</c:v>
                </c:pt>
                <c:pt idx="257">
                  <c:v>18000</c:v>
                </c:pt>
                <c:pt idx="258">
                  <c:v>24500</c:v>
                </c:pt>
                <c:pt idx="259">
                  <c:v>17000</c:v>
                </c:pt>
                <c:pt idx="260">
                  <c:v>71000</c:v>
                </c:pt>
                <c:pt idx="261">
                  <c:v>71000</c:v>
                </c:pt>
                <c:pt idx="262">
                  <c:v>27500</c:v>
                </c:pt>
                <c:pt idx="263">
                  <c:v>38500</c:v>
                </c:pt>
                <c:pt idx="264">
                  <c:v>47500</c:v>
                </c:pt>
                <c:pt idx="265">
                  <c:v>23000</c:v>
                </c:pt>
                <c:pt idx="266">
                  <c:v>15000</c:v>
                </c:pt>
                <c:pt idx="267">
                  <c:v>20000</c:v>
                </c:pt>
                <c:pt idx="268">
                  <c:v>22000</c:v>
                </c:pt>
                <c:pt idx="269">
                  <c:v>36500</c:v>
                </c:pt>
                <c:pt idx="270">
                  <c:v>56000</c:v>
                </c:pt>
                <c:pt idx="271">
                  <c:v>23500</c:v>
                </c:pt>
                <c:pt idx="272">
                  <c:v>64500</c:v>
                </c:pt>
                <c:pt idx="273">
                  <c:v>71000</c:v>
                </c:pt>
                <c:pt idx="274">
                  <c:v>8500</c:v>
                </c:pt>
                <c:pt idx="275">
                  <c:v>7000</c:v>
                </c:pt>
                <c:pt idx="276">
                  <c:v>9500</c:v>
                </c:pt>
                <c:pt idx="277">
                  <c:v>9000</c:v>
                </c:pt>
                <c:pt idx="278">
                  <c:v>11500</c:v>
                </c:pt>
                <c:pt idx="279">
                  <c:v>31500</c:v>
                </c:pt>
                <c:pt idx="280">
                  <c:v>10000</c:v>
                </c:pt>
                <c:pt idx="281">
                  <c:v>18000</c:v>
                </c:pt>
                <c:pt idx="282">
                  <c:v>15500</c:v>
                </c:pt>
                <c:pt idx="283">
                  <c:v>72000</c:v>
                </c:pt>
                <c:pt idx="284">
                  <c:v>28500</c:v>
                </c:pt>
                <c:pt idx="285">
                  <c:v>46500</c:v>
                </c:pt>
                <c:pt idx="286">
                  <c:v>12000</c:v>
                </c:pt>
                <c:pt idx="287">
                  <c:v>80500</c:v>
                </c:pt>
                <c:pt idx="288">
                  <c:v>49000</c:v>
                </c:pt>
                <c:pt idx="289">
                  <c:v>56000</c:v>
                </c:pt>
                <c:pt idx="290">
                  <c:v>38000</c:v>
                </c:pt>
                <c:pt idx="291">
                  <c:v>5500</c:v>
                </c:pt>
                <c:pt idx="292">
                  <c:v>87500</c:v>
                </c:pt>
                <c:pt idx="293">
                  <c:v>44500</c:v>
                </c:pt>
                <c:pt idx="294">
                  <c:v>73500</c:v>
                </c:pt>
                <c:pt idx="295">
                  <c:v>74000</c:v>
                </c:pt>
                <c:pt idx="296">
                  <c:v>70500</c:v>
                </c:pt>
                <c:pt idx="297">
                  <c:v>20000</c:v>
                </c:pt>
                <c:pt idx="298">
                  <c:v>64000</c:v>
                </c:pt>
                <c:pt idx="299">
                  <c:v>13000</c:v>
                </c:pt>
                <c:pt idx="300">
                  <c:v>93500</c:v>
                </c:pt>
                <c:pt idx="301">
                  <c:v>74500</c:v>
                </c:pt>
                <c:pt idx="302">
                  <c:v>7000</c:v>
                </c:pt>
                <c:pt idx="303">
                  <c:v>67500</c:v>
                </c:pt>
                <c:pt idx="304">
                  <c:v>81000</c:v>
                </c:pt>
                <c:pt idx="305">
                  <c:v>35500</c:v>
                </c:pt>
                <c:pt idx="306">
                  <c:v>63500</c:v>
                </c:pt>
                <c:pt idx="307">
                  <c:v>16500</c:v>
                </c:pt>
                <c:pt idx="308">
                  <c:v>42000</c:v>
                </c:pt>
                <c:pt idx="309">
                  <c:v>35500</c:v>
                </c:pt>
                <c:pt idx="310">
                  <c:v>89500</c:v>
                </c:pt>
                <c:pt idx="311">
                  <c:v>48000</c:v>
                </c:pt>
                <c:pt idx="312">
                  <c:v>72500</c:v>
                </c:pt>
                <c:pt idx="313">
                  <c:v>58000</c:v>
                </c:pt>
                <c:pt idx="314">
                  <c:v>26000</c:v>
                </c:pt>
                <c:pt idx="315">
                  <c:v>27500</c:v>
                </c:pt>
                <c:pt idx="316">
                  <c:v>17500</c:v>
                </c:pt>
                <c:pt idx="317">
                  <c:v>26000</c:v>
                </c:pt>
                <c:pt idx="318">
                  <c:v>47000</c:v>
                </c:pt>
                <c:pt idx="319">
                  <c:v>92000</c:v>
                </c:pt>
                <c:pt idx="320">
                  <c:v>17500</c:v>
                </c:pt>
                <c:pt idx="321">
                  <c:v>50500</c:v>
                </c:pt>
                <c:pt idx="322">
                  <c:v>23500</c:v>
                </c:pt>
                <c:pt idx="323">
                  <c:v>80500</c:v>
                </c:pt>
                <c:pt idx="324">
                  <c:v>51500</c:v>
                </c:pt>
                <c:pt idx="325">
                  <c:v>71500</c:v>
                </c:pt>
                <c:pt idx="326">
                  <c:v>31000</c:v>
                </c:pt>
                <c:pt idx="327">
                  <c:v>94000</c:v>
                </c:pt>
                <c:pt idx="328">
                  <c:v>39000</c:v>
                </c:pt>
                <c:pt idx="329">
                  <c:v>61000</c:v>
                </c:pt>
                <c:pt idx="330">
                  <c:v>70500</c:v>
                </c:pt>
                <c:pt idx="331">
                  <c:v>37000</c:v>
                </c:pt>
                <c:pt idx="332">
                  <c:v>42500</c:v>
                </c:pt>
                <c:pt idx="333">
                  <c:v>76000</c:v>
                </c:pt>
                <c:pt idx="334">
                  <c:v>40500</c:v>
                </c:pt>
                <c:pt idx="335">
                  <c:v>70000</c:v>
                </c:pt>
                <c:pt idx="336">
                  <c:v>52500</c:v>
                </c:pt>
                <c:pt idx="337">
                  <c:v>90000</c:v>
                </c:pt>
                <c:pt idx="338">
                  <c:v>75500</c:v>
                </c:pt>
                <c:pt idx="339">
                  <c:v>8500</c:v>
                </c:pt>
                <c:pt idx="340">
                  <c:v>14000</c:v>
                </c:pt>
                <c:pt idx="341">
                  <c:v>50000</c:v>
                </c:pt>
                <c:pt idx="342">
                  <c:v>26000</c:v>
                </c:pt>
                <c:pt idx="343">
                  <c:v>83000</c:v>
                </c:pt>
                <c:pt idx="344">
                  <c:v>85000</c:v>
                </c:pt>
                <c:pt idx="345">
                  <c:v>6000</c:v>
                </c:pt>
                <c:pt idx="346">
                  <c:v>41000</c:v>
                </c:pt>
                <c:pt idx="347">
                  <c:v>71500</c:v>
                </c:pt>
                <c:pt idx="348">
                  <c:v>85000</c:v>
                </c:pt>
                <c:pt idx="349">
                  <c:v>49500</c:v>
                </c:pt>
                <c:pt idx="350">
                  <c:v>17000</c:v>
                </c:pt>
                <c:pt idx="351">
                  <c:v>62000</c:v>
                </c:pt>
                <c:pt idx="352">
                  <c:v>77500</c:v>
                </c:pt>
                <c:pt idx="353">
                  <c:v>80500</c:v>
                </c:pt>
                <c:pt idx="354">
                  <c:v>73000</c:v>
                </c:pt>
                <c:pt idx="355">
                  <c:v>40500</c:v>
                </c:pt>
                <c:pt idx="356">
                  <c:v>46500</c:v>
                </c:pt>
                <c:pt idx="357">
                  <c:v>58500</c:v>
                </c:pt>
                <c:pt idx="358">
                  <c:v>37000</c:v>
                </c:pt>
                <c:pt idx="359">
                  <c:v>50500</c:v>
                </c:pt>
                <c:pt idx="360">
                  <c:v>9000</c:v>
                </c:pt>
                <c:pt idx="361">
                  <c:v>46500</c:v>
                </c:pt>
                <c:pt idx="362">
                  <c:v>83500</c:v>
                </c:pt>
                <c:pt idx="363">
                  <c:v>87000</c:v>
                </c:pt>
                <c:pt idx="364">
                  <c:v>33500</c:v>
                </c:pt>
                <c:pt idx="365">
                  <c:v>62000</c:v>
                </c:pt>
                <c:pt idx="366">
                  <c:v>29500</c:v>
                </c:pt>
                <c:pt idx="367">
                  <c:v>13500</c:v>
                </c:pt>
                <c:pt idx="368">
                  <c:v>10000</c:v>
                </c:pt>
                <c:pt idx="369">
                  <c:v>38500</c:v>
                </c:pt>
                <c:pt idx="370">
                  <c:v>62500</c:v>
                </c:pt>
                <c:pt idx="371">
                  <c:v>7000</c:v>
                </c:pt>
                <c:pt idx="372">
                  <c:v>52500</c:v>
                </c:pt>
                <c:pt idx="373">
                  <c:v>83000</c:v>
                </c:pt>
                <c:pt idx="374">
                  <c:v>85000</c:v>
                </c:pt>
                <c:pt idx="375">
                  <c:v>39000</c:v>
                </c:pt>
                <c:pt idx="376">
                  <c:v>9500</c:v>
                </c:pt>
                <c:pt idx="377">
                  <c:v>10000</c:v>
                </c:pt>
                <c:pt idx="378">
                  <c:v>14500</c:v>
                </c:pt>
                <c:pt idx="379">
                  <c:v>71500</c:v>
                </c:pt>
                <c:pt idx="380">
                  <c:v>6500</c:v>
                </c:pt>
                <c:pt idx="381">
                  <c:v>8500</c:v>
                </c:pt>
                <c:pt idx="382">
                  <c:v>9500</c:v>
                </c:pt>
                <c:pt idx="383">
                  <c:v>58500</c:v>
                </c:pt>
                <c:pt idx="384">
                  <c:v>75500</c:v>
                </c:pt>
                <c:pt idx="385">
                  <c:v>45500</c:v>
                </c:pt>
                <c:pt idx="386">
                  <c:v>81500</c:v>
                </c:pt>
                <c:pt idx="387">
                  <c:v>70500</c:v>
                </c:pt>
                <c:pt idx="388">
                  <c:v>45500</c:v>
                </c:pt>
                <c:pt idx="389">
                  <c:v>61000</c:v>
                </c:pt>
                <c:pt idx="390">
                  <c:v>14500</c:v>
                </c:pt>
                <c:pt idx="391">
                  <c:v>10000</c:v>
                </c:pt>
                <c:pt idx="392">
                  <c:v>29000</c:v>
                </c:pt>
                <c:pt idx="393">
                  <c:v>38500</c:v>
                </c:pt>
                <c:pt idx="394">
                  <c:v>24500</c:v>
                </c:pt>
                <c:pt idx="395">
                  <c:v>42000</c:v>
                </c:pt>
                <c:pt idx="396">
                  <c:v>19000</c:v>
                </c:pt>
                <c:pt idx="397">
                  <c:v>78000</c:v>
                </c:pt>
                <c:pt idx="398">
                  <c:v>78000</c:v>
                </c:pt>
                <c:pt idx="399">
                  <c:v>68000</c:v>
                </c:pt>
                <c:pt idx="400">
                  <c:v>9500</c:v>
                </c:pt>
                <c:pt idx="401">
                  <c:v>49500</c:v>
                </c:pt>
                <c:pt idx="402">
                  <c:v>74500</c:v>
                </c:pt>
                <c:pt idx="403">
                  <c:v>94500</c:v>
                </c:pt>
                <c:pt idx="404">
                  <c:v>55000</c:v>
                </c:pt>
                <c:pt idx="405">
                  <c:v>7000</c:v>
                </c:pt>
                <c:pt idx="406">
                  <c:v>13500</c:v>
                </c:pt>
                <c:pt idx="407">
                  <c:v>80500</c:v>
                </c:pt>
                <c:pt idx="408">
                  <c:v>65500</c:v>
                </c:pt>
                <c:pt idx="409">
                  <c:v>8000</c:v>
                </c:pt>
                <c:pt idx="410">
                  <c:v>9000</c:v>
                </c:pt>
                <c:pt idx="411">
                  <c:v>61500</c:v>
                </c:pt>
                <c:pt idx="412">
                  <c:v>42000</c:v>
                </c:pt>
                <c:pt idx="413">
                  <c:v>92500</c:v>
                </c:pt>
                <c:pt idx="414">
                  <c:v>94500</c:v>
                </c:pt>
                <c:pt idx="415">
                  <c:v>26000</c:v>
                </c:pt>
                <c:pt idx="416">
                  <c:v>13000</c:v>
                </c:pt>
                <c:pt idx="417">
                  <c:v>55000</c:v>
                </c:pt>
                <c:pt idx="418">
                  <c:v>41500</c:v>
                </c:pt>
                <c:pt idx="419">
                  <c:v>44000</c:v>
                </c:pt>
                <c:pt idx="420">
                  <c:v>43500</c:v>
                </c:pt>
                <c:pt idx="421">
                  <c:v>6000</c:v>
                </c:pt>
                <c:pt idx="422">
                  <c:v>20500</c:v>
                </c:pt>
                <c:pt idx="423">
                  <c:v>16000</c:v>
                </c:pt>
                <c:pt idx="424">
                  <c:v>49000</c:v>
                </c:pt>
                <c:pt idx="425">
                  <c:v>87500</c:v>
                </c:pt>
                <c:pt idx="426">
                  <c:v>67500</c:v>
                </c:pt>
                <c:pt idx="427">
                  <c:v>84000</c:v>
                </c:pt>
                <c:pt idx="428">
                  <c:v>24000</c:v>
                </c:pt>
                <c:pt idx="429">
                  <c:v>79500</c:v>
                </c:pt>
                <c:pt idx="430">
                  <c:v>18000</c:v>
                </c:pt>
                <c:pt idx="431">
                  <c:v>22500</c:v>
                </c:pt>
                <c:pt idx="432">
                  <c:v>41000</c:v>
                </c:pt>
                <c:pt idx="433">
                  <c:v>45500</c:v>
                </c:pt>
                <c:pt idx="434">
                  <c:v>65000</c:v>
                </c:pt>
                <c:pt idx="435">
                  <c:v>42500</c:v>
                </c:pt>
                <c:pt idx="436">
                  <c:v>74500</c:v>
                </c:pt>
                <c:pt idx="437">
                  <c:v>7000</c:v>
                </c:pt>
                <c:pt idx="438">
                  <c:v>78000</c:v>
                </c:pt>
                <c:pt idx="439">
                  <c:v>74500</c:v>
                </c:pt>
                <c:pt idx="440">
                  <c:v>45500</c:v>
                </c:pt>
                <c:pt idx="441">
                  <c:v>91500</c:v>
                </c:pt>
                <c:pt idx="442">
                  <c:v>41500</c:v>
                </c:pt>
                <c:pt idx="443">
                  <c:v>70500</c:v>
                </c:pt>
                <c:pt idx="444">
                  <c:v>37500</c:v>
                </c:pt>
                <c:pt idx="445">
                  <c:v>27500</c:v>
                </c:pt>
                <c:pt idx="446">
                  <c:v>29000</c:v>
                </c:pt>
                <c:pt idx="447">
                  <c:v>38000</c:v>
                </c:pt>
                <c:pt idx="448">
                  <c:v>44000</c:v>
                </c:pt>
                <c:pt idx="449">
                  <c:v>53500</c:v>
                </c:pt>
                <c:pt idx="450">
                  <c:v>80000</c:v>
                </c:pt>
                <c:pt idx="451">
                  <c:v>13500</c:v>
                </c:pt>
                <c:pt idx="452">
                  <c:v>5500</c:v>
                </c:pt>
                <c:pt idx="453">
                  <c:v>65000</c:v>
                </c:pt>
                <c:pt idx="454">
                  <c:v>29500</c:v>
                </c:pt>
                <c:pt idx="455">
                  <c:v>10000</c:v>
                </c:pt>
                <c:pt idx="456">
                  <c:v>84500</c:v>
                </c:pt>
                <c:pt idx="457">
                  <c:v>17500</c:v>
                </c:pt>
                <c:pt idx="458">
                  <c:v>50000</c:v>
                </c:pt>
                <c:pt idx="459">
                  <c:v>9500</c:v>
                </c:pt>
                <c:pt idx="460">
                  <c:v>25500</c:v>
                </c:pt>
                <c:pt idx="461">
                  <c:v>48500</c:v>
                </c:pt>
                <c:pt idx="462">
                  <c:v>45500</c:v>
                </c:pt>
                <c:pt idx="463">
                  <c:v>6500</c:v>
                </c:pt>
                <c:pt idx="464">
                  <c:v>39500</c:v>
                </c:pt>
                <c:pt idx="465">
                  <c:v>41500</c:v>
                </c:pt>
                <c:pt idx="466">
                  <c:v>72500</c:v>
                </c:pt>
                <c:pt idx="467">
                  <c:v>28500</c:v>
                </c:pt>
                <c:pt idx="468">
                  <c:v>50000</c:v>
                </c:pt>
                <c:pt idx="469">
                  <c:v>83000</c:v>
                </c:pt>
                <c:pt idx="470">
                  <c:v>6500</c:v>
                </c:pt>
                <c:pt idx="471">
                  <c:v>18500</c:v>
                </c:pt>
                <c:pt idx="472">
                  <c:v>40500</c:v>
                </c:pt>
                <c:pt idx="473">
                  <c:v>80000</c:v>
                </c:pt>
                <c:pt idx="474">
                  <c:v>44000</c:v>
                </c:pt>
                <c:pt idx="475">
                  <c:v>6000</c:v>
                </c:pt>
                <c:pt idx="476">
                  <c:v>10500</c:v>
                </c:pt>
                <c:pt idx="477">
                  <c:v>88500</c:v>
                </c:pt>
                <c:pt idx="478">
                  <c:v>52000</c:v>
                </c:pt>
                <c:pt idx="479">
                  <c:v>43500</c:v>
                </c:pt>
                <c:pt idx="480">
                  <c:v>88000</c:v>
                </c:pt>
                <c:pt idx="481">
                  <c:v>87500</c:v>
                </c:pt>
                <c:pt idx="482">
                  <c:v>73000</c:v>
                </c:pt>
                <c:pt idx="483">
                  <c:v>7000</c:v>
                </c:pt>
                <c:pt idx="484">
                  <c:v>30500</c:v>
                </c:pt>
                <c:pt idx="485">
                  <c:v>51000</c:v>
                </c:pt>
                <c:pt idx="486">
                  <c:v>6000</c:v>
                </c:pt>
                <c:pt idx="487">
                  <c:v>33000</c:v>
                </c:pt>
                <c:pt idx="488">
                  <c:v>24000</c:v>
                </c:pt>
                <c:pt idx="489">
                  <c:v>83500</c:v>
                </c:pt>
                <c:pt idx="490">
                  <c:v>94500</c:v>
                </c:pt>
                <c:pt idx="491">
                  <c:v>8000</c:v>
                </c:pt>
                <c:pt idx="492">
                  <c:v>31500</c:v>
                </c:pt>
                <c:pt idx="493">
                  <c:v>30500</c:v>
                </c:pt>
                <c:pt idx="494">
                  <c:v>67500</c:v>
                </c:pt>
                <c:pt idx="495">
                  <c:v>42000</c:v>
                </c:pt>
                <c:pt idx="496">
                  <c:v>42500</c:v>
                </c:pt>
                <c:pt idx="497">
                  <c:v>82000</c:v>
                </c:pt>
                <c:pt idx="498">
                  <c:v>48500</c:v>
                </c:pt>
                <c:pt idx="499">
                  <c:v>46000</c:v>
                </c:pt>
                <c:pt idx="500">
                  <c:v>27500</c:v>
                </c:pt>
                <c:pt idx="501">
                  <c:v>44000</c:v>
                </c:pt>
                <c:pt idx="502">
                  <c:v>38500</c:v>
                </c:pt>
                <c:pt idx="503">
                  <c:v>61000</c:v>
                </c:pt>
                <c:pt idx="504">
                  <c:v>36000</c:v>
                </c:pt>
                <c:pt idx="505">
                  <c:v>45000</c:v>
                </c:pt>
                <c:pt idx="506">
                  <c:v>45500</c:v>
                </c:pt>
                <c:pt idx="507">
                  <c:v>9000</c:v>
                </c:pt>
                <c:pt idx="508">
                  <c:v>54000</c:v>
                </c:pt>
                <c:pt idx="509">
                  <c:v>22000</c:v>
                </c:pt>
                <c:pt idx="510">
                  <c:v>75000</c:v>
                </c:pt>
                <c:pt idx="511">
                  <c:v>70500</c:v>
                </c:pt>
                <c:pt idx="512">
                  <c:v>74000</c:v>
                </c:pt>
                <c:pt idx="513">
                  <c:v>82500</c:v>
                </c:pt>
                <c:pt idx="514">
                  <c:v>63000</c:v>
                </c:pt>
                <c:pt idx="515">
                  <c:v>10000</c:v>
                </c:pt>
                <c:pt idx="516">
                  <c:v>82500</c:v>
                </c:pt>
                <c:pt idx="517">
                  <c:v>23500</c:v>
                </c:pt>
                <c:pt idx="518">
                  <c:v>8500</c:v>
                </c:pt>
                <c:pt idx="519">
                  <c:v>81500</c:v>
                </c:pt>
                <c:pt idx="520">
                  <c:v>7000</c:v>
                </c:pt>
                <c:pt idx="521">
                  <c:v>48000</c:v>
                </c:pt>
                <c:pt idx="522">
                  <c:v>72500</c:v>
                </c:pt>
                <c:pt idx="523">
                  <c:v>82000</c:v>
                </c:pt>
                <c:pt idx="524">
                  <c:v>68500</c:v>
                </c:pt>
                <c:pt idx="525">
                  <c:v>21500</c:v>
                </c:pt>
                <c:pt idx="526">
                  <c:v>29500</c:v>
                </c:pt>
                <c:pt idx="527">
                  <c:v>19000</c:v>
                </c:pt>
                <c:pt idx="528">
                  <c:v>53000</c:v>
                </c:pt>
                <c:pt idx="529">
                  <c:v>82500</c:v>
                </c:pt>
                <c:pt idx="530">
                  <c:v>29500</c:v>
                </c:pt>
                <c:pt idx="531">
                  <c:v>53000</c:v>
                </c:pt>
                <c:pt idx="532">
                  <c:v>71000</c:v>
                </c:pt>
                <c:pt idx="533">
                  <c:v>44000</c:v>
                </c:pt>
                <c:pt idx="534">
                  <c:v>6500</c:v>
                </c:pt>
                <c:pt idx="535">
                  <c:v>44000</c:v>
                </c:pt>
                <c:pt idx="536">
                  <c:v>80500</c:v>
                </c:pt>
                <c:pt idx="537">
                  <c:v>43500</c:v>
                </c:pt>
                <c:pt idx="538">
                  <c:v>86000</c:v>
                </c:pt>
                <c:pt idx="539">
                  <c:v>32500</c:v>
                </c:pt>
                <c:pt idx="540">
                  <c:v>29000</c:v>
                </c:pt>
                <c:pt idx="541">
                  <c:v>8500</c:v>
                </c:pt>
                <c:pt idx="542">
                  <c:v>85500</c:v>
                </c:pt>
                <c:pt idx="543">
                  <c:v>55500</c:v>
                </c:pt>
                <c:pt idx="544">
                  <c:v>62000</c:v>
                </c:pt>
                <c:pt idx="545">
                  <c:v>5500</c:v>
                </c:pt>
                <c:pt idx="546">
                  <c:v>83500</c:v>
                </c:pt>
                <c:pt idx="547">
                  <c:v>10000</c:v>
                </c:pt>
                <c:pt idx="548">
                  <c:v>81000</c:v>
                </c:pt>
                <c:pt idx="549">
                  <c:v>54000</c:v>
                </c:pt>
                <c:pt idx="550">
                  <c:v>79500</c:v>
                </c:pt>
                <c:pt idx="551">
                  <c:v>86000</c:v>
                </c:pt>
                <c:pt idx="552">
                  <c:v>81000</c:v>
                </c:pt>
                <c:pt idx="553">
                  <c:v>14500</c:v>
                </c:pt>
                <c:pt idx="554">
                  <c:v>43000</c:v>
                </c:pt>
                <c:pt idx="555">
                  <c:v>8500</c:v>
                </c:pt>
                <c:pt idx="556">
                  <c:v>70000</c:v>
                </c:pt>
                <c:pt idx="557">
                  <c:v>45500</c:v>
                </c:pt>
                <c:pt idx="558">
                  <c:v>59500</c:v>
                </c:pt>
                <c:pt idx="559">
                  <c:v>32500</c:v>
                </c:pt>
                <c:pt idx="560">
                  <c:v>20000</c:v>
                </c:pt>
                <c:pt idx="561">
                  <c:v>9000</c:v>
                </c:pt>
                <c:pt idx="562">
                  <c:v>12500</c:v>
                </c:pt>
                <c:pt idx="563">
                  <c:v>43500</c:v>
                </c:pt>
                <c:pt idx="564">
                  <c:v>38500</c:v>
                </c:pt>
                <c:pt idx="565">
                  <c:v>94000</c:v>
                </c:pt>
                <c:pt idx="566">
                  <c:v>8000</c:v>
                </c:pt>
                <c:pt idx="567">
                  <c:v>23500</c:v>
                </c:pt>
                <c:pt idx="568">
                  <c:v>55500</c:v>
                </c:pt>
                <c:pt idx="569">
                  <c:v>81000</c:v>
                </c:pt>
                <c:pt idx="570">
                  <c:v>60000</c:v>
                </c:pt>
                <c:pt idx="571">
                  <c:v>82500</c:v>
                </c:pt>
                <c:pt idx="572">
                  <c:v>60500</c:v>
                </c:pt>
                <c:pt idx="573">
                  <c:v>16500</c:v>
                </c:pt>
                <c:pt idx="574">
                  <c:v>51500</c:v>
                </c:pt>
                <c:pt idx="575">
                  <c:v>9500</c:v>
                </c:pt>
                <c:pt idx="576">
                  <c:v>52500</c:v>
                </c:pt>
                <c:pt idx="577">
                  <c:v>59000</c:v>
                </c:pt>
                <c:pt idx="578">
                  <c:v>88500</c:v>
                </c:pt>
                <c:pt idx="579">
                  <c:v>19000</c:v>
                </c:pt>
                <c:pt idx="580">
                  <c:v>87500</c:v>
                </c:pt>
                <c:pt idx="581">
                  <c:v>49000</c:v>
                </c:pt>
                <c:pt idx="582">
                  <c:v>50000</c:v>
                </c:pt>
                <c:pt idx="583">
                  <c:v>62000</c:v>
                </c:pt>
                <c:pt idx="584">
                  <c:v>44500</c:v>
                </c:pt>
                <c:pt idx="585">
                  <c:v>64000</c:v>
                </c:pt>
                <c:pt idx="586">
                  <c:v>9000</c:v>
                </c:pt>
                <c:pt idx="587">
                  <c:v>47500</c:v>
                </c:pt>
                <c:pt idx="588">
                  <c:v>47000</c:v>
                </c:pt>
                <c:pt idx="589">
                  <c:v>9500</c:v>
                </c:pt>
                <c:pt idx="590">
                  <c:v>46500</c:v>
                </c:pt>
                <c:pt idx="591">
                  <c:v>39500</c:v>
                </c:pt>
                <c:pt idx="592">
                  <c:v>51500</c:v>
                </c:pt>
                <c:pt idx="593">
                  <c:v>59000</c:v>
                </c:pt>
                <c:pt idx="594">
                  <c:v>8500</c:v>
                </c:pt>
                <c:pt idx="595">
                  <c:v>29500</c:v>
                </c:pt>
                <c:pt idx="596">
                  <c:v>15500</c:v>
                </c:pt>
                <c:pt idx="597">
                  <c:v>16000</c:v>
                </c:pt>
                <c:pt idx="598">
                  <c:v>76000</c:v>
                </c:pt>
                <c:pt idx="599">
                  <c:v>25500</c:v>
                </c:pt>
                <c:pt idx="600">
                  <c:v>18500</c:v>
                </c:pt>
                <c:pt idx="601">
                  <c:v>25500</c:v>
                </c:pt>
                <c:pt idx="602">
                  <c:v>81500</c:v>
                </c:pt>
                <c:pt idx="603">
                  <c:v>39000</c:v>
                </c:pt>
                <c:pt idx="604">
                  <c:v>51500</c:v>
                </c:pt>
                <c:pt idx="605">
                  <c:v>75000</c:v>
                </c:pt>
                <c:pt idx="606">
                  <c:v>61000</c:v>
                </c:pt>
                <c:pt idx="607">
                  <c:v>47500</c:v>
                </c:pt>
                <c:pt idx="608">
                  <c:v>40500</c:v>
                </c:pt>
                <c:pt idx="609">
                  <c:v>37000</c:v>
                </c:pt>
                <c:pt idx="610">
                  <c:v>23000</c:v>
                </c:pt>
                <c:pt idx="611">
                  <c:v>95000</c:v>
                </c:pt>
                <c:pt idx="612">
                  <c:v>13500</c:v>
                </c:pt>
                <c:pt idx="613">
                  <c:v>93500</c:v>
                </c:pt>
                <c:pt idx="614">
                  <c:v>25500</c:v>
                </c:pt>
                <c:pt idx="615">
                  <c:v>39000</c:v>
                </c:pt>
                <c:pt idx="616">
                  <c:v>75500</c:v>
                </c:pt>
                <c:pt idx="617">
                  <c:v>76000</c:v>
                </c:pt>
                <c:pt idx="618">
                  <c:v>52000</c:v>
                </c:pt>
                <c:pt idx="619">
                  <c:v>94500</c:v>
                </c:pt>
                <c:pt idx="620">
                  <c:v>48000</c:v>
                </c:pt>
                <c:pt idx="621">
                  <c:v>55000</c:v>
                </c:pt>
                <c:pt idx="622">
                  <c:v>11500</c:v>
                </c:pt>
                <c:pt idx="623">
                  <c:v>72000</c:v>
                </c:pt>
                <c:pt idx="624">
                  <c:v>89000</c:v>
                </c:pt>
                <c:pt idx="625">
                  <c:v>44000</c:v>
                </c:pt>
                <c:pt idx="626">
                  <c:v>47500</c:v>
                </c:pt>
                <c:pt idx="627">
                  <c:v>57000</c:v>
                </c:pt>
                <c:pt idx="628">
                  <c:v>53000</c:v>
                </c:pt>
                <c:pt idx="629">
                  <c:v>11000</c:v>
                </c:pt>
                <c:pt idx="630">
                  <c:v>8000</c:v>
                </c:pt>
                <c:pt idx="631">
                  <c:v>94000</c:v>
                </c:pt>
                <c:pt idx="632">
                  <c:v>61000</c:v>
                </c:pt>
                <c:pt idx="633">
                  <c:v>11500</c:v>
                </c:pt>
                <c:pt idx="634">
                  <c:v>70500</c:v>
                </c:pt>
                <c:pt idx="635">
                  <c:v>38500</c:v>
                </c:pt>
                <c:pt idx="636">
                  <c:v>34000</c:v>
                </c:pt>
                <c:pt idx="637">
                  <c:v>87000</c:v>
                </c:pt>
                <c:pt idx="638">
                  <c:v>12000</c:v>
                </c:pt>
                <c:pt idx="639">
                  <c:v>7000</c:v>
                </c:pt>
                <c:pt idx="640">
                  <c:v>64000</c:v>
                </c:pt>
                <c:pt idx="641">
                  <c:v>26000</c:v>
                </c:pt>
                <c:pt idx="642">
                  <c:v>26500</c:v>
                </c:pt>
                <c:pt idx="643">
                  <c:v>39000</c:v>
                </c:pt>
                <c:pt idx="644">
                  <c:v>44000</c:v>
                </c:pt>
                <c:pt idx="645">
                  <c:v>7000</c:v>
                </c:pt>
                <c:pt idx="646">
                  <c:v>22500</c:v>
                </c:pt>
                <c:pt idx="647">
                  <c:v>41000</c:v>
                </c:pt>
                <c:pt idx="648">
                  <c:v>50000</c:v>
                </c:pt>
                <c:pt idx="649">
                  <c:v>33500</c:v>
                </c:pt>
                <c:pt idx="650">
                  <c:v>18000</c:v>
                </c:pt>
                <c:pt idx="651">
                  <c:v>32500</c:v>
                </c:pt>
                <c:pt idx="652">
                  <c:v>85000</c:v>
                </c:pt>
                <c:pt idx="653">
                  <c:v>59500</c:v>
                </c:pt>
                <c:pt idx="654">
                  <c:v>94000</c:v>
                </c:pt>
                <c:pt idx="655">
                  <c:v>60500</c:v>
                </c:pt>
                <c:pt idx="656">
                  <c:v>20500</c:v>
                </c:pt>
                <c:pt idx="657">
                  <c:v>21000</c:v>
                </c:pt>
                <c:pt idx="658">
                  <c:v>66000</c:v>
                </c:pt>
                <c:pt idx="659">
                  <c:v>74000</c:v>
                </c:pt>
                <c:pt idx="660">
                  <c:v>46500</c:v>
                </c:pt>
                <c:pt idx="661">
                  <c:v>32500</c:v>
                </c:pt>
                <c:pt idx="662">
                  <c:v>90500</c:v>
                </c:pt>
                <c:pt idx="663">
                  <c:v>17000</c:v>
                </c:pt>
                <c:pt idx="664">
                  <c:v>32000</c:v>
                </c:pt>
                <c:pt idx="665">
                  <c:v>50500</c:v>
                </c:pt>
                <c:pt idx="666">
                  <c:v>62000</c:v>
                </c:pt>
                <c:pt idx="667">
                  <c:v>52500</c:v>
                </c:pt>
                <c:pt idx="668">
                  <c:v>22500</c:v>
                </c:pt>
                <c:pt idx="669">
                  <c:v>84500</c:v>
                </c:pt>
                <c:pt idx="670">
                  <c:v>45500</c:v>
                </c:pt>
                <c:pt idx="671">
                  <c:v>20500</c:v>
                </c:pt>
                <c:pt idx="672">
                  <c:v>80000</c:v>
                </c:pt>
                <c:pt idx="673">
                  <c:v>7000</c:v>
                </c:pt>
                <c:pt idx="674">
                  <c:v>83500</c:v>
                </c:pt>
                <c:pt idx="675">
                  <c:v>90500</c:v>
                </c:pt>
                <c:pt idx="676">
                  <c:v>48500</c:v>
                </c:pt>
                <c:pt idx="677">
                  <c:v>14000</c:v>
                </c:pt>
                <c:pt idx="678">
                  <c:v>10000</c:v>
                </c:pt>
                <c:pt idx="679">
                  <c:v>6000</c:v>
                </c:pt>
                <c:pt idx="680">
                  <c:v>52000</c:v>
                </c:pt>
                <c:pt idx="681">
                  <c:v>80500</c:v>
                </c:pt>
                <c:pt idx="682">
                  <c:v>30000</c:v>
                </c:pt>
                <c:pt idx="683">
                  <c:v>79000</c:v>
                </c:pt>
                <c:pt idx="684">
                  <c:v>79000</c:v>
                </c:pt>
                <c:pt idx="685">
                  <c:v>40500</c:v>
                </c:pt>
                <c:pt idx="686">
                  <c:v>68500</c:v>
                </c:pt>
                <c:pt idx="687">
                  <c:v>67000</c:v>
                </c:pt>
                <c:pt idx="688">
                  <c:v>11000</c:v>
                </c:pt>
                <c:pt idx="689">
                  <c:v>53500</c:v>
                </c:pt>
                <c:pt idx="690">
                  <c:v>76000</c:v>
                </c:pt>
                <c:pt idx="691">
                  <c:v>39000</c:v>
                </c:pt>
                <c:pt idx="692">
                  <c:v>46500</c:v>
                </c:pt>
                <c:pt idx="693">
                  <c:v>38000</c:v>
                </c:pt>
                <c:pt idx="694">
                  <c:v>38500</c:v>
                </c:pt>
                <c:pt idx="695">
                  <c:v>89000</c:v>
                </c:pt>
                <c:pt idx="696">
                  <c:v>81000</c:v>
                </c:pt>
                <c:pt idx="697">
                  <c:v>90000</c:v>
                </c:pt>
                <c:pt idx="698">
                  <c:v>9500</c:v>
                </c:pt>
                <c:pt idx="699">
                  <c:v>44500</c:v>
                </c:pt>
                <c:pt idx="700">
                  <c:v>7500</c:v>
                </c:pt>
                <c:pt idx="701">
                  <c:v>42000</c:v>
                </c:pt>
                <c:pt idx="702">
                  <c:v>91000</c:v>
                </c:pt>
                <c:pt idx="703">
                  <c:v>24500</c:v>
                </c:pt>
                <c:pt idx="704">
                  <c:v>73000</c:v>
                </c:pt>
                <c:pt idx="705">
                  <c:v>81000</c:v>
                </c:pt>
                <c:pt idx="706">
                  <c:v>78500</c:v>
                </c:pt>
                <c:pt idx="707">
                  <c:v>31000</c:v>
                </c:pt>
                <c:pt idx="708">
                  <c:v>51500</c:v>
                </c:pt>
                <c:pt idx="709">
                  <c:v>90000</c:v>
                </c:pt>
                <c:pt idx="710">
                  <c:v>87500</c:v>
                </c:pt>
                <c:pt idx="711">
                  <c:v>77500</c:v>
                </c:pt>
                <c:pt idx="712">
                  <c:v>54500</c:v>
                </c:pt>
                <c:pt idx="713">
                  <c:v>29500</c:v>
                </c:pt>
                <c:pt idx="714">
                  <c:v>59000</c:v>
                </c:pt>
                <c:pt idx="715">
                  <c:v>14500</c:v>
                </c:pt>
                <c:pt idx="716">
                  <c:v>38000</c:v>
                </c:pt>
                <c:pt idx="717">
                  <c:v>63000</c:v>
                </c:pt>
                <c:pt idx="718">
                  <c:v>19500</c:v>
                </c:pt>
                <c:pt idx="719">
                  <c:v>72500</c:v>
                </c:pt>
                <c:pt idx="720">
                  <c:v>34000</c:v>
                </c:pt>
                <c:pt idx="721">
                  <c:v>55000</c:v>
                </c:pt>
                <c:pt idx="722">
                  <c:v>65000</c:v>
                </c:pt>
                <c:pt idx="723">
                  <c:v>31500</c:v>
                </c:pt>
                <c:pt idx="724">
                  <c:v>17000</c:v>
                </c:pt>
                <c:pt idx="725">
                  <c:v>24500</c:v>
                </c:pt>
                <c:pt idx="726">
                  <c:v>82000</c:v>
                </c:pt>
                <c:pt idx="727">
                  <c:v>86000</c:v>
                </c:pt>
                <c:pt idx="728">
                  <c:v>94000</c:v>
                </c:pt>
                <c:pt idx="729">
                  <c:v>87000</c:v>
                </c:pt>
                <c:pt idx="730">
                  <c:v>48000</c:v>
                </c:pt>
                <c:pt idx="731">
                  <c:v>62500</c:v>
                </c:pt>
                <c:pt idx="732">
                  <c:v>9500</c:v>
                </c:pt>
                <c:pt idx="733">
                  <c:v>20000</c:v>
                </c:pt>
                <c:pt idx="734">
                  <c:v>25500</c:v>
                </c:pt>
                <c:pt idx="735">
                  <c:v>37000</c:v>
                </c:pt>
                <c:pt idx="736">
                  <c:v>73000</c:v>
                </c:pt>
                <c:pt idx="737">
                  <c:v>31500</c:v>
                </c:pt>
                <c:pt idx="738">
                  <c:v>46000</c:v>
                </c:pt>
                <c:pt idx="739">
                  <c:v>29500</c:v>
                </c:pt>
                <c:pt idx="740">
                  <c:v>28500</c:v>
                </c:pt>
                <c:pt idx="741">
                  <c:v>25000</c:v>
                </c:pt>
                <c:pt idx="742">
                  <c:v>49500</c:v>
                </c:pt>
                <c:pt idx="743">
                  <c:v>50500</c:v>
                </c:pt>
                <c:pt idx="744">
                  <c:v>63000</c:v>
                </c:pt>
                <c:pt idx="745">
                  <c:v>22500</c:v>
                </c:pt>
                <c:pt idx="746">
                  <c:v>70500</c:v>
                </c:pt>
                <c:pt idx="747">
                  <c:v>45000</c:v>
                </c:pt>
                <c:pt idx="748">
                  <c:v>56000</c:v>
                </c:pt>
                <c:pt idx="749">
                  <c:v>26500</c:v>
                </c:pt>
                <c:pt idx="750">
                  <c:v>28500</c:v>
                </c:pt>
                <c:pt idx="751">
                  <c:v>35000</c:v>
                </c:pt>
                <c:pt idx="752">
                  <c:v>91000</c:v>
                </c:pt>
                <c:pt idx="753">
                  <c:v>46000</c:v>
                </c:pt>
                <c:pt idx="754">
                  <c:v>86500</c:v>
                </c:pt>
                <c:pt idx="755">
                  <c:v>41000</c:v>
                </c:pt>
                <c:pt idx="756">
                  <c:v>63000</c:v>
                </c:pt>
                <c:pt idx="757">
                  <c:v>86500</c:v>
                </c:pt>
                <c:pt idx="758">
                  <c:v>59000</c:v>
                </c:pt>
                <c:pt idx="759">
                  <c:v>84000</c:v>
                </c:pt>
                <c:pt idx="760">
                  <c:v>7500</c:v>
                </c:pt>
                <c:pt idx="761">
                  <c:v>20000</c:v>
                </c:pt>
                <c:pt idx="762">
                  <c:v>40500</c:v>
                </c:pt>
                <c:pt idx="763">
                  <c:v>48500</c:v>
                </c:pt>
                <c:pt idx="764">
                  <c:v>42000</c:v>
                </c:pt>
                <c:pt idx="765">
                  <c:v>38000</c:v>
                </c:pt>
                <c:pt idx="766">
                  <c:v>55500</c:v>
                </c:pt>
                <c:pt idx="767">
                  <c:v>88500</c:v>
                </c:pt>
                <c:pt idx="768">
                  <c:v>8500</c:v>
                </c:pt>
                <c:pt idx="769">
                  <c:v>35500</c:v>
                </c:pt>
                <c:pt idx="770">
                  <c:v>83000</c:v>
                </c:pt>
                <c:pt idx="771">
                  <c:v>39000</c:v>
                </c:pt>
                <c:pt idx="772">
                  <c:v>62500</c:v>
                </c:pt>
                <c:pt idx="773">
                  <c:v>79500</c:v>
                </c:pt>
                <c:pt idx="774">
                  <c:v>38000</c:v>
                </c:pt>
                <c:pt idx="775">
                  <c:v>50000</c:v>
                </c:pt>
                <c:pt idx="776">
                  <c:v>37000</c:v>
                </c:pt>
                <c:pt idx="777">
                  <c:v>39000</c:v>
                </c:pt>
                <c:pt idx="778">
                  <c:v>48500</c:v>
                </c:pt>
                <c:pt idx="779">
                  <c:v>40000</c:v>
                </c:pt>
                <c:pt idx="780">
                  <c:v>27500</c:v>
                </c:pt>
                <c:pt idx="781">
                  <c:v>62000</c:v>
                </c:pt>
                <c:pt idx="782">
                  <c:v>10000</c:v>
                </c:pt>
                <c:pt idx="783">
                  <c:v>54500</c:v>
                </c:pt>
                <c:pt idx="784">
                  <c:v>23000</c:v>
                </c:pt>
                <c:pt idx="785">
                  <c:v>50500</c:v>
                </c:pt>
                <c:pt idx="786">
                  <c:v>25000</c:v>
                </c:pt>
                <c:pt idx="787">
                  <c:v>38500</c:v>
                </c:pt>
                <c:pt idx="788">
                  <c:v>71500</c:v>
                </c:pt>
                <c:pt idx="789">
                  <c:v>59000</c:v>
                </c:pt>
                <c:pt idx="790">
                  <c:v>45000</c:v>
                </c:pt>
                <c:pt idx="791">
                  <c:v>19500</c:v>
                </c:pt>
                <c:pt idx="792">
                  <c:v>32000</c:v>
                </c:pt>
                <c:pt idx="793">
                  <c:v>6000</c:v>
                </c:pt>
                <c:pt idx="794">
                  <c:v>45500</c:v>
                </c:pt>
                <c:pt idx="795">
                  <c:v>7000</c:v>
                </c:pt>
                <c:pt idx="796">
                  <c:v>43500</c:v>
                </c:pt>
                <c:pt idx="797">
                  <c:v>70500</c:v>
                </c:pt>
                <c:pt idx="798">
                  <c:v>58000</c:v>
                </c:pt>
                <c:pt idx="799">
                  <c:v>56000</c:v>
                </c:pt>
                <c:pt idx="800">
                  <c:v>59500</c:v>
                </c:pt>
                <c:pt idx="801">
                  <c:v>46500</c:v>
                </c:pt>
                <c:pt idx="802">
                  <c:v>82000</c:v>
                </c:pt>
                <c:pt idx="803">
                  <c:v>39500</c:v>
                </c:pt>
                <c:pt idx="804">
                  <c:v>6000</c:v>
                </c:pt>
                <c:pt idx="805">
                  <c:v>28500</c:v>
                </c:pt>
                <c:pt idx="806">
                  <c:v>76000</c:v>
                </c:pt>
                <c:pt idx="807">
                  <c:v>9500</c:v>
                </c:pt>
                <c:pt idx="808">
                  <c:v>93000</c:v>
                </c:pt>
                <c:pt idx="809">
                  <c:v>29000</c:v>
                </c:pt>
                <c:pt idx="810">
                  <c:v>57500</c:v>
                </c:pt>
                <c:pt idx="811">
                  <c:v>23000</c:v>
                </c:pt>
                <c:pt idx="812">
                  <c:v>45500</c:v>
                </c:pt>
                <c:pt idx="813">
                  <c:v>32500</c:v>
                </c:pt>
                <c:pt idx="814">
                  <c:v>18500</c:v>
                </c:pt>
                <c:pt idx="815">
                  <c:v>61000</c:v>
                </c:pt>
                <c:pt idx="816">
                  <c:v>80000</c:v>
                </c:pt>
                <c:pt idx="817">
                  <c:v>61000</c:v>
                </c:pt>
                <c:pt idx="818">
                  <c:v>32000</c:v>
                </c:pt>
                <c:pt idx="819">
                  <c:v>6500</c:v>
                </c:pt>
                <c:pt idx="820">
                  <c:v>49000</c:v>
                </c:pt>
                <c:pt idx="821">
                  <c:v>48000</c:v>
                </c:pt>
                <c:pt idx="822">
                  <c:v>46500</c:v>
                </c:pt>
                <c:pt idx="823">
                  <c:v>15000</c:v>
                </c:pt>
                <c:pt idx="824">
                  <c:v>72500</c:v>
                </c:pt>
                <c:pt idx="825">
                  <c:v>9000</c:v>
                </c:pt>
                <c:pt idx="826">
                  <c:v>31500</c:v>
                </c:pt>
                <c:pt idx="827">
                  <c:v>84500</c:v>
                </c:pt>
                <c:pt idx="828">
                  <c:v>28000</c:v>
                </c:pt>
                <c:pt idx="829">
                  <c:v>19500</c:v>
                </c:pt>
                <c:pt idx="830">
                  <c:v>32000</c:v>
                </c:pt>
                <c:pt idx="831">
                  <c:v>40500</c:v>
                </c:pt>
                <c:pt idx="832">
                  <c:v>49500</c:v>
                </c:pt>
                <c:pt idx="833">
                  <c:v>20000</c:v>
                </c:pt>
                <c:pt idx="834">
                  <c:v>81500</c:v>
                </c:pt>
                <c:pt idx="835">
                  <c:v>45000</c:v>
                </c:pt>
                <c:pt idx="836">
                  <c:v>49000</c:v>
                </c:pt>
                <c:pt idx="837">
                  <c:v>52500</c:v>
                </c:pt>
                <c:pt idx="838">
                  <c:v>41000</c:v>
                </c:pt>
                <c:pt idx="839">
                  <c:v>28500</c:v>
                </c:pt>
                <c:pt idx="840">
                  <c:v>39500</c:v>
                </c:pt>
                <c:pt idx="841">
                  <c:v>10500</c:v>
                </c:pt>
                <c:pt idx="842">
                  <c:v>89000</c:v>
                </c:pt>
                <c:pt idx="843">
                  <c:v>43500</c:v>
                </c:pt>
                <c:pt idx="844">
                  <c:v>80500</c:v>
                </c:pt>
                <c:pt idx="845">
                  <c:v>84500</c:v>
                </c:pt>
                <c:pt idx="846">
                  <c:v>46500</c:v>
                </c:pt>
                <c:pt idx="847">
                  <c:v>49000</c:v>
                </c:pt>
                <c:pt idx="848">
                  <c:v>50000</c:v>
                </c:pt>
                <c:pt idx="849">
                  <c:v>85000</c:v>
                </c:pt>
                <c:pt idx="850">
                  <c:v>50000</c:v>
                </c:pt>
                <c:pt idx="851">
                  <c:v>69000</c:v>
                </c:pt>
                <c:pt idx="852">
                  <c:v>28500</c:v>
                </c:pt>
                <c:pt idx="853">
                  <c:v>66000</c:v>
                </c:pt>
                <c:pt idx="854">
                  <c:v>42500</c:v>
                </c:pt>
                <c:pt idx="855">
                  <c:v>45500</c:v>
                </c:pt>
                <c:pt idx="856">
                  <c:v>46500</c:v>
                </c:pt>
                <c:pt idx="857">
                  <c:v>41500</c:v>
                </c:pt>
                <c:pt idx="858">
                  <c:v>94000</c:v>
                </c:pt>
                <c:pt idx="859">
                  <c:v>74000</c:v>
                </c:pt>
                <c:pt idx="860">
                  <c:v>10000</c:v>
                </c:pt>
                <c:pt idx="861">
                  <c:v>68500</c:v>
                </c:pt>
                <c:pt idx="862">
                  <c:v>45500</c:v>
                </c:pt>
                <c:pt idx="863">
                  <c:v>52000</c:v>
                </c:pt>
                <c:pt idx="864">
                  <c:v>22000</c:v>
                </c:pt>
                <c:pt idx="865">
                  <c:v>22000</c:v>
                </c:pt>
                <c:pt idx="866">
                  <c:v>16000</c:v>
                </c:pt>
                <c:pt idx="867">
                  <c:v>29500</c:v>
                </c:pt>
                <c:pt idx="868">
                  <c:v>30000</c:v>
                </c:pt>
                <c:pt idx="869">
                  <c:v>20500</c:v>
                </c:pt>
                <c:pt idx="870">
                  <c:v>91500</c:v>
                </c:pt>
                <c:pt idx="871">
                  <c:v>68000</c:v>
                </c:pt>
                <c:pt idx="872">
                  <c:v>87500</c:v>
                </c:pt>
                <c:pt idx="873">
                  <c:v>48500</c:v>
                </c:pt>
                <c:pt idx="874">
                  <c:v>57500</c:v>
                </c:pt>
                <c:pt idx="875">
                  <c:v>84500</c:v>
                </c:pt>
                <c:pt idx="876">
                  <c:v>41500</c:v>
                </c:pt>
                <c:pt idx="877">
                  <c:v>30500</c:v>
                </c:pt>
                <c:pt idx="878">
                  <c:v>55000</c:v>
                </c:pt>
                <c:pt idx="879">
                  <c:v>75500</c:v>
                </c:pt>
                <c:pt idx="880">
                  <c:v>20000</c:v>
                </c:pt>
                <c:pt idx="881">
                  <c:v>20500</c:v>
                </c:pt>
                <c:pt idx="882">
                  <c:v>69500</c:v>
                </c:pt>
                <c:pt idx="883">
                  <c:v>24000</c:v>
                </c:pt>
                <c:pt idx="884">
                  <c:v>85000</c:v>
                </c:pt>
                <c:pt idx="885">
                  <c:v>12500</c:v>
                </c:pt>
                <c:pt idx="886">
                  <c:v>10500</c:v>
                </c:pt>
                <c:pt idx="887">
                  <c:v>80000</c:v>
                </c:pt>
                <c:pt idx="888">
                  <c:v>69000</c:v>
                </c:pt>
                <c:pt idx="889">
                  <c:v>75000</c:v>
                </c:pt>
                <c:pt idx="890">
                  <c:v>19500</c:v>
                </c:pt>
                <c:pt idx="891">
                  <c:v>60500</c:v>
                </c:pt>
                <c:pt idx="892">
                  <c:v>79000</c:v>
                </c:pt>
                <c:pt idx="893">
                  <c:v>39500</c:v>
                </c:pt>
                <c:pt idx="894">
                  <c:v>85000</c:v>
                </c:pt>
                <c:pt idx="895">
                  <c:v>63000</c:v>
                </c:pt>
                <c:pt idx="896">
                  <c:v>19000</c:v>
                </c:pt>
                <c:pt idx="897">
                  <c:v>82500</c:v>
                </c:pt>
                <c:pt idx="898">
                  <c:v>57500</c:v>
                </c:pt>
                <c:pt idx="899">
                  <c:v>80500</c:v>
                </c:pt>
              </c:numCache>
            </c:numRef>
          </c:val>
          <c:smooth val="0"/>
          <c:extLst>
            <c:ext xmlns:c16="http://schemas.microsoft.com/office/drawing/2014/chart" uri="{C3380CC4-5D6E-409C-BE32-E72D297353CC}">
              <c16:uniqueId val="{00000001-2E14-4FB6-8161-3AB1CAE29475}"/>
            </c:ext>
          </c:extLst>
        </c:ser>
        <c:dLbls>
          <c:showLegendKey val="0"/>
          <c:showVal val="0"/>
          <c:showCatName val="0"/>
          <c:showSerName val="0"/>
          <c:showPercent val="0"/>
          <c:showBubbleSize val="0"/>
        </c:dLbls>
        <c:smooth val="0"/>
        <c:axId val="1641721744"/>
        <c:axId val="1641718000"/>
      </c:lineChart>
      <c:catAx>
        <c:axId val="1641721744"/>
        <c:scaling>
          <c:orientation val="minMax"/>
        </c:scaling>
        <c:delete val="1"/>
        <c:axPos val="b"/>
        <c:numFmt formatCode="General" sourceLinked="1"/>
        <c:majorTickMark val="out"/>
        <c:minorTickMark val="none"/>
        <c:tickLblPos val="nextTo"/>
        <c:crossAx val="1641718000"/>
        <c:crosses val="autoZero"/>
        <c:auto val="1"/>
        <c:lblAlgn val="ctr"/>
        <c:lblOffset val="100"/>
        <c:noMultiLvlLbl val="0"/>
      </c:catAx>
      <c:valAx>
        <c:axId val="1641718000"/>
        <c:scaling>
          <c:orientation val="minMax"/>
        </c:scaling>
        <c:delete val="1"/>
        <c:axPos val="l"/>
        <c:numFmt formatCode="General" sourceLinked="1"/>
        <c:majorTickMark val="none"/>
        <c:minorTickMark val="none"/>
        <c:tickLblPos val="nextTo"/>
        <c:crossAx val="164172174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[PraveenProject.xlsx]Fee balances!PivotTable2</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'Fee balances'!$B$3</c:f>
              <c:strCache>
                <c:ptCount val="1"/>
                <c:pt idx="0">
                  <c:v>Total</c:v>
                </c:pt>
              </c:strCache>
            </c:strRef>
          </c:tx>
          <c:spPr>
            <a:solidFill>
              <a:schemeClr val="accent1"/>
            </a:solidFill>
            <a:ln>
              <a:noFill/>
            </a:ln>
            <a:effectLst/>
          </c:spPr>
          <c:invertIfNegative val="0"/>
          <c:cat>
            <c:strRef>
              <c:f>'Fee balances'!$A$4:$A$14</c:f>
              <c:strCache>
                <c:ptCount val="10"/>
                <c:pt idx="0">
                  <c:v>1</c:v>
                </c:pt>
                <c:pt idx="1">
                  <c:v>2</c:v>
                </c:pt>
                <c:pt idx="2">
                  <c:v>3</c:v>
                </c:pt>
                <c:pt idx="3">
                  <c:v>4</c:v>
                </c:pt>
                <c:pt idx="4">
                  <c:v>5</c:v>
                </c:pt>
                <c:pt idx="5">
                  <c:v>6</c:v>
                </c:pt>
                <c:pt idx="6">
                  <c:v>7</c:v>
                </c:pt>
                <c:pt idx="7">
                  <c:v>8</c:v>
                </c:pt>
                <c:pt idx="8">
                  <c:v>9</c:v>
                </c:pt>
                <c:pt idx="9">
                  <c:v>10</c:v>
                </c:pt>
              </c:strCache>
            </c:strRef>
          </c:cat>
          <c:val>
            <c:numRef>
              <c:f>'Fee balances'!$B$4:$B$14</c:f>
              <c:numCache>
                <c:formatCode>General</c:formatCode>
                <c:ptCount val="10"/>
                <c:pt idx="0">
                  <c:v>194000</c:v>
                </c:pt>
                <c:pt idx="1">
                  <c:v>487500</c:v>
                </c:pt>
                <c:pt idx="2">
                  <c:v>575000</c:v>
                </c:pt>
                <c:pt idx="3">
                  <c:v>550500</c:v>
                </c:pt>
                <c:pt idx="4">
                  <c:v>556000</c:v>
                </c:pt>
                <c:pt idx="5">
                  <c:v>659000</c:v>
                </c:pt>
                <c:pt idx="6">
                  <c:v>665000</c:v>
                </c:pt>
                <c:pt idx="7">
                  <c:v>570000</c:v>
                </c:pt>
                <c:pt idx="8">
                  <c:v>601500</c:v>
                </c:pt>
                <c:pt idx="9">
                  <c:v>715000</c:v>
                </c:pt>
              </c:numCache>
            </c:numRef>
          </c:val>
          <c:extLst>
            <c:ext xmlns:c16="http://schemas.microsoft.com/office/drawing/2014/chart" uri="{C3380CC4-5D6E-409C-BE32-E72D297353CC}">
              <c16:uniqueId val="{00000000-93C8-4CE2-B870-E126F19630BC}"/>
            </c:ext>
          </c:extLst>
        </c:ser>
        <c:dLbls>
          <c:showLegendKey val="0"/>
          <c:showVal val="0"/>
          <c:showCatName val="0"/>
          <c:showSerName val="0"/>
          <c:showPercent val="0"/>
          <c:showBubbleSize val="0"/>
        </c:dLbls>
        <c:gapWidth val="219"/>
        <c:overlap val="-27"/>
        <c:axId val="1709244560"/>
        <c:axId val="1709221680"/>
      </c:barChart>
      <c:catAx>
        <c:axId val="1709244560"/>
        <c:scaling>
          <c:orientation val="minMax"/>
        </c:scaling>
        <c:delete val="1"/>
        <c:axPos val="b"/>
        <c:numFmt formatCode="General" sourceLinked="1"/>
        <c:majorTickMark val="none"/>
        <c:minorTickMark val="none"/>
        <c:tickLblPos val="nextTo"/>
        <c:crossAx val="1709221680"/>
        <c:crosses val="autoZero"/>
        <c:auto val="1"/>
        <c:lblAlgn val="ctr"/>
        <c:lblOffset val="100"/>
        <c:noMultiLvlLbl val="0"/>
      </c:catAx>
      <c:valAx>
        <c:axId val="1709221680"/>
        <c:scaling>
          <c:orientation val="minMax"/>
        </c:scaling>
        <c:delete val="1"/>
        <c:axPos val="l"/>
        <c:numFmt formatCode="General" sourceLinked="1"/>
        <c:majorTickMark val="none"/>
        <c:minorTickMark val="none"/>
        <c:tickLblPos val="nextTo"/>
        <c:crossAx val="1709244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[PraveenProject.xlsx]Gender wise!PivotTable3</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2.5000000000000001E-2"/>
          <c:y val="0.10185185185185185"/>
          <c:w val="0.93888888888888888"/>
          <c:h val="0.89814814814814814"/>
        </c:manualLayout>
      </c:layout>
      <c:barChart>
        <c:barDir val="col"/>
        <c:grouping val="clustered"/>
        <c:varyColors val="0"/>
        <c:ser>
          <c:idx val="0"/>
          <c:order val="0"/>
          <c:tx>
            <c:strRef>
              <c:f>'Gender wise'!$B$3:$B$4</c:f>
              <c:strCache>
                <c:ptCount val="1"/>
                <c:pt idx="0">
                  <c:v>Female</c:v>
                </c:pt>
              </c:strCache>
            </c:strRef>
          </c:tx>
          <c:spPr>
            <a:solidFill>
              <a:schemeClr val="accent1"/>
            </a:solidFill>
            <a:ln>
              <a:noFill/>
            </a:ln>
            <a:effectLst/>
          </c:spPr>
          <c:invertIfNegative val="0"/>
          <c:cat>
            <c:strRef>
              <c:f>'Gender wise'!$A$5:$A$15</c:f>
              <c:strCache>
                <c:ptCount val="10"/>
                <c:pt idx="0">
                  <c:v>1</c:v>
                </c:pt>
                <c:pt idx="1">
                  <c:v>2</c:v>
                </c:pt>
                <c:pt idx="2">
                  <c:v>3</c:v>
                </c:pt>
                <c:pt idx="3">
                  <c:v>4</c:v>
                </c:pt>
                <c:pt idx="4">
                  <c:v>5</c:v>
                </c:pt>
                <c:pt idx="5">
                  <c:v>6</c:v>
                </c:pt>
                <c:pt idx="6">
                  <c:v>7</c:v>
                </c:pt>
                <c:pt idx="7">
                  <c:v>8</c:v>
                </c:pt>
                <c:pt idx="8">
                  <c:v>9</c:v>
                </c:pt>
                <c:pt idx="9">
                  <c:v>10</c:v>
                </c:pt>
              </c:strCache>
            </c:strRef>
          </c:cat>
          <c:val>
            <c:numRef>
              <c:f>'Gender wise'!$B$5:$B$15</c:f>
              <c:numCache>
                <c:formatCode>General</c:formatCode>
                <c:ptCount val="10"/>
                <c:pt idx="0">
                  <c:v>35</c:v>
                </c:pt>
                <c:pt idx="1">
                  <c:v>38</c:v>
                </c:pt>
                <c:pt idx="2">
                  <c:v>37</c:v>
                </c:pt>
                <c:pt idx="3">
                  <c:v>42</c:v>
                </c:pt>
                <c:pt idx="4">
                  <c:v>43</c:v>
                </c:pt>
                <c:pt idx="5">
                  <c:v>40</c:v>
                </c:pt>
                <c:pt idx="6">
                  <c:v>46</c:v>
                </c:pt>
                <c:pt idx="7">
                  <c:v>39</c:v>
                </c:pt>
                <c:pt idx="8">
                  <c:v>36</c:v>
                </c:pt>
                <c:pt idx="9">
                  <c:v>44</c:v>
                </c:pt>
              </c:numCache>
            </c:numRef>
          </c:val>
          <c:extLst>
            <c:ext xmlns:c16="http://schemas.microsoft.com/office/drawing/2014/chart" uri="{C3380CC4-5D6E-409C-BE32-E72D297353CC}">
              <c16:uniqueId val="{00000000-1589-4AF6-B504-14C6AF5DCF08}"/>
            </c:ext>
          </c:extLst>
        </c:ser>
        <c:dLbls>
          <c:showLegendKey val="0"/>
          <c:showVal val="0"/>
          <c:showCatName val="0"/>
          <c:showSerName val="0"/>
          <c:showPercent val="0"/>
          <c:showBubbleSize val="0"/>
        </c:dLbls>
        <c:gapWidth val="219"/>
        <c:overlap val="-27"/>
        <c:axId val="1709231664"/>
        <c:axId val="1709234576"/>
      </c:barChart>
      <c:lineChart>
        <c:grouping val="standard"/>
        <c:varyColors val="0"/>
        <c:ser>
          <c:idx val="1"/>
          <c:order val="1"/>
          <c:tx>
            <c:strRef>
              <c:f>'Gender wise'!$C$3:$C$4</c:f>
              <c:strCache>
                <c:ptCount val="1"/>
                <c:pt idx="0">
                  <c:v>Male</c:v>
                </c:pt>
              </c:strCache>
            </c:strRef>
          </c:tx>
          <c:spPr>
            <a:ln w="28575" cap="rnd">
              <a:solidFill>
                <a:schemeClr val="accent2"/>
              </a:solidFill>
              <a:round/>
            </a:ln>
            <a:effectLst/>
          </c:spPr>
          <c:marker>
            <c:symbol val="none"/>
          </c:marker>
          <c:cat>
            <c:strRef>
              <c:f>'Gender wise'!$A$5:$A$15</c:f>
              <c:strCache>
                <c:ptCount val="10"/>
                <c:pt idx="0">
                  <c:v>1</c:v>
                </c:pt>
                <c:pt idx="1">
                  <c:v>2</c:v>
                </c:pt>
                <c:pt idx="2">
                  <c:v>3</c:v>
                </c:pt>
                <c:pt idx="3">
                  <c:v>4</c:v>
                </c:pt>
                <c:pt idx="4">
                  <c:v>5</c:v>
                </c:pt>
                <c:pt idx="5">
                  <c:v>6</c:v>
                </c:pt>
                <c:pt idx="6">
                  <c:v>7</c:v>
                </c:pt>
                <c:pt idx="7">
                  <c:v>8</c:v>
                </c:pt>
                <c:pt idx="8">
                  <c:v>9</c:v>
                </c:pt>
                <c:pt idx="9">
                  <c:v>10</c:v>
                </c:pt>
              </c:strCache>
            </c:strRef>
          </c:cat>
          <c:val>
            <c:numRef>
              <c:f>'Gender wise'!$C$5:$C$15</c:f>
              <c:numCache>
                <c:formatCode>General</c:formatCode>
                <c:ptCount val="10"/>
                <c:pt idx="0">
                  <c:v>53</c:v>
                </c:pt>
                <c:pt idx="1">
                  <c:v>50</c:v>
                </c:pt>
                <c:pt idx="2">
                  <c:v>67</c:v>
                </c:pt>
                <c:pt idx="3">
                  <c:v>46</c:v>
                </c:pt>
                <c:pt idx="4">
                  <c:v>53</c:v>
                </c:pt>
                <c:pt idx="5">
                  <c:v>46</c:v>
                </c:pt>
                <c:pt idx="6">
                  <c:v>42</c:v>
                </c:pt>
                <c:pt idx="7">
                  <c:v>41</c:v>
                </c:pt>
                <c:pt idx="8">
                  <c:v>51</c:v>
                </c:pt>
                <c:pt idx="9">
                  <c:v>51</c:v>
                </c:pt>
              </c:numCache>
            </c:numRef>
          </c:val>
          <c:smooth val="0"/>
          <c:extLst>
            <c:ext xmlns:c16="http://schemas.microsoft.com/office/drawing/2014/chart" uri="{C3380CC4-5D6E-409C-BE32-E72D297353CC}">
              <c16:uniqueId val="{00000001-1589-4AF6-B504-14C6AF5DCF08}"/>
            </c:ext>
          </c:extLst>
        </c:ser>
        <c:dLbls>
          <c:showLegendKey val="0"/>
          <c:showVal val="0"/>
          <c:showCatName val="0"/>
          <c:showSerName val="0"/>
          <c:showPercent val="0"/>
          <c:showBubbleSize val="0"/>
        </c:dLbls>
        <c:marker val="1"/>
        <c:smooth val="0"/>
        <c:axId val="1709220848"/>
        <c:axId val="1709233328"/>
      </c:lineChart>
      <c:catAx>
        <c:axId val="1709220848"/>
        <c:scaling>
          <c:orientation val="minMax"/>
        </c:scaling>
        <c:delete val="1"/>
        <c:axPos val="b"/>
        <c:numFmt formatCode="General" sourceLinked="1"/>
        <c:majorTickMark val="none"/>
        <c:minorTickMark val="none"/>
        <c:tickLblPos val="nextTo"/>
        <c:crossAx val="1709233328"/>
        <c:crosses val="autoZero"/>
        <c:auto val="1"/>
        <c:lblAlgn val="ctr"/>
        <c:lblOffset val="100"/>
        <c:noMultiLvlLbl val="0"/>
      </c:catAx>
      <c:valAx>
        <c:axId val="1709233328"/>
        <c:scaling>
          <c:orientation val="minMax"/>
        </c:scaling>
        <c:delete val="1"/>
        <c:axPos val="l"/>
        <c:numFmt formatCode="General" sourceLinked="1"/>
        <c:majorTickMark val="none"/>
        <c:minorTickMark val="none"/>
        <c:tickLblPos val="nextTo"/>
        <c:crossAx val="1709220848"/>
        <c:crosses val="autoZero"/>
        <c:crossBetween val="between"/>
      </c:valAx>
      <c:valAx>
        <c:axId val="1709234576"/>
        <c:scaling>
          <c:orientation val="minMax"/>
        </c:scaling>
        <c:delete val="1"/>
        <c:axPos val="r"/>
        <c:numFmt formatCode="General" sourceLinked="1"/>
        <c:majorTickMark val="out"/>
        <c:minorTickMark val="none"/>
        <c:tickLblPos val="nextTo"/>
        <c:crossAx val="1709231664"/>
        <c:crosses val="max"/>
        <c:crossBetween val="between"/>
      </c:valAx>
      <c:catAx>
        <c:axId val="1709231664"/>
        <c:scaling>
          <c:orientation val="minMax"/>
        </c:scaling>
        <c:delete val="1"/>
        <c:axPos val="b"/>
        <c:numFmt formatCode="General" sourceLinked="1"/>
        <c:majorTickMark val="out"/>
        <c:minorTickMark val="none"/>
        <c:tickLblPos val="nextTo"/>
        <c:crossAx val="170923457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[PraveenProject.xlsx]CA1 Avg!PivotTable1</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1">
                <a:alpha val="56000"/>
              </a:schemeClr>
            </a:solidFill>
            <a:beve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2.7777777777777776E-2"/>
          <c:y val="8.7962962962962965E-2"/>
          <c:w val="0.93888888888888888"/>
          <c:h val="0.89814814814814814"/>
        </c:manualLayout>
      </c:layout>
      <c:barChart>
        <c:barDir val="col"/>
        <c:grouping val="clustered"/>
        <c:varyColors val="0"/>
        <c:ser>
          <c:idx val="0"/>
          <c:order val="0"/>
          <c:tx>
            <c:strRef>
              <c:f>'CA1 Avg'!$B$3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mpd="dbl">
              <a:solidFill>
                <a:schemeClr val="accent1">
                  <a:alpha val="56000"/>
                </a:schemeClr>
              </a:solidFill>
              <a:bevel/>
            </a:ln>
            <a:effectLst>
              <a:outerShdw blurRad="57150" dist="19050" dir="5400000" algn="ctr" rotWithShape="0">
                <a:srgbClr val="000000">
                  <a:alpha val="63000"/>
                </a:srgbClr>
              </a:outerShdw>
            </a:effectLst>
          </c:spPr>
          <c:invertIfNegative val="0"/>
          <c:cat>
            <c:strRef>
              <c:f>'CA1 Avg'!$A$4:$A$14</c:f>
              <c:strCache>
                <c:ptCount val="10"/>
                <c:pt idx="0">
                  <c:v>1</c:v>
                </c:pt>
                <c:pt idx="1">
                  <c:v>2</c:v>
                </c:pt>
                <c:pt idx="2">
                  <c:v>3</c:v>
                </c:pt>
                <c:pt idx="3">
                  <c:v>4</c:v>
                </c:pt>
                <c:pt idx="4">
                  <c:v>5</c:v>
                </c:pt>
                <c:pt idx="5">
                  <c:v>6</c:v>
                </c:pt>
                <c:pt idx="6">
                  <c:v>7</c:v>
                </c:pt>
                <c:pt idx="7">
                  <c:v>8</c:v>
                </c:pt>
                <c:pt idx="8">
                  <c:v>9</c:v>
                </c:pt>
                <c:pt idx="9">
                  <c:v>10</c:v>
                </c:pt>
              </c:strCache>
            </c:strRef>
          </c:cat>
          <c:val>
            <c:numRef>
              <c:f>'CA1 Avg'!$B$4:$B$14</c:f>
              <c:numCache>
                <c:formatCode>General</c:formatCode>
                <c:ptCount val="10"/>
                <c:pt idx="0">
                  <c:v>5831</c:v>
                </c:pt>
                <c:pt idx="1">
                  <c:v>5909.5</c:v>
                </c:pt>
                <c:pt idx="2">
                  <c:v>7078.25</c:v>
                </c:pt>
                <c:pt idx="3">
                  <c:v>5909.5</c:v>
                </c:pt>
                <c:pt idx="4">
                  <c:v>6403</c:v>
                </c:pt>
                <c:pt idx="5">
                  <c:v>5778.25</c:v>
                </c:pt>
                <c:pt idx="6">
                  <c:v>5971.75</c:v>
                </c:pt>
                <c:pt idx="7">
                  <c:v>5395.75</c:v>
                </c:pt>
                <c:pt idx="8">
                  <c:v>5840.25</c:v>
                </c:pt>
                <c:pt idx="9">
                  <c:v>6482</c:v>
                </c:pt>
              </c:numCache>
            </c:numRef>
          </c:val>
          <c:extLst>
            <c:ext xmlns:c16="http://schemas.microsoft.com/office/drawing/2014/chart" uri="{C3380CC4-5D6E-409C-BE32-E72D297353CC}">
              <c16:uniqueId val="{00000000-D77C-48CF-9360-9AA63DC8D9CE}"/>
            </c:ext>
          </c:extLst>
        </c:ser>
        <c:dLbls>
          <c:showLegendKey val="0"/>
          <c:showVal val="0"/>
          <c:showCatName val="0"/>
          <c:showSerName val="0"/>
          <c:showPercent val="0"/>
          <c:showBubbleSize val="0"/>
        </c:dLbls>
        <c:gapWidth val="100"/>
        <c:overlap val="-24"/>
        <c:axId val="2036275584"/>
        <c:axId val="2036285152"/>
      </c:barChart>
      <c:catAx>
        <c:axId val="2036275584"/>
        <c:scaling>
          <c:orientation val="minMax"/>
        </c:scaling>
        <c:delete val="1"/>
        <c:axPos val="b"/>
        <c:numFmt formatCode="General" sourceLinked="1"/>
        <c:majorTickMark val="none"/>
        <c:minorTickMark val="none"/>
        <c:tickLblPos val="nextTo"/>
        <c:crossAx val="2036285152"/>
        <c:crosses val="autoZero"/>
        <c:auto val="1"/>
        <c:lblAlgn val="ctr"/>
        <c:lblOffset val="100"/>
        <c:noMultiLvlLbl val="0"/>
      </c:catAx>
      <c:valAx>
        <c:axId val="2036285152"/>
        <c:scaling>
          <c:orientation val="minMax"/>
        </c:scaling>
        <c:delete val="1"/>
        <c:axPos val="l"/>
        <c:numFmt formatCode="General" sourceLinked="1"/>
        <c:majorTickMark val="none"/>
        <c:minorTickMark val="none"/>
        <c:tickLblPos val="nextTo"/>
        <c:crossAx val="203627558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 2 Avg!PivotTable2</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0555555555555555E-2"/>
          <c:y val="0.10185185185185185"/>
          <c:w val="0.93888888888888888"/>
          <c:h val="0.89814814814814814"/>
        </c:manualLayout>
      </c:layout>
      <c:barChart>
        <c:barDir val="col"/>
        <c:grouping val="clustered"/>
        <c:varyColors val="0"/>
        <c:ser>
          <c:idx val="0"/>
          <c:order val="0"/>
          <c:tx>
            <c:strRef>
              <c:f>'CA 2 Avg'!$B$3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 2 Avg'!$A$4:$A$14</c:f>
              <c:strCache>
                <c:ptCount val="10"/>
                <c:pt idx="0">
                  <c:v>1</c:v>
                </c:pt>
                <c:pt idx="1">
                  <c:v>2</c:v>
                </c:pt>
                <c:pt idx="2">
                  <c:v>3</c:v>
                </c:pt>
                <c:pt idx="3">
                  <c:v>4</c:v>
                </c:pt>
                <c:pt idx="4">
                  <c:v>5</c:v>
                </c:pt>
                <c:pt idx="5">
                  <c:v>6</c:v>
                </c:pt>
                <c:pt idx="6">
                  <c:v>7</c:v>
                </c:pt>
                <c:pt idx="7">
                  <c:v>8</c:v>
                </c:pt>
                <c:pt idx="8">
                  <c:v>9</c:v>
                </c:pt>
                <c:pt idx="9">
                  <c:v>10</c:v>
                </c:pt>
              </c:strCache>
            </c:strRef>
          </c:cat>
          <c:val>
            <c:numRef>
              <c:f>'CA 2 Avg'!$B$4:$B$14</c:f>
              <c:numCache>
                <c:formatCode>General</c:formatCode>
                <c:ptCount val="10"/>
                <c:pt idx="0">
                  <c:v>5946.5</c:v>
                </c:pt>
                <c:pt idx="1">
                  <c:v>5875.75</c:v>
                </c:pt>
                <c:pt idx="2">
                  <c:v>6943.25</c:v>
                </c:pt>
                <c:pt idx="3">
                  <c:v>5838.75</c:v>
                </c:pt>
                <c:pt idx="4">
                  <c:v>6629.5</c:v>
                </c:pt>
                <c:pt idx="5">
                  <c:v>5626.25</c:v>
                </c:pt>
                <c:pt idx="6">
                  <c:v>5737.25</c:v>
                </c:pt>
                <c:pt idx="7">
                  <c:v>5241.5</c:v>
                </c:pt>
                <c:pt idx="8">
                  <c:v>5879.5</c:v>
                </c:pt>
                <c:pt idx="9">
                  <c:v>6364.25</c:v>
                </c:pt>
              </c:numCache>
            </c:numRef>
          </c:val>
          <c:extLst>
            <c:ext xmlns:c16="http://schemas.microsoft.com/office/drawing/2014/chart" uri="{C3380CC4-5D6E-409C-BE32-E72D297353CC}">
              <c16:uniqueId val="{00000000-94B8-473D-9CEF-2544BF341887}"/>
            </c:ext>
          </c:extLst>
        </c:ser>
        <c:dLbls>
          <c:showLegendKey val="0"/>
          <c:showVal val="0"/>
          <c:showCatName val="0"/>
          <c:showSerName val="0"/>
          <c:showPercent val="0"/>
          <c:showBubbleSize val="0"/>
        </c:dLbls>
        <c:gapWidth val="100"/>
        <c:overlap val="-24"/>
        <c:axId val="103864720"/>
        <c:axId val="103865136"/>
      </c:barChart>
      <c:catAx>
        <c:axId val="103864720"/>
        <c:scaling>
          <c:orientation val="minMax"/>
        </c:scaling>
        <c:delete val="1"/>
        <c:axPos val="b"/>
        <c:numFmt formatCode="General" sourceLinked="1"/>
        <c:majorTickMark val="none"/>
        <c:minorTickMark val="none"/>
        <c:tickLblPos val="nextTo"/>
        <c:crossAx val="103865136"/>
        <c:crosses val="autoZero"/>
        <c:auto val="1"/>
        <c:lblAlgn val="ctr"/>
        <c:lblOffset val="100"/>
        <c:noMultiLvlLbl val="0"/>
      </c:catAx>
      <c:valAx>
        <c:axId val="103865136"/>
        <c:scaling>
          <c:orientation val="minMax"/>
        </c:scaling>
        <c:delete val="1"/>
        <c:axPos val="l"/>
        <c:numFmt formatCode="General" sourceLinked="1"/>
        <c:majorTickMark val="none"/>
        <c:minorTickMark val="none"/>
        <c:tickLblPos val="nextTo"/>
        <c:crossAx val="1038647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[PraveenProject.xlsx]Mid vg!PivotTable3</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6111111111111108E-2"/>
          <c:y val="0.10185185185185185"/>
          <c:w val="0.93888888888888888"/>
          <c:h val="0.89814814814814814"/>
        </c:manualLayout>
      </c:layout>
      <c:barChart>
        <c:barDir val="col"/>
        <c:grouping val="clustered"/>
        <c:varyColors val="0"/>
        <c:ser>
          <c:idx val="0"/>
          <c:order val="0"/>
          <c:tx>
            <c:strRef>
              <c:f>'Mid vg'!$B$3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'Mid vg'!$A$4:$A$14</c:f>
              <c:strCache>
                <c:ptCount val="10"/>
                <c:pt idx="0">
                  <c:v>1</c:v>
                </c:pt>
                <c:pt idx="1">
                  <c:v>2</c:v>
                </c:pt>
                <c:pt idx="2">
                  <c:v>3</c:v>
                </c:pt>
                <c:pt idx="3">
                  <c:v>4</c:v>
                </c:pt>
                <c:pt idx="4">
                  <c:v>5</c:v>
                </c:pt>
                <c:pt idx="5">
                  <c:v>6</c:v>
                </c:pt>
                <c:pt idx="6">
                  <c:v>7</c:v>
                </c:pt>
                <c:pt idx="7">
                  <c:v>8</c:v>
                </c:pt>
                <c:pt idx="8">
                  <c:v>9</c:v>
                </c:pt>
                <c:pt idx="9">
                  <c:v>10</c:v>
                </c:pt>
              </c:strCache>
            </c:strRef>
          </c:cat>
          <c:val>
            <c:numRef>
              <c:f>'Mid vg'!$B$4:$B$14</c:f>
              <c:numCache>
                <c:formatCode>General</c:formatCode>
                <c:ptCount val="10"/>
                <c:pt idx="0">
                  <c:v>5907.25</c:v>
                </c:pt>
                <c:pt idx="1">
                  <c:v>5991</c:v>
                </c:pt>
                <c:pt idx="2">
                  <c:v>6934</c:v>
                </c:pt>
                <c:pt idx="3">
                  <c:v>5827</c:v>
                </c:pt>
                <c:pt idx="4">
                  <c:v>6520.25</c:v>
                </c:pt>
                <c:pt idx="5">
                  <c:v>5697</c:v>
                </c:pt>
                <c:pt idx="6">
                  <c:v>6035.5</c:v>
                </c:pt>
                <c:pt idx="7">
                  <c:v>5395.25</c:v>
                </c:pt>
                <c:pt idx="8">
                  <c:v>5806.75</c:v>
                </c:pt>
                <c:pt idx="9">
                  <c:v>6477.25</c:v>
                </c:pt>
              </c:numCache>
            </c:numRef>
          </c:val>
          <c:extLst>
            <c:ext xmlns:c16="http://schemas.microsoft.com/office/drawing/2014/chart" uri="{C3380CC4-5D6E-409C-BE32-E72D297353CC}">
              <c16:uniqueId val="{00000000-A42B-4FDD-BB3A-79C328B456DF}"/>
            </c:ext>
          </c:extLst>
        </c:ser>
        <c:dLbls>
          <c:showLegendKey val="0"/>
          <c:showVal val="0"/>
          <c:showCatName val="0"/>
          <c:showSerName val="0"/>
          <c:showPercent val="0"/>
          <c:showBubbleSize val="0"/>
        </c:dLbls>
        <c:gapWidth val="100"/>
        <c:overlap val="-24"/>
        <c:axId val="138818352"/>
        <c:axId val="138827504"/>
      </c:barChart>
      <c:catAx>
        <c:axId val="138818352"/>
        <c:scaling>
          <c:orientation val="minMax"/>
        </c:scaling>
        <c:delete val="1"/>
        <c:axPos val="b"/>
        <c:numFmt formatCode="General" sourceLinked="1"/>
        <c:majorTickMark val="none"/>
        <c:minorTickMark val="none"/>
        <c:tickLblPos val="nextTo"/>
        <c:crossAx val="138827504"/>
        <c:crosses val="autoZero"/>
        <c:auto val="1"/>
        <c:lblAlgn val="ctr"/>
        <c:lblOffset val="100"/>
        <c:noMultiLvlLbl val="0"/>
      </c:catAx>
      <c:valAx>
        <c:axId val="138827504"/>
        <c:scaling>
          <c:orientation val="minMax"/>
        </c:scaling>
        <c:delete val="1"/>
        <c:axPos val="l"/>
        <c:numFmt formatCode="General" sourceLinked="1"/>
        <c:majorTickMark val="none"/>
        <c:minorTickMark val="none"/>
        <c:tickLblPos val="nextTo"/>
        <c:crossAx val="1388183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[PraveenProject.xlsx]CA 3 Avg!PivotTable4</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3.0555555555555555E-2"/>
          <c:y val="9.2592592592592587E-2"/>
          <c:w val="0.93888888888888888"/>
          <c:h val="0.89814814814814814"/>
        </c:manualLayout>
      </c:layout>
      <c:barChart>
        <c:barDir val="col"/>
        <c:grouping val="clustered"/>
        <c:varyColors val="0"/>
        <c:ser>
          <c:idx val="0"/>
          <c:order val="0"/>
          <c:tx>
            <c:strRef>
              <c:f>'CA 3 Avg'!$B$3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 3 Avg'!$A$4:$A$14</c:f>
              <c:strCache>
                <c:ptCount val="10"/>
                <c:pt idx="0">
                  <c:v>1</c:v>
                </c:pt>
                <c:pt idx="1">
                  <c:v>2</c:v>
                </c:pt>
                <c:pt idx="2">
                  <c:v>3</c:v>
                </c:pt>
                <c:pt idx="3">
                  <c:v>4</c:v>
                </c:pt>
                <c:pt idx="4">
                  <c:v>5</c:v>
                </c:pt>
                <c:pt idx="5">
                  <c:v>6</c:v>
                </c:pt>
                <c:pt idx="6">
                  <c:v>7</c:v>
                </c:pt>
                <c:pt idx="7">
                  <c:v>8</c:v>
                </c:pt>
                <c:pt idx="8">
                  <c:v>9</c:v>
                </c:pt>
                <c:pt idx="9">
                  <c:v>10</c:v>
                </c:pt>
              </c:strCache>
            </c:strRef>
          </c:cat>
          <c:val>
            <c:numRef>
              <c:f>'CA 3 Avg'!$B$4:$B$14</c:f>
              <c:numCache>
                <c:formatCode>General</c:formatCode>
                <c:ptCount val="10"/>
                <c:pt idx="0">
                  <c:v>6003.75</c:v>
                </c:pt>
                <c:pt idx="1">
                  <c:v>5862.25</c:v>
                </c:pt>
                <c:pt idx="2">
                  <c:v>7159.75</c:v>
                </c:pt>
                <c:pt idx="3">
                  <c:v>5893.5</c:v>
                </c:pt>
                <c:pt idx="4">
                  <c:v>6356</c:v>
                </c:pt>
                <c:pt idx="5">
                  <c:v>5594.5</c:v>
                </c:pt>
                <c:pt idx="6">
                  <c:v>5828.5</c:v>
                </c:pt>
                <c:pt idx="7">
                  <c:v>5331.25</c:v>
                </c:pt>
                <c:pt idx="8">
                  <c:v>5851.5</c:v>
                </c:pt>
                <c:pt idx="9">
                  <c:v>6430.75</c:v>
                </c:pt>
              </c:numCache>
            </c:numRef>
          </c:val>
          <c:extLst>
            <c:ext xmlns:c16="http://schemas.microsoft.com/office/drawing/2014/chart" uri="{C3380CC4-5D6E-409C-BE32-E72D297353CC}">
              <c16:uniqueId val="{00000000-9349-465F-B06D-D376056C3B99}"/>
            </c:ext>
          </c:extLst>
        </c:ser>
        <c:dLbls>
          <c:showLegendKey val="0"/>
          <c:showVal val="0"/>
          <c:showCatName val="0"/>
          <c:showSerName val="0"/>
          <c:showPercent val="0"/>
          <c:showBubbleSize val="0"/>
        </c:dLbls>
        <c:gapWidth val="100"/>
        <c:overlap val="-24"/>
        <c:axId val="2034247296"/>
        <c:axId val="103865968"/>
      </c:barChart>
      <c:catAx>
        <c:axId val="2034247296"/>
        <c:scaling>
          <c:orientation val="minMax"/>
        </c:scaling>
        <c:delete val="1"/>
        <c:axPos val="b"/>
        <c:numFmt formatCode="General" sourceLinked="1"/>
        <c:majorTickMark val="none"/>
        <c:minorTickMark val="none"/>
        <c:tickLblPos val="nextTo"/>
        <c:crossAx val="103865968"/>
        <c:crosses val="autoZero"/>
        <c:auto val="1"/>
        <c:lblAlgn val="ctr"/>
        <c:lblOffset val="100"/>
        <c:noMultiLvlLbl val="0"/>
      </c:catAx>
      <c:valAx>
        <c:axId val="103865968"/>
        <c:scaling>
          <c:orientation val="minMax"/>
        </c:scaling>
        <c:delete val="1"/>
        <c:axPos val="l"/>
        <c:numFmt formatCode="General" sourceLinked="1"/>
        <c:majorTickMark val="none"/>
        <c:minorTickMark val="none"/>
        <c:tickLblPos val="nextTo"/>
        <c:crossAx val="2034247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[PraveenProject.xlsx]Date wise Fee paid!PivotTable5</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3.0555555555555555E-2"/>
          <c:y val="0.10185185185185185"/>
          <c:w val="0.93888888888888888"/>
          <c:h val="0.89814814814814814"/>
        </c:manualLayout>
      </c:layout>
      <c:areaChart>
        <c:grouping val="standard"/>
        <c:varyColors val="0"/>
        <c:ser>
          <c:idx val="0"/>
          <c:order val="0"/>
          <c:tx>
            <c:strRef>
              <c:f>'Date wise Fee paid'!$B$3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strRef>
              <c:f>'Date wise Fee paid'!$A$4:$A$131</c:f>
              <c:strCache>
                <c:ptCount val="127"/>
                <c:pt idx="0">
                  <c:v>01/08/2019</c:v>
                </c:pt>
                <c:pt idx="1">
                  <c:v>01/10/2019</c:v>
                </c:pt>
                <c:pt idx="2">
                  <c:v>01/11/2019</c:v>
                </c:pt>
                <c:pt idx="3">
                  <c:v>02/08/2019</c:v>
                </c:pt>
                <c:pt idx="4">
                  <c:v>02/09/2019</c:v>
                </c:pt>
                <c:pt idx="5">
                  <c:v>02/10/2019</c:v>
                </c:pt>
                <c:pt idx="6">
                  <c:v>02/12/2019</c:v>
                </c:pt>
                <c:pt idx="7">
                  <c:v>03/09/2019</c:v>
                </c:pt>
                <c:pt idx="8">
                  <c:v>03/10/2019</c:v>
                </c:pt>
                <c:pt idx="9">
                  <c:v>03/12/2019</c:v>
                </c:pt>
                <c:pt idx="10">
                  <c:v>04/09/2019</c:v>
                </c:pt>
                <c:pt idx="11">
                  <c:v>04/10/2019</c:v>
                </c:pt>
                <c:pt idx="12">
                  <c:v>04/11/2019</c:v>
                </c:pt>
                <c:pt idx="13">
                  <c:v>04/12/2019</c:v>
                </c:pt>
                <c:pt idx="14">
                  <c:v>05/08/2019</c:v>
                </c:pt>
                <c:pt idx="15">
                  <c:v>05/09/2019</c:v>
                </c:pt>
                <c:pt idx="16">
                  <c:v>05/11/2019</c:v>
                </c:pt>
                <c:pt idx="17">
                  <c:v>05/12/2019</c:v>
                </c:pt>
                <c:pt idx="18">
                  <c:v>06/08/2019</c:v>
                </c:pt>
                <c:pt idx="19">
                  <c:v>06/09/2019</c:v>
                </c:pt>
                <c:pt idx="20">
                  <c:v>06/11/2019</c:v>
                </c:pt>
                <c:pt idx="21">
                  <c:v>06/12/2019</c:v>
                </c:pt>
                <c:pt idx="22">
                  <c:v>07/08/2019</c:v>
                </c:pt>
                <c:pt idx="23">
                  <c:v>07/10/2019</c:v>
                </c:pt>
                <c:pt idx="24">
                  <c:v>07/11/2019</c:v>
                </c:pt>
                <c:pt idx="25">
                  <c:v>08/07/2019</c:v>
                </c:pt>
                <c:pt idx="26">
                  <c:v>08/08/2019</c:v>
                </c:pt>
                <c:pt idx="27">
                  <c:v>08/10/2019</c:v>
                </c:pt>
                <c:pt idx="28">
                  <c:v>08/11/2019</c:v>
                </c:pt>
                <c:pt idx="29">
                  <c:v>09/07/2019</c:v>
                </c:pt>
                <c:pt idx="30">
                  <c:v>09/08/2019</c:v>
                </c:pt>
                <c:pt idx="31">
                  <c:v>09/09/2019</c:v>
                </c:pt>
                <c:pt idx="32">
                  <c:v>09/10/2019</c:v>
                </c:pt>
                <c:pt idx="33">
                  <c:v>09/12/2019</c:v>
                </c:pt>
                <c:pt idx="34">
                  <c:v>10/07/2019</c:v>
                </c:pt>
                <c:pt idx="35">
                  <c:v>10/09/2019</c:v>
                </c:pt>
                <c:pt idx="36">
                  <c:v>10/10/2019</c:v>
                </c:pt>
                <c:pt idx="37">
                  <c:v>10/12/2019</c:v>
                </c:pt>
                <c:pt idx="38">
                  <c:v>11/07/2019</c:v>
                </c:pt>
                <c:pt idx="39">
                  <c:v>11/09/2019</c:v>
                </c:pt>
                <c:pt idx="40">
                  <c:v>11/10/2019</c:v>
                </c:pt>
                <c:pt idx="41">
                  <c:v>11/11/2019</c:v>
                </c:pt>
                <c:pt idx="42">
                  <c:v>11/12/2019</c:v>
                </c:pt>
                <c:pt idx="43">
                  <c:v>12/07/2019</c:v>
                </c:pt>
                <c:pt idx="44">
                  <c:v>12/08/2019</c:v>
                </c:pt>
                <c:pt idx="45">
                  <c:v>12/09/2019</c:v>
                </c:pt>
                <c:pt idx="46">
                  <c:v>12/11/2019</c:v>
                </c:pt>
                <c:pt idx="47">
                  <c:v>12/12/2019</c:v>
                </c:pt>
                <c:pt idx="48">
                  <c:v>13/08/2019</c:v>
                </c:pt>
                <c:pt idx="49">
                  <c:v>13/09/2019</c:v>
                </c:pt>
                <c:pt idx="50">
                  <c:v>13/11/2019</c:v>
                </c:pt>
                <c:pt idx="51">
                  <c:v>13/12/2019</c:v>
                </c:pt>
                <c:pt idx="52">
                  <c:v>14/08/2019</c:v>
                </c:pt>
                <c:pt idx="53">
                  <c:v>14/10/2019</c:v>
                </c:pt>
                <c:pt idx="54">
                  <c:v>14/11/2019</c:v>
                </c:pt>
                <c:pt idx="55">
                  <c:v>15/07/2019</c:v>
                </c:pt>
                <c:pt idx="56">
                  <c:v>15/08/2019</c:v>
                </c:pt>
                <c:pt idx="57">
                  <c:v>15/10/2019</c:v>
                </c:pt>
                <c:pt idx="58">
                  <c:v>15/11/2019</c:v>
                </c:pt>
                <c:pt idx="59">
                  <c:v>16/07/2019</c:v>
                </c:pt>
                <c:pt idx="60">
                  <c:v>16/08/2019</c:v>
                </c:pt>
                <c:pt idx="61">
                  <c:v>16/09/2019</c:v>
                </c:pt>
                <c:pt idx="62">
                  <c:v>16/10/2019</c:v>
                </c:pt>
                <c:pt idx="63">
                  <c:v>16/12/2019</c:v>
                </c:pt>
                <c:pt idx="64">
                  <c:v>17/07/2019</c:v>
                </c:pt>
                <c:pt idx="65">
                  <c:v>17/09/2019</c:v>
                </c:pt>
                <c:pt idx="66">
                  <c:v>17/10/2019</c:v>
                </c:pt>
                <c:pt idx="67">
                  <c:v>17/12/2019</c:v>
                </c:pt>
                <c:pt idx="68">
                  <c:v>18/07/2019</c:v>
                </c:pt>
                <c:pt idx="69">
                  <c:v>18/09/2019</c:v>
                </c:pt>
                <c:pt idx="70">
                  <c:v>18/10/2019</c:v>
                </c:pt>
                <c:pt idx="71">
                  <c:v>18/11/2019</c:v>
                </c:pt>
                <c:pt idx="72">
                  <c:v>18/12/2019</c:v>
                </c:pt>
                <c:pt idx="73">
                  <c:v>19/07/2019</c:v>
                </c:pt>
                <c:pt idx="74">
                  <c:v>19/08/2019</c:v>
                </c:pt>
                <c:pt idx="75">
                  <c:v>19/09/2019</c:v>
                </c:pt>
                <c:pt idx="76">
                  <c:v>19/11/2019</c:v>
                </c:pt>
                <c:pt idx="77">
                  <c:v>19/12/2019</c:v>
                </c:pt>
                <c:pt idx="78">
                  <c:v>20/08/2019</c:v>
                </c:pt>
                <c:pt idx="79">
                  <c:v>20/09/2019</c:v>
                </c:pt>
                <c:pt idx="80">
                  <c:v>20/11/2019</c:v>
                </c:pt>
                <c:pt idx="81">
                  <c:v>20/12/2019</c:v>
                </c:pt>
                <c:pt idx="82">
                  <c:v>21/08/2019</c:v>
                </c:pt>
                <c:pt idx="83">
                  <c:v>21/10/2019</c:v>
                </c:pt>
                <c:pt idx="84">
                  <c:v>21/11/2019</c:v>
                </c:pt>
                <c:pt idx="85">
                  <c:v>22/07/2019</c:v>
                </c:pt>
                <c:pt idx="86">
                  <c:v>22/08/2019</c:v>
                </c:pt>
                <c:pt idx="87">
                  <c:v>22/10/2019</c:v>
                </c:pt>
                <c:pt idx="88">
                  <c:v>22/11/2019</c:v>
                </c:pt>
                <c:pt idx="89">
                  <c:v>23/07/2019</c:v>
                </c:pt>
                <c:pt idx="90">
                  <c:v>23/08/2019</c:v>
                </c:pt>
                <c:pt idx="91">
                  <c:v>23/09/2019</c:v>
                </c:pt>
                <c:pt idx="92">
                  <c:v>23/10/2019</c:v>
                </c:pt>
                <c:pt idx="93">
                  <c:v>23/12/2019</c:v>
                </c:pt>
                <c:pt idx="94">
                  <c:v>24/07/2019</c:v>
                </c:pt>
                <c:pt idx="95">
                  <c:v>24/09/2019</c:v>
                </c:pt>
                <c:pt idx="96">
                  <c:v>24/10/2019</c:v>
                </c:pt>
                <c:pt idx="97">
                  <c:v>24/12/2019</c:v>
                </c:pt>
                <c:pt idx="98">
                  <c:v>25/07/2019</c:v>
                </c:pt>
                <c:pt idx="99">
                  <c:v>25/09/2019</c:v>
                </c:pt>
                <c:pt idx="100">
                  <c:v>25/10/2019</c:v>
                </c:pt>
                <c:pt idx="101">
                  <c:v>25/11/2019</c:v>
                </c:pt>
                <c:pt idx="102">
                  <c:v>25/12/2019</c:v>
                </c:pt>
                <c:pt idx="103">
                  <c:v>26/07/2019</c:v>
                </c:pt>
                <c:pt idx="104">
                  <c:v>26/08/2019</c:v>
                </c:pt>
                <c:pt idx="105">
                  <c:v>26/09/2019</c:v>
                </c:pt>
                <c:pt idx="106">
                  <c:v>26/11/2019</c:v>
                </c:pt>
                <c:pt idx="107">
                  <c:v>26/12/2019</c:v>
                </c:pt>
                <c:pt idx="108">
                  <c:v>27/08/2019</c:v>
                </c:pt>
                <c:pt idx="109">
                  <c:v>27/09/2019</c:v>
                </c:pt>
                <c:pt idx="110">
                  <c:v>27/11/2019</c:v>
                </c:pt>
                <c:pt idx="111">
                  <c:v>27/12/2019</c:v>
                </c:pt>
                <c:pt idx="112">
                  <c:v>28/08/2019</c:v>
                </c:pt>
                <c:pt idx="113">
                  <c:v>28/10/2019</c:v>
                </c:pt>
                <c:pt idx="114">
                  <c:v>28/11/2019</c:v>
                </c:pt>
                <c:pt idx="115">
                  <c:v>29/07/2019</c:v>
                </c:pt>
                <c:pt idx="116">
                  <c:v>29/08/2019</c:v>
                </c:pt>
                <c:pt idx="117">
                  <c:v>29/10/2019</c:v>
                </c:pt>
                <c:pt idx="118">
                  <c:v>29/11/2019</c:v>
                </c:pt>
                <c:pt idx="119">
                  <c:v>30/07/2019</c:v>
                </c:pt>
                <c:pt idx="120">
                  <c:v>30/08/2019</c:v>
                </c:pt>
                <c:pt idx="121">
                  <c:v>30/09/2019</c:v>
                </c:pt>
                <c:pt idx="122">
                  <c:v>30/10/2019</c:v>
                </c:pt>
                <c:pt idx="123">
                  <c:v>30/12/2019</c:v>
                </c:pt>
                <c:pt idx="124">
                  <c:v>31/07/2019</c:v>
                </c:pt>
                <c:pt idx="125">
                  <c:v>31/10/2019</c:v>
                </c:pt>
                <c:pt idx="126">
                  <c:v>31/12/2019</c:v>
                </c:pt>
              </c:strCache>
            </c:strRef>
          </c:cat>
          <c:val>
            <c:numRef>
              <c:f>'Date wise Fee paid'!$B$4:$B$131</c:f>
              <c:numCache>
                <c:formatCode>General</c:formatCode>
                <c:ptCount val="127"/>
                <c:pt idx="0">
                  <c:v>208000</c:v>
                </c:pt>
                <c:pt idx="1">
                  <c:v>397500</c:v>
                </c:pt>
                <c:pt idx="2">
                  <c:v>390000</c:v>
                </c:pt>
                <c:pt idx="3">
                  <c:v>297500</c:v>
                </c:pt>
                <c:pt idx="4">
                  <c:v>215000</c:v>
                </c:pt>
                <c:pt idx="5">
                  <c:v>201500</c:v>
                </c:pt>
                <c:pt idx="6">
                  <c:v>530500</c:v>
                </c:pt>
                <c:pt idx="7">
                  <c:v>458500</c:v>
                </c:pt>
                <c:pt idx="8">
                  <c:v>372500</c:v>
                </c:pt>
                <c:pt idx="9">
                  <c:v>431000</c:v>
                </c:pt>
                <c:pt idx="10">
                  <c:v>289500</c:v>
                </c:pt>
                <c:pt idx="11">
                  <c:v>115000</c:v>
                </c:pt>
                <c:pt idx="12">
                  <c:v>177000</c:v>
                </c:pt>
                <c:pt idx="13">
                  <c:v>404000</c:v>
                </c:pt>
                <c:pt idx="14">
                  <c:v>367000</c:v>
                </c:pt>
                <c:pt idx="15">
                  <c:v>272000</c:v>
                </c:pt>
                <c:pt idx="16">
                  <c:v>304500</c:v>
                </c:pt>
                <c:pt idx="17">
                  <c:v>533000</c:v>
                </c:pt>
                <c:pt idx="18">
                  <c:v>270000</c:v>
                </c:pt>
                <c:pt idx="19">
                  <c:v>474000</c:v>
                </c:pt>
                <c:pt idx="20">
                  <c:v>400500</c:v>
                </c:pt>
                <c:pt idx="21">
                  <c:v>469500</c:v>
                </c:pt>
                <c:pt idx="22">
                  <c:v>266500</c:v>
                </c:pt>
                <c:pt idx="23">
                  <c:v>143500</c:v>
                </c:pt>
                <c:pt idx="24">
                  <c:v>388500</c:v>
                </c:pt>
                <c:pt idx="25">
                  <c:v>216500</c:v>
                </c:pt>
                <c:pt idx="26">
                  <c:v>365500</c:v>
                </c:pt>
                <c:pt idx="27">
                  <c:v>296000</c:v>
                </c:pt>
                <c:pt idx="28">
                  <c:v>355500</c:v>
                </c:pt>
                <c:pt idx="29">
                  <c:v>293000</c:v>
                </c:pt>
                <c:pt idx="30">
                  <c:v>253000</c:v>
                </c:pt>
                <c:pt idx="31">
                  <c:v>638500</c:v>
                </c:pt>
                <c:pt idx="32">
                  <c:v>451500</c:v>
                </c:pt>
                <c:pt idx="33">
                  <c:v>33500</c:v>
                </c:pt>
                <c:pt idx="34">
                  <c:v>136000</c:v>
                </c:pt>
                <c:pt idx="35">
                  <c:v>489500</c:v>
                </c:pt>
                <c:pt idx="36">
                  <c:v>247500</c:v>
                </c:pt>
                <c:pt idx="37">
                  <c:v>209500</c:v>
                </c:pt>
                <c:pt idx="38">
                  <c:v>351000</c:v>
                </c:pt>
                <c:pt idx="39">
                  <c:v>186500</c:v>
                </c:pt>
                <c:pt idx="40">
                  <c:v>506000</c:v>
                </c:pt>
                <c:pt idx="41">
                  <c:v>333500</c:v>
                </c:pt>
                <c:pt idx="42">
                  <c:v>426500</c:v>
                </c:pt>
                <c:pt idx="43">
                  <c:v>417500</c:v>
                </c:pt>
                <c:pt idx="44">
                  <c:v>195500</c:v>
                </c:pt>
                <c:pt idx="45">
                  <c:v>289500</c:v>
                </c:pt>
                <c:pt idx="46">
                  <c:v>393000</c:v>
                </c:pt>
                <c:pt idx="47">
                  <c:v>328000</c:v>
                </c:pt>
                <c:pt idx="48">
                  <c:v>494500</c:v>
                </c:pt>
                <c:pt idx="49">
                  <c:v>231000</c:v>
                </c:pt>
                <c:pt idx="50">
                  <c:v>193500</c:v>
                </c:pt>
                <c:pt idx="51">
                  <c:v>609500</c:v>
                </c:pt>
                <c:pt idx="52">
                  <c:v>379500</c:v>
                </c:pt>
                <c:pt idx="53">
                  <c:v>507500</c:v>
                </c:pt>
                <c:pt idx="54">
                  <c:v>292500</c:v>
                </c:pt>
                <c:pt idx="55">
                  <c:v>305500</c:v>
                </c:pt>
                <c:pt idx="56">
                  <c:v>212000</c:v>
                </c:pt>
                <c:pt idx="57">
                  <c:v>422500</c:v>
                </c:pt>
                <c:pt idx="58">
                  <c:v>219500</c:v>
                </c:pt>
                <c:pt idx="59">
                  <c:v>418000</c:v>
                </c:pt>
                <c:pt idx="60">
                  <c:v>230500</c:v>
                </c:pt>
                <c:pt idx="61">
                  <c:v>336500</c:v>
                </c:pt>
                <c:pt idx="62">
                  <c:v>378000</c:v>
                </c:pt>
                <c:pt idx="63">
                  <c:v>139000</c:v>
                </c:pt>
                <c:pt idx="64">
                  <c:v>351500</c:v>
                </c:pt>
                <c:pt idx="65">
                  <c:v>392000</c:v>
                </c:pt>
                <c:pt idx="66">
                  <c:v>387000</c:v>
                </c:pt>
                <c:pt idx="67">
                  <c:v>405000</c:v>
                </c:pt>
                <c:pt idx="68">
                  <c:v>325000</c:v>
                </c:pt>
                <c:pt idx="69">
                  <c:v>367500</c:v>
                </c:pt>
                <c:pt idx="70">
                  <c:v>390500</c:v>
                </c:pt>
                <c:pt idx="71">
                  <c:v>192000</c:v>
                </c:pt>
                <c:pt idx="72">
                  <c:v>334500</c:v>
                </c:pt>
                <c:pt idx="73">
                  <c:v>402000</c:v>
                </c:pt>
                <c:pt idx="74">
                  <c:v>150500</c:v>
                </c:pt>
                <c:pt idx="75">
                  <c:v>346500</c:v>
                </c:pt>
                <c:pt idx="76">
                  <c:v>459000</c:v>
                </c:pt>
                <c:pt idx="77">
                  <c:v>210500</c:v>
                </c:pt>
                <c:pt idx="78">
                  <c:v>387000</c:v>
                </c:pt>
                <c:pt idx="79">
                  <c:v>175500</c:v>
                </c:pt>
                <c:pt idx="80">
                  <c:v>227000</c:v>
                </c:pt>
                <c:pt idx="81">
                  <c:v>409500</c:v>
                </c:pt>
                <c:pt idx="82">
                  <c:v>310500</c:v>
                </c:pt>
                <c:pt idx="83">
                  <c:v>512000</c:v>
                </c:pt>
                <c:pt idx="84">
                  <c:v>368500</c:v>
                </c:pt>
                <c:pt idx="85">
                  <c:v>159500</c:v>
                </c:pt>
                <c:pt idx="86">
                  <c:v>317500</c:v>
                </c:pt>
                <c:pt idx="87">
                  <c:v>226500</c:v>
                </c:pt>
                <c:pt idx="88">
                  <c:v>347500</c:v>
                </c:pt>
                <c:pt idx="89">
                  <c:v>618000</c:v>
                </c:pt>
                <c:pt idx="90">
                  <c:v>252000</c:v>
                </c:pt>
                <c:pt idx="91">
                  <c:v>373500</c:v>
                </c:pt>
                <c:pt idx="92">
                  <c:v>427500</c:v>
                </c:pt>
                <c:pt idx="93">
                  <c:v>440000</c:v>
                </c:pt>
                <c:pt idx="94">
                  <c:v>351500</c:v>
                </c:pt>
                <c:pt idx="95">
                  <c:v>304000</c:v>
                </c:pt>
                <c:pt idx="96">
                  <c:v>346000</c:v>
                </c:pt>
                <c:pt idx="97">
                  <c:v>210500</c:v>
                </c:pt>
                <c:pt idx="98">
                  <c:v>87000</c:v>
                </c:pt>
                <c:pt idx="99">
                  <c:v>260500</c:v>
                </c:pt>
                <c:pt idx="100">
                  <c:v>228500</c:v>
                </c:pt>
                <c:pt idx="101">
                  <c:v>296000</c:v>
                </c:pt>
                <c:pt idx="102">
                  <c:v>373000</c:v>
                </c:pt>
                <c:pt idx="103">
                  <c:v>408000</c:v>
                </c:pt>
                <c:pt idx="104">
                  <c:v>302000</c:v>
                </c:pt>
                <c:pt idx="105">
                  <c:v>442000</c:v>
                </c:pt>
                <c:pt idx="106">
                  <c:v>406000</c:v>
                </c:pt>
                <c:pt idx="107">
                  <c:v>512000</c:v>
                </c:pt>
                <c:pt idx="108">
                  <c:v>235500</c:v>
                </c:pt>
                <c:pt idx="109">
                  <c:v>359500</c:v>
                </c:pt>
                <c:pt idx="110">
                  <c:v>256000</c:v>
                </c:pt>
                <c:pt idx="111">
                  <c:v>202000</c:v>
                </c:pt>
                <c:pt idx="112">
                  <c:v>315000</c:v>
                </c:pt>
                <c:pt idx="113">
                  <c:v>114500</c:v>
                </c:pt>
                <c:pt idx="114">
                  <c:v>368500</c:v>
                </c:pt>
                <c:pt idx="115">
                  <c:v>407500</c:v>
                </c:pt>
                <c:pt idx="116">
                  <c:v>240500</c:v>
                </c:pt>
                <c:pt idx="117">
                  <c:v>298000</c:v>
                </c:pt>
                <c:pt idx="118">
                  <c:v>94500</c:v>
                </c:pt>
                <c:pt idx="119">
                  <c:v>234500</c:v>
                </c:pt>
                <c:pt idx="120">
                  <c:v>410000</c:v>
                </c:pt>
                <c:pt idx="121">
                  <c:v>193500</c:v>
                </c:pt>
                <c:pt idx="122">
                  <c:v>295500</c:v>
                </c:pt>
                <c:pt idx="123">
                  <c:v>382000</c:v>
                </c:pt>
                <c:pt idx="124">
                  <c:v>412500</c:v>
                </c:pt>
                <c:pt idx="125">
                  <c:v>455500</c:v>
                </c:pt>
                <c:pt idx="126">
                  <c:v>150500</c:v>
                </c:pt>
              </c:numCache>
            </c:numRef>
          </c:val>
          <c:extLst>
            <c:ext xmlns:c16="http://schemas.microsoft.com/office/drawing/2014/chart" uri="{C3380CC4-5D6E-409C-BE32-E72D297353CC}">
              <c16:uniqueId val="{00000000-D410-4CDB-A4D0-142B8B02CB18}"/>
            </c:ext>
          </c:extLst>
        </c:ser>
        <c:dLbls>
          <c:showLegendKey val="0"/>
          <c:showVal val="0"/>
          <c:showCatName val="0"/>
          <c:showSerName val="0"/>
          <c:showPercent val="0"/>
          <c:showBubbleSize val="0"/>
        </c:dLbls>
        <c:axId val="103862640"/>
        <c:axId val="103858896"/>
      </c:areaChart>
      <c:catAx>
        <c:axId val="103862640"/>
        <c:scaling>
          <c:orientation val="minMax"/>
        </c:scaling>
        <c:delete val="1"/>
        <c:axPos val="b"/>
        <c:numFmt formatCode="General" sourceLinked="1"/>
        <c:majorTickMark val="out"/>
        <c:minorTickMark val="none"/>
        <c:tickLblPos val="nextTo"/>
        <c:crossAx val="103858896"/>
        <c:crosses val="autoZero"/>
        <c:auto val="1"/>
        <c:lblAlgn val="ctr"/>
        <c:lblOffset val="100"/>
        <c:noMultiLvlLbl val="0"/>
      </c:catAx>
      <c:valAx>
        <c:axId val="103858896"/>
        <c:scaling>
          <c:orientation val="minMax"/>
        </c:scaling>
        <c:delete val="1"/>
        <c:axPos val="l"/>
        <c:numFmt formatCode="General" sourceLinked="1"/>
        <c:majorTickMark val="none"/>
        <c:minorTickMark val="none"/>
        <c:tickLblPos val="nextTo"/>
        <c:crossAx val="103862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Student Profile'!A1"/><Relationship Id="rId13" Type="http://schemas.openxmlformats.org/officeDocument/2006/relationships/hyperlink" Target="#Financial!A1"/><Relationship Id="rId3" Type="http://schemas.openxmlformats.org/officeDocument/2006/relationships/image" Target="../media/image3.png"/><Relationship Id="rId7" Type="http://schemas.openxmlformats.org/officeDocument/2006/relationships/hyperlink" Target="#Dashboard!A1"/><Relationship Id="rId12" Type="http://schemas.openxmlformats.org/officeDocument/2006/relationships/hyperlink" Target="#Examination!A1"/><Relationship Id="rId17" Type="http://schemas.openxmlformats.org/officeDocument/2006/relationships/hyperlink" Target="#'Date wise Fee paid'!A1"/><Relationship Id="rId2" Type="http://schemas.openxmlformats.org/officeDocument/2006/relationships/image" Target="../media/image2.png"/><Relationship Id="rId16" Type="http://schemas.openxmlformats.org/officeDocument/2006/relationships/hyperlink" Target="#'Fee balances'!A1"/><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hyperlink" Target="#'Data Set'!A1"/><Relationship Id="rId5" Type="http://schemas.openxmlformats.org/officeDocument/2006/relationships/image" Target="../media/image5.png"/><Relationship Id="rId15" Type="http://schemas.openxmlformats.org/officeDocument/2006/relationships/hyperlink" Target="#'Fee comparision'!A1"/><Relationship Id="rId10" Type="http://schemas.openxmlformats.org/officeDocument/2006/relationships/hyperlink" Target="#'Class Overview'!A1"/><Relationship Id="rId4" Type="http://schemas.openxmlformats.org/officeDocument/2006/relationships/image" Target="../media/image4.png"/><Relationship Id="rId9" Type="http://schemas.openxmlformats.org/officeDocument/2006/relationships/hyperlink" Target="#'Ind Prog'!A1"/><Relationship Id="rId14" Type="http://schemas.openxmlformats.org/officeDocument/2006/relationships/hyperlink" Target="#'Gender wise'!A1"/></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Index!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hyperlink" Target="#'Ind Prog'!A1"/><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hyperlink" Target="#'Student Profile'!A1"/><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hyperlink" Target="#Index!A1"/></Relationships>
</file>

<file path=xl/drawings/_rels/drawing15.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1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18.xml"/></Relationships>
</file>

<file path=xl/drawings/_rels/drawing30.xml.rels><?xml version="1.0" encoding="UTF-8" standalone="yes"?>
<Relationships xmlns="http://schemas.openxmlformats.org/package/2006/relationships"><Relationship Id="rId1" Type="http://schemas.openxmlformats.org/officeDocument/2006/relationships/hyperlink" Target="#Index!A1"/></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9525</xdr:rowOff>
    </xdr:from>
    <xdr:to>
      <xdr:col>21</xdr:col>
      <xdr:colOff>47625</xdr:colOff>
      <xdr:row>30</xdr:row>
      <xdr:rowOff>9523</xdr:rowOff>
    </xdr:to>
    <xdr:grpSp>
      <xdr:nvGrpSpPr>
        <xdr:cNvPr id="5" name="Group 4"/>
        <xdr:cNvGrpSpPr/>
      </xdr:nvGrpSpPr>
      <xdr:grpSpPr>
        <a:xfrm rot="5400000">
          <a:off x="3609976" y="-3514726"/>
          <a:ext cx="5714998" cy="12763500"/>
          <a:chOff x="-1" y="-161793"/>
          <a:chExt cx="11078934" cy="15410400"/>
        </a:xfrm>
      </xdr:grpSpPr>
      <xdr:pic>
        <xdr:nvPicPr>
          <xdr:cNvPr id="6" name="crop.jpg"/>
          <xdr:cNvPicPr>
            <a:picLocks noChangeAspect="1"/>
          </xdr:cNvPicPr>
        </xdr:nvPicPr>
        <xdr:blipFill>
          <a:blip xmlns:r="http://schemas.openxmlformats.org/officeDocument/2006/relationships" r:embed="rId1">
            <a:extLst/>
          </a:blip>
          <a:srcRect t="21493"/>
          <a:stretch>
            <a:fillRect/>
          </a:stretch>
        </xdr:blipFill>
        <xdr:spPr>
          <a:xfrm>
            <a:off x="139700" y="139700"/>
            <a:ext cx="10662381" cy="14969209"/>
          </a:xfrm>
          <a:prstGeom prst="rect">
            <a:avLst/>
          </a:prstGeom>
          <a:ln>
            <a:noFill/>
          </a:ln>
          <a:effectLst/>
        </xdr:spPr>
      </xdr:pic>
      <xdr:pic>
        <xdr:nvPicPr>
          <xdr:cNvPr id="7" name="Picture 6"/>
          <xdr:cNvPicPr>
            <a:picLocks/>
          </xdr:cNvPicPr>
        </xdr:nvPicPr>
        <xdr:blipFill>
          <a:blip xmlns:r="http://schemas.openxmlformats.org/officeDocument/2006/relationships" r:embed="rId2">
            <a:extLst/>
          </a:blip>
          <a:stretch>
            <a:fillRect/>
          </a:stretch>
        </xdr:blipFill>
        <xdr:spPr>
          <a:xfrm>
            <a:off x="-1" y="-161793"/>
            <a:ext cx="11078934" cy="15410400"/>
          </a:xfrm>
          <a:prstGeom prst="rect">
            <a:avLst/>
          </a:prstGeom>
          <a:effectLst/>
        </xdr:spPr>
      </xdr:pic>
    </xdr:grpSp>
    <xdr:clientData/>
  </xdr:twoCellAnchor>
  <xdr:twoCellAnchor>
    <xdr:from>
      <xdr:col>0</xdr:col>
      <xdr:colOff>142876</xdr:colOff>
      <xdr:row>0</xdr:row>
      <xdr:rowOff>123826</xdr:rowOff>
    </xdr:from>
    <xdr:to>
      <xdr:col>2</xdr:col>
      <xdr:colOff>28575</xdr:colOff>
      <xdr:row>5</xdr:row>
      <xdr:rowOff>76200</xdr:rowOff>
    </xdr:to>
    <xdr:pic>
      <xdr:nvPicPr>
        <xdr:cNvPr id="8" name="Lovely_Professional_University_logo.png"/>
        <xdr:cNvPicPr>
          <a:picLocks noChangeAspect="1"/>
        </xdr:cNvPicPr>
      </xdr:nvPicPr>
      <xdr:blipFill>
        <a:blip xmlns:r="http://schemas.openxmlformats.org/officeDocument/2006/relationships" r:embed="rId3">
          <a:extLst/>
        </a:blip>
        <a:stretch>
          <a:fillRect/>
        </a:stretch>
      </xdr:blipFill>
      <xdr:spPr>
        <a:xfrm>
          <a:off x="142876" y="123826"/>
          <a:ext cx="1104899" cy="904874"/>
        </a:xfrm>
        <a:prstGeom prst="rect">
          <a:avLst/>
        </a:prstGeom>
        <a:ln w="12700" cap="flat">
          <a:noFill/>
          <a:miter lim="400000"/>
        </a:ln>
        <a:effectLst>
          <a:outerShdw blurRad="381000" dist="119618" rotWithShape="0">
            <a:srgbClr val="000000">
              <a:alpha val="75000"/>
            </a:srgbClr>
          </a:outerShdw>
          <a:reflection stA="28219" endPos="40000" dir="5400000" sy="-100000" algn="bl" rotWithShape="0"/>
        </a:effectLst>
      </xdr:spPr>
    </xdr:pic>
    <xdr:clientData/>
  </xdr:twoCellAnchor>
  <xdr:twoCellAnchor>
    <xdr:from>
      <xdr:col>18</xdr:col>
      <xdr:colOff>219075</xdr:colOff>
      <xdr:row>0</xdr:row>
      <xdr:rowOff>114300</xdr:rowOff>
    </xdr:from>
    <xdr:to>
      <xdr:col>20</xdr:col>
      <xdr:colOff>124945</xdr:colOff>
      <xdr:row>5</xdr:row>
      <xdr:rowOff>19050</xdr:rowOff>
    </xdr:to>
    <xdr:sp macro="" textlink="">
      <xdr:nvSpPr>
        <xdr:cNvPr id="9" name="Shape 6"/>
        <xdr:cNvSpPr/>
      </xdr:nvSpPr>
      <xdr:spPr>
        <a:xfrm>
          <a:off x="11191875" y="114300"/>
          <a:ext cx="1125070" cy="857250"/>
        </a:xfrm>
        <a:custGeom>
          <a:avLst/>
          <a:gdLst/>
          <a:ahLst/>
          <a:cxnLst>
            <a:cxn ang="0">
              <a:pos x="wd2" y="hd2"/>
            </a:cxn>
            <a:cxn ang="5400000">
              <a:pos x="wd2" y="hd2"/>
            </a:cxn>
            <a:cxn ang="10800000">
              <a:pos x="wd2" y="hd2"/>
            </a:cxn>
            <a:cxn ang="16200000">
              <a:pos x="wd2" y="hd2"/>
            </a:cxn>
          </a:cxnLst>
          <a:rect l="0" t="0" r="r" b="b"/>
          <a:pathLst>
            <a:path w="21600" h="21594" extrusionOk="0">
              <a:moveTo>
                <a:pt x="11838" y="1"/>
              </a:moveTo>
              <a:cubicBezTo>
                <a:pt x="11451" y="20"/>
                <a:pt x="11064" y="444"/>
                <a:pt x="10677" y="58"/>
              </a:cubicBezTo>
              <a:cubicBezTo>
                <a:pt x="10677" y="193"/>
                <a:pt x="10677" y="375"/>
                <a:pt x="10677" y="559"/>
              </a:cubicBezTo>
              <a:lnTo>
                <a:pt x="10677" y="1177"/>
              </a:lnTo>
              <a:lnTo>
                <a:pt x="10677" y="2404"/>
              </a:lnTo>
              <a:lnTo>
                <a:pt x="7941" y="3999"/>
              </a:lnTo>
              <a:lnTo>
                <a:pt x="5624" y="3999"/>
              </a:lnTo>
              <a:lnTo>
                <a:pt x="5624" y="5805"/>
              </a:lnTo>
              <a:lnTo>
                <a:pt x="0" y="5805"/>
              </a:lnTo>
              <a:lnTo>
                <a:pt x="0" y="7219"/>
              </a:lnTo>
              <a:lnTo>
                <a:pt x="21600" y="7219"/>
              </a:lnTo>
              <a:lnTo>
                <a:pt x="21600" y="5805"/>
              </a:lnTo>
              <a:lnTo>
                <a:pt x="15976" y="5805"/>
              </a:lnTo>
              <a:lnTo>
                <a:pt x="15976" y="3999"/>
              </a:lnTo>
              <a:lnTo>
                <a:pt x="13660" y="3999"/>
              </a:lnTo>
              <a:lnTo>
                <a:pt x="10925" y="2404"/>
              </a:lnTo>
              <a:lnTo>
                <a:pt x="10925" y="1325"/>
              </a:lnTo>
              <a:cubicBezTo>
                <a:pt x="11358" y="1431"/>
                <a:pt x="11792" y="847"/>
                <a:pt x="12226" y="1278"/>
              </a:cubicBezTo>
              <a:cubicBezTo>
                <a:pt x="12226" y="979"/>
                <a:pt x="12226" y="460"/>
                <a:pt x="12226" y="161"/>
              </a:cubicBezTo>
              <a:cubicBezTo>
                <a:pt x="12097" y="32"/>
                <a:pt x="11967" y="-6"/>
                <a:pt x="11838" y="1"/>
              </a:cubicBezTo>
              <a:close/>
              <a:moveTo>
                <a:pt x="10800" y="3999"/>
              </a:moveTo>
              <a:cubicBezTo>
                <a:pt x="11375" y="3999"/>
                <a:pt x="11841" y="4497"/>
                <a:pt x="11841" y="5111"/>
              </a:cubicBezTo>
              <a:cubicBezTo>
                <a:pt x="11841" y="5725"/>
                <a:pt x="11375" y="6223"/>
                <a:pt x="10800" y="6223"/>
              </a:cubicBezTo>
              <a:cubicBezTo>
                <a:pt x="10225" y="6223"/>
                <a:pt x="9760" y="5725"/>
                <a:pt x="9760" y="5111"/>
              </a:cubicBezTo>
              <a:cubicBezTo>
                <a:pt x="9760" y="4497"/>
                <a:pt x="10225" y="3999"/>
                <a:pt x="10800" y="3999"/>
              </a:cubicBezTo>
              <a:close/>
              <a:moveTo>
                <a:pt x="494" y="7753"/>
              </a:moveTo>
              <a:lnTo>
                <a:pt x="494" y="21594"/>
              </a:lnTo>
              <a:lnTo>
                <a:pt x="7305" y="21594"/>
              </a:lnTo>
              <a:lnTo>
                <a:pt x="7305" y="20913"/>
              </a:lnTo>
              <a:lnTo>
                <a:pt x="8005" y="20913"/>
              </a:lnTo>
              <a:lnTo>
                <a:pt x="8005" y="20205"/>
              </a:lnTo>
              <a:lnTo>
                <a:pt x="8704" y="20205"/>
              </a:lnTo>
              <a:lnTo>
                <a:pt x="8704" y="19498"/>
              </a:lnTo>
              <a:lnTo>
                <a:pt x="9200" y="19498"/>
              </a:lnTo>
              <a:lnTo>
                <a:pt x="9200" y="16916"/>
              </a:lnTo>
              <a:lnTo>
                <a:pt x="8461" y="16916"/>
              </a:lnTo>
              <a:lnTo>
                <a:pt x="10786" y="15561"/>
              </a:lnTo>
              <a:lnTo>
                <a:pt x="13110" y="16916"/>
              </a:lnTo>
              <a:lnTo>
                <a:pt x="12401" y="16916"/>
              </a:lnTo>
              <a:lnTo>
                <a:pt x="12401" y="19498"/>
              </a:lnTo>
              <a:lnTo>
                <a:pt x="12898" y="19498"/>
              </a:lnTo>
              <a:lnTo>
                <a:pt x="12898" y="20205"/>
              </a:lnTo>
              <a:lnTo>
                <a:pt x="13596" y="20205"/>
              </a:lnTo>
              <a:lnTo>
                <a:pt x="13596" y="20913"/>
              </a:lnTo>
              <a:lnTo>
                <a:pt x="14295" y="20913"/>
              </a:lnTo>
              <a:lnTo>
                <a:pt x="14295" y="21594"/>
              </a:lnTo>
              <a:lnTo>
                <a:pt x="21107" y="21594"/>
              </a:lnTo>
              <a:lnTo>
                <a:pt x="21107" y="7753"/>
              </a:lnTo>
              <a:lnTo>
                <a:pt x="494" y="7753"/>
              </a:lnTo>
              <a:close/>
              <a:moveTo>
                <a:pt x="1801" y="9133"/>
              </a:moveTo>
              <a:lnTo>
                <a:pt x="4293" y="9133"/>
              </a:lnTo>
              <a:lnTo>
                <a:pt x="4293" y="11148"/>
              </a:lnTo>
              <a:lnTo>
                <a:pt x="1801" y="11148"/>
              </a:lnTo>
              <a:lnTo>
                <a:pt x="1801" y="9133"/>
              </a:lnTo>
              <a:close/>
              <a:moveTo>
                <a:pt x="5670" y="9133"/>
              </a:moveTo>
              <a:lnTo>
                <a:pt x="8162" y="9133"/>
              </a:lnTo>
              <a:lnTo>
                <a:pt x="8162" y="11148"/>
              </a:lnTo>
              <a:lnTo>
                <a:pt x="5670" y="11148"/>
              </a:lnTo>
              <a:lnTo>
                <a:pt x="5670" y="9133"/>
              </a:lnTo>
              <a:close/>
              <a:moveTo>
                <a:pt x="9539" y="9133"/>
              </a:moveTo>
              <a:lnTo>
                <a:pt x="12032" y="9133"/>
              </a:lnTo>
              <a:lnTo>
                <a:pt x="12032" y="11148"/>
              </a:lnTo>
              <a:lnTo>
                <a:pt x="9539" y="11148"/>
              </a:lnTo>
              <a:lnTo>
                <a:pt x="9539" y="9133"/>
              </a:lnTo>
              <a:close/>
              <a:moveTo>
                <a:pt x="13411" y="9133"/>
              </a:moveTo>
              <a:lnTo>
                <a:pt x="15901" y="9133"/>
              </a:lnTo>
              <a:lnTo>
                <a:pt x="15901" y="11148"/>
              </a:lnTo>
              <a:lnTo>
                <a:pt x="13411" y="11148"/>
              </a:lnTo>
              <a:lnTo>
                <a:pt x="13411" y="9133"/>
              </a:lnTo>
              <a:close/>
              <a:moveTo>
                <a:pt x="17280" y="9133"/>
              </a:moveTo>
              <a:lnTo>
                <a:pt x="19771" y="9133"/>
              </a:lnTo>
              <a:lnTo>
                <a:pt x="19771" y="11148"/>
              </a:lnTo>
              <a:lnTo>
                <a:pt x="17280" y="11148"/>
              </a:lnTo>
              <a:lnTo>
                <a:pt x="17280" y="9133"/>
              </a:lnTo>
              <a:close/>
              <a:moveTo>
                <a:pt x="1801" y="13025"/>
              </a:moveTo>
              <a:lnTo>
                <a:pt x="4293" y="13025"/>
              </a:lnTo>
              <a:lnTo>
                <a:pt x="4293" y="15040"/>
              </a:lnTo>
              <a:lnTo>
                <a:pt x="1801" y="15040"/>
              </a:lnTo>
              <a:lnTo>
                <a:pt x="1801" y="13025"/>
              </a:lnTo>
              <a:close/>
              <a:moveTo>
                <a:pt x="5670" y="13025"/>
              </a:moveTo>
              <a:lnTo>
                <a:pt x="8162" y="13025"/>
              </a:lnTo>
              <a:lnTo>
                <a:pt x="8162" y="15040"/>
              </a:lnTo>
              <a:lnTo>
                <a:pt x="5670" y="15040"/>
              </a:lnTo>
              <a:lnTo>
                <a:pt x="5670" y="13025"/>
              </a:lnTo>
              <a:close/>
              <a:moveTo>
                <a:pt x="9539" y="13025"/>
              </a:moveTo>
              <a:lnTo>
                <a:pt x="12032" y="13025"/>
              </a:lnTo>
              <a:lnTo>
                <a:pt x="12032" y="15040"/>
              </a:lnTo>
              <a:lnTo>
                <a:pt x="9539" y="15040"/>
              </a:lnTo>
              <a:lnTo>
                <a:pt x="9539" y="13025"/>
              </a:lnTo>
              <a:close/>
              <a:moveTo>
                <a:pt x="13411" y="13025"/>
              </a:moveTo>
              <a:lnTo>
                <a:pt x="15901" y="13025"/>
              </a:lnTo>
              <a:lnTo>
                <a:pt x="15901" y="15040"/>
              </a:lnTo>
              <a:lnTo>
                <a:pt x="13411" y="15040"/>
              </a:lnTo>
              <a:lnTo>
                <a:pt x="13411" y="13025"/>
              </a:lnTo>
              <a:close/>
              <a:moveTo>
                <a:pt x="17280" y="13025"/>
              </a:moveTo>
              <a:lnTo>
                <a:pt x="19771" y="13025"/>
              </a:lnTo>
              <a:lnTo>
                <a:pt x="19771" y="15040"/>
              </a:lnTo>
              <a:lnTo>
                <a:pt x="17280" y="15040"/>
              </a:lnTo>
              <a:lnTo>
                <a:pt x="17280" y="13025"/>
              </a:lnTo>
              <a:close/>
              <a:moveTo>
                <a:pt x="1801" y="16916"/>
              </a:moveTo>
              <a:lnTo>
                <a:pt x="4293" y="16916"/>
              </a:lnTo>
              <a:lnTo>
                <a:pt x="4293" y="18931"/>
              </a:lnTo>
              <a:lnTo>
                <a:pt x="1801" y="18931"/>
              </a:lnTo>
              <a:lnTo>
                <a:pt x="1801" y="16916"/>
              </a:lnTo>
              <a:close/>
              <a:moveTo>
                <a:pt x="5670" y="16916"/>
              </a:moveTo>
              <a:lnTo>
                <a:pt x="8162" y="16916"/>
              </a:lnTo>
              <a:lnTo>
                <a:pt x="8162" y="18931"/>
              </a:lnTo>
              <a:lnTo>
                <a:pt x="5670" y="18931"/>
              </a:lnTo>
              <a:lnTo>
                <a:pt x="5670" y="16916"/>
              </a:lnTo>
              <a:close/>
              <a:moveTo>
                <a:pt x="9733" y="16916"/>
              </a:moveTo>
              <a:lnTo>
                <a:pt x="9733" y="19498"/>
              </a:lnTo>
              <a:lnTo>
                <a:pt x="11868" y="19498"/>
              </a:lnTo>
              <a:lnTo>
                <a:pt x="11868" y="16916"/>
              </a:lnTo>
              <a:lnTo>
                <a:pt x="9733" y="16916"/>
              </a:lnTo>
              <a:close/>
              <a:moveTo>
                <a:pt x="13411" y="16916"/>
              </a:moveTo>
              <a:lnTo>
                <a:pt x="15901" y="16916"/>
              </a:lnTo>
              <a:lnTo>
                <a:pt x="15901" y="18931"/>
              </a:lnTo>
              <a:lnTo>
                <a:pt x="13411" y="18931"/>
              </a:lnTo>
              <a:lnTo>
                <a:pt x="13411" y="16916"/>
              </a:lnTo>
              <a:close/>
              <a:moveTo>
                <a:pt x="17280" y="16916"/>
              </a:moveTo>
              <a:lnTo>
                <a:pt x="19771" y="16916"/>
              </a:lnTo>
              <a:lnTo>
                <a:pt x="19771" y="18931"/>
              </a:lnTo>
              <a:lnTo>
                <a:pt x="17280" y="18931"/>
              </a:lnTo>
              <a:lnTo>
                <a:pt x="17280" y="16916"/>
              </a:lnTo>
              <a:close/>
            </a:path>
          </a:pathLst>
        </a:custGeom>
        <a:solidFill>
          <a:srgbClr val="FFFB00"/>
        </a:solidFill>
        <a:ln w="12700" cap="flat">
          <a:noFill/>
          <a:miter lim="400000"/>
        </a:ln>
        <a:effectLst/>
      </xdr:spPr>
      <xdr:txBody>
        <a:bodyPr/>
        <a:lstStyle/>
        <a:p>
          <a:endParaRPr/>
        </a:p>
      </xdr:txBody>
    </xdr:sp>
    <xdr:clientData/>
  </xdr:twoCellAnchor>
  <xdr:twoCellAnchor>
    <xdr:from>
      <xdr:col>5</xdr:col>
      <xdr:colOff>126900</xdr:colOff>
      <xdr:row>0</xdr:row>
      <xdr:rowOff>0</xdr:rowOff>
    </xdr:from>
    <xdr:to>
      <xdr:col>20</xdr:col>
      <xdr:colOff>28109</xdr:colOff>
      <xdr:row>3</xdr:row>
      <xdr:rowOff>32063</xdr:rowOff>
    </xdr:to>
    <xdr:sp macro="" textlink="">
      <xdr:nvSpPr>
        <xdr:cNvPr id="10" name="Shape 7"/>
        <xdr:cNvSpPr txBox="1"/>
      </xdr:nvSpPr>
      <xdr:spPr>
        <a:xfrm>
          <a:off x="3174900" y="0"/>
          <a:ext cx="9045209" cy="603563"/>
        </a:xfrm>
        <a:prstGeom prst="rect">
          <a:avLst/>
        </a:prstGeom>
        <a:noFill/>
        <a:ln w="12700" cap="flat">
          <a:noFill/>
          <a:miter lim="400000"/>
        </a:ln>
        <a:effectLst/>
        <a:extLst>
          <a:ext uri="{C572A759-6A51-4108-AA02-DFA0A04FC94B}">
            <ma14:wrappingTextBoxFlag xmlns:ma14="http://schemas.microsoft.com/office/mac/drawingml/2011/main" xmlns:a14="http://schemas.microsoft.com/office/drawing/2010/main" xmlns:m="http://schemas.openxmlformats.org/officeDocument/2006/math" xmlns:r="http://schemas.openxmlformats.org/officeDocument/2006/relationships" xmlns=""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tabLst/>
            <a:defRPr sz="4000" b="0" i="0" u="none" strike="noStrike" cap="none" spc="0" baseline="0">
              <a:ln w="12700" cap="flat">
                <a:solidFill>
                  <a:srgbClr val="FFFB00"/>
                </a:solidFill>
                <a:prstDash val="solid"/>
                <a:miter lim="400000"/>
              </a:ln>
              <a:solidFill>
                <a:srgbClr val="FFFFFF"/>
              </a:solidFill>
              <a:effectLst>
                <a:outerShdw blurRad="127000" dist="25400" dir="21060000" rotWithShape="0">
                  <a:srgbClr val="76D6FF"/>
                </a:outerShdw>
              </a:effectLst>
              <a:uFillTx/>
              <a:latin typeface="+mn-lt"/>
              <a:ea typeface="+mn-ea"/>
              <a:cs typeface="+mn-cs"/>
              <a:sym typeface="Helvetica Neue"/>
            </a:defRPr>
          </a:pPr>
          <a:r>
            <a:rPr sz="3200" b="0" i="0" u="none" strike="noStrike" cap="none" spc="0" baseline="0">
              <a:ln w="12700" cap="flat">
                <a:solidFill>
                  <a:srgbClr val="FFFB00"/>
                </a:solidFill>
                <a:prstDash val="solid"/>
                <a:miter lim="400000"/>
              </a:ln>
              <a:solidFill>
                <a:srgbClr val="FFFFFF"/>
              </a:solidFill>
              <a:effectLst>
                <a:outerShdw blurRad="127000" dist="25400" dir="21060000" rotWithShape="0">
                  <a:srgbClr val="76D6FF"/>
                </a:outerShdw>
              </a:effectLst>
              <a:uFillTx/>
              <a:latin typeface="+mn-lt"/>
              <a:ea typeface="+mn-ea"/>
              <a:cs typeface="+mn-cs"/>
              <a:sym typeface="Helvetica Neue"/>
            </a:rPr>
            <a:t>Lovely Group Of Educational Institutions</a:t>
          </a:r>
        </a:p>
      </xdr:txBody>
    </xdr:sp>
    <xdr:clientData/>
  </xdr:twoCellAnchor>
  <xdr:twoCellAnchor>
    <xdr:from>
      <xdr:col>0</xdr:col>
      <xdr:colOff>323851</xdr:colOff>
      <xdr:row>6</xdr:row>
      <xdr:rowOff>101717</xdr:rowOff>
    </xdr:from>
    <xdr:to>
      <xdr:col>1</xdr:col>
      <xdr:colOff>533400</xdr:colOff>
      <xdr:row>11</xdr:row>
      <xdr:rowOff>47625</xdr:rowOff>
    </xdr:to>
    <xdr:sp macro="" textlink="">
      <xdr:nvSpPr>
        <xdr:cNvPr id="11" name="Shape 9"/>
        <xdr:cNvSpPr/>
      </xdr:nvSpPr>
      <xdr:spPr>
        <a:xfrm>
          <a:off x="323851" y="1244717"/>
          <a:ext cx="819149" cy="898408"/>
        </a:xfrm>
        <a:custGeom>
          <a:avLst/>
          <a:gdLst/>
          <a:ahLst/>
          <a:cxnLst>
            <a:cxn ang="0">
              <a:pos x="wd2" y="hd2"/>
            </a:cxn>
            <a:cxn ang="5400000">
              <a:pos x="wd2" y="hd2"/>
            </a:cxn>
            <a:cxn ang="10800000">
              <a:pos x="wd2" y="hd2"/>
            </a:cxn>
            <a:cxn ang="16200000">
              <a:pos x="wd2" y="hd2"/>
            </a:cxn>
          </a:cxnLst>
          <a:rect l="0" t="0" r="r" b="b"/>
          <a:pathLst>
            <a:path w="21600" h="21600" extrusionOk="0">
              <a:moveTo>
                <a:pt x="4139" y="0"/>
              </a:moveTo>
              <a:cubicBezTo>
                <a:pt x="4139" y="0"/>
                <a:pt x="4149" y="623"/>
                <a:pt x="4237" y="1589"/>
              </a:cubicBezTo>
              <a:cubicBezTo>
                <a:pt x="2431" y="832"/>
                <a:pt x="0" y="1725"/>
                <a:pt x="0" y="3889"/>
              </a:cubicBezTo>
              <a:cubicBezTo>
                <a:pt x="0" y="6026"/>
                <a:pt x="2630" y="7372"/>
                <a:pt x="4623" y="8623"/>
              </a:cubicBezTo>
              <a:cubicBezTo>
                <a:pt x="6617" y="9874"/>
                <a:pt x="5496" y="11300"/>
                <a:pt x="5496" y="11300"/>
              </a:cubicBezTo>
              <a:cubicBezTo>
                <a:pt x="5496" y="11300"/>
                <a:pt x="5764" y="11446"/>
                <a:pt x="6151" y="11655"/>
              </a:cubicBezTo>
              <a:cubicBezTo>
                <a:pt x="6151" y="11655"/>
                <a:pt x="6687" y="11060"/>
                <a:pt x="6687" y="10290"/>
              </a:cubicBezTo>
              <a:cubicBezTo>
                <a:pt x="6687" y="10138"/>
                <a:pt x="6674" y="9995"/>
                <a:pt x="6650" y="9857"/>
              </a:cubicBezTo>
              <a:cubicBezTo>
                <a:pt x="7364" y="10917"/>
                <a:pt x="8282" y="11742"/>
                <a:pt x="9461" y="12100"/>
              </a:cubicBezTo>
              <a:lnTo>
                <a:pt x="9461" y="14760"/>
              </a:lnTo>
              <a:lnTo>
                <a:pt x="7250" y="14760"/>
              </a:lnTo>
              <a:lnTo>
                <a:pt x="7250" y="18727"/>
              </a:lnTo>
              <a:lnTo>
                <a:pt x="5761" y="18727"/>
              </a:lnTo>
              <a:lnTo>
                <a:pt x="4147" y="20386"/>
              </a:lnTo>
              <a:lnTo>
                <a:pt x="4127" y="20386"/>
              </a:lnTo>
              <a:lnTo>
                <a:pt x="4127" y="21600"/>
              </a:lnTo>
              <a:lnTo>
                <a:pt x="17475" y="21600"/>
              </a:lnTo>
              <a:lnTo>
                <a:pt x="17475" y="20386"/>
              </a:lnTo>
              <a:lnTo>
                <a:pt x="17455" y="20386"/>
              </a:lnTo>
              <a:lnTo>
                <a:pt x="15839" y="18727"/>
              </a:lnTo>
              <a:lnTo>
                <a:pt x="14352" y="18727"/>
              </a:lnTo>
              <a:lnTo>
                <a:pt x="14352" y="14760"/>
              </a:lnTo>
              <a:lnTo>
                <a:pt x="12141" y="14760"/>
              </a:lnTo>
              <a:lnTo>
                <a:pt x="12141" y="12100"/>
              </a:lnTo>
              <a:cubicBezTo>
                <a:pt x="13320" y="11742"/>
                <a:pt x="14238" y="10917"/>
                <a:pt x="14952" y="9857"/>
              </a:cubicBezTo>
              <a:cubicBezTo>
                <a:pt x="14928" y="9994"/>
                <a:pt x="14916" y="10138"/>
                <a:pt x="14916" y="10290"/>
              </a:cubicBezTo>
              <a:cubicBezTo>
                <a:pt x="14916" y="11060"/>
                <a:pt x="15449" y="11655"/>
                <a:pt x="15449" y="11655"/>
              </a:cubicBezTo>
              <a:cubicBezTo>
                <a:pt x="15836" y="11446"/>
                <a:pt x="16107" y="11300"/>
                <a:pt x="16107" y="11300"/>
              </a:cubicBezTo>
              <a:cubicBezTo>
                <a:pt x="16107" y="11300"/>
                <a:pt x="14985" y="9874"/>
                <a:pt x="16979" y="8623"/>
              </a:cubicBezTo>
              <a:cubicBezTo>
                <a:pt x="18972" y="7372"/>
                <a:pt x="21600" y="6026"/>
                <a:pt x="21600" y="3889"/>
              </a:cubicBezTo>
              <a:cubicBezTo>
                <a:pt x="21600" y="1725"/>
                <a:pt x="19172" y="832"/>
                <a:pt x="17365" y="1589"/>
              </a:cubicBezTo>
              <a:cubicBezTo>
                <a:pt x="17453" y="623"/>
                <a:pt x="17461" y="0"/>
                <a:pt x="17461" y="0"/>
              </a:cubicBezTo>
              <a:lnTo>
                <a:pt x="4139" y="0"/>
              </a:lnTo>
              <a:close/>
              <a:moveTo>
                <a:pt x="2780" y="2437"/>
              </a:moveTo>
              <a:cubicBezTo>
                <a:pt x="3886" y="2437"/>
                <a:pt x="4325" y="3145"/>
                <a:pt x="4499" y="3649"/>
              </a:cubicBezTo>
              <a:cubicBezTo>
                <a:pt x="4748" y="5174"/>
                <a:pt x="5172" y="6946"/>
                <a:pt x="5886" y="8488"/>
              </a:cubicBezTo>
              <a:cubicBezTo>
                <a:pt x="5216" y="7814"/>
                <a:pt x="4193" y="7247"/>
                <a:pt x="3073" y="6490"/>
              </a:cubicBezTo>
              <a:cubicBezTo>
                <a:pt x="229" y="4570"/>
                <a:pt x="1195" y="2437"/>
                <a:pt x="2780" y="2437"/>
              </a:cubicBezTo>
              <a:close/>
              <a:moveTo>
                <a:pt x="18822" y="2437"/>
              </a:moveTo>
              <a:cubicBezTo>
                <a:pt x="20407" y="2437"/>
                <a:pt x="21373" y="4570"/>
                <a:pt x="18529" y="6490"/>
              </a:cubicBezTo>
              <a:cubicBezTo>
                <a:pt x="17409" y="7247"/>
                <a:pt x="16386" y="7814"/>
                <a:pt x="15716" y="8488"/>
              </a:cubicBezTo>
              <a:cubicBezTo>
                <a:pt x="16430" y="6947"/>
                <a:pt x="16852" y="5174"/>
                <a:pt x="17101" y="3649"/>
              </a:cubicBezTo>
              <a:cubicBezTo>
                <a:pt x="17275" y="3145"/>
                <a:pt x="17716" y="2437"/>
                <a:pt x="18822" y="2437"/>
              </a:cubicBezTo>
              <a:close/>
            </a:path>
          </a:pathLst>
        </a:custGeom>
        <a:solidFill>
          <a:schemeClr val="accent4">
            <a:hueOff val="366961"/>
            <a:satOff val="4172"/>
            <a:lumOff val="11129"/>
          </a:schemeClr>
        </a:solidFill>
        <a:ln w="25400" cap="flat">
          <a:solidFill>
            <a:srgbClr val="000000"/>
          </a:solidFill>
          <a:prstDash val="solid"/>
          <a:miter lim="400000"/>
        </a:ln>
        <a:effectLst>
          <a:outerShdw blurRad="190500" dist="8455" dir="5400000" rotWithShape="0">
            <a:srgbClr val="000000"/>
          </a:outerShdw>
        </a:effectLst>
      </xdr:spPr>
      <xdr:txBody>
        <a:bodyPr/>
        <a:lstStyle/>
        <a:p>
          <a:endParaRPr/>
        </a:p>
      </xdr:txBody>
    </xdr:sp>
    <xdr:clientData/>
  </xdr:twoCellAnchor>
  <xdr:twoCellAnchor>
    <xdr:from>
      <xdr:col>0</xdr:col>
      <xdr:colOff>285750</xdr:colOff>
      <xdr:row>17</xdr:row>
      <xdr:rowOff>143532</xdr:rowOff>
    </xdr:from>
    <xdr:to>
      <xdr:col>2</xdr:col>
      <xdr:colOff>0</xdr:colOff>
      <xdr:row>22</xdr:row>
      <xdr:rowOff>104776</xdr:rowOff>
    </xdr:to>
    <xdr:sp macro="" textlink="">
      <xdr:nvSpPr>
        <xdr:cNvPr id="12" name="Shape 10"/>
        <xdr:cNvSpPr/>
      </xdr:nvSpPr>
      <xdr:spPr>
        <a:xfrm>
          <a:off x="285750" y="3382032"/>
          <a:ext cx="933450" cy="913744"/>
        </a:xfrm>
        <a:custGeom>
          <a:avLst/>
          <a:gdLst/>
          <a:ahLst/>
          <a:cxnLst>
            <a:cxn ang="0">
              <a:pos x="wd2" y="hd2"/>
            </a:cxn>
            <a:cxn ang="5400000">
              <a:pos x="wd2" y="hd2"/>
            </a:cxn>
            <a:cxn ang="10800000">
              <a:pos x="wd2" y="hd2"/>
            </a:cxn>
            <a:cxn ang="16200000">
              <a:pos x="wd2" y="hd2"/>
            </a:cxn>
          </a:cxnLst>
          <a:rect l="0" t="0" r="r" b="b"/>
          <a:pathLst>
            <a:path w="21048" h="21600" extrusionOk="0">
              <a:moveTo>
                <a:pt x="10524" y="0"/>
              </a:moveTo>
              <a:cubicBezTo>
                <a:pt x="9635" y="0"/>
                <a:pt x="8359" y="577"/>
                <a:pt x="7326" y="3327"/>
              </a:cubicBezTo>
              <a:cubicBezTo>
                <a:pt x="7137" y="3832"/>
                <a:pt x="6970" y="4380"/>
                <a:pt x="6824" y="4961"/>
              </a:cubicBezTo>
              <a:cubicBezTo>
                <a:pt x="6200" y="4785"/>
                <a:pt x="5595" y="4643"/>
                <a:pt x="5020" y="4540"/>
              </a:cubicBezTo>
              <a:cubicBezTo>
                <a:pt x="1890" y="3980"/>
                <a:pt x="703" y="4698"/>
                <a:pt x="258" y="5400"/>
              </a:cubicBezTo>
              <a:cubicBezTo>
                <a:pt x="-186" y="6101"/>
                <a:pt x="-276" y="7396"/>
                <a:pt x="1822" y="9586"/>
              </a:cubicBezTo>
              <a:cubicBezTo>
                <a:pt x="2207" y="9988"/>
                <a:pt x="2643" y="10394"/>
                <a:pt x="3123" y="10799"/>
              </a:cubicBezTo>
              <a:cubicBezTo>
                <a:pt x="2644" y="11204"/>
                <a:pt x="2207" y="11610"/>
                <a:pt x="1822" y="12013"/>
              </a:cubicBezTo>
              <a:cubicBezTo>
                <a:pt x="-276" y="14202"/>
                <a:pt x="-186" y="15499"/>
                <a:pt x="258" y="16200"/>
              </a:cubicBezTo>
              <a:cubicBezTo>
                <a:pt x="591" y="16726"/>
                <a:pt x="1341" y="17260"/>
                <a:pt x="3011" y="17260"/>
              </a:cubicBezTo>
              <a:cubicBezTo>
                <a:pt x="3571" y="17260"/>
                <a:pt x="4234" y="17200"/>
                <a:pt x="5020" y="17060"/>
              </a:cubicBezTo>
              <a:cubicBezTo>
                <a:pt x="5595" y="16957"/>
                <a:pt x="6200" y="16815"/>
                <a:pt x="6824" y="16639"/>
              </a:cubicBezTo>
              <a:cubicBezTo>
                <a:pt x="6970" y="17220"/>
                <a:pt x="7137" y="17766"/>
                <a:pt x="7326" y="18271"/>
              </a:cubicBezTo>
              <a:cubicBezTo>
                <a:pt x="8359" y="21022"/>
                <a:pt x="9635" y="21600"/>
                <a:pt x="10524" y="21600"/>
              </a:cubicBezTo>
              <a:cubicBezTo>
                <a:pt x="11413" y="21600"/>
                <a:pt x="12689" y="21022"/>
                <a:pt x="13722" y="18271"/>
              </a:cubicBezTo>
              <a:cubicBezTo>
                <a:pt x="13911" y="17766"/>
                <a:pt x="14080" y="17220"/>
                <a:pt x="14226" y="16639"/>
              </a:cubicBezTo>
              <a:cubicBezTo>
                <a:pt x="14850" y="16815"/>
                <a:pt x="15453" y="16957"/>
                <a:pt x="16028" y="17060"/>
              </a:cubicBezTo>
              <a:cubicBezTo>
                <a:pt x="16814" y="17200"/>
                <a:pt x="17479" y="17260"/>
                <a:pt x="18038" y="17260"/>
              </a:cubicBezTo>
              <a:cubicBezTo>
                <a:pt x="19709" y="17260"/>
                <a:pt x="20457" y="16726"/>
                <a:pt x="20790" y="16200"/>
              </a:cubicBezTo>
              <a:cubicBezTo>
                <a:pt x="21234" y="15499"/>
                <a:pt x="21324" y="14202"/>
                <a:pt x="19226" y="12013"/>
              </a:cubicBezTo>
              <a:cubicBezTo>
                <a:pt x="18841" y="11610"/>
                <a:pt x="18405" y="11204"/>
                <a:pt x="17925" y="10799"/>
              </a:cubicBezTo>
              <a:cubicBezTo>
                <a:pt x="18404" y="10394"/>
                <a:pt x="18841" y="9988"/>
                <a:pt x="19226" y="9586"/>
              </a:cubicBezTo>
              <a:cubicBezTo>
                <a:pt x="21324" y="7396"/>
                <a:pt x="21234" y="6101"/>
                <a:pt x="20790" y="5400"/>
              </a:cubicBezTo>
              <a:cubicBezTo>
                <a:pt x="20345" y="4698"/>
                <a:pt x="19158" y="3980"/>
                <a:pt x="16028" y="4540"/>
              </a:cubicBezTo>
              <a:cubicBezTo>
                <a:pt x="15453" y="4643"/>
                <a:pt x="14850" y="4785"/>
                <a:pt x="14226" y="4961"/>
              </a:cubicBezTo>
              <a:cubicBezTo>
                <a:pt x="14080" y="4380"/>
                <a:pt x="13911" y="3832"/>
                <a:pt x="13722" y="3327"/>
              </a:cubicBezTo>
              <a:cubicBezTo>
                <a:pt x="12689" y="577"/>
                <a:pt x="11413" y="0"/>
                <a:pt x="10524" y="0"/>
              </a:cubicBezTo>
              <a:close/>
              <a:moveTo>
                <a:pt x="10524" y="856"/>
              </a:moveTo>
              <a:cubicBezTo>
                <a:pt x="11556" y="856"/>
                <a:pt x="12661" y="2513"/>
                <a:pt x="13329" y="5231"/>
              </a:cubicBezTo>
              <a:cubicBezTo>
                <a:pt x="12420" y="5525"/>
                <a:pt x="11478" y="5885"/>
                <a:pt x="10524" y="6304"/>
              </a:cubicBezTo>
              <a:cubicBezTo>
                <a:pt x="9571" y="5885"/>
                <a:pt x="8628" y="5525"/>
                <a:pt x="7719" y="5231"/>
              </a:cubicBezTo>
              <a:cubicBezTo>
                <a:pt x="8386" y="2513"/>
                <a:pt x="9492" y="856"/>
                <a:pt x="10524" y="856"/>
              </a:cubicBezTo>
              <a:close/>
              <a:moveTo>
                <a:pt x="3015" y="5197"/>
              </a:moveTo>
              <a:cubicBezTo>
                <a:pt x="3968" y="5197"/>
                <a:pt x="5206" y="5394"/>
                <a:pt x="6633" y="5801"/>
              </a:cubicBezTo>
              <a:cubicBezTo>
                <a:pt x="6458" y="6665"/>
                <a:pt x="6330" y="7591"/>
                <a:pt x="6252" y="8553"/>
              </a:cubicBezTo>
              <a:cubicBezTo>
                <a:pt x="5377" y="9095"/>
                <a:pt x="4562" y="9658"/>
                <a:pt x="3828" y="10229"/>
              </a:cubicBezTo>
              <a:cubicBezTo>
                <a:pt x="3348" y="9826"/>
                <a:pt x="2912" y="9422"/>
                <a:pt x="2530" y="9023"/>
              </a:cubicBezTo>
              <a:cubicBezTo>
                <a:pt x="1217" y="7653"/>
                <a:pt x="672" y="6459"/>
                <a:pt x="1072" y="5828"/>
              </a:cubicBezTo>
              <a:cubicBezTo>
                <a:pt x="1335" y="5413"/>
                <a:pt x="2020" y="5197"/>
                <a:pt x="3015" y="5197"/>
              </a:cubicBezTo>
              <a:close/>
              <a:moveTo>
                <a:pt x="18035" y="5197"/>
              </a:moveTo>
              <a:cubicBezTo>
                <a:pt x="19030" y="5197"/>
                <a:pt x="19713" y="5413"/>
                <a:pt x="19976" y="5828"/>
              </a:cubicBezTo>
              <a:cubicBezTo>
                <a:pt x="20376" y="6459"/>
                <a:pt x="19831" y="7653"/>
                <a:pt x="18518" y="9023"/>
              </a:cubicBezTo>
              <a:cubicBezTo>
                <a:pt x="18136" y="9422"/>
                <a:pt x="17702" y="9826"/>
                <a:pt x="17221" y="10229"/>
              </a:cubicBezTo>
              <a:cubicBezTo>
                <a:pt x="16488" y="9658"/>
                <a:pt x="15673" y="9095"/>
                <a:pt x="14798" y="8553"/>
              </a:cubicBezTo>
              <a:cubicBezTo>
                <a:pt x="14720" y="7591"/>
                <a:pt x="14590" y="6665"/>
                <a:pt x="14415" y="5801"/>
              </a:cubicBezTo>
              <a:cubicBezTo>
                <a:pt x="15842" y="5394"/>
                <a:pt x="17082" y="5197"/>
                <a:pt x="18035" y="5197"/>
              </a:cubicBezTo>
              <a:close/>
              <a:moveTo>
                <a:pt x="7532" y="6078"/>
              </a:moveTo>
              <a:cubicBezTo>
                <a:pt x="8148" y="6281"/>
                <a:pt x="8794" y="6520"/>
                <a:pt x="9461" y="6795"/>
              </a:cubicBezTo>
              <a:cubicBezTo>
                <a:pt x="9088" y="6975"/>
                <a:pt x="8715" y="7162"/>
                <a:pt x="8343" y="7358"/>
              </a:cubicBezTo>
              <a:cubicBezTo>
                <a:pt x="7971" y="7553"/>
                <a:pt x="7605" y="7754"/>
                <a:pt x="7248" y="7958"/>
              </a:cubicBezTo>
              <a:cubicBezTo>
                <a:pt x="7320" y="7295"/>
                <a:pt x="7416" y="6666"/>
                <a:pt x="7532" y="6078"/>
              </a:cubicBezTo>
              <a:close/>
              <a:moveTo>
                <a:pt x="13516" y="6078"/>
              </a:moveTo>
              <a:cubicBezTo>
                <a:pt x="13632" y="6666"/>
                <a:pt x="13728" y="7295"/>
                <a:pt x="13800" y="7958"/>
              </a:cubicBezTo>
              <a:cubicBezTo>
                <a:pt x="13443" y="7754"/>
                <a:pt x="13078" y="7553"/>
                <a:pt x="12706" y="7358"/>
              </a:cubicBezTo>
              <a:cubicBezTo>
                <a:pt x="12335" y="7162"/>
                <a:pt x="11962" y="6975"/>
                <a:pt x="11589" y="6795"/>
              </a:cubicBezTo>
              <a:cubicBezTo>
                <a:pt x="12256" y="6520"/>
                <a:pt x="12900" y="6281"/>
                <a:pt x="13516" y="6078"/>
              </a:cubicBezTo>
              <a:close/>
              <a:moveTo>
                <a:pt x="10524" y="7258"/>
              </a:moveTo>
              <a:cubicBezTo>
                <a:pt x="11084" y="7514"/>
                <a:pt x="11656" y="7793"/>
                <a:pt x="12236" y="8099"/>
              </a:cubicBezTo>
              <a:cubicBezTo>
                <a:pt x="12807" y="8399"/>
                <a:pt x="13361" y="8709"/>
                <a:pt x="13892" y="9029"/>
              </a:cubicBezTo>
              <a:cubicBezTo>
                <a:pt x="13929" y="9598"/>
                <a:pt x="13948" y="10189"/>
                <a:pt x="13948" y="10799"/>
              </a:cubicBezTo>
              <a:cubicBezTo>
                <a:pt x="13948" y="11410"/>
                <a:pt x="13927" y="12000"/>
                <a:pt x="13890" y="12570"/>
              </a:cubicBezTo>
              <a:cubicBezTo>
                <a:pt x="13359" y="12889"/>
                <a:pt x="12806" y="13201"/>
                <a:pt x="12236" y="13501"/>
              </a:cubicBezTo>
              <a:cubicBezTo>
                <a:pt x="11655" y="13807"/>
                <a:pt x="11084" y="14087"/>
                <a:pt x="10524" y="14342"/>
              </a:cubicBezTo>
              <a:cubicBezTo>
                <a:pt x="9964" y="14087"/>
                <a:pt x="9393" y="13807"/>
                <a:pt x="8812" y="13501"/>
              </a:cubicBezTo>
              <a:cubicBezTo>
                <a:pt x="8241" y="13201"/>
                <a:pt x="7689" y="12891"/>
                <a:pt x="7158" y="12571"/>
              </a:cubicBezTo>
              <a:cubicBezTo>
                <a:pt x="7121" y="12002"/>
                <a:pt x="7100" y="11410"/>
                <a:pt x="7100" y="10799"/>
              </a:cubicBezTo>
              <a:cubicBezTo>
                <a:pt x="7100" y="10189"/>
                <a:pt x="7121" y="9598"/>
                <a:pt x="7158" y="9029"/>
              </a:cubicBezTo>
              <a:cubicBezTo>
                <a:pt x="7689" y="8709"/>
                <a:pt x="8241" y="8399"/>
                <a:pt x="8812" y="8099"/>
              </a:cubicBezTo>
              <a:cubicBezTo>
                <a:pt x="9393" y="7793"/>
                <a:pt x="9964" y="7514"/>
                <a:pt x="10524" y="7258"/>
              </a:cubicBezTo>
              <a:close/>
              <a:moveTo>
                <a:pt x="10524" y="9608"/>
              </a:moveTo>
              <a:cubicBezTo>
                <a:pt x="10189" y="9608"/>
                <a:pt x="9855" y="9724"/>
                <a:pt x="9600" y="9957"/>
              </a:cubicBezTo>
              <a:cubicBezTo>
                <a:pt x="9089" y="10422"/>
                <a:pt x="9089" y="11178"/>
                <a:pt x="9600" y="11643"/>
              </a:cubicBezTo>
              <a:cubicBezTo>
                <a:pt x="10110" y="12108"/>
                <a:pt x="10938" y="12108"/>
                <a:pt x="11448" y="11643"/>
              </a:cubicBezTo>
              <a:cubicBezTo>
                <a:pt x="11959" y="11178"/>
                <a:pt x="11959" y="10422"/>
                <a:pt x="11448" y="9957"/>
              </a:cubicBezTo>
              <a:cubicBezTo>
                <a:pt x="11193" y="9724"/>
                <a:pt x="10859" y="9608"/>
                <a:pt x="10524" y="9608"/>
              </a:cubicBezTo>
              <a:close/>
              <a:moveTo>
                <a:pt x="6185" y="9638"/>
              </a:moveTo>
              <a:cubicBezTo>
                <a:pt x="6169" y="10021"/>
                <a:pt x="6161" y="10408"/>
                <a:pt x="6161" y="10799"/>
              </a:cubicBezTo>
              <a:cubicBezTo>
                <a:pt x="6161" y="11190"/>
                <a:pt x="6169" y="11579"/>
                <a:pt x="6185" y="11962"/>
              </a:cubicBezTo>
              <a:cubicBezTo>
                <a:pt x="5601" y="11581"/>
                <a:pt x="5050" y="11191"/>
                <a:pt x="4540" y="10799"/>
              </a:cubicBezTo>
              <a:cubicBezTo>
                <a:pt x="5050" y="10407"/>
                <a:pt x="5601" y="10019"/>
                <a:pt x="6185" y="9638"/>
              </a:cubicBezTo>
              <a:close/>
              <a:moveTo>
                <a:pt x="14863" y="9638"/>
              </a:moveTo>
              <a:cubicBezTo>
                <a:pt x="15447" y="10019"/>
                <a:pt x="15998" y="10407"/>
                <a:pt x="16508" y="10799"/>
              </a:cubicBezTo>
              <a:cubicBezTo>
                <a:pt x="15998" y="11191"/>
                <a:pt x="15447" y="11581"/>
                <a:pt x="14863" y="11962"/>
              </a:cubicBezTo>
              <a:cubicBezTo>
                <a:pt x="14879" y="11579"/>
                <a:pt x="14887" y="11190"/>
                <a:pt x="14887" y="10799"/>
              </a:cubicBezTo>
              <a:cubicBezTo>
                <a:pt x="14887" y="10408"/>
                <a:pt x="14879" y="10021"/>
                <a:pt x="14863" y="9638"/>
              </a:cubicBezTo>
              <a:close/>
              <a:moveTo>
                <a:pt x="3828" y="11371"/>
              </a:moveTo>
              <a:cubicBezTo>
                <a:pt x="4562" y="11942"/>
                <a:pt x="5377" y="12505"/>
                <a:pt x="6252" y="13047"/>
              </a:cubicBezTo>
              <a:cubicBezTo>
                <a:pt x="6330" y="14009"/>
                <a:pt x="6458" y="14933"/>
                <a:pt x="6633" y="15797"/>
              </a:cubicBezTo>
              <a:cubicBezTo>
                <a:pt x="5206" y="16204"/>
                <a:pt x="3968" y="16403"/>
                <a:pt x="3015" y="16403"/>
              </a:cubicBezTo>
              <a:cubicBezTo>
                <a:pt x="2020" y="16403"/>
                <a:pt x="1335" y="16187"/>
                <a:pt x="1072" y="15772"/>
              </a:cubicBezTo>
              <a:cubicBezTo>
                <a:pt x="672" y="15141"/>
                <a:pt x="1217" y="13947"/>
                <a:pt x="2530" y="12577"/>
              </a:cubicBezTo>
              <a:cubicBezTo>
                <a:pt x="2912" y="12178"/>
                <a:pt x="3348" y="11774"/>
                <a:pt x="3828" y="11371"/>
              </a:cubicBezTo>
              <a:close/>
              <a:moveTo>
                <a:pt x="17220" y="11371"/>
              </a:moveTo>
              <a:cubicBezTo>
                <a:pt x="17700" y="11774"/>
                <a:pt x="18136" y="12178"/>
                <a:pt x="18518" y="12577"/>
              </a:cubicBezTo>
              <a:cubicBezTo>
                <a:pt x="19831" y="13947"/>
                <a:pt x="20376" y="15141"/>
                <a:pt x="19976" y="15772"/>
              </a:cubicBezTo>
              <a:cubicBezTo>
                <a:pt x="19713" y="16187"/>
                <a:pt x="19030" y="16403"/>
                <a:pt x="18035" y="16403"/>
              </a:cubicBezTo>
              <a:cubicBezTo>
                <a:pt x="17082" y="16403"/>
                <a:pt x="15842" y="16204"/>
                <a:pt x="14415" y="15797"/>
              </a:cubicBezTo>
              <a:cubicBezTo>
                <a:pt x="14590" y="14933"/>
                <a:pt x="14718" y="14009"/>
                <a:pt x="14796" y="13047"/>
              </a:cubicBezTo>
              <a:cubicBezTo>
                <a:pt x="15671" y="12505"/>
                <a:pt x="16486" y="11942"/>
                <a:pt x="17220" y="11371"/>
              </a:cubicBezTo>
              <a:close/>
              <a:moveTo>
                <a:pt x="7248" y="13642"/>
              </a:moveTo>
              <a:cubicBezTo>
                <a:pt x="7605" y="13846"/>
                <a:pt x="7971" y="14047"/>
                <a:pt x="8343" y="14242"/>
              </a:cubicBezTo>
              <a:cubicBezTo>
                <a:pt x="8715" y="14438"/>
                <a:pt x="9088" y="14625"/>
                <a:pt x="9461" y="14805"/>
              </a:cubicBezTo>
              <a:cubicBezTo>
                <a:pt x="8794" y="15080"/>
                <a:pt x="8148" y="15319"/>
                <a:pt x="7532" y="15522"/>
              </a:cubicBezTo>
              <a:cubicBezTo>
                <a:pt x="7416" y="14934"/>
                <a:pt x="7320" y="14305"/>
                <a:pt x="7248" y="13642"/>
              </a:cubicBezTo>
              <a:close/>
              <a:moveTo>
                <a:pt x="13800" y="13642"/>
              </a:moveTo>
              <a:cubicBezTo>
                <a:pt x="13728" y="14305"/>
                <a:pt x="13632" y="14934"/>
                <a:pt x="13516" y="15522"/>
              </a:cubicBezTo>
              <a:cubicBezTo>
                <a:pt x="12900" y="15319"/>
                <a:pt x="12256" y="15080"/>
                <a:pt x="11589" y="14805"/>
              </a:cubicBezTo>
              <a:cubicBezTo>
                <a:pt x="11962" y="14625"/>
                <a:pt x="12335" y="14438"/>
                <a:pt x="12706" y="14242"/>
              </a:cubicBezTo>
              <a:cubicBezTo>
                <a:pt x="13078" y="14047"/>
                <a:pt x="13443" y="13846"/>
                <a:pt x="13800" y="13642"/>
              </a:cubicBezTo>
              <a:close/>
              <a:moveTo>
                <a:pt x="10524" y="15294"/>
              </a:moveTo>
              <a:cubicBezTo>
                <a:pt x="11478" y="15713"/>
                <a:pt x="12420" y="16075"/>
                <a:pt x="13329" y="16369"/>
              </a:cubicBezTo>
              <a:cubicBezTo>
                <a:pt x="12661" y="19087"/>
                <a:pt x="11556" y="20744"/>
                <a:pt x="10524" y="20744"/>
              </a:cubicBezTo>
              <a:cubicBezTo>
                <a:pt x="9492" y="20744"/>
                <a:pt x="8386" y="19087"/>
                <a:pt x="7719" y="16369"/>
              </a:cubicBezTo>
              <a:cubicBezTo>
                <a:pt x="8628" y="16075"/>
                <a:pt x="9571" y="15713"/>
                <a:pt x="10524" y="15294"/>
              </a:cubicBezTo>
              <a:close/>
            </a:path>
          </a:pathLst>
        </a:custGeom>
        <a:solidFill>
          <a:schemeClr val="accent4">
            <a:hueOff val="366961"/>
            <a:satOff val="4172"/>
            <a:lumOff val="11129"/>
          </a:schemeClr>
        </a:solidFill>
        <a:ln w="12700" cap="flat">
          <a:solidFill>
            <a:srgbClr val="000000"/>
          </a:solidFill>
          <a:prstDash val="solid"/>
          <a:miter lim="400000"/>
        </a:ln>
        <a:effectLst>
          <a:outerShdw blurRad="50800" dist="63500" dir="2700000" rotWithShape="0">
            <a:srgbClr val="000000">
              <a:alpha val="50000"/>
            </a:srgbClr>
          </a:outerShdw>
        </a:effectLst>
      </xdr:spPr>
      <xdr:txBody>
        <a:bodyPr/>
        <a:lstStyle/>
        <a:p>
          <a:endParaRPr/>
        </a:p>
      </xdr:txBody>
    </xdr:sp>
    <xdr:clientData/>
  </xdr:twoCellAnchor>
  <xdr:twoCellAnchor>
    <xdr:from>
      <xdr:col>0</xdr:col>
      <xdr:colOff>390525</xdr:colOff>
      <xdr:row>11</xdr:row>
      <xdr:rowOff>142875</xdr:rowOff>
    </xdr:from>
    <xdr:to>
      <xdr:col>1</xdr:col>
      <xdr:colOff>561975</xdr:colOff>
      <xdr:row>16</xdr:row>
      <xdr:rowOff>171450</xdr:rowOff>
    </xdr:to>
    <xdr:sp macro="" textlink="">
      <xdr:nvSpPr>
        <xdr:cNvPr id="13" name="Shape 11"/>
        <xdr:cNvSpPr/>
      </xdr:nvSpPr>
      <xdr:spPr>
        <a:xfrm>
          <a:off x="390525" y="2238375"/>
          <a:ext cx="781050" cy="981075"/>
        </a:xfrm>
        <a:custGeom>
          <a:avLst/>
          <a:gdLst/>
          <a:ahLst/>
          <a:cxnLst>
            <a:cxn ang="0">
              <a:pos x="wd2" y="hd2"/>
            </a:cxn>
            <a:cxn ang="5400000">
              <a:pos x="wd2" y="hd2"/>
            </a:cxn>
            <a:cxn ang="10800000">
              <a:pos x="wd2" y="hd2"/>
            </a:cxn>
            <a:cxn ang="16200000">
              <a:pos x="wd2" y="hd2"/>
            </a:cxn>
          </a:cxnLst>
          <a:rect l="0" t="0" r="r" b="b"/>
          <a:pathLst>
            <a:path w="21600" h="21600" extrusionOk="0">
              <a:moveTo>
                <a:pt x="8758" y="0"/>
              </a:moveTo>
              <a:lnTo>
                <a:pt x="5450" y="778"/>
              </a:lnTo>
              <a:lnTo>
                <a:pt x="6641" y="3247"/>
              </a:lnTo>
              <a:lnTo>
                <a:pt x="5792" y="3446"/>
              </a:lnTo>
              <a:lnTo>
                <a:pt x="6104" y="4092"/>
              </a:lnTo>
              <a:cubicBezTo>
                <a:pt x="6260" y="4416"/>
                <a:pt x="6045" y="4765"/>
                <a:pt x="5610" y="4922"/>
              </a:cubicBezTo>
              <a:cubicBezTo>
                <a:pt x="2282" y="6123"/>
                <a:pt x="0" y="8548"/>
                <a:pt x="0" y="11338"/>
              </a:cubicBezTo>
              <a:cubicBezTo>
                <a:pt x="0" y="13653"/>
                <a:pt x="1568" y="15716"/>
                <a:pt x="4002" y="17038"/>
              </a:cubicBezTo>
              <a:cubicBezTo>
                <a:pt x="4586" y="17355"/>
                <a:pt x="4834" y="17888"/>
                <a:pt x="4600" y="18378"/>
              </a:cubicBezTo>
              <a:lnTo>
                <a:pt x="4184" y="19249"/>
              </a:lnTo>
              <a:lnTo>
                <a:pt x="1504" y="19249"/>
              </a:lnTo>
              <a:lnTo>
                <a:pt x="383" y="21600"/>
              </a:lnTo>
              <a:lnTo>
                <a:pt x="21600" y="21600"/>
              </a:lnTo>
              <a:lnTo>
                <a:pt x="20479" y="19249"/>
              </a:lnTo>
              <a:lnTo>
                <a:pt x="11598" y="19249"/>
              </a:lnTo>
              <a:lnTo>
                <a:pt x="10562" y="17077"/>
              </a:lnTo>
              <a:lnTo>
                <a:pt x="11571" y="16839"/>
              </a:lnTo>
              <a:lnTo>
                <a:pt x="11765" y="17236"/>
              </a:lnTo>
              <a:cubicBezTo>
                <a:pt x="11884" y="17482"/>
                <a:pt x="13400" y="17349"/>
                <a:pt x="15152" y="16937"/>
              </a:cubicBezTo>
              <a:cubicBezTo>
                <a:pt x="16905" y="16524"/>
                <a:pt x="18230" y="15990"/>
                <a:pt x="18111" y="15743"/>
              </a:cubicBezTo>
              <a:lnTo>
                <a:pt x="17339" y="14141"/>
              </a:lnTo>
              <a:lnTo>
                <a:pt x="9985" y="15870"/>
              </a:lnTo>
              <a:lnTo>
                <a:pt x="9392" y="14628"/>
              </a:lnTo>
              <a:lnTo>
                <a:pt x="18738" y="12430"/>
              </a:lnTo>
              <a:lnTo>
                <a:pt x="18157" y="11225"/>
              </a:lnTo>
              <a:lnTo>
                <a:pt x="8816" y="13422"/>
              </a:lnTo>
              <a:cubicBezTo>
                <a:pt x="8484" y="12824"/>
                <a:pt x="7243" y="12835"/>
                <a:pt x="6947" y="13456"/>
              </a:cubicBezTo>
              <a:lnTo>
                <a:pt x="6503" y="14386"/>
              </a:lnTo>
              <a:cubicBezTo>
                <a:pt x="6304" y="14804"/>
                <a:pt x="5529" y="14924"/>
                <a:pt x="5109" y="14596"/>
              </a:cubicBezTo>
              <a:cubicBezTo>
                <a:pt x="4000" y="13729"/>
                <a:pt x="3324" y="12589"/>
                <a:pt x="3324" y="11338"/>
              </a:cubicBezTo>
              <a:cubicBezTo>
                <a:pt x="3324" y="9736"/>
                <a:pt x="4435" y="8310"/>
                <a:pt x="6145" y="7417"/>
              </a:cubicBezTo>
              <a:cubicBezTo>
                <a:pt x="6760" y="7095"/>
                <a:pt x="7648" y="7292"/>
                <a:pt x="7893" y="7801"/>
              </a:cubicBezTo>
              <a:lnTo>
                <a:pt x="8198" y="8499"/>
              </a:lnTo>
              <a:cubicBezTo>
                <a:pt x="7412" y="8705"/>
                <a:pt x="6996" y="9308"/>
                <a:pt x="7266" y="9868"/>
              </a:cubicBezTo>
              <a:lnTo>
                <a:pt x="7411" y="10170"/>
              </a:lnTo>
              <a:lnTo>
                <a:pt x="10048" y="9550"/>
              </a:lnTo>
              <a:lnTo>
                <a:pt x="11155" y="11844"/>
              </a:lnTo>
              <a:lnTo>
                <a:pt x="13852" y="11208"/>
              </a:lnTo>
              <a:lnTo>
                <a:pt x="12745" y="8916"/>
              </a:lnTo>
              <a:lnTo>
                <a:pt x="15302" y="8314"/>
              </a:lnTo>
              <a:lnTo>
                <a:pt x="15157" y="8012"/>
              </a:lnTo>
              <a:cubicBezTo>
                <a:pt x="14886" y="7450"/>
                <a:pt x="14024" y="7146"/>
                <a:pt x="13218" y="7317"/>
              </a:cubicBezTo>
              <a:lnTo>
                <a:pt x="10821" y="2265"/>
              </a:lnTo>
              <a:lnTo>
                <a:pt x="9949" y="2469"/>
              </a:lnTo>
              <a:lnTo>
                <a:pt x="8758" y="0"/>
              </a:lnTo>
              <a:close/>
              <a:moveTo>
                <a:pt x="7777" y="15736"/>
              </a:moveTo>
              <a:cubicBezTo>
                <a:pt x="8266" y="15736"/>
                <a:pt x="8661" y="16014"/>
                <a:pt x="8661" y="16355"/>
              </a:cubicBezTo>
              <a:cubicBezTo>
                <a:pt x="8661" y="16696"/>
                <a:pt x="8266" y="16972"/>
                <a:pt x="7777" y="16972"/>
              </a:cubicBezTo>
              <a:cubicBezTo>
                <a:pt x="7288" y="16972"/>
                <a:pt x="6891" y="16696"/>
                <a:pt x="6891" y="16355"/>
              </a:cubicBezTo>
              <a:cubicBezTo>
                <a:pt x="6891" y="16014"/>
                <a:pt x="7288" y="15736"/>
                <a:pt x="7777" y="15736"/>
              </a:cubicBezTo>
              <a:close/>
            </a:path>
          </a:pathLst>
        </a:custGeom>
        <a:solidFill>
          <a:schemeClr val="accent4"/>
        </a:solidFill>
        <a:ln w="25400" cap="flat">
          <a:solidFill>
            <a:srgbClr val="000000"/>
          </a:solidFill>
          <a:prstDash val="solid"/>
          <a:miter lim="400000"/>
        </a:ln>
        <a:effectLst>
          <a:outerShdw blurRad="50800" dist="63500" dir="2700000" rotWithShape="0">
            <a:srgbClr val="000000">
              <a:alpha val="50000"/>
            </a:srgbClr>
          </a:outerShdw>
        </a:effectLst>
      </xdr:spPr>
      <xdr:txBody>
        <a:bodyPr/>
        <a:lstStyle/>
        <a:p>
          <a:endParaRPr/>
        </a:p>
      </xdr:txBody>
    </xdr:sp>
    <xdr:clientData/>
  </xdr:twoCellAnchor>
  <xdr:twoCellAnchor>
    <xdr:from>
      <xdr:col>0</xdr:col>
      <xdr:colOff>276225</xdr:colOff>
      <xdr:row>22</xdr:row>
      <xdr:rowOff>33559</xdr:rowOff>
    </xdr:from>
    <xdr:to>
      <xdr:col>2</xdr:col>
      <xdr:colOff>95250</xdr:colOff>
      <xdr:row>28</xdr:row>
      <xdr:rowOff>38101</xdr:rowOff>
    </xdr:to>
    <xdr:sp macro="" textlink="">
      <xdr:nvSpPr>
        <xdr:cNvPr id="14" name="Shape 13"/>
        <xdr:cNvSpPr/>
      </xdr:nvSpPr>
      <xdr:spPr>
        <a:xfrm>
          <a:off x="276225" y="4224559"/>
          <a:ext cx="1038225" cy="1147542"/>
        </a:xfrm>
        <a:custGeom>
          <a:avLst/>
          <a:gdLst/>
          <a:ahLst/>
          <a:cxnLst>
            <a:cxn ang="0">
              <a:pos x="wd2" y="hd2"/>
            </a:cxn>
            <a:cxn ang="5400000">
              <a:pos x="wd2" y="hd2"/>
            </a:cxn>
            <a:cxn ang="10800000">
              <a:pos x="wd2" y="hd2"/>
            </a:cxn>
            <a:cxn ang="16200000">
              <a:pos x="wd2" y="hd2"/>
            </a:cxn>
          </a:cxnLst>
          <a:rect l="0" t="0" r="r" b="b"/>
          <a:pathLst>
            <a:path w="21600" h="21600" extrusionOk="0">
              <a:moveTo>
                <a:pt x="3213" y="0"/>
              </a:moveTo>
              <a:lnTo>
                <a:pt x="0" y="3215"/>
              </a:lnTo>
              <a:lnTo>
                <a:pt x="2191" y="5405"/>
              </a:lnTo>
              <a:lnTo>
                <a:pt x="5405" y="2191"/>
              </a:lnTo>
              <a:lnTo>
                <a:pt x="3213" y="0"/>
              </a:lnTo>
              <a:close/>
              <a:moveTo>
                <a:pt x="5753" y="2540"/>
              </a:moveTo>
              <a:lnTo>
                <a:pt x="2538" y="5753"/>
              </a:lnTo>
              <a:lnTo>
                <a:pt x="4730" y="7945"/>
              </a:lnTo>
              <a:lnTo>
                <a:pt x="7943" y="4730"/>
              </a:lnTo>
              <a:lnTo>
                <a:pt x="5753" y="2540"/>
              </a:lnTo>
              <a:close/>
              <a:moveTo>
                <a:pt x="8292" y="5078"/>
              </a:moveTo>
              <a:lnTo>
                <a:pt x="5078" y="8292"/>
              </a:lnTo>
              <a:lnTo>
                <a:pt x="7268" y="10483"/>
              </a:lnTo>
              <a:lnTo>
                <a:pt x="10483" y="7270"/>
              </a:lnTo>
              <a:lnTo>
                <a:pt x="8292" y="5078"/>
              </a:lnTo>
              <a:close/>
              <a:moveTo>
                <a:pt x="13296" y="5363"/>
              </a:moveTo>
              <a:lnTo>
                <a:pt x="12577" y="7246"/>
              </a:lnTo>
              <a:lnTo>
                <a:pt x="11995" y="6665"/>
              </a:lnTo>
              <a:lnTo>
                <a:pt x="6399" y="12261"/>
              </a:lnTo>
              <a:lnTo>
                <a:pt x="7175" y="13038"/>
              </a:lnTo>
              <a:lnTo>
                <a:pt x="6336" y="13876"/>
              </a:lnTo>
              <a:cubicBezTo>
                <a:pt x="5260" y="13140"/>
                <a:pt x="4045" y="12914"/>
                <a:pt x="3138" y="13275"/>
              </a:cubicBezTo>
              <a:lnTo>
                <a:pt x="4846" y="14983"/>
              </a:lnTo>
              <a:lnTo>
                <a:pt x="4069" y="16785"/>
              </a:lnTo>
              <a:lnTo>
                <a:pt x="2926" y="17928"/>
              </a:lnTo>
              <a:lnTo>
                <a:pt x="3672" y="18674"/>
              </a:lnTo>
              <a:lnTo>
                <a:pt x="4815" y="17531"/>
              </a:lnTo>
              <a:lnTo>
                <a:pt x="6617" y="16754"/>
              </a:lnTo>
              <a:lnTo>
                <a:pt x="8325" y="18462"/>
              </a:lnTo>
              <a:cubicBezTo>
                <a:pt x="8686" y="17555"/>
                <a:pt x="8460" y="16340"/>
                <a:pt x="7724" y="15264"/>
              </a:cubicBezTo>
              <a:lnTo>
                <a:pt x="8562" y="14425"/>
              </a:lnTo>
              <a:lnTo>
                <a:pt x="9339" y="15203"/>
              </a:lnTo>
              <a:lnTo>
                <a:pt x="14935" y="9605"/>
              </a:lnTo>
              <a:lnTo>
                <a:pt x="14354" y="9023"/>
              </a:lnTo>
              <a:lnTo>
                <a:pt x="16237" y="8304"/>
              </a:lnTo>
              <a:lnTo>
                <a:pt x="13296" y="5363"/>
              </a:lnTo>
              <a:close/>
              <a:moveTo>
                <a:pt x="14330" y="11117"/>
              </a:moveTo>
              <a:lnTo>
                <a:pt x="11117" y="14330"/>
              </a:lnTo>
              <a:lnTo>
                <a:pt x="13308" y="16522"/>
              </a:lnTo>
              <a:lnTo>
                <a:pt x="16522" y="13308"/>
              </a:lnTo>
              <a:lnTo>
                <a:pt x="14330" y="11117"/>
              </a:lnTo>
              <a:close/>
              <a:moveTo>
                <a:pt x="16870" y="13655"/>
              </a:moveTo>
              <a:lnTo>
                <a:pt x="13655" y="16870"/>
              </a:lnTo>
              <a:lnTo>
                <a:pt x="15847" y="19060"/>
              </a:lnTo>
              <a:lnTo>
                <a:pt x="19060" y="15847"/>
              </a:lnTo>
              <a:lnTo>
                <a:pt x="16870" y="13655"/>
              </a:lnTo>
              <a:close/>
              <a:moveTo>
                <a:pt x="5076" y="15213"/>
              </a:moveTo>
              <a:lnTo>
                <a:pt x="6387" y="16524"/>
              </a:lnTo>
              <a:lnTo>
                <a:pt x="4883" y="17170"/>
              </a:lnTo>
              <a:lnTo>
                <a:pt x="4430" y="16717"/>
              </a:lnTo>
              <a:lnTo>
                <a:pt x="5076" y="15213"/>
              </a:lnTo>
              <a:close/>
              <a:moveTo>
                <a:pt x="19409" y="16195"/>
              </a:moveTo>
              <a:lnTo>
                <a:pt x="16195" y="19409"/>
              </a:lnTo>
              <a:lnTo>
                <a:pt x="18385" y="21600"/>
              </a:lnTo>
              <a:lnTo>
                <a:pt x="21600" y="18387"/>
              </a:lnTo>
              <a:lnTo>
                <a:pt x="19409" y="16195"/>
              </a:lnTo>
              <a:close/>
            </a:path>
          </a:pathLst>
        </a:custGeom>
        <a:solidFill>
          <a:schemeClr val="accent4">
            <a:hueOff val="366961"/>
            <a:satOff val="4172"/>
            <a:lumOff val="11129"/>
          </a:schemeClr>
        </a:solidFill>
        <a:ln w="25400" cap="flat">
          <a:solidFill>
            <a:srgbClr val="000000"/>
          </a:solidFill>
          <a:prstDash val="solid"/>
          <a:miter lim="400000"/>
        </a:ln>
        <a:effectLst>
          <a:outerShdw blurRad="50800" dist="63500" dir="2700000" rotWithShape="0">
            <a:srgbClr val="000000">
              <a:alpha val="50000"/>
            </a:srgbClr>
          </a:outerShdw>
        </a:effectLst>
      </xdr:spPr>
      <xdr:txBody>
        <a:bodyPr/>
        <a:lstStyle/>
        <a:p>
          <a:endParaRPr/>
        </a:p>
      </xdr:txBody>
    </xdr:sp>
    <xdr:clientData/>
  </xdr:twoCellAnchor>
  <xdr:twoCellAnchor>
    <xdr:from>
      <xdr:col>7</xdr:col>
      <xdr:colOff>225114</xdr:colOff>
      <xdr:row>2</xdr:row>
      <xdr:rowOff>155335</xdr:rowOff>
    </xdr:from>
    <xdr:to>
      <xdr:col>13</xdr:col>
      <xdr:colOff>365605</xdr:colOff>
      <xdr:row>5</xdr:row>
      <xdr:rowOff>55695</xdr:rowOff>
    </xdr:to>
    <xdr:sp macro="" textlink="">
      <xdr:nvSpPr>
        <xdr:cNvPr id="15" name="Shape 14"/>
        <xdr:cNvSpPr txBox="1"/>
      </xdr:nvSpPr>
      <xdr:spPr>
        <a:xfrm>
          <a:off x="4492314" y="536335"/>
          <a:ext cx="3798091" cy="471860"/>
        </a:xfrm>
        <a:prstGeom prst="rect">
          <a:avLst/>
        </a:prstGeom>
        <a:noFill/>
        <a:ln w="12700" cap="flat">
          <a:noFill/>
          <a:miter lim="400000"/>
        </a:ln>
        <a:effectLst/>
        <a:extLst>
          <a:ext uri="{C572A759-6A51-4108-AA02-DFA0A04FC94B}">
            <ma14:wrappingTextBoxFlag xmlns:ma14="http://schemas.microsoft.com/office/mac/drawingml/2011/main" xmlns:a14="http://schemas.microsoft.com/office/drawing/2010/main" xmlns:m="http://schemas.openxmlformats.org/officeDocument/2006/math" xmlns:r="http://schemas.openxmlformats.org/officeDocument/2006/relationships" xmlns="" val="1"/>
          </a:ext>
        </a:extLst>
      </xdr:spPr>
      <xdr:txBody>
        <a:bodyPr wrap="none" lIns="50800" tIns="50800" rIns="50800" bIns="50800" numCol="1" anchor="t">
          <a:spAutoFit/>
        </a:bodyPr>
        <a:lstStyle/>
        <a:p>
          <a:pPr marL="0" marR="0" indent="0" algn="l" defTabSz="457200" rtl="0" latinLnBrk="0">
            <a:lnSpc>
              <a:spcPts val="3500"/>
            </a:lnSpc>
            <a:spcBef>
              <a:spcPts val="0"/>
            </a:spcBef>
            <a:spcAft>
              <a:spcPts val="0"/>
            </a:spcAft>
            <a:buClrTx/>
            <a:buSzTx/>
            <a:buFontTx/>
            <a:buNone/>
            <a:tabLst/>
            <a:defRPr sz="1600" b="0" i="0" u="none" strike="noStrike" cap="none" spc="0" baseline="0">
              <a:solidFill>
                <a:srgbClr val="FFFB00"/>
              </a:solidFill>
              <a:uFillTx/>
              <a:latin typeface="Helvetica"/>
              <a:ea typeface="Helvetica"/>
              <a:cs typeface="Helvetica"/>
              <a:sym typeface="Helvetica"/>
            </a:defRPr>
          </a:pPr>
          <a:r>
            <a:rPr sz="1200" b="0" i="0" u="none" strike="noStrike" cap="none" spc="0" baseline="0">
              <a:solidFill>
                <a:srgbClr val="FFFB00"/>
              </a:solidFill>
              <a:uFillTx/>
              <a:latin typeface="Helvetica"/>
              <a:ea typeface="Helvetica"/>
              <a:cs typeface="Helvetica"/>
              <a:sym typeface="Helvetica"/>
            </a:rPr>
            <a:t>Delhi, G.T. Road, Phagwara, Punjab (INDIA) -144411.</a:t>
          </a:r>
        </a:p>
      </xdr:txBody>
    </xdr:sp>
    <xdr:clientData/>
  </xdr:twoCellAnchor>
  <xdr:twoCellAnchor>
    <xdr:from>
      <xdr:col>0</xdr:col>
      <xdr:colOff>0</xdr:colOff>
      <xdr:row>0</xdr:row>
      <xdr:rowOff>0</xdr:rowOff>
    </xdr:from>
    <xdr:to>
      <xdr:col>0</xdr:col>
      <xdr:colOff>0</xdr:colOff>
      <xdr:row>46</xdr:row>
      <xdr:rowOff>12402</xdr:rowOff>
    </xdr:to>
    <xdr:sp macro="" textlink="">
      <xdr:nvSpPr>
        <xdr:cNvPr id="16" name="Shape 17"/>
        <xdr:cNvSpPr/>
      </xdr:nvSpPr>
      <xdr:spPr>
        <a:xfrm flipV="1">
          <a:off x="0" y="0"/>
          <a:ext cx="0" cy="8775402"/>
        </a:xfrm>
        <a:prstGeom prst="line">
          <a:avLst/>
        </a:prstGeom>
        <a:noFill/>
        <a:ln w="63500" cap="flat">
          <a:solidFill>
            <a:srgbClr val="FFFFFF"/>
          </a:solidFill>
          <a:prstDash val="solid"/>
          <a:miter lim="400000"/>
        </a:ln>
        <a:effectLst/>
      </xdr:spPr>
      <xdr:txBody>
        <a:bodyPr/>
        <a:lstStyle/>
        <a:p>
          <a:endParaRPr/>
        </a:p>
      </xdr:txBody>
    </xdr:sp>
    <xdr:clientData/>
  </xdr:twoCellAnchor>
  <xdr:twoCellAnchor>
    <xdr:from>
      <xdr:col>2</xdr:col>
      <xdr:colOff>152399</xdr:colOff>
      <xdr:row>5</xdr:row>
      <xdr:rowOff>66676</xdr:rowOff>
    </xdr:from>
    <xdr:to>
      <xdr:col>20</xdr:col>
      <xdr:colOff>219074</xdr:colOff>
      <xdr:row>5</xdr:row>
      <xdr:rowOff>123826</xdr:rowOff>
    </xdr:to>
    <xdr:sp macro="" textlink="">
      <xdr:nvSpPr>
        <xdr:cNvPr id="18" name="Shape 18"/>
        <xdr:cNvSpPr/>
      </xdr:nvSpPr>
      <xdr:spPr>
        <a:xfrm>
          <a:off x="1371599" y="1019176"/>
          <a:ext cx="11039475" cy="57150"/>
        </a:xfrm>
        <a:prstGeom prst="line">
          <a:avLst/>
        </a:prstGeom>
        <a:noFill/>
        <a:ln w="63500" cap="flat">
          <a:solidFill>
            <a:srgbClr val="FFFFFF"/>
          </a:solidFill>
          <a:prstDash val="solid"/>
          <a:miter lim="400000"/>
        </a:ln>
        <a:effectLst/>
      </xdr:spPr>
      <xdr:txBody>
        <a:bodyPr/>
        <a:lstStyle/>
        <a:p>
          <a:endParaRPr/>
        </a:p>
      </xdr:txBody>
    </xdr:sp>
    <xdr:clientData/>
  </xdr:twoCellAnchor>
  <xdr:twoCellAnchor>
    <xdr:from>
      <xdr:col>2</xdr:col>
      <xdr:colOff>133350</xdr:colOff>
      <xdr:row>5</xdr:row>
      <xdr:rowOff>38100</xdr:rowOff>
    </xdr:from>
    <xdr:to>
      <xdr:col>2</xdr:col>
      <xdr:colOff>133350</xdr:colOff>
      <xdr:row>51</xdr:row>
      <xdr:rowOff>50502</xdr:rowOff>
    </xdr:to>
    <xdr:sp macro="" textlink="">
      <xdr:nvSpPr>
        <xdr:cNvPr id="19" name="Shape 17"/>
        <xdr:cNvSpPr/>
      </xdr:nvSpPr>
      <xdr:spPr>
        <a:xfrm flipV="1">
          <a:off x="1352550" y="990600"/>
          <a:ext cx="0" cy="8775402"/>
        </a:xfrm>
        <a:prstGeom prst="line">
          <a:avLst/>
        </a:prstGeom>
        <a:noFill/>
        <a:ln w="63500" cap="flat">
          <a:solidFill>
            <a:srgbClr val="FFFFFF"/>
          </a:solidFill>
          <a:prstDash val="solid"/>
          <a:miter lim="400000"/>
        </a:ln>
        <a:effectLst/>
      </xdr:spPr>
      <xdr:txBody>
        <a:bodyPr/>
        <a:lstStyle/>
        <a:p>
          <a:endParaRPr/>
        </a:p>
      </xdr:txBody>
    </xdr:sp>
    <xdr:clientData/>
  </xdr:twoCellAnchor>
  <xdr:twoCellAnchor editAs="oneCell">
    <xdr:from>
      <xdr:col>6</xdr:col>
      <xdr:colOff>371475</xdr:colOff>
      <xdr:row>1</xdr:row>
      <xdr:rowOff>180975</xdr:rowOff>
    </xdr:from>
    <xdr:to>
      <xdr:col>14</xdr:col>
      <xdr:colOff>268257</xdr:colOff>
      <xdr:row>4</xdr:row>
      <xdr:rowOff>123825</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029075" y="371475"/>
          <a:ext cx="4773582" cy="514350"/>
        </a:xfrm>
        <a:prstGeom prst="rect">
          <a:avLst/>
        </a:prstGeom>
      </xdr:spPr>
    </xdr:pic>
    <xdr:clientData/>
  </xdr:twoCellAnchor>
  <xdr:twoCellAnchor editAs="oneCell">
    <xdr:from>
      <xdr:col>8</xdr:col>
      <xdr:colOff>47625</xdr:colOff>
      <xdr:row>5</xdr:row>
      <xdr:rowOff>1</xdr:rowOff>
    </xdr:from>
    <xdr:to>
      <xdr:col>12</xdr:col>
      <xdr:colOff>581025</xdr:colOff>
      <xdr:row>9</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924425" y="952501"/>
          <a:ext cx="2971800" cy="761999"/>
        </a:xfrm>
        <a:prstGeom prst="rect">
          <a:avLst/>
        </a:prstGeom>
      </xdr:spPr>
    </xdr:pic>
    <xdr:clientData/>
  </xdr:twoCellAnchor>
  <xdr:twoCellAnchor editAs="oneCell">
    <xdr:from>
      <xdr:col>16</xdr:col>
      <xdr:colOff>276225</xdr:colOff>
      <xdr:row>6</xdr:row>
      <xdr:rowOff>19050</xdr:rowOff>
    </xdr:from>
    <xdr:to>
      <xdr:col>20</xdr:col>
      <xdr:colOff>477622</xdr:colOff>
      <xdr:row>11</xdr:row>
      <xdr:rowOff>23705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10029825" y="1162050"/>
          <a:ext cx="2639797" cy="957155"/>
        </a:xfrm>
        <a:prstGeom prst="rect">
          <a:avLst/>
        </a:prstGeom>
      </xdr:spPr>
    </xdr:pic>
    <xdr:clientData/>
  </xdr:twoCellAnchor>
  <xdr:twoCellAnchor>
    <xdr:from>
      <xdr:col>5</xdr:col>
      <xdr:colOff>0</xdr:colOff>
      <xdr:row>10</xdr:row>
      <xdr:rowOff>38100</xdr:rowOff>
    </xdr:from>
    <xdr:to>
      <xdr:col>7</xdr:col>
      <xdr:colOff>514350</xdr:colOff>
      <xdr:row>12</xdr:row>
      <xdr:rowOff>76200</xdr:rowOff>
    </xdr:to>
    <xdr:sp macro="" textlink="">
      <xdr:nvSpPr>
        <xdr:cNvPr id="2" name="Rounded Rectangle 1">
          <a:hlinkClick xmlns:r="http://schemas.openxmlformats.org/officeDocument/2006/relationships" r:id="rId7"/>
        </xdr:cNvPr>
        <xdr:cNvSpPr/>
      </xdr:nvSpPr>
      <xdr:spPr>
        <a:xfrm>
          <a:off x="3048000" y="19431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Dashboard</a:t>
          </a:r>
        </a:p>
      </xdr:txBody>
    </xdr:sp>
    <xdr:clientData/>
  </xdr:twoCellAnchor>
  <xdr:twoCellAnchor>
    <xdr:from>
      <xdr:col>4</xdr:col>
      <xdr:colOff>561975</xdr:colOff>
      <xdr:row>13</xdr:row>
      <xdr:rowOff>152400</xdr:rowOff>
    </xdr:from>
    <xdr:to>
      <xdr:col>7</xdr:col>
      <xdr:colOff>466725</xdr:colOff>
      <xdr:row>16</xdr:row>
      <xdr:rowOff>0</xdr:rowOff>
    </xdr:to>
    <xdr:sp macro="" textlink="">
      <xdr:nvSpPr>
        <xdr:cNvPr id="20" name="Rounded Rectangle 19">
          <a:hlinkClick xmlns:r="http://schemas.openxmlformats.org/officeDocument/2006/relationships" r:id="rId8"/>
        </xdr:cNvPr>
        <xdr:cNvSpPr/>
      </xdr:nvSpPr>
      <xdr:spPr>
        <a:xfrm>
          <a:off x="3000375" y="26289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Student</a:t>
          </a:r>
          <a:r>
            <a:rPr lang="en-IN" sz="1200" baseline="0"/>
            <a:t> Profile</a:t>
          </a:r>
          <a:endParaRPr lang="en-IN" sz="1200"/>
        </a:p>
      </xdr:txBody>
    </xdr:sp>
    <xdr:clientData/>
  </xdr:twoCellAnchor>
  <xdr:twoCellAnchor>
    <xdr:from>
      <xdr:col>4</xdr:col>
      <xdr:colOff>571500</xdr:colOff>
      <xdr:row>17</xdr:row>
      <xdr:rowOff>0</xdr:rowOff>
    </xdr:from>
    <xdr:to>
      <xdr:col>7</xdr:col>
      <xdr:colOff>476250</xdr:colOff>
      <xdr:row>19</xdr:row>
      <xdr:rowOff>38100</xdr:rowOff>
    </xdr:to>
    <xdr:sp macro="" textlink="">
      <xdr:nvSpPr>
        <xdr:cNvPr id="21" name="Rounded Rectangle 20">
          <a:hlinkClick xmlns:r="http://schemas.openxmlformats.org/officeDocument/2006/relationships" r:id="rId9"/>
        </xdr:cNvPr>
        <xdr:cNvSpPr/>
      </xdr:nvSpPr>
      <xdr:spPr>
        <a:xfrm>
          <a:off x="3009900" y="32385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Individual</a:t>
          </a:r>
          <a:r>
            <a:rPr lang="en-IN" sz="1200" baseline="0"/>
            <a:t> Progress</a:t>
          </a:r>
          <a:endParaRPr lang="en-IN" sz="1200"/>
        </a:p>
      </xdr:txBody>
    </xdr:sp>
    <xdr:clientData/>
  </xdr:twoCellAnchor>
  <xdr:twoCellAnchor>
    <xdr:from>
      <xdr:col>4</xdr:col>
      <xdr:colOff>581025</xdr:colOff>
      <xdr:row>20</xdr:row>
      <xdr:rowOff>0</xdr:rowOff>
    </xdr:from>
    <xdr:to>
      <xdr:col>7</xdr:col>
      <xdr:colOff>485775</xdr:colOff>
      <xdr:row>22</xdr:row>
      <xdr:rowOff>38100</xdr:rowOff>
    </xdr:to>
    <xdr:sp macro="" textlink="">
      <xdr:nvSpPr>
        <xdr:cNvPr id="22" name="Rounded Rectangle 21">
          <a:hlinkClick xmlns:r="http://schemas.openxmlformats.org/officeDocument/2006/relationships" r:id="rId10"/>
        </xdr:cNvPr>
        <xdr:cNvSpPr/>
      </xdr:nvSpPr>
      <xdr:spPr>
        <a:xfrm>
          <a:off x="3019425" y="38100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Class</a:t>
          </a:r>
          <a:r>
            <a:rPr lang="en-IN" sz="1200" baseline="0"/>
            <a:t> Overview</a:t>
          </a:r>
          <a:endParaRPr lang="en-IN" sz="1200"/>
        </a:p>
      </xdr:txBody>
    </xdr:sp>
    <xdr:clientData/>
  </xdr:twoCellAnchor>
  <xdr:twoCellAnchor>
    <xdr:from>
      <xdr:col>9</xdr:col>
      <xdr:colOff>0</xdr:colOff>
      <xdr:row>11</xdr:row>
      <xdr:rowOff>152400</xdr:rowOff>
    </xdr:from>
    <xdr:to>
      <xdr:col>11</xdr:col>
      <xdr:colOff>514350</xdr:colOff>
      <xdr:row>14</xdr:row>
      <xdr:rowOff>0</xdr:rowOff>
    </xdr:to>
    <xdr:sp macro="" textlink="">
      <xdr:nvSpPr>
        <xdr:cNvPr id="23" name="Rounded Rectangle 22">
          <a:hlinkClick xmlns:r="http://schemas.openxmlformats.org/officeDocument/2006/relationships" r:id="rId11"/>
        </xdr:cNvPr>
        <xdr:cNvSpPr/>
      </xdr:nvSpPr>
      <xdr:spPr>
        <a:xfrm>
          <a:off x="5486400" y="22479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Main</a:t>
          </a:r>
          <a:r>
            <a:rPr lang="en-IN" sz="1200" baseline="0"/>
            <a:t> Data set</a:t>
          </a:r>
          <a:endParaRPr lang="en-IN" sz="1200"/>
        </a:p>
      </xdr:txBody>
    </xdr:sp>
    <xdr:clientData/>
  </xdr:twoCellAnchor>
  <xdr:twoCellAnchor>
    <xdr:from>
      <xdr:col>9</xdr:col>
      <xdr:colOff>57150</xdr:colOff>
      <xdr:row>18</xdr:row>
      <xdr:rowOff>152400</xdr:rowOff>
    </xdr:from>
    <xdr:to>
      <xdr:col>11</xdr:col>
      <xdr:colOff>571500</xdr:colOff>
      <xdr:row>21</xdr:row>
      <xdr:rowOff>0</xdr:rowOff>
    </xdr:to>
    <xdr:sp macro="" textlink="">
      <xdr:nvSpPr>
        <xdr:cNvPr id="27" name="Rounded Rectangle 26">
          <a:hlinkClick xmlns:r="http://schemas.openxmlformats.org/officeDocument/2006/relationships" r:id="rId12"/>
        </xdr:cNvPr>
        <xdr:cNvSpPr/>
      </xdr:nvSpPr>
      <xdr:spPr>
        <a:xfrm>
          <a:off x="5543550" y="35814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Examination</a:t>
          </a:r>
          <a:r>
            <a:rPr lang="en-IN" sz="1200" baseline="0"/>
            <a:t> Data Set</a:t>
          </a:r>
        </a:p>
      </xdr:txBody>
    </xdr:sp>
    <xdr:clientData/>
  </xdr:twoCellAnchor>
  <xdr:twoCellAnchor>
    <xdr:from>
      <xdr:col>9</xdr:col>
      <xdr:colOff>0</xdr:colOff>
      <xdr:row>15</xdr:row>
      <xdr:rowOff>85725</xdr:rowOff>
    </xdr:from>
    <xdr:to>
      <xdr:col>11</xdr:col>
      <xdr:colOff>514350</xdr:colOff>
      <xdr:row>17</xdr:row>
      <xdr:rowOff>123825</xdr:rowOff>
    </xdr:to>
    <xdr:sp macro="" textlink="">
      <xdr:nvSpPr>
        <xdr:cNvPr id="28" name="Rounded Rectangle 27">
          <a:hlinkClick xmlns:r="http://schemas.openxmlformats.org/officeDocument/2006/relationships" r:id="rId13"/>
        </xdr:cNvPr>
        <xdr:cNvSpPr/>
      </xdr:nvSpPr>
      <xdr:spPr>
        <a:xfrm>
          <a:off x="5486400" y="2943225"/>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Finance Data set</a:t>
          </a:r>
        </a:p>
      </xdr:txBody>
    </xdr:sp>
    <xdr:clientData/>
  </xdr:twoCellAnchor>
  <xdr:twoCellAnchor>
    <xdr:from>
      <xdr:col>13</xdr:col>
      <xdr:colOff>9525</xdr:colOff>
      <xdr:row>10</xdr:row>
      <xdr:rowOff>9525</xdr:rowOff>
    </xdr:from>
    <xdr:to>
      <xdr:col>15</xdr:col>
      <xdr:colOff>523875</xdr:colOff>
      <xdr:row>12</xdr:row>
      <xdr:rowOff>47625</xdr:rowOff>
    </xdr:to>
    <xdr:sp macro="" textlink="">
      <xdr:nvSpPr>
        <xdr:cNvPr id="29" name="Rounded Rectangle 28">
          <a:hlinkClick xmlns:r="http://schemas.openxmlformats.org/officeDocument/2006/relationships" r:id="rId14"/>
        </xdr:cNvPr>
        <xdr:cNvSpPr/>
      </xdr:nvSpPr>
      <xdr:spPr>
        <a:xfrm>
          <a:off x="7934325" y="1914525"/>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Gender</a:t>
          </a:r>
          <a:r>
            <a:rPr lang="en-IN" sz="1200" baseline="0"/>
            <a:t> Comparision</a:t>
          </a:r>
          <a:endParaRPr lang="en-IN" sz="1200"/>
        </a:p>
      </xdr:txBody>
    </xdr:sp>
    <xdr:clientData/>
  </xdr:twoCellAnchor>
  <xdr:twoCellAnchor>
    <xdr:from>
      <xdr:col>12</xdr:col>
      <xdr:colOff>600075</xdr:colOff>
      <xdr:row>13</xdr:row>
      <xdr:rowOff>152400</xdr:rowOff>
    </xdr:from>
    <xdr:to>
      <xdr:col>15</xdr:col>
      <xdr:colOff>504825</xdr:colOff>
      <xdr:row>16</xdr:row>
      <xdr:rowOff>0</xdr:rowOff>
    </xdr:to>
    <xdr:sp macro="" textlink="">
      <xdr:nvSpPr>
        <xdr:cNvPr id="31" name="Rounded Rectangle 30">
          <a:hlinkClick xmlns:r="http://schemas.openxmlformats.org/officeDocument/2006/relationships" r:id="rId15"/>
        </xdr:cNvPr>
        <xdr:cNvSpPr/>
      </xdr:nvSpPr>
      <xdr:spPr>
        <a:xfrm>
          <a:off x="7915275" y="26289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Fee</a:t>
          </a:r>
          <a:r>
            <a:rPr lang="en-IN" sz="1200" baseline="0"/>
            <a:t> Comparison</a:t>
          </a:r>
          <a:endParaRPr lang="en-IN" sz="1200"/>
        </a:p>
      </xdr:txBody>
    </xdr:sp>
    <xdr:clientData/>
  </xdr:twoCellAnchor>
  <xdr:twoCellAnchor>
    <xdr:from>
      <xdr:col>13</xdr:col>
      <xdr:colOff>0</xdr:colOff>
      <xdr:row>17</xdr:row>
      <xdr:rowOff>0</xdr:rowOff>
    </xdr:from>
    <xdr:to>
      <xdr:col>15</xdr:col>
      <xdr:colOff>514350</xdr:colOff>
      <xdr:row>19</xdr:row>
      <xdr:rowOff>38100</xdr:rowOff>
    </xdr:to>
    <xdr:sp macro="" textlink="">
      <xdr:nvSpPr>
        <xdr:cNvPr id="32" name="Rounded Rectangle 31">
          <a:hlinkClick xmlns:r="http://schemas.openxmlformats.org/officeDocument/2006/relationships" r:id="rId16"/>
        </xdr:cNvPr>
        <xdr:cNvSpPr/>
      </xdr:nvSpPr>
      <xdr:spPr>
        <a:xfrm>
          <a:off x="7924800" y="32385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Fee</a:t>
          </a:r>
          <a:r>
            <a:rPr lang="en-IN" sz="1200" baseline="0"/>
            <a:t> Balances</a:t>
          </a:r>
          <a:endParaRPr lang="en-IN" sz="1200"/>
        </a:p>
      </xdr:txBody>
    </xdr:sp>
    <xdr:clientData/>
  </xdr:twoCellAnchor>
  <xdr:twoCellAnchor>
    <xdr:from>
      <xdr:col>13</xdr:col>
      <xdr:colOff>0</xdr:colOff>
      <xdr:row>20</xdr:row>
      <xdr:rowOff>76200</xdr:rowOff>
    </xdr:from>
    <xdr:to>
      <xdr:col>15</xdr:col>
      <xdr:colOff>514350</xdr:colOff>
      <xdr:row>22</xdr:row>
      <xdr:rowOff>114300</xdr:rowOff>
    </xdr:to>
    <xdr:sp macro="" textlink="">
      <xdr:nvSpPr>
        <xdr:cNvPr id="33" name="Rounded Rectangle 32">
          <a:hlinkClick xmlns:r="http://schemas.openxmlformats.org/officeDocument/2006/relationships" r:id="rId17"/>
        </xdr:cNvPr>
        <xdr:cNvSpPr/>
      </xdr:nvSpPr>
      <xdr:spPr>
        <a:xfrm>
          <a:off x="7924800" y="3886200"/>
          <a:ext cx="1733550" cy="4191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200"/>
            <a:t>Date</a:t>
          </a:r>
          <a:r>
            <a:rPr lang="en-IN" sz="1200" baseline="0"/>
            <a:t> wise Fee paid</a:t>
          </a:r>
          <a:endParaRPr lang="en-IN"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133350</xdr:colOff>
      <xdr:row>0</xdr:row>
      <xdr:rowOff>85725</xdr:rowOff>
    </xdr:from>
    <xdr:to>
      <xdr:col>20</xdr:col>
      <xdr:colOff>495300</xdr:colOff>
      <xdr:row>2</xdr:row>
      <xdr:rowOff>133350</xdr:rowOff>
    </xdr:to>
    <xdr:sp macro="" textlink="">
      <xdr:nvSpPr>
        <xdr:cNvPr id="2" name="Rounded Rectangle 1"/>
        <xdr:cNvSpPr/>
      </xdr:nvSpPr>
      <xdr:spPr>
        <a:xfrm>
          <a:off x="133350" y="85725"/>
          <a:ext cx="12553950" cy="428625"/>
        </a:xfrm>
        <a:prstGeom prst="roundRect">
          <a:avLst/>
        </a:prstGeom>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ctr"/>
        <a:lstStyle/>
        <a:p>
          <a:pPr algn="ctr"/>
          <a:r>
            <a:rPr lang="en-IN" sz="3200" b="1" cap="none" spc="0">
              <a:ln w="22225">
                <a:solidFill>
                  <a:schemeClr val="accent2"/>
                </a:solidFill>
                <a:prstDash val="solid"/>
              </a:ln>
              <a:solidFill>
                <a:schemeClr val="accent2">
                  <a:lumMod val="40000"/>
                  <a:lumOff val="60000"/>
                </a:schemeClr>
              </a:solidFill>
              <a:effectLst/>
            </a:rPr>
            <a:t>Dashboard</a:t>
          </a:r>
        </a:p>
      </xdr:txBody>
    </xdr:sp>
    <xdr:clientData/>
  </xdr:twoCellAnchor>
  <xdr:twoCellAnchor>
    <xdr:from>
      <xdr:col>0</xdr:col>
      <xdr:colOff>323850</xdr:colOff>
      <xdr:row>0</xdr:row>
      <xdr:rowOff>180975</xdr:rowOff>
    </xdr:from>
    <xdr:to>
      <xdr:col>2</xdr:col>
      <xdr:colOff>228600</xdr:colOff>
      <xdr:row>2</xdr:row>
      <xdr:rowOff>0</xdr:rowOff>
    </xdr:to>
    <xdr:sp macro="" textlink="">
      <xdr:nvSpPr>
        <xdr:cNvPr id="3" name="Rounded Rectangle 2">
          <a:hlinkClick xmlns:r="http://schemas.openxmlformats.org/officeDocument/2006/relationships" r:id="rId1"/>
        </xdr:cNvPr>
        <xdr:cNvSpPr/>
      </xdr:nvSpPr>
      <xdr:spPr>
        <a:xfrm>
          <a:off x="323850" y="180975"/>
          <a:ext cx="1123950" cy="200025"/>
        </a:xfrm>
        <a:prstGeom prst="round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Return to Index</a:t>
          </a:r>
        </a:p>
      </xdr:txBody>
    </xdr:sp>
    <xdr:clientData/>
  </xdr:twoCellAnchor>
  <xdr:twoCellAnchor>
    <xdr:from>
      <xdr:col>0</xdr:col>
      <xdr:colOff>171450</xdr:colOff>
      <xdr:row>2</xdr:row>
      <xdr:rowOff>180975</xdr:rowOff>
    </xdr:from>
    <xdr:to>
      <xdr:col>20</xdr:col>
      <xdr:colOff>476250</xdr:colOff>
      <xdr:row>10</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171450</xdr:colOff>
      <xdr:row>11</xdr:row>
      <xdr:rowOff>19051</xdr:rowOff>
    </xdr:from>
    <xdr:to>
      <xdr:col>20</xdr:col>
      <xdr:colOff>485775</xdr:colOff>
      <xdr:row>14</xdr:row>
      <xdr:rowOff>114301</xdr:rowOff>
    </xdr:to>
    <mc:AlternateContent xmlns:mc="http://schemas.openxmlformats.org/markup-compatibility/2006" xmlns:a14="http://schemas.microsoft.com/office/drawing/2010/main">
      <mc:Choice Requires="a14">
        <xdr:graphicFrame macro="">
          <xdr:nvGraphicFramePr>
            <xdr:cNvPr id="5" name="Class 1"/>
            <xdr:cNvGraphicFramePr/>
          </xdr:nvGraphicFramePr>
          <xdr:xfrm>
            <a:off x="0" y="0"/>
            <a:ext cx="0" cy="0"/>
          </xdr:xfrm>
          <a:graphic>
            <a:graphicData uri="http://schemas.microsoft.com/office/drawing/2010/slicer">
              <sle:slicer xmlns:sle="http://schemas.microsoft.com/office/drawing/2010/slicer" name="Class 1"/>
            </a:graphicData>
          </a:graphic>
        </xdr:graphicFrame>
      </mc:Choice>
      <mc:Fallback xmlns="">
        <xdr:sp macro="" textlink="">
          <xdr:nvSpPr>
            <xdr:cNvPr id="0" name=""/>
            <xdr:cNvSpPr>
              <a:spLocks noTextEdit="1"/>
            </xdr:cNvSpPr>
          </xdr:nvSpPr>
          <xdr:spPr>
            <a:xfrm>
              <a:off x="171450" y="2114551"/>
              <a:ext cx="12506325"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180976</xdr:colOff>
      <xdr:row>15</xdr:row>
      <xdr:rowOff>28575</xdr:rowOff>
    </xdr:from>
    <xdr:to>
      <xdr:col>20</xdr:col>
      <xdr:colOff>504826</xdr:colOff>
      <xdr:row>25</xdr:row>
      <xdr:rowOff>141032</xdr:rowOff>
    </xdr:to>
    <xdr:grpSp>
      <xdr:nvGrpSpPr>
        <xdr:cNvPr id="13" name="Group 12"/>
        <xdr:cNvGrpSpPr/>
      </xdr:nvGrpSpPr>
      <xdr:grpSpPr>
        <a:xfrm>
          <a:off x="180976" y="2886075"/>
          <a:ext cx="12515850" cy="2017457"/>
          <a:chOff x="180976" y="2886075"/>
          <a:chExt cx="12515850" cy="2017457"/>
        </a:xfrm>
      </xdr:grpSpPr>
      <xdr:graphicFrame macro="">
        <xdr:nvGraphicFramePr>
          <xdr:cNvPr id="9" name="Chart 8"/>
          <xdr:cNvGraphicFramePr>
            <a:graphicFrameLocks/>
          </xdr:cNvGraphicFramePr>
        </xdr:nvGraphicFramePr>
        <xdr:xfrm>
          <a:off x="180976" y="2886075"/>
          <a:ext cx="2971800" cy="199594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0" name="Chart 9"/>
          <xdr:cNvGraphicFramePr>
            <a:graphicFrameLocks/>
          </xdr:cNvGraphicFramePr>
        </xdr:nvGraphicFramePr>
        <xdr:xfrm>
          <a:off x="3238500" y="2916187"/>
          <a:ext cx="3400425" cy="198734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 name="Chart 10"/>
          <xdr:cNvGraphicFramePr>
            <a:graphicFrameLocks/>
          </xdr:cNvGraphicFramePr>
        </xdr:nvGraphicFramePr>
        <xdr:xfrm>
          <a:off x="6724649" y="2920488"/>
          <a:ext cx="2943225" cy="197874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2" name="Chart 11"/>
          <xdr:cNvGraphicFramePr>
            <a:graphicFrameLocks/>
          </xdr:cNvGraphicFramePr>
        </xdr:nvGraphicFramePr>
        <xdr:xfrm>
          <a:off x="9744076" y="2920488"/>
          <a:ext cx="2952750" cy="1978742"/>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180976</xdr:colOff>
      <xdr:row>26</xdr:row>
      <xdr:rowOff>123825</xdr:rowOff>
    </xdr:from>
    <xdr:to>
      <xdr:col>20</xdr:col>
      <xdr:colOff>523876</xdr:colOff>
      <xdr:row>42</xdr:row>
      <xdr:rowOff>66675</xdr:rowOff>
    </xdr:to>
    <xdr:grpSp>
      <xdr:nvGrpSpPr>
        <xdr:cNvPr id="17" name="Group 16"/>
        <xdr:cNvGrpSpPr/>
      </xdr:nvGrpSpPr>
      <xdr:grpSpPr>
        <a:xfrm>
          <a:off x="180976" y="5076825"/>
          <a:ext cx="12534900" cy="2990850"/>
          <a:chOff x="133350" y="5029200"/>
          <a:chExt cx="12534900" cy="2990850"/>
        </a:xfrm>
      </xdr:grpSpPr>
      <xdr:graphicFrame macro="">
        <xdr:nvGraphicFramePr>
          <xdr:cNvPr id="8" name="Chart 7"/>
          <xdr:cNvGraphicFramePr>
            <a:graphicFrameLocks/>
          </xdr:cNvGraphicFramePr>
        </xdr:nvGraphicFramePr>
        <xdr:xfrm>
          <a:off x="133350" y="5029201"/>
          <a:ext cx="3476624" cy="29718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7" name="Chart 6"/>
          <xdr:cNvGraphicFramePr>
            <a:graphicFrameLocks/>
          </xdr:cNvGraphicFramePr>
        </xdr:nvGraphicFramePr>
        <xdr:xfrm>
          <a:off x="3657600" y="5038726"/>
          <a:ext cx="1762126" cy="298132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4" name="Chart 13"/>
          <xdr:cNvGraphicFramePr>
            <a:graphicFrameLocks/>
          </xdr:cNvGraphicFramePr>
        </xdr:nvGraphicFramePr>
        <xdr:xfrm>
          <a:off x="9144000" y="5029200"/>
          <a:ext cx="3524250" cy="29718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15" name="Class 2"/>
              <xdr:cNvGraphicFramePr/>
            </xdr:nvGraphicFramePr>
            <xdr:xfrm>
              <a:off x="5419725" y="5048250"/>
              <a:ext cx="1828800" cy="2971800"/>
            </xdr:xfrm>
            <a:graphic>
              <a:graphicData uri="http://schemas.microsoft.com/office/drawing/2010/slicer">
                <sle:slicer xmlns:sle="http://schemas.microsoft.com/office/drawing/2010/slicer" name="Class 2"/>
              </a:graphicData>
            </a:graphic>
          </xdr:graphicFrame>
        </mc:Choice>
        <mc:Fallback xmlns="">
          <xdr:sp macro="" textlink="">
            <xdr:nvSpPr>
              <xdr:cNvPr id="0" name=""/>
              <xdr:cNvSpPr>
                <a:spLocks noTextEdit="1"/>
              </xdr:cNvSpPr>
            </xdr:nvSpPr>
            <xdr:spPr>
              <a:xfrm>
                <a:off x="5467351" y="5095875"/>
                <a:ext cx="1828800" cy="297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Date Paid"/>
              <xdr:cNvGraphicFramePr/>
            </xdr:nvGraphicFramePr>
            <xdr:xfrm>
              <a:off x="7248525" y="5048250"/>
              <a:ext cx="1828800" cy="2952750"/>
            </xdr:xfrm>
            <a:graphic>
              <a:graphicData uri="http://schemas.microsoft.com/office/drawing/2010/slicer">
                <sle:slicer xmlns:sle="http://schemas.microsoft.com/office/drawing/2010/slicer" name="Date Paid"/>
              </a:graphicData>
            </a:graphic>
          </xdr:graphicFrame>
        </mc:Choice>
        <mc:Fallback xmlns="">
          <xdr:sp macro="" textlink="">
            <xdr:nvSpPr>
              <xdr:cNvPr id="0" name=""/>
              <xdr:cNvSpPr>
                <a:spLocks noTextEdit="1"/>
              </xdr:cNvSpPr>
            </xdr:nvSpPr>
            <xdr:spPr>
              <a:xfrm>
                <a:off x="7296151" y="5095875"/>
                <a:ext cx="1828800" cy="295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c:userShapes xmlns:c="http://schemas.openxmlformats.org/drawingml/2006/chart">
  <cdr:relSizeAnchor xmlns:cdr="http://schemas.openxmlformats.org/drawingml/2006/chartDrawing">
    <cdr:from>
      <cdr:x>0.47803</cdr:x>
      <cdr:y>0</cdr:y>
    </cdr:from>
    <cdr:to>
      <cdr:x>0.49281</cdr:x>
      <cdr:y>0.20439</cdr:y>
    </cdr:to>
    <cdr:sp macro="" textlink="">
      <cdr:nvSpPr>
        <cdr:cNvPr id="2" name="Rectangle 1"/>
        <cdr:cNvSpPr/>
      </cdr:nvSpPr>
      <cdr:spPr>
        <a:xfrm xmlns:a="http://schemas.openxmlformats.org/drawingml/2006/main">
          <a:off x="5973830" y="0"/>
          <a:ext cx="184731" cy="31149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1400" b="0" cap="none" spc="0">
            <a:ln w="0"/>
            <a:solidFill>
              <a:schemeClr val="bg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0.3765</cdr:x>
      <cdr:y>0</cdr:y>
    </cdr:from>
    <cdr:to>
      <cdr:x>0.61131</cdr:x>
      <cdr:y>0.26603</cdr:y>
    </cdr:to>
    <cdr:sp macro="" textlink="">
      <cdr:nvSpPr>
        <cdr:cNvPr id="3" name="Rectangle 2"/>
        <cdr:cNvSpPr/>
      </cdr:nvSpPr>
      <cdr:spPr>
        <a:xfrm xmlns:a="http://schemas.openxmlformats.org/drawingml/2006/main">
          <a:off x="4705006" y="0"/>
          <a:ext cx="2934393"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Fee</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to be paid to Fee paid</a:t>
          </a:r>
          <a:endPar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0.23084</cdr:x>
      <cdr:y>0</cdr:y>
    </cdr:from>
    <cdr:to>
      <cdr:x>0.76916</cdr:x>
      <cdr:y>0.1478</cdr:y>
    </cdr:to>
    <cdr:sp macro="" textlink="">
      <cdr:nvSpPr>
        <cdr:cNvPr id="2" name="Rectangle 1"/>
        <cdr:cNvSpPr/>
      </cdr:nvSpPr>
      <cdr:spPr>
        <a:xfrm xmlns:a="http://schemas.openxmlformats.org/drawingml/2006/main">
          <a:off x="1055406" y="0"/>
          <a:ext cx="2461187"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Class</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Average of CA 1</a:t>
          </a:r>
          <a:endPar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0.31181</cdr:x>
      <cdr:y>0</cdr:y>
    </cdr:from>
    <cdr:to>
      <cdr:x>0.72152</cdr:x>
      <cdr:y>0.1478</cdr:y>
    </cdr:to>
    <cdr:sp macro="" textlink="">
      <cdr:nvSpPr>
        <cdr:cNvPr id="2" name="Rectangle 1"/>
        <cdr:cNvSpPr/>
      </cdr:nvSpPr>
      <cdr:spPr>
        <a:xfrm xmlns:a="http://schemas.openxmlformats.org/drawingml/2006/main">
          <a:off x="1425597" y="0"/>
          <a:ext cx="1873205"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 CA 2</a:t>
          </a:r>
        </a:p>
      </cdr:txBody>
    </cdr:sp>
  </cdr:relSizeAnchor>
</c:userShapes>
</file>

<file path=xl/drawings/drawing6.xml><?xml version="1.0" encoding="utf-8"?>
<c:userShapes xmlns:c="http://schemas.openxmlformats.org/drawingml/2006/chart">
  <cdr:relSizeAnchor xmlns:cdr="http://schemas.openxmlformats.org/drawingml/2006/chartDrawing">
    <cdr:from>
      <cdr:x>0.24437</cdr:x>
      <cdr:y>0</cdr:y>
    </cdr:from>
    <cdr:to>
      <cdr:x>0.77646</cdr:x>
      <cdr:y>0.1478</cdr:y>
    </cdr:to>
    <cdr:sp macro="" textlink="">
      <cdr:nvSpPr>
        <cdr:cNvPr id="2" name="Rectangle 1"/>
        <cdr:cNvSpPr/>
      </cdr:nvSpPr>
      <cdr:spPr>
        <a:xfrm xmlns:a="http://schemas.openxmlformats.org/drawingml/2006/main">
          <a:off x="1117266" y="0"/>
          <a:ext cx="2432717"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Mid Term</a:t>
          </a:r>
          <a:endPar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0.28473</cdr:x>
      <cdr:y>0</cdr:y>
    </cdr:from>
    <cdr:to>
      <cdr:x>0.69444</cdr:x>
      <cdr:y>0.1478</cdr:y>
    </cdr:to>
    <cdr:sp macro="" textlink="">
      <cdr:nvSpPr>
        <cdr:cNvPr id="2" name="Rectangle 1"/>
        <cdr:cNvSpPr/>
      </cdr:nvSpPr>
      <cdr:spPr>
        <a:xfrm xmlns:a="http://schemas.openxmlformats.org/drawingml/2006/main">
          <a:off x="1301772" y="0"/>
          <a:ext cx="1873206"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 CA 3</a:t>
          </a:r>
        </a:p>
      </cdr:txBody>
    </cdr:sp>
  </cdr:relSizeAnchor>
</c:userShapes>
</file>

<file path=xl/drawings/drawing8.xml><?xml version="1.0" encoding="utf-8"?>
<c:userShapes xmlns:c="http://schemas.openxmlformats.org/drawingml/2006/chart">
  <cdr:relSizeAnchor xmlns:cdr="http://schemas.openxmlformats.org/drawingml/2006/chartDrawing">
    <cdr:from>
      <cdr:x>0.16667</cdr:x>
      <cdr:y>0.03774</cdr:y>
    </cdr:from>
    <cdr:to>
      <cdr:x>0.82198</cdr:x>
      <cdr:y>0.17554</cdr:y>
    </cdr:to>
    <cdr:sp macro="" textlink="">
      <cdr:nvSpPr>
        <cdr:cNvPr id="2" name="TextBox 1"/>
        <cdr:cNvSpPr txBox="1"/>
      </cdr:nvSpPr>
      <cdr:spPr>
        <a:xfrm xmlns:a="http://schemas.openxmlformats.org/drawingml/2006/main">
          <a:off x="542925" y="76200"/>
          <a:ext cx="2134715" cy="2782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0.03573</cdr:x>
      <cdr:y>0.00641</cdr:y>
    </cdr:from>
    <cdr:to>
      <cdr:x>0.79452</cdr:x>
      <cdr:y>0.12678</cdr:y>
    </cdr:to>
    <cdr:sp macro="" textlink="">
      <cdr:nvSpPr>
        <cdr:cNvPr id="3" name="Rectangle 2"/>
        <cdr:cNvSpPr/>
      </cdr:nvSpPr>
      <cdr:spPr>
        <a:xfrm xmlns:a="http://schemas.openxmlformats.org/drawingml/2006/main">
          <a:off x="124220" y="19049"/>
          <a:ext cx="2638030" cy="357721"/>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r>
            <a:rPr lang="en-IN" sz="1400">
              <a:effectLst/>
              <a:latin typeface="+mn-lt"/>
              <a:ea typeface="+mn-ea"/>
              <a:cs typeface="+mn-cs"/>
            </a:rPr>
            <a:t>Comparision</a:t>
          </a:r>
          <a:r>
            <a:rPr lang="en-IN" sz="1400" baseline="0">
              <a:effectLst/>
              <a:latin typeface="+mn-lt"/>
              <a:ea typeface="+mn-ea"/>
              <a:cs typeface="+mn-cs"/>
            </a:rPr>
            <a:t> of male and female class wise</a:t>
          </a:r>
          <a:endParaRPr lang="en-IN" sz="1400">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0.13599</cdr:x>
      <cdr:y>0</cdr:y>
    </cdr:from>
    <cdr:to>
      <cdr:x>1</cdr:x>
      <cdr:y>0.10881</cdr:y>
    </cdr:to>
    <cdr:sp macro="" textlink="">
      <cdr:nvSpPr>
        <cdr:cNvPr id="2" name="TextBox 1"/>
        <cdr:cNvSpPr txBox="1"/>
      </cdr:nvSpPr>
      <cdr:spPr>
        <a:xfrm xmlns:a="http://schemas.openxmlformats.org/drawingml/2006/main">
          <a:off x="239623" y="0"/>
          <a:ext cx="1522502" cy="325434"/>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IN" sz="1800" b="0" cap="none" spc="0" baseline="0">
              <a:ln w="0"/>
              <a:solidFill>
                <a:schemeClr val="tx1"/>
              </a:solidFill>
              <a:effectLst>
                <a:outerShdw blurRad="38100" dist="19050" dir="2700000" algn="tl" rotWithShape="0">
                  <a:schemeClr val="dk1">
                    <a:alpha val="40000"/>
                  </a:schemeClr>
                </a:outerShdw>
              </a:effectLst>
            </a:rPr>
            <a:t> Fee Balances</a:t>
          </a:r>
          <a:endParaRPr lang="en-IN" sz="18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0.25632</cdr:x>
      <cdr:y>0</cdr:y>
    </cdr:from>
    <cdr:to>
      <cdr:x>0.73535</cdr:x>
      <cdr:y>0.1478</cdr:y>
    </cdr:to>
    <cdr:sp macro="" textlink="">
      <cdr:nvSpPr>
        <cdr:cNvPr id="2" name="Rectangle 1"/>
        <cdr:cNvSpPr/>
      </cdr:nvSpPr>
      <cdr:spPr>
        <a:xfrm xmlns:a="http://schemas.openxmlformats.org/drawingml/2006/main">
          <a:off x="1171875" y="0"/>
          <a:ext cx="2190150"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Date wise Fee</a:t>
          </a:r>
          <a:r>
            <a:rPr lang="en-US" sz="2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Paid</a:t>
          </a:r>
          <a:endPar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6</xdr:col>
      <xdr:colOff>0</xdr:colOff>
      <xdr:row>6</xdr:row>
      <xdr:rowOff>219074</xdr:rowOff>
    </xdr:from>
    <xdr:to>
      <xdr:col>11</xdr:col>
      <xdr:colOff>23812</xdr:colOff>
      <xdr:row>14</xdr:row>
      <xdr:rowOff>166686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13</xdr:row>
      <xdr:rowOff>57150</xdr:rowOff>
    </xdr:from>
    <xdr:to>
      <xdr:col>5</xdr:col>
      <xdr:colOff>361950</xdr:colOff>
      <xdr:row>15</xdr:row>
      <xdr:rowOff>161925</xdr:rowOff>
    </xdr:to>
    <xdr:sp macro="" textlink="">
      <xdr:nvSpPr>
        <xdr:cNvPr id="6" name="Rounded Rectangle 5">
          <a:hlinkClick xmlns:r="http://schemas.openxmlformats.org/officeDocument/2006/relationships" r:id="rId2"/>
        </xdr:cNvPr>
        <xdr:cNvSpPr/>
      </xdr:nvSpPr>
      <xdr:spPr>
        <a:xfrm>
          <a:off x="38100" y="4019550"/>
          <a:ext cx="3905250" cy="485775"/>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US" sz="2000">
              <a:solidFill>
                <a:srgbClr val="FFFF00"/>
              </a:solidFill>
            </a:rPr>
            <a:t>Click</a:t>
          </a:r>
          <a:r>
            <a:rPr lang="en-US" sz="2000" baseline="0">
              <a:solidFill>
                <a:srgbClr val="FFFF00"/>
              </a:solidFill>
            </a:rPr>
            <a:t> Here to check Progress Report</a:t>
          </a:r>
          <a:endParaRPr lang="en-US" sz="2000">
            <a:solidFill>
              <a:srgbClr val="FFFF00"/>
            </a:solidFill>
          </a:endParaRPr>
        </a:p>
      </xdr:txBody>
    </xdr:sp>
    <xdr:clientData/>
  </xdr:twoCellAnchor>
  <xdr:twoCellAnchor>
    <xdr:from>
      <xdr:col>0</xdr:col>
      <xdr:colOff>114300</xdr:colOff>
      <xdr:row>0</xdr:row>
      <xdr:rowOff>0</xdr:rowOff>
    </xdr:from>
    <xdr:to>
      <xdr:col>2</xdr:col>
      <xdr:colOff>114300</xdr:colOff>
      <xdr:row>1</xdr:row>
      <xdr:rowOff>9525</xdr:rowOff>
    </xdr:to>
    <xdr:sp macro="" textlink="">
      <xdr:nvSpPr>
        <xdr:cNvPr id="4" name="Rounded Rectangle 3">
          <a:hlinkClick xmlns:r="http://schemas.openxmlformats.org/officeDocument/2006/relationships" r:id="rId3"/>
        </xdr:cNvPr>
        <xdr:cNvSpPr/>
      </xdr:nvSpPr>
      <xdr:spPr>
        <a:xfrm>
          <a:off x="114300" y="0"/>
          <a:ext cx="1304925" cy="200025"/>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600" b="1" cap="none" spc="50">
              <a:ln w="9525" cmpd="sng">
                <a:solidFill>
                  <a:schemeClr val="accent1"/>
                </a:solidFill>
                <a:prstDash val="solid"/>
              </a:ln>
              <a:solidFill>
                <a:srgbClr val="70AD47">
                  <a:tint val="1000"/>
                </a:srgbClr>
              </a:solidFill>
              <a:effectLst>
                <a:glow rad="38100">
                  <a:schemeClr val="accent1">
                    <a:alpha val="40000"/>
                  </a:schemeClr>
                </a:glow>
              </a:effectLst>
            </a:rPr>
            <a:t>Index</a:t>
          </a:r>
        </a:p>
      </xdr:txBody>
    </xdr:sp>
    <xdr:clientData/>
  </xdr:twoCellAnchor>
</xdr:wsDr>
</file>

<file path=xl/drawings/drawing12.xml><?xml version="1.0" encoding="utf-8"?>
<c:userShapes xmlns:c="http://schemas.openxmlformats.org/drawingml/2006/chart">
  <cdr:relSizeAnchor xmlns:cdr="http://schemas.openxmlformats.org/drawingml/2006/chartDrawing">
    <cdr:from>
      <cdr:x>0.15313</cdr:x>
      <cdr:y>0.43576</cdr:y>
    </cdr:from>
    <cdr:to>
      <cdr:x>0.30729</cdr:x>
      <cdr:y>0.55729</cdr:y>
    </cdr:to>
    <cdr:sp macro="" textlink="'Student Profile'!$D$10">
      <cdr:nvSpPr>
        <cdr:cNvPr id="2" name="TextBox 1"/>
        <cdr:cNvSpPr txBox="1"/>
      </cdr:nvSpPr>
      <cdr:spPr>
        <a:xfrm xmlns:a="http://schemas.openxmlformats.org/drawingml/2006/main">
          <a:off x="700088" y="1195388"/>
          <a:ext cx="704850" cy="333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2586D07-88E9-4683-B5A3-7B3CCF4B80CE}" type="TxLink">
            <a:rPr lang="en-US" sz="2000" b="1" i="0" u="none" strike="noStrike">
              <a:solidFill>
                <a:srgbClr val="000000"/>
              </a:solidFill>
              <a:latin typeface="Calibri"/>
              <a:cs typeface="Calibri"/>
            </a:rPr>
            <a:pPr/>
            <a:t>63%</a:t>
          </a:fld>
          <a:endParaRPr lang="en-IN" sz="1100"/>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1476375</xdr:colOff>
      <xdr:row>10</xdr:row>
      <xdr:rowOff>157162</xdr:rowOff>
    </xdr:from>
    <xdr:to>
      <xdr:col>10</xdr:col>
      <xdr:colOff>590550</xdr:colOff>
      <xdr:row>24</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1466850</xdr:colOff>
      <xdr:row>0</xdr:row>
      <xdr:rowOff>28575</xdr:rowOff>
    </xdr:from>
    <xdr:to>
      <xdr:col>16</xdr:col>
      <xdr:colOff>561975</xdr:colOff>
      <xdr:row>4</xdr:row>
      <xdr:rowOff>0</xdr:rowOff>
    </xdr:to>
    <xdr:sp macro="" textlink="">
      <xdr:nvSpPr>
        <xdr:cNvPr id="3" name="Rounded Rectangle 2"/>
        <xdr:cNvSpPr/>
      </xdr:nvSpPr>
      <xdr:spPr>
        <a:xfrm>
          <a:off x="1466850" y="28575"/>
          <a:ext cx="10553700" cy="7334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IN" sz="2800">
              <a:solidFill>
                <a:schemeClr val="tx1"/>
              </a:solidFill>
            </a:rPr>
            <a:t>Individual</a:t>
          </a:r>
          <a:r>
            <a:rPr lang="en-IN" sz="2800" baseline="0">
              <a:solidFill>
                <a:schemeClr val="tx1"/>
              </a:solidFill>
            </a:rPr>
            <a:t> Progress Report</a:t>
          </a:r>
          <a:endParaRPr lang="en-IN" sz="2800">
            <a:solidFill>
              <a:schemeClr val="tx1"/>
            </a:solidFill>
          </a:endParaRPr>
        </a:p>
      </xdr:txBody>
    </xdr:sp>
    <xdr:clientData/>
  </xdr:twoCellAnchor>
  <xdr:twoCellAnchor>
    <xdr:from>
      <xdr:col>1</xdr:col>
      <xdr:colOff>0</xdr:colOff>
      <xdr:row>0</xdr:row>
      <xdr:rowOff>95250</xdr:rowOff>
    </xdr:from>
    <xdr:to>
      <xdr:col>2</xdr:col>
      <xdr:colOff>0</xdr:colOff>
      <xdr:row>2</xdr:row>
      <xdr:rowOff>0</xdr:rowOff>
    </xdr:to>
    <xdr:sp macro="" textlink="">
      <xdr:nvSpPr>
        <xdr:cNvPr id="2" name="Rounded Rectangle 1">
          <a:hlinkClick xmlns:r="http://schemas.openxmlformats.org/officeDocument/2006/relationships" r:id="rId2"/>
        </xdr:cNvPr>
        <xdr:cNvSpPr/>
      </xdr:nvSpPr>
      <xdr:spPr>
        <a:xfrm>
          <a:off x="1495425" y="95250"/>
          <a:ext cx="1152525" cy="28575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100" b="0" cap="none" spc="0">
              <a:ln w="0"/>
              <a:solidFill>
                <a:schemeClr val="tx1"/>
              </a:solidFill>
              <a:effectLst>
                <a:outerShdw blurRad="38100" dist="19050" dir="2700000" algn="tl" rotWithShape="0">
                  <a:schemeClr val="dk1">
                    <a:alpha val="40000"/>
                  </a:schemeClr>
                </a:outerShdw>
              </a:effectLst>
            </a:rPr>
            <a:t>Student Profile</a:t>
          </a:r>
        </a:p>
      </xdr:txBody>
    </xdr:sp>
    <xdr:clientData/>
  </xdr:twoCellAnchor>
  <xdr:twoCellAnchor>
    <xdr:from>
      <xdr:col>1</xdr:col>
      <xdr:colOff>0</xdr:colOff>
      <xdr:row>2</xdr:row>
      <xdr:rowOff>28575</xdr:rowOff>
    </xdr:from>
    <xdr:to>
      <xdr:col>2</xdr:col>
      <xdr:colOff>0</xdr:colOff>
      <xdr:row>3</xdr:row>
      <xdr:rowOff>123825</xdr:rowOff>
    </xdr:to>
    <xdr:sp macro="" textlink="">
      <xdr:nvSpPr>
        <xdr:cNvPr id="8" name="Rounded Rectangle 7">
          <a:hlinkClick xmlns:r="http://schemas.openxmlformats.org/officeDocument/2006/relationships" r:id="rId3"/>
        </xdr:cNvPr>
        <xdr:cNvSpPr/>
      </xdr:nvSpPr>
      <xdr:spPr>
        <a:xfrm>
          <a:off x="1495425" y="409575"/>
          <a:ext cx="1152525" cy="28575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11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1276350</xdr:colOff>
      <xdr:row>0</xdr:row>
      <xdr:rowOff>47625</xdr:rowOff>
    </xdr:from>
    <xdr:to>
      <xdr:col>7</xdr:col>
      <xdr:colOff>1028700</xdr:colOff>
      <xdr:row>3</xdr:row>
      <xdr:rowOff>9525</xdr:rowOff>
    </xdr:to>
    <xdr:sp macro="" textlink="">
      <xdr:nvSpPr>
        <xdr:cNvPr id="3" name="Rounded Rectangle 2"/>
        <xdr:cNvSpPr/>
      </xdr:nvSpPr>
      <xdr:spPr>
        <a:xfrm>
          <a:off x="1885950" y="47625"/>
          <a:ext cx="5800725" cy="5334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IN" sz="2800"/>
            <a:t>Class</a:t>
          </a:r>
          <a:r>
            <a:rPr lang="en-IN" sz="2800" baseline="0"/>
            <a:t> Overview</a:t>
          </a:r>
          <a:endParaRPr lang="en-IN" sz="2800"/>
        </a:p>
      </xdr:txBody>
    </xdr:sp>
    <xdr:clientData/>
  </xdr:twoCellAnchor>
  <xdr:twoCellAnchor>
    <xdr:from>
      <xdr:col>0</xdr:col>
      <xdr:colOff>0</xdr:colOff>
      <xdr:row>0</xdr:row>
      <xdr:rowOff>28575</xdr:rowOff>
    </xdr:from>
    <xdr:to>
      <xdr:col>1</xdr:col>
      <xdr:colOff>542925</xdr:colOff>
      <xdr:row>1</xdr:row>
      <xdr:rowOff>123825</xdr:rowOff>
    </xdr:to>
    <xdr:sp macro="" textlink="">
      <xdr:nvSpPr>
        <xdr:cNvPr id="4" name="Rounded Rectangle 3">
          <a:hlinkClick xmlns:r="http://schemas.openxmlformats.org/officeDocument/2006/relationships" r:id="rId1"/>
        </xdr:cNvPr>
        <xdr:cNvSpPr/>
      </xdr:nvSpPr>
      <xdr:spPr>
        <a:xfrm>
          <a:off x="0" y="28575"/>
          <a:ext cx="1152525" cy="28575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6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304800</xdr:colOff>
      <xdr:row>3</xdr:row>
      <xdr:rowOff>104775</xdr:rowOff>
    </xdr:from>
    <xdr:to>
      <xdr:col>12</xdr:col>
      <xdr:colOff>0</xdr:colOff>
      <xdr:row>17</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0</xdr:row>
      <xdr:rowOff>19050</xdr:rowOff>
    </xdr:from>
    <xdr:to>
      <xdr:col>1</xdr:col>
      <xdr:colOff>1362074</xdr:colOff>
      <xdr:row>1</xdr:row>
      <xdr:rowOff>114300</xdr:rowOff>
    </xdr:to>
    <xdr:sp macro="" textlink="">
      <xdr:nvSpPr>
        <xdr:cNvPr id="4" name="Rounded Rectangle 3">
          <a:hlinkClick xmlns:r="http://schemas.openxmlformats.org/officeDocument/2006/relationships" r:id="rId2"/>
        </xdr:cNvPr>
        <xdr:cNvSpPr/>
      </xdr:nvSpPr>
      <xdr:spPr>
        <a:xfrm>
          <a:off x="1371600" y="19050"/>
          <a:ext cx="1362074" cy="28575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8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16.xml><?xml version="1.0" encoding="utf-8"?>
<c:userShapes xmlns:c="http://schemas.openxmlformats.org/drawingml/2006/chart">
  <cdr:relSizeAnchor xmlns:cdr="http://schemas.openxmlformats.org/drawingml/2006/chartDrawing">
    <cdr:from>
      <cdr:x>0.26147</cdr:x>
      <cdr:y>0</cdr:y>
    </cdr:from>
    <cdr:to>
      <cdr:x>0.70937</cdr:x>
      <cdr:y>0.11355</cdr:y>
    </cdr:to>
    <cdr:sp macro="" textlink="">
      <cdr:nvSpPr>
        <cdr:cNvPr id="2" name="Rectangle 1"/>
        <cdr:cNvSpPr/>
      </cdr:nvSpPr>
      <cdr:spPr>
        <a:xfrm xmlns:a="http://schemas.openxmlformats.org/drawingml/2006/main">
          <a:off x="1195430" y="0"/>
          <a:ext cx="2047805" cy="311496"/>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1400" b="0" cap="none" spc="0">
              <a:ln w="0"/>
              <a:solidFill>
                <a:schemeClr val="tx1"/>
              </a:solidFill>
              <a:effectLst>
                <a:outerShdw blurRad="38100" dist="19050" dir="2700000" algn="tl" rotWithShape="0">
                  <a:schemeClr val="dk1">
                    <a:alpha val="40000"/>
                  </a:schemeClr>
                </a:outerShdw>
              </a:effectLst>
            </a:rPr>
            <a:t>Fee to</a:t>
          </a:r>
          <a:r>
            <a:rPr lang="en-US" sz="1400" b="0" cap="none" spc="0" baseline="0">
              <a:ln w="0"/>
              <a:solidFill>
                <a:schemeClr val="tx1"/>
              </a:solidFill>
              <a:effectLst>
                <a:outerShdw blurRad="38100" dist="19050" dir="2700000" algn="tl" rotWithShape="0">
                  <a:schemeClr val="dk1">
                    <a:alpha val="40000"/>
                  </a:schemeClr>
                </a:outerShdw>
              </a:effectLst>
            </a:rPr>
            <a:t> be paid to fee paid</a:t>
          </a:r>
          <a:endParaRPr lang="en-US" sz="1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3</xdr:col>
      <xdr:colOff>414337</xdr:colOff>
      <xdr:row>5</xdr:row>
      <xdr:rowOff>147637</xdr:rowOff>
    </xdr:from>
    <xdr:to>
      <xdr:col>11</xdr:col>
      <xdr:colOff>109537</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247650</xdr:colOff>
      <xdr:row>0</xdr:row>
      <xdr:rowOff>95250</xdr:rowOff>
    </xdr:from>
    <xdr:to>
      <xdr:col>1</xdr:col>
      <xdr:colOff>590550</xdr:colOff>
      <xdr:row>1</xdr:row>
      <xdr:rowOff>200025</xdr:rowOff>
    </xdr:to>
    <xdr:sp macro="" textlink="">
      <xdr:nvSpPr>
        <xdr:cNvPr id="3" name="Rounded Rectangle 2">
          <a:hlinkClick xmlns:r="http://schemas.openxmlformats.org/officeDocument/2006/relationships" r:id="rId2"/>
        </xdr:cNvPr>
        <xdr:cNvSpPr/>
      </xdr:nvSpPr>
      <xdr:spPr>
        <a:xfrm>
          <a:off x="247650" y="95250"/>
          <a:ext cx="1219200" cy="295275"/>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1</xdr:row>
      <xdr:rowOff>114300</xdr:rowOff>
    </xdr:from>
    <xdr:to>
      <xdr:col>14</xdr:col>
      <xdr:colOff>95250</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0</xdr:row>
      <xdr:rowOff>57150</xdr:rowOff>
    </xdr:from>
    <xdr:to>
      <xdr:col>1</xdr:col>
      <xdr:colOff>314325</xdr:colOff>
      <xdr:row>1</xdr:row>
      <xdr:rowOff>57150</xdr:rowOff>
    </xdr:to>
    <xdr:sp macro="" textlink="">
      <xdr:nvSpPr>
        <xdr:cNvPr id="3" name="Rounded Rectangle 2">
          <a:hlinkClick xmlns:r="http://schemas.openxmlformats.org/officeDocument/2006/relationships" r:id="rId2"/>
        </xdr:cNvPr>
        <xdr:cNvSpPr/>
      </xdr:nvSpPr>
      <xdr:spPr>
        <a:xfrm>
          <a:off x="314325" y="57150"/>
          <a:ext cx="1057275" cy="190500"/>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19.xml><?xml version="1.0" encoding="utf-8"?>
<c:userShapes xmlns:c="http://schemas.openxmlformats.org/drawingml/2006/chart">
  <cdr:relSizeAnchor xmlns:cdr="http://schemas.openxmlformats.org/drawingml/2006/chartDrawing">
    <cdr:from>
      <cdr:x>0.20104</cdr:x>
      <cdr:y>0.02257</cdr:y>
    </cdr:from>
    <cdr:to>
      <cdr:x>0.77812</cdr:x>
      <cdr:y>0.12674</cdr:y>
    </cdr:to>
    <cdr:sp macro="" textlink="">
      <cdr:nvSpPr>
        <cdr:cNvPr id="2" name="TextBox 1"/>
        <cdr:cNvSpPr txBox="1"/>
      </cdr:nvSpPr>
      <cdr:spPr>
        <a:xfrm xmlns:a="http://schemas.openxmlformats.org/drawingml/2006/main">
          <a:off x="919162" y="61914"/>
          <a:ext cx="2638425"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Comparision</a:t>
          </a:r>
          <a:r>
            <a:rPr lang="en-IN" sz="1100" baseline="0"/>
            <a:t> of male and female class wise</a:t>
          </a:r>
          <a:endParaRPr lang="en-IN" sz="1100"/>
        </a:p>
      </cdr:txBody>
    </cdr:sp>
  </cdr:relSizeAnchor>
</c:userShapes>
</file>

<file path=xl/drawings/drawing20.xml><?xml version="1.0" encoding="utf-8"?>
<xdr:wsDr xmlns:xdr="http://schemas.openxmlformats.org/drawingml/2006/spreadsheetDrawing" xmlns:a="http://schemas.openxmlformats.org/drawingml/2006/main">
  <xdr:twoCellAnchor>
    <xdr:from>
      <xdr:col>3</xdr:col>
      <xdr:colOff>80962</xdr:colOff>
      <xdr:row>5</xdr:row>
      <xdr:rowOff>147637</xdr:rowOff>
    </xdr:from>
    <xdr:to>
      <xdr:col>10</xdr:col>
      <xdr:colOff>385762</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0.23084</cdr:x>
      <cdr:y>0</cdr:y>
    </cdr:from>
    <cdr:to>
      <cdr:x>0.76916</cdr:x>
      <cdr:y>0.1478</cdr:y>
    </cdr:to>
    <cdr:sp macro="" textlink="">
      <cdr:nvSpPr>
        <cdr:cNvPr id="2" name="Rectangle 1"/>
        <cdr:cNvSpPr/>
      </cdr:nvSpPr>
      <cdr:spPr>
        <a:xfrm xmlns:a="http://schemas.openxmlformats.org/drawingml/2006/main">
          <a:off x="1055406" y="0"/>
          <a:ext cx="2461187"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Class</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Average of CA 1</a:t>
          </a:r>
          <a:endPar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3</xdr:col>
      <xdr:colOff>80962</xdr:colOff>
      <xdr:row>5</xdr:row>
      <xdr:rowOff>147637</xdr:rowOff>
    </xdr:from>
    <xdr:to>
      <xdr:col>10</xdr:col>
      <xdr:colOff>385762</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0.31181</cdr:x>
      <cdr:y>0</cdr:y>
    </cdr:from>
    <cdr:to>
      <cdr:x>0.72152</cdr:x>
      <cdr:y>0.1478</cdr:y>
    </cdr:to>
    <cdr:sp macro="" textlink="">
      <cdr:nvSpPr>
        <cdr:cNvPr id="2" name="Rectangle 1"/>
        <cdr:cNvSpPr/>
      </cdr:nvSpPr>
      <cdr:spPr>
        <a:xfrm xmlns:a="http://schemas.openxmlformats.org/drawingml/2006/main">
          <a:off x="1425597" y="0"/>
          <a:ext cx="1873205"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 CA 2</a:t>
          </a:r>
        </a:p>
      </cdr:txBody>
    </cdr:sp>
  </cdr:relSizeAnchor>
</c:userShapes>
</file>

<file path=xl/drawings/drawing24.xml><?xml version="1.0" encoding="utf-8"?>
<xdr:wsDr xmlns:xdr="http://schemas.openxmlformats.org/drawingml/2006/spreadsheetDrawing" xmlns:a="http://schemas.openxmlformats.org/drawingml/2006/main">
  <xdr:twoCellAnchor>
    <xdr:from>
      <xdr:col>3</xdr:col>
      <xdr:colOff>61912</xdr:colOff>
      <xdr:row>5</xdr:row>
      <xdr:rowOff>147637</xdr:rowOff>
    </xdr:from>
    <xdr:to>
      <xdr:col>10</xdr:col>
      <xdr:colOff>366712</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0.24437</cdr:x>
      <cdr:y>0</cdr:y>
    </cdr:from>
    <cdr:to>
      <cdr:x>0.77646</cdr:x>
      <cdr:y>0.1478</cdr:y>
    </cdr:to>
    <cdr:sp macro="" textlink="">
      <cdr:nvSpPr>
        <cdr:cNvPr id="2" name="Rectangle 1"/>
        <cdr:cNvSpPr/>
      </cdr:nvSpPr>
      <cdr:spPr>
        <a:xfrm xmlns:a="http://schemas.openxmlformats.org/drawingml/2006/main">
          <a:off x="1117266" y="0"/>
          <a:ext cx="2432717"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a:t>
          </a:r>
          <a:r>
            <a:rPr lang="en-US" sz="20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Mid Term</a:t>
          </a:r>
          <a:endPar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3</xdr:col>
      <xdr:colOff>80962</xdr:colOff>
      <xdr:row>5</xdr:row>
      <xdr:rowOff>147637</xdr:rowOff>
    </xdr:from>
    <xdr:to>
      <xdr:col>10</xdr:col>
      <xdr:colOff>385762</xdr:colOff>
      <xdr:row>20</xdr:row>
      <xdr:rowOff>33337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0.28473</cdr:x>
      <cdr:y>0</cdr:y>
    </cdr:from>
    <cdr:to>
      <cdr:x>0.69444</cdr:x>
      <cdr:y>0.1478</cdr:y>
    </cdr:to>
    <cdr:sp macro="" textlink="">
      <cdr:nvSpPr>
        <cdr:cNvPr id="2" name="Rectangle 1"/>
        <cdr:cNvSpPr/>
      </cdr:nvSpPr>
      <cdr:spPr>
        <a:xfrm xmlns:a="http://schemas.openxmlformats.org/drawingml/2006/main">
          <a:off x="1301772" y="0"/>
          <a:ext cx="1873206"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of CA 3</a:t>
          </a:r>
        </a:p>
      </cdr:txBody>
    </cdr:sp>
  </cdr:relSizeAnchor>
</c:userShapes>
</file>

<file path=xl/drawings/drawing28.xml><?xml version="1.0" encoding="utf-8"?>
<xdr:wsDr xmlns:xdr="http://schemas.openxmlformats.org/drawingml/2006/spreadsheetDrawing" xmlns:a="http://schemas.openxmlformats.org/drawingml/2006/main">
  <xdr:twoCellAnchor>
    <xdr:from>
      <xdr:col>3</xdr:col>
      <xdr:colOff>333375</xdr:colOff>
      <xdr:row>4</xdr:row>
      <xdr:rowOff>114300</xdr:rowOff>
    </xdr:from>
    <xdr:to>
      <xdr:col>11</xdr:col>
      <xdr:colOff>28575</xdr:colOff>
      <xdr:row>19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295275</xdr:colOff>
      <xdr:row>0</xdr:row>
      <xdr:rowOff>19050</xdr:rowOff>
    </xdr:from>
    <xdr:to>
      <xdr:col>1</xdr:col>
      <xdr:colOff>180975</xdr:colOff>
      <xdr:row>1</xdr:row>
      <xdr:rowOff>66675</xdr:rowOff>
    </xdr:to>
    <xdr:sp macro="" textlink="">
      <xdr:nvSpPr>
        <xdr:cNvPr id="3" name="Rounded Rectangle 2">
          <a:hlinkClick xmlns:r="http://schemas.openxmlformats.org/officeDocument/2006/relationships" r:id="rId2"/>
        </xdr:cNvPr>
        <xdr:cNvSpPr/>
      </xdr:nvSpPr>
      <xdr:spPr>
        <a:xfrm>
          <a:off x="295275" y="19050"/>
          <a:ext cx="762000" cy="238125"/>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14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drawings/drawing29.xml><?xml version="1.0" encoding="utf-8"?>
<c:userShapes xmlns:c="http://schemas.openxmlformats.org/drawingml/2006/chart">
  <cdr:relSizeAnchor xmlns:cdr="http://schemas.openxmlformats.org/drawingml/2006/chartDrawing">
    <cdr:from>
      <cdr:x>0.25632</cdr:x>
      <cdr:y>0</cdr:y>
    </cdr:from>
    <cdr:to>
      <cdr:x>0.73535</cdr:x>
      <cdr:y>0.1478</cdr:y>
    </cdr:to>
    <cdr:sp macro="" textlink="">
      <cdr:nvSpPr>
        <cdr:cNvPr id="2" name="Rectangle 1"/>
        <cdr:cNvSpPr/>
      </cdr:nvSpPr>
      <cdr:spPr>
        <a:xfrm xmlns:a="http://schemas.openxmlformats.org/drawingml/2006/main">
          <a:off x="1171875" y="0"/>
          <a:ext cx="2190150" cy="405432"/>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Date wise Fee</a:t>
          </a:r>
          <a:r>
            <a:rPr lang="en-US" sz="2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Paid</a:t>
          </a:r>
          <a:endPar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cdr:txBody>
    </cdr:sp>
  </cdr:relSizeAnchor>
</c:userShapes>
</file>

<file path=xl/drawings/drawing30.xml><?xml version="1.0" encoding="utf-8"?>
<xdr:wsDr xmlns:xdr="http://schemas.openxmlformats.org/drawingml/2006/spreadsheetDrawing" xmlns:a="http://schemas.openxmlformats.org/drawingml/2006/main">
  <xdr:twoCellAnchor>
    <xdr:from>
      <xdr:col>10</xdr:col>
      <xdr:colOff>0</xdr:colOff>
      <xdr:row>1</xdr:row>
      <xdr:rowOff>161925</xdr:rowOff>
    </xdr:from>
    <xdr:to>
      <xdr:col>12</xdr:col>
      <xdr:colOff>0</xdr:colOff>
      <xdr:row>4</xdr:row>
      <xdr:rowOff>0</xdr:rowOff>
    </xdr:to>
    <xdr:sp macro="" textlink="">
      <xdr:nvSpPr>
        <xdr:cNvPr id="2" name="Rounded Rectangle 1">
          <a:hlinkClick xmlns:r="http://schemas.openxmlformats.org/officeDocument/2006/relationships" r:id="rId1"/>
        </xdr:cNvPr>
        <xdr:cNvSpPr/>
      </xdr:nvSpPr>
      <xdr:spPr>
        <a:xfrm>
          <a:off x="7762875" y="352425"/>
          <a:ext cx="1219200" cy="542925"/>
        </a:xfrm>
        <a:prstGeom prst="round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IN" sz="2000" b="0" cap="none" spc="0">
              <a:ln w="0"/>
              <a:solidFill>
                <a:schemeClr val="tx1"/>
              </a:solidFill>
              <a:effectLst>
                <a:outerShdw blurRad="38100" dist="19050" dir="2700000" algn="tl" rotWithShape="0">
                  <a:schemeClr val="dk1">
                    <a:alpha val="40000"/>
                  </a:schemeClr>
                </a:outerShdw>
              </a:effectLst>
            </a:rPr>
            <a:t>Index</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nideep Chowdary" refreshedDate="43778.983365740743" createdVersion="6" refreshedVersion="6" minRefreshableVersion="3" recordCount="900">
  <cacheSource type="worksheet">
    <worksheetSource name="Table6"/>
  </cacheSource>
  <cacheFields count="43">
    <cacheField name="Name" numFmtId="49">
      <sharedItems count="900">
        <s v="Anne-Marie Meyer"/>
        <s v="Shelly Fritz"/>
        <s v="Brandy Peters"/>
        <s v="Khloe Dixon"/>
        <s v="Blake Wang"/>
        <s v="Parris Rodgers"/>
        <s v="Burhan Ramirez"/>
        <s v="Viktor Cooley"/>
        <s v="Sultan Mccarty"/>
        <s v="Darcy Leigh"/>
        <s v="Marley Krause"/>
        <s v="Ellena Klein"/>
        <s v="Devan Colon"/>
        <s v="Abbi Tucker"/>
        <s v="Misty Burris"/>
        <s v="Cade Morse"/>
        <s v="Sanna Greer"/>
        <s v="Suraj Lin"/>
        <s v="Ioan Hammond"/>
        <s v="Jeevan Ahmed"/>
        <s v="Laurel Sutton"/>
        <s v="Macauly Barr"/>
        <s v="Ashton Oneil"/>
        <s v="Ashlee Wilder"/>
        <s v="Breanna Lu"/>
        <s v="Osman Chaney"/>
        <s v="Bruno Holder"/>
        <s v="Konnor Barrera"/>
        <s v="Jane Beech"/>
        <s v="Eva Pierce"/>
        <s v="Adnaan Whittington"/>
        <s v="Kaleb Wyatt"/>
        <s v="Aamir Price"/>
        <s v="Andre Haley"/>
        <s v="Mared Prosser"/>
        <s v="Malak Olson"/>
        <s v="Asher Odling"/>
        <s v="Luciana Cairns"/>
        <s v="Ayden Curtis"/>
        <s v="Blaine Appleton"/>
        <s v="Carrie-Ann Woods"/>
        <s v="Emilio Nolan"/>
        <s v="Kareena Boyle"/>
        <s v="Parris Stark"/>
        <s v="Kingsley Novak"/>
        <s v="Raphael Ashley"/>
        <s v="Cassius Nielsen"/>
        <s v="Ayyub Dickson"/>
        <s v="Elin Bullock"/>
        <s v="Jak Rosas"/>
        <s v="Iolo Armstrong"/>
        <s v="Bronte Kouma"/>
        <s v="Lindsey Mata"/>
        <s v="Kay Oneil"/>
        <s v="Kester Estrada"/>
        <s v="Jagdeep Dixon"/>
        <s v="Ayomide Elliott"/>
        <s v="Ayush Dupont"/>
        <s v="Muskaan Fraser"/>
        <s v="Ieuan Lovell"/>
        <s v="Jareth William"/>
        <s v="Lainey Woodard"/>
        <s v="Hakim Molina"/>
        <s v="Efe Hawkins"/>
        <s v="Keir Allman"/>
        <s v="Gracie-Mai Anthony"/>
        <s v="Madeeha Pena"/>
        <s v="Rayyan Young"/>
        <s v="Julius Guerrero"/>
        <s v="Caitlyn Tomlinson"/>
        <s v="Damian Dennis"/>
        <s v="Eli Tran"/>
        <s v="Kacy Bailey"/>
        <s v="Akeem Felix"/>
        <s v="Skye Goff"/>
        <s v="Lidia Dixon"/>
        <s v="Ingrid Rowe"/>
        <s v="Taliyah Norton"/>
        <s v="Johnathon Corrigan"/>
        <s v="Hibba Ayala"/>
        <s v="Diesel Casey"/>
        <s v="Benn Villegas"/>
        <s v="Akbar Stephens"/>
        <s v="Kylo Trujillo"/>
        <s v="Mahamed Kearns"/>
        <s v="Isobel Duarte"/>
        <s v="Nana Mitchell"/>
        <s v="Simran Workman"/>
        <s v="Esha Mair"/>
        <s v="Elin Whitaker"/>
        <s v="Cristiano Gomez"/>
        <s v="Sara Leigh"/>
        <s v="Waseem Thatcher"/>
        <s v="Malia Delaney"/>
        <s v="Madihah Velazquez"/>
        <s v="Chenai Dalby"/>
        <s v="Ewen Rios"/>
        <s v="Tj Bannister"/>
        <s v="Eliot Curran"/>
        <s v="Bryan Camacho"/>
        <s v="Marc Mcgowan"/>
        <s v="Flynn Pugh"/>
        <s v="Ellie Beltran"/>
        <s v="Kayla Skinner"/>
        <s v="Robin Monroe"/>
        <s v="Amarah Oakley"/>
        <s v="Bertie Reeves"/>
        <s v="Poppy-Mae Burnett"/>
        <s v="Corban Rees"/>
        <s v="Macauley Bean"/>
        <s v="Blake Fellows"/>
        <s v="Ami Cummings"/>
        <s v="Hamzah Prentice"/>
        <s v="Clark Stephenson"/>
        <s v="Malachy Higgs"/>
        <s v="Nour Ridley"/>
        <s v="Paris Little"/>
        <s v="Tarun Hayden"/>
        <s v="Abbigail Mcintyre"/>
        <s v="Anabia Crosby"/>
        <s v="Danica Horn"/>
        <s v="Martyn Craft"/>
        <s v="Buster Boyce"/>
        <s v="Inaayah French"/>
        <s v="Jameson Denton"/>
        <s v="Asa Osborn"/>
        <s v="Abi Willis"/>
        <s v="Zeshan Vickers"/>
        <s v="Abdullahi Guerrero"/>
        <s v="Isla-Mae Moran"/>
        <s v="Kenan Pruitt"/>
        <s v="Cain Benitez"/>
        <s v="Jeffrey Galindo"/>
        <s v="Lucille Kearney"/>
        <s v="Dane Smyth"/>
        <s v="Jules Byers"/>
        <s v="Jayne Jefferson"/>
        <s v="Humayra Atkins"/>
        <s v="Kain Kemp"/>
        <s v="Neel Carroll"/>
        <s v="Zainab Kirby"/>
        <s v="Finnley Calvert"/>
        <s v="Chloe Ferrell"/>
        <s v="Huma Larsen"/>
        <s v="Iman Copeland"/>
        <s v="Lewie Bentley"/>
        <s v="Ellie-Mai Nolan"/>
        <s v="Zaid Mcdowell"/>
        <s v="Ernie Garza"/>
        <s v="Axl Roche"/>
        <s v="Rhys Webb"/>
        <s v="Missy Maddox"/>
        <s v="Ronan Mcarthur"/>
        <s v="Rory Ashley"/>
        <s v="Murat Cardenas"/>
        <s v="Mohammad Mcclain"/>
        <s v="Seth Garcia"/>
        <s v="Mason Horne"/>
        <s v="Archie Kennedy"/>
        <s v="Amman Bush"/>
        <s v="Michael Wallis"/>
        <s v="Alayna Francis"/>
        <s v="Indiana Acosta"/>
        <s v="Jill Holmes"/>
        <s v="Melvin Underwood"/>
        <s v="Charity Rogers"/>
        <s v="Adrian Gross"/>
        <s v="Dwayne Hansen"/>
        <s v="Diogo Stevenson"/>
        <s v="Anas Russo"/>
        <s v="Elvis Mccaffrey"/>
        <s v="Gregg Crane"/>
        <s v="Taryn Sears"/>
        <s v="Brooklyn Delarosa"/>
        <s v="Asiyah Hebert"/>
        <s v="Dixie Finnegan"/>
        <s v="Ceri Kaye"/>
        <s v="Levi Ortega"/>
        <s v="Olly Edmonds"/>
        <s v="Filip Mcgill"/>
        <s v="Jada Cortes"/>
        <s v="Bobbie Pickett"/>
        <s v="Ruby-Leigh Tapia"/>
        <s v="Maddie Blaese"/>
        <s v="Olivia-Rose Ruiz"/>
        <s v="Ayaan Britton"/>
        <s v="Jaye Vincent"/>
        <s v="Borys Werner"/>
        <s v="Aliza Mcmahon"/>
        <s v="August Galvan"/>
        <s v="Ruby-May Buxton"/>
        <s v="Abbas Black"/>
        <s v="Rumaisa Salt"/>
        <s v="Sade Munoz"/>
        <s v="Tyron Garrison"/>
        <s v="Neriah Mcintyre"/>
        <s v="Pawel Cardenas"/>
        <s v="Kristen Parkes"/>
        <s v="Zacharias Olson"/>
        <s v="Domonic Marquez"/>
        <s v="Kalum Bass"/>
        <s v="Leyton O'Reilly"/>
        <s v="Edie Tyler"/>
        <s v="Natalia Deacon"/>
        <s v="Adrianna Yu"/>
        <s v="Sahib Henson"/>
        <s v="Bradley Ware"/>
        <s v="Waqas Crossley"/>
        <s v="Mahira Whitfield"/>
        <s v="Finnley Hendricks"/>
        <s v="Joseph Skinner"/>
        <s v="Zakk Felix"/>
        <s v="Matilda Middleton"/>
        <s v="Lacy Carlson"/>
        <s v="Tai Irvine"/>
        <s v="Waleed Solomon"/>
        <s v="Zacharia Vargas"/>
        <s v="Jim Hayward"/>
        <s v="Clement Rich"/>
        <s v="Bryce Mcconnell"/>
        <s v="Kobi Findlay"/>
        <s v="Mustafa Bauer"/>
        <s v="Levi Waters"/>
        <s v="Jose Lambert"/>
        <s v="Kiara Pearson"/>
        <s v="Angel Goulding"/>
        <s v="Menachem Montoya"/>
        <s v="Zach Reyna"/>
        <s v="Amber Estes"/>
        <s v="Austin Mckinney"/>
        <s v="Syed Mcneil"/>
        <s v="Braydon Mullins"/>
        <s v="Aamir Jarvis"/>
        <s v="Anne Cortes"/>
        <s v="Aditya Harvey"/>
        <s v="Guto Swift"/>
        <s v="Sila Rossi"/>
        <s v="Nada Esparza"/>
        <s v="Anoushka Derrick"/>
        <s v="Terrell Faulkner"/>
        <s v="Robyn Hawes"/>
        <s v="Ariel Macleod"/>
        <s v="Riley Hills"/>
        <s v="Anisah Blevins"/>
        <s v="Jeevan Russo"/>
        <s v="Aman Philip"/>
        <s v="Reegan Mcfarlane"/>
        <s v="Shivani Sexton"/>
        <s v="Artur Gordon"/>
        <s v="Tatiana Tucker"/>
        <s v="Dylan Begum"/>
        <s v="Eamon Fritz"/>
        <s v="Mathilde Cantrell"/>
        <s v="Filip Lynn"/>
        <s v="Neve Gallagher"/>
        <s v="Wilfred Bowman"/>
        <s v="Ivor Riley"/>
        <s v="Danyal Lord"/>
        <s v="Areebah Pitts"/>
        <s v="Duncan Ferreira"/>
        <s v="Chardonnay Cherry"/>
        <s v="Ayat Miranda"/>
        <s v="Charley Amin"/>
        <s v="Shea Valencia"/>
        <s v="Jett Lee"/>
        <s v="Tayah Horton"/>
        <s v="Matei Dodd"/>
        <s v="Issa Blankenship"/>
        <s v="Fox Ewing"/>
        <s v="Braiden Holcomb"/>
        <s v="Clinton Ayers"/>
        <s v="Rosa Patel"/>
        <s v="Dionne Howarth"/>
        <s v="Alex Lynch"/>
        <s v="Mehdi Hansen"/>
        <s v="Hugo Thomas"/>
        <s v="Sydney Forbes"/>
        <s v="Shiv Gutierrez"/>
        <s v="Caolan Cameron"/>
        <s v="Cai Humphreys"/>
        <s v="Taylah Guy"/>
        <s v="Maya Mccarthy"/>
        <s v="Prince Mcfadden"/>
        <s v="Tillie Morton"/>
        <s v="Lindsey Clark"/>
        <s v="Tashan Mejia"/>
        <s v="Khadijah Joseph"/>
        <s v="Freddie Chambers"/>
        <s v="Magdalena Maxwell"/>
        <s v="Jorgie Hanson"/>
        <s v="Billie Duffy"/>
        <s v="Ahmad Vazquez"/>
        <s v="Devan Dillon"/>
        <s v="Carole Norris"/>
        <s v="Alexandria Young"/>
        <s v="Brandon-Lee Meyer"/>
        <s v="Bartosz Horton"/>
        <s v="Macy Hulme"/>
        <s v="Ruari Coles"/>
        <s v="Rhianna Hendricks"/>
        <s v="Alaya Mejia"/>
        <s v="Colleen Lynn"/>
        <s v="Shane Almond"/>
        <s v="Shaan Ferry"/>
        <s v="Charity Rosales"/>
        <s v="Emelie Mackenzie"/>
        <s v="Franky Quintana"/>
        <s v="Arthur Clay"/>
        <s v="Dewey Avery"/>
        <s v="Alivia Oneill"/>
        <s v="Antoni Kerr"/>
        <s v="Renee Milner"/>
        <s v="Aleksandra Hines"/>
        <s v="Suhayb Buckley"/>
        <s v="Ari Mcculloch"/>
        <s v="Riyad Jacobs"/>
        <s v="Juno Bateman"/>
        <s v="Kate Dunkley"/>
        <s v="Priyanka Martinez"/>
        <s v="Ivor Justice"/>
        <s v="Georgina Schwartz"/>
        <s v="Whitney Mcarthur"/>
        <s v="Kobie Schroeder"/>
        <s v="Neave Marsden"/>
        <s v="Richard Bloggs"/>
        <s v="Arnav Singh"/>
        <s v="Martin Owen"/>
        <s v="Amari Terrell"/>
        <s v="Silas Schneider"/>
        <s v="Yasmeen Sherman"/>
        <s v="Buster Baldwin"/>
        <s v="Zaynah Sweeney"/>
        <s v="Shannan Fischer"/>
        <s v="Kingston Rowland"/>
        <s v="Said Gonzales"/>
        <s v="Ewen Villa"/>
        <s v="Shabaz Vaughn"/>
        <s v="Lindsay Tate"/>
        <s v="Celyn Combs"/>
        <s v="Roshan Oakley"/>
        <s v="Neel Mair"/>
        <s v="Arvin Kerr"/>
        <s v="Noah Reeves"/>
        <s v="Aariz Ferguson"/>
        <s v="Najma Wall"/>
        <s v="Kia Henson"/>
        <s v="Saif Murphy"/>
        <s v="Nuha Wheatley"/>
        <s v="Rimsha Bolton"/>
        <s v="Josh Finney"/>
        <s v="Hiba Alvarado"/>
        <s v="Syeda Connolly"/>
        <s v="Bobbie Watt"/>
        <s v="Donte Marshall"/>
        <s v="Cleveland Li"/>
        <s v="Saul Mullins"/>
        <s v="Kirk Mcfarlane"/>
        <s v="Huda Fleming"/>
        <s v="Muhammad Bowden"/>
        <s v="Wayne Christian"/>
        <s v="Elisha Nixon"/>
        <s v="Ellie-Rose Mcgowan"/>
        <s v="Edan Tate"/>
        <s v="Talia Baker"/>
        <s v="Sumaya Reeves"/>
        <s v="Kody Fulton"/>
        <s v="Evie-Rose Garner"/>
        <s v="Aleesha Simon"/>
        <s v="Tanvir Zuniga"/>
        <s v="Bree Ferrell"/>
        <s v="Kirk Parsons"/>
        <s v="Jayce Alvarado"/>
        <s v="Keanu Mahoney"/>
        <s v="Aahil Brown"/>
        <s v="Lauren Bellamy"/>
        <s v="Mared Pittman"/>
        <s v="Samia Dougherty"/>
        <s v="Lilly-Grace Wilcox"/>
        <s v="Manveer Gibson"/>
        <s v="Aliya Lopez"/>
        <s v="Tamar Bate"/>
        <s v="Shayan Kumar"/>
        <s v="Oliwier Wilde"/>
        <s v="Bushra Sloan"/>
        <s v="Duane Rooney"/>
        <s v="Gethin Munoz"/>
        <s v="Koa Fowler"/>
        <s v="Terrence Holt"/>
        <s v="Tazmin King"/>
        <s v="Vivek Haas"/>
        <s v="Kaiya Huber"/>
        <s v="Maci Hensley"/>
        <s v="Corrina Buckley"/>
        <s v="Qasim Ball"/>
        <s v="Veer Lovell"/>
        <s v="Nikola Navarro"/>
        <s v="Ihsan Galvan"/>
        <s v="Chelsy Mann"/>
        <s v="Clarice Ewing"/>
        <s v="Anais Dodson"/>
        <s v="Abdulrahman Whittle"/>
        <s v="Montague Harrell"/>
        <s v="Katerina Tran"/>
        <s v="Karol Craig"/>
        <s v="Marianna Carter"/>
        <s v="Sienna Colley"/>
        <s v="Sharmin Glass"/>
        <s v="Syed Woolley"/>
        <s v="Kit Horn"/>
        <s v="Amelie Cooke"/>
        <s v="Menachem O'Sullivan"/>
        <s v="Huzaifa Macfarlane"/>
        <s v="Teddie Rutledge"/>
        <s v="Ammaar Kelly"/>
        <s v="Jocelyn Oliver"/>
        <s v="Dakota Matthams"/>
        <s v="Elsie Mccabe"/>
        <s v="Jean Stokes"/>
        <s v="Ishmael Rhodes"/>
        <s v="Ivor Yang"/>
        <s v="Abiha Churchill"/>
        <s v="Sakina Mccall"/>
        <s v="Christopher Stokes"/>
        <s v="Mike O'Sullivan"/>
        <s v="Jorden Kirkland"/>
        <s v="Velma Fletcher"/>
        <s v="Johan Long"/>
        <s v="Andreas Russell"/>
        <s v="Arwel Guy"/>
        <s v="Bluebell Dale"/>
        <s v="Andrei Wiggins"/>
        <s v="Jagoda Cleveland"/>
        <s v="Eoin Haigh"/>
        <s v="Bailey Weir"/>
        <s v="Tamsin Greaves"/>
        <s v="Tina Mcgregor"/>
        <s v="Klay Mcnally"/>
        <s v="Jozef Bloom"/>
        <s v="Shola Wolfe"/>
        <s v="Roland Witt"/>
        <s v="Naveed Mohamed"/>
        <s v="Cheyenne Senior"/>
        <s v="Ruben Mcleod"/>
        <s v="Abid Forrest"/>
        <s v="Maud Bate"/>
        <s v="Siyana Smart"/>
        <s v="Amarah Osborne"/>
        <s v="Kamron Blackmore"/>
        <s v="Millicent Chang"/>
        <s v="Jodi Mcmanus"/>
        <s v="Jed Cuevas"/>
        <s v="Phebe Mcghee"/>
        <s v="Terrence Wheatley"/>
        <s v="Jem Sanders"/>
        <s v="Calvin Sutherland"/>
        <s v="Tymon Vargas"/>
        <s v="Dana Valenzuela"/>
        <s v="Safiyah Spooner"/>
        <s v="Marco Bate"/>
        <s v="Sarah Povey"/>
        <s v="Isabel Gardiner"/>
        <s v="Stephen Whyte"/>
        <s v="Princess Swan"/>
        <s v="Devante Sears"/>
        <s v="Marianna Callaghan"/>
        <s v="Manal Clements"/>
        <s v="Shawn Osborne"/>
        <s v="Tylor Mack"/>
        <s v="Rivka Dawson"/>
        <s v="Cali Edge"/>
        <s v="Caden Fields"/>
        <s v="Coral Melendez"/>
        <s v="Madina Dickinson"/>
        <s v="Alyx Feeney"/>
        <s v="Maya Fox"/>
        <s v="Faheem Perry"/>
        <s v="Neave Bridges"/>
        <s v="Karson Lu"/>
        <s v="Hamzah Humphreys"/>
        <s v="Kendall Horton"/>
        <s v="Ashley Field"/>
        <s v="Armaan Peck"/>
        <s v="Kaylem Howard"/>
        <s v="Tyrell Mcneill"/>
        <s v="Micah Thompson"/>
        <s v="Tristan Bernal"/>
        <s v="Forrest Steele"/>
        <s v="Alexandria Sloan"/>
        <s v="Bernice Fowler"/>
        <s v="Asha Mccaffrey"/>
        <s v="Saskia Munoz"/>
        <s v="Aiyla Best"/>
        <s v="Paisley Peck"/>
        <s v="Devante Mackie"/>
        <s v="Wren Kirby"/>
        <s v="Rhiann Luna"/>
        <s v="Nana Goddard"/>
        <s v="Lewys Haines"/>
        <s v="Kobie Leon"/>
        <s v="Maya Little"/>
        <s v="Jean-Luc Casey"/>
        <s v="Campbell Potts"/>
        <s v="Sarina Charlton"/>
        <s v="Arham Pugh"/>
        <s v="Kole Gomez"/>
        <s v="Brendon Cornish"/>
        <s v="Geraldine Needham"/>
        <s v="Skye Macfarlane"/>
        <s v="Kendal Todd"/>
        <s v="Lilianna Curtis"/>
        <s v="Lucinda Harding"/>
        <s v="Micah Donnelly"/>
        <s v="Hilda Childs"/>
        <s v="Usaamah Patel"/>
        <s v="Kofi Hobbs"/>
        <s v="Gruffydd Cole"/>
        <s v="Libby Frame"/>
        <s v="Yasin Mcintosh"/>
        <s v="Elwood Price"/>
        <s v="Tiegan Knox"/>
        <s v="Ursula Hahn"/>
        <s v="Renesmee Sierra"/>
        <s v="Ewen Traynor"/>
        <s v="Jordyn Booth"/>
        <s v="Kareem Redman"/>
        <s v="Macauley Wilder"/>
        <s v="Denise Camacho"/>
        <s v="Amisha Philip"/>
        <s v="Shania Horner"/>
        <s v="Nur Howe"/>
        <s v="Hermione Hope"/>
        <s v="Halima Brewer"/>
        <s v="Olaf Quinn"/>
        <s v="Francis Kaiser"/>
        <s v="Anand Golden"/>
        <s v="Toyah Sutton"/>
        <s v="Blaine Jacobs"/>
        <s v="Manahil Bradley"/>
        <s v="Hawwa Blevins"/>
        <s v="Ifan Warren"/>
        <s v="Malakai Plant"/>
        <s v="Rayan Carver"/>
        <s v="Patrik Li"/>
        <s v="Krish Berry"/>
        <s v="Khia Dotson"/>
        <s v="Davey Hanson"/>
        <s v="Reagan Cartwright"/>
        <s v="Firat Irving"/>
        <s v="Alina Hoffman"/>
        <s v="Ryan Sanchez"/>
        <s v="Mark Burnett"/>
        <s v="Shiloh Beech"/>
        <s v="Aneesa Phan"/>
        <s v="Sydney Pollard"/>
        <s v="Sebastian Devine"/>
        <s v="Stefano Conway"/>
        <s v="Conor Armitage"/>
        <s v="Sidney Coombes"/>
        <s v="Baxter Castillo"/>
        <s v="Fardeen Horne"/>
        <s v="Andre Mosley"/>
        <s v="Edan Wolfe"/>
        <s v="Abiha Lucero"/>
        <s v="Ernie Rankin"/>
        <s v="Christiana Person"/>
        <s v="Miah Keeling"/>
        <s v="Amy-Louise Sanders"/>
        <s v="Maiya Blackmore"/>
        <s v="Che Hahn"/>
        <s v="Dante Camacho"/>
        <s v="Kylie Rankin"/>
        <s v="Saanvi Burns"/>
        <s v="Milly Meza"/>
        <s v="Frederic Bostock"/>
        <s v="Muskaan Lennon"/>
        <s v="Nell Melton"/>
        <s v="Brooklyn Yang"/>
        <s v="Sabrina Chandler"/>
        <s v="Giuseppe Dickens"/>
        <s v="Zakk Stout"/>
        <s v="Neriah Humphreys"/>
        <s v="Declan Valentine"/>
        <s v="Shivani Ramirez"/>
        <s v="Maud Bloggs"/>
        <s v="Ziggy Worthington"/>
        <s v="Mariella Pemberton"/>
        <s v="Armaan Robles"/>
        <s v="Minnie Mckee"/>
        <s v="Camilla Oneal"/>
        <s v="Vivienne Blackburn"/>
        <s v="Celyn Keenan"/>
        <s v="Anam Sparks"/>
        <s v="Hester Nixon"/>
        <s v="Clarissa Sykes"/>
        <s v="Cormac Prince"/>
        <s v="Carol Prentice"/>
        <s v="Iram Mclellan"/>
        <s v="Darlene Berry"/>
        <s v="Daryl Everett"/>
        <s v="Ian Fischer"/>
        <s v="Manuel Klein"/>
        <s v="Poppy-Rose Phan"/>
        <s v="Hibah Schultz"/>
        <s v="Mackenzie Randolph"/>
        <s v="Lia Lister"/>
        <s v="Sonya Brook"/>
        <s v="Malaki Kearns"/>
        <s v="Aeryn Fellows"/>
        <s v="Juan Grimes"/>
        <s v="Yazmin Flores"/>
        <s v="Arla Ramos"/>
        <s v="Wyatt Compton"/>
        <s v="Daria Orr"/>
        <s v="Alara Fitzpatrick"/>
        <s v="Devan Drummond"/>
        <s v="Aron Matthews"/>
        <s v="Shae Ewing"/>
        <s v="Malaika Spears"/>
        <s v="Sana Harmon"/>
        <s v="Jaime Vega"/>
        <s v="Alexandros Beil"/>
        <s v="Benjamin Heath"/>
        <s v="Brodie Whyte"/>
        <s v="Rhonda Daugherty"/>
        <s v="Talha Corrigan"/>
        <s v="Rick Timms"/>
        <s v="Jean Griffiths"/>
        <s v="Ema Maguire"/>
        <s v="Stefania Holman"/>
        <s v="Digby Bradley"/>
        <s v="Maja Travis"/>
        <s v="Mai Solis"/>
        <s v="Roma Douglas"/>
        <s v="Alicja Amos"/>
        <s v="Tevin Day"/>
        <s v="Lleyton Paterson"/>
        <s v="Chanice Bird"/>
        <s v="Safwan Marin"/>
        <s v="Aria Lucas"/>
        <s v="Evie-Rose Puckett"/>
        <s v="Zephaniah Driscoll"/>
        <s v="Amalia Lyon"/>
        <s v="Jordanna Carpenter"/>
        <s v="Marc Macleod"/>
        <s v="Umaiza Andrews"/>
        <s v="Regina Melendez"/>
        <s v="Macauly Yang"/>
        <s v="Phebe Short"/>
        <s v="Lucia Mcclain"/>
        <s v="Anastazja Donald"/>
        <s v="Cathal Lancaster"/>
        <s v="Cally Hayes"/>
        <s v="Fynley Tucker"/>
        <s v="Micheal Greer"/>
        <s v="Kodi Lawson"/>
        <s v="Willis York"/>
        <s v="Shelbie Hyde"/>
        <s v="Carmel Bradley"/>
        <s v="Dhruv Beard"/>
        <s v="Javan Sanderson"/>
        <s v="Aaryan Scott"/>
        <s v="Krzysztof Lucero"/>
        <s v="Faiz Woolley"/>
        <s v="Nial Casey"/>
        <s v="Jai Boone"/>
        <s v="Johanna Dowling"/>
        <s v="Jenson Connelly"/>
        <s v="Harlan Atherton"/>
        <s v="Isla-Mae Coffey"/>
        <s v="Ellie-May Adkins"/>
        <s v="Cameron Roy"/>
        <s v="Nikkita Farrington"/>
        <s v="Kristi Griffith"/>
        <s v="Hudson Christian"/>
        <s v="Evan Barnard"/>
        <s v="Lesley Singleton"/>
        <s v="Riya Chung"/>
        <s v="Vinay Oneil"/>
        <s v="Eesa Riggs"/>
        <s v="Kirk Nguyen"/>
        <s v="Amanpreet Rivera"/>
        <s v="Sammy Haney"/>
        <s v="Darin O'Reilly"/>
        <s v="Giles Vincent"/>
        <s v="Erin Weber"/>
        <s v="Cecelia Howell"/>
        <s v="Julius Herring"/>
        <s v="Sadia Patterson"/>
        <s v="Phoebe Bellamy"/>
        <s v="Krystal Knox"/>
        <s v="Mohamed Wormald"/>
        <s v="Max Rawlings"/>
        <s v="Akram Macdonald"/>
        <s v="Dawood Ratcliffe"/>
        <s v="Alivia Patrick"/>
        <s v="Darla Gay"/>
        <s v="Jorgie Callahan"/>
        <s v="April Singleton"/>
        <s v="Addison Evans"/>
        <s v="Kerry Mccann"/>
        <s v="Lianne Whiteley"/>
        <s v="Taiba Lu"/>
        <s v="Jaeden Freeman"/>
        <s v="Cassandra Nava"/>
        <s v="Jamie-Leigh Douglas"/>
        <s v="Joely Huffman"/>
        <s v="Affan Miller"/>
        <s v="Zacharias Moody"/>
        <s v="Edna Peacock"/>
        <s v="Lee Stone"/>
        <s v="Ainsley Gilbert"/>
        <s v="Frank Good"/>
        <s v="Tyriq Cash"/>
        <s v="Chantelle Smyth"/>
        <s v="Zaki Brett"/>
        <s v="Daniella Lopez"/>
        <s v="Riley-James Norris"/>
        <s v="Ocean Mcneill"/>
        <s v="Eric Noel"/>
        <s v="Jia Harrington"/>
        <s v="Isaak Ward"/>
        <s v="Kiefer Copeland"/>
        <s v="Preston Bennett"/>
        <s v="Essa Petersen"/>
        <s v="Connor Prince"/>
        <s v="Shuaib Gallagher"/>
        <s v="Chanelle Haynes"/>
        <s v="Gerard Grant"/>
        <s v="Maariya Goldsmith"/>
        <s v="Bessie Millar"/>
        <s v="Yuvaan Pacheco"/>
        <s v="Mohammed Wormald"/>
        <s v="Steve Wright"/>
        <s v="Ines Cotton"/>
        <s v="Roshni Robinson"/>
        <s v="Francesco Churchill"/>
        <s v="Sofie Leonard"/>
        <s v="Rochelle Cooley"/>
        <s v="Shaan O'Neill"/>
        <s v="Taine Cleveland"/>
        <s v="Lulu Frost"/>
        <s v="Zaine Broughton"/>
        <s v="Courtney Lovell"/>
        <s v="Sunil Ware"/>
        <s v="Nell Burnett"/>
        <s v="Daniele Macias"/>
        <s v="Zaki Kaur"/>
        <s v="Hadi Finch"/>
        <s v="Kayley Barajas"/>
        <s v="Zayne Vickers"/>
        <s v="Ashanti Yoder"/>
        <s v="Kush Frederick"/>
        <s v="Haseeb Eaton"/>
        <s v="Taryn Archer"/>
        <s v="Sanjeev Davies"/>
        <s v="Dominick Kearney"/>
        <s v="Dolcie York"/>
        <s v="Lucinda Durham"/>
        <s v="Mason Sharpe"/>
        <s v="Vicki Guerrero"/>
        <s v="Peyton Mcdaniel"/>
        <s v="Avery Maxwell"/>
        <s v="Cerys Glover"/>
        <s v="Kasper Higgs"/>
        <s v="Mercy Alvarez"/>
        <s v="Max Levy"/>
        <s v="Leela Hurst"/>
        <s v="Hamid Woods"/>
        <s v="Kiya Bass"/>
        <s v="Merlin Pena"/>
        <s v="Jamie-Lee Vasquez"/>
        <s v="Eric Christensen"/>
        <s v="Grace Torres"/>
        <s v="Hassan Barry"/>
        <s v="Renee Hodgson"/>
        <s v="Oskar Cooke"/>
        <s v="Isabel Mayer"/>
        <s v="Adil Copeland"/>
        <s v="Cruz Noble"/>
        <s v="Petra Ruiz"/>
        <s v="Zahid Perez"/>
        <s v="Reid O'Moore"/>
        <s v="Dewey Wilkins"/>
        <s v="Kyra Mercer"/>
        <s v="Chanelle Harris"/>
        <s v="Jade Ewing"/>
        <s v="Corey Baldwin"/>
        <s v="Rhiann Bourne"/>
        <s v="Carwyn Blake"/>
        <s v="Elwood Mcgee"/>
        <s v="Oliwier Lang"/>
        <s v="Terrence Cresswell"/>
        <s v="Amani Cash"/>
        <s v="Jonty Smith"/>
        <s v="Ariyan Butt"/>
        <s v="Shakeel Sims"/>
        <s v="Ishika Kidd"/>
        <s v="Dani Enriquez"/>
        <s v="Judith Scott"/>
        <s v="Bentley Moses"/>
        <s v="Jada Hall"/>
        <s v="Ifrah Buchanan"/>
        <s v="Zayn Guy"/>
        <s v="Darin Fellows"/>
        <s v="Iga Little"/>
        <s v="Emma Whitehead"/>
        <s v="Rahim Flores"/>
        <s v="Zoha Cabrera"/>
        <s v="Della Savage"/>
        <s v="Rocky Harvey"/>
        <s v="Lucien George"/>
        <s v="Owais Glenn"/>
        <s v="Katrina Esquivel"/>
        <s v="Kieren Bradshaw"/>
        <s v="Tate Tanner"/>
        <s v="Kennedy Guzman"/>
        <s v="Cruz Denton"/>
        <s v="Angharad Barrow"/>
        <s v="Alicia Duran"/>
        <s v="Antoine King"/>
        <s v="Lisa Baldwin"/>
        <s v="Salma Downs"/>
        <s v="Matt Thornton"/>
        <s v="Rhia Duke"/>
        <s v="Anabelle Luna"/>
        <s v="Tomas Rawlings"/>
        <s v="Charleigh Durham"/>
        <s v="Hailie Wormald"/>
        <s v="Selin Noble"/>
        <s v="Nora Kramer"/>
        <s v="Chandni Conner"/>
        <s v="Magnus Dunne"/>
        <s v="Albie Chadwick"/>
        <s v="Menaal Russell"/>
        <s v="Rania Hess"/>
        <s v="Lexi-Mai Booth"/>
        <s v="Reece Lister"/>
        <s v="Rheanna Burch"/>
        <s v="Paulina Rahman"/>
        <s v="Micah Cooper"/>
        <s v="Esme-Rose Orr"/>
        <s v="Lamar Esquivel"/>
        <s v="Arnas Cope"/>
        <s v="Devan Iles"/>
        <s v="Rohan Navarro"/>
        <s v="Jaiden Sheridan"/>
        <s v="Rajveer Hurst"/>
        <s v="Darsh Edwards"/>
        <s v="Lincoln Sanchez"/>
        <s v="Jaydon Cano"/>
        <s v="Hope Harmon"/>
        <s v="Hashim Nolan"/>
        <s v="Winifred Banks"/>
        <s v="Antony Mathis"/>
        <s v="Mohamed Harwood"/>
        <s v="Velma Rutledge"/>
        <s v="Muhammad Mendoza"/>
        <s v="Ezekiel Wood"/>
        <s v="Aniela Hartley"/>
        <s v="Saim Mcdermott"/>
        <s v="Mairead Lawrence"/>
        <s v="Zhane Miranda"/>
        <s v="Lilith Sanford"/>
        <s v="Tristan Baker"/>
        <s v="Cory Cochran"/>
        <s v="Dale Battle"/>
        <s v="Frazer John"/>
        <s v="Amalia Ratcliffe"/>
        <s v="Florrie Hood"/>
        <s v="Tyreese Davey"/>
        <s v="Dane Foley"/>
        <s v="Daphne Faulkner"/>
        <s v="Ho Hogan"/>
        <s v="Kenan Witt"/>
        <s v="Mali Storey"/>
        <s v="Jordi Stuart"/>
        <s v="Rodrigo Gray"/>
        <s v="Hamza Howells"/>
        <s v="Jesus Flores"/>
        <s v="Caoimhe Stafford"/>
        <s v="Nelly Rhodes"/>
        <s v="Eva-Rose Suarez"/>
        <s v="Tracey Bartlett"/>
        <s v="Maizie Walter"/>
        <s v="Malik Alcock"/>
        <s v="Jaydn Preece"/>
        <s v="Melissa Kaufman"/>
        <s v="Glen Farley"/>
        <s v="Samual Sargent"/>
        <s v="Jemma Spencer"/>
        <s v="Daisy Weston"/>
        <s v="William Martin"/>
        <s v="Kennedy Pittman"/>
        <s v="Suzanne Pearce"/>
        <s v="Michele Burris"/>
        <s v="Aidan Preston"/>
        <s v="Lynsey Becker"/>
        <s v="Kaden Daly"/>
        <s v="Yasemin Mcfarlane"/>
        <s v="Ozan Dominguez"/>
      </sharedItems>
    </cacheField>
    <cacheField name="Father Name" numFmtId="49">
      <sharedItems/>
    </cacheField>
    <cacheField name="Gender" numFmtId="49">
      <sharedItems count="2">
        <s v="Female"/>
        <s v="Male"/>
      </sharedItems>
    </cacheField>
    <cacheField name="Date of BIrth" numFmtId="49">
      <sharedItems/>
    </cacheField>
    <cacheField name="Reg Number" numFmtId="0">
      <sharedItems containsSemiMixedTypes="0" containsString="0" containsNumber="1" containsInteger="1" minValue="11100000" maxValue="11109985" count="900">
        <n v="11100108"/>
        <n v="11108503"/>
        <n v="11101621"/>
        <n v="11103563"/>
        <n v="11100048"/>
        <n v="11104076"/>
        <n v="11107385"/>
        <n v="11103077"/>
        <n v="11106571"/>
        <n v="11105486"/>
        <n v="11103955"/>
        <n v="11104438"/>
        <n v="11101293"/>
        <n v="11101182"/>
        <n v="11108170"/>
        <n v="11101866"/>
        <n v="11102134"/>
        <n v="11108006"/>
        <n v="11104011"/>
        <n v="11105853"/>
        <n v="11106556"/>
        <n v="11108195"/>
        <n v="11108947"/>
        <n v="11106464"/>
        <n v="11101840"/>
        <n v="11102531"/>
        <n v="11109061"/>
        <n v="11106203"/>
        <n v="11108179"/>
        <n v="11105862"/>
        <n v="11108832"/>
        <n v="11100000"/>
        <n v="11106682"/>
        <n v="11108680"/>
        <n v="11105494"/>
        <n v="11103183"/>
        <n v="11107323"/>
        <n v="11104249"/>
        <n v="11105834"/>
        <n v="11100446"/>
        <n v="11109139"/>
        <n v="11109453"/>
        <n v="11104875"/>
        <n v="11100984"/>
        <n v="11107761"/>
        <n v="11105671"/>
        <n v="11104376"/>
        <n v="11109550"/>
        <n v="11100281"/>
        <n v="11106112"/>
        <n v="11106578"/>
        <n v="11104970"/>
        <n v="11103227"/>
        <n v="11102035"/>
        <n v="11102631"/>
        <n v="11104914"/>
        <n v="11107622"/>
        <n v="11103321"/>
        <n v="11105252"/>
        <n v="11105369"/>
        <n v="11109295"/>
        <n v="11101557"/>
        <n v="11106432"/>
        <n v="11107644"/>
        <n v="11109083"/>
        <n v="11104649"/>
        <n v="11105735"/>
        <n v="11105455"/>
        <n v="11107136"/>
        <n v="11100007"/>
        <n v="11102699"/>
        <n v="11105935"/>
        <n v="11107083"/>
        <n v="11106899"/>
        <n v="11101251"/>
        <n v="11102502"/>
        <n v="11107442"/>
        <n v="11101145"/>
        <n v="11102053"/>
        <n v="11109721"/>
        <n v="11107776"/>
        <n v="11106090"/>
        <n v="11107775"/>
        <n v="11101421"/>
        <n v="11108028"/>
        <n v="11101159"/>
        <n v="11107508"/>
        <n v="11102403"/>
        <n v="11102488"/>
        <n v="11105419"/>
        <n v="11101236"/>
        <n v="11103718"/>
        <n v="11103101"/>
        <n v="11105704"/>
        <n v="11108490"/>
        <n v="11100340"/>
        <n v="11102001"/>
        <n v="11102555"/>
        <n v="11106154"/>
        <n v="11106605"/>
        <n v="11108333"/>
        <n v="11109253"/>
        <n v="11104747"/>
        <n v="11106554"/>
        <n v="11108627"/>
        <n v="11103470"/>
        <n v="11104004"/>
        <n v="11104890"/>
        <n v="11101537"/>
        <n v="11108238"/>
        <n v="11102520"/>
        <n v="11104850"/>
        <n v="11100683"/>
        <n v="11109145"/>
        <n v="11100922"/>
        <n v="11108382"/>
        <n v="11109460"/>
        <n v="11103572"/>
        <n v="11103604"/>
        <n v="11107851"/>
        <n v="11109785"/>
        <n v="11100445"/>
        <n v="11108348"/>
        <n v="11101897"/>
        <n v="11104531"/>
        <n v="11103505"/>
        <n v="11109744"/>
        <n v="11100428"/>
        <n v="11102405"/>
        <n v="11107729"/>
        <n v="11108816"/>
        <n v="11104851"/>
        <n v="11102194"/>
        <n v="11105119"/>
        <n v="11103219"/>
        <n v="11107470"/>
        <n v="11100225"/>
        <n v="11100332"/>
        <n v="11100216"/>
        <n v="11107798"/>
        <n v="11100134"/>
        <n v="11104484"/>
        <n v="11100448"/>
        <n v="11107413"/>
        <n v="11104440"/>
        <n v="11105608"/>
        <n v="11101819"/>
        <n v="11102149"/>
        <n v="11109030"/>
        <n v="11101817"/>
        <n v="11109618"/>
        <n v="11107527"/>
        <n v="11107057"/>
        <n v="11109007"/>
        <n v="11102480"/>
        <n v="11104750"/>
        <n v="11100123"/>
        <n v="11108720"/>
        <n v="11107973"/>
        <n v="11108819"/>
        <n v="11102761"/>
        <n v="11104964"/>
        <n v="11103136"/>
        <n v="11102304"/>
        <n v="11102666"/>
        <n v="11107141"/>
        <n v="11105054"/>
        <n v="11104658"/>
        <n v="11106307"/>
        <n v="11105930"/>
        <n v="11104424"/>
        <n v="11102489"/>
        <n v="11100943"/>
        <n v="11109611"/>
        <n v="11107328"/>
        <n v="11102917"/>
        <n v="11100263"/>
        <n v="11108906"/>
        <n v="11108598"/>
        <n v="11106328"/>
        <n v="11102757"/>
        <n v="11108867"/>
        <n v="11103522"/>
        <n v="11100191"/>
        <n v="11106053"/>
        <n v="11102856"/>
        <n v="11109376"/>
        <n v="11109328"/>
        <n v="11109574"/>
        <n v="11101631"/>
        <n v="11102898"/>
        <n v="11103134"/>
        <n v="11106456"/>
        <n v="11103869"/>
        <n v="11105047"/>
        <n v="11103172"/>
        <n v="11102553"/>
        <n v="11102931"/>
        <n v="11102073"/>
        <n v="11105595"/>
        <n v="11109481"/>
        <n v="11109980"/>
        <n v="11109500"/>
        <n v="11109679"/>
        <n v="11102178"/>
        <n v="11107788"/>
        <n v="11105037"/>
        <n v="11109717"/>
        <n v="11107989"/>
        <n v="11102425"/>
        <n v="11103539"/>
        <n v="11105105"/>
        <n v="11102619"/>
        <n v="11101336"/>
        <n v="11102252"/>
        <n v="11109421"/>
        <n v="11109556"/>
        <n v="11104267"/>
        <n v="11103696"/>
        <n v="11107180"/>
        <n v="11104063"/>
        <n v="11109468"/>
        <n v="11102789"/>
        <n v="11107862"/>
        <n v="11100423"/>
        <n v="11106110"/>
        <n v="11105295"/>
        <n v="11105129"/>
        <n v="11103424"/>
        <n v="11108296"/>
        <n v="11106069"/>
        <n v="11102098"/>
        <n v="11109872"/>
        <n v="11109969"/>
        <n v="11100857"/>
        <n v="11106794"/>
        <n v="11106455"/>
        <n v="11107554"/>
        <n v="11101829"/>
        <n v="11105876"/>
        <n v="11100473"/>
        <n v="11100335"/>
        <n v="11109708"/>
        <n v="11108343"/>
        <n v="11105918"/>
        <n v="11101057"/>
        <n v="11108474"/>
        <n v="11100958"/>
        <n v="11104099"/>
        <n v="11102819"/>
        <n v="11103928"/>
        <n v="11102412"/>
        <n v="11104167"/>
        <n v="11104936"/>
        <n v="11101971"/>
        <n v="11109211"/>
        <n v="11108422"/>
        <n v="11100532"/>
        <n v="11101510"/>
        <n v="11100923"/>
        <n v="11106507"/>
        <n v="11109045"/>
        <n v="11109612"/>
        <n v="11104585"/>
        <n v="11103222"/>
        <n v="11106131"/>
        <n v="11102397"/>
        <n v="11109249"/>
        <n v="11107361"/>
        <n v="11100816"/>
        <n v="11105131"/>
        <n v="11106065"/>
        <n v="11105177"/>
        <n v="11106265"/>
        <n v="11107446"/>
        <n v="11107833"/>
        <n v="11101241"/>
        <n v="11100647"/>
        <n v="11108599"/>
        <n v="11103426"/>
        <n v="11101540"/>
        <n v="11101058"/>
        <n v="11108498"/>
        <n v="11103713"/>
        <n v="11106591"/>
        <n v="11104727"/>
        <n v="11105903"/>
        <n v="11107655"/>
        <n v="11101195"/>
        <n v="11100279"/>
        <n v="11100682"/>
        <n v="11101630"/>
        <n v="11103693"/>
        <n v="11109662"/>
        <n v="11100138"/>
        <n v="11104790"/>
        <n v="11109288"/>
        <n v="11103451"/>
        <n v="11109852"/>
        <n v="11103474"/>
        <n v="11101627"/>
        <n v="11102698"/>
        <n v="11101111"/>
        <n v="11105736"/>
        <n v="11103497"/>
        <n v="11101600"/>
        <n v="11104897"/>
        <n v="11101271"/>
        <n v="11105180"/>
        <n v="11105849"/>
        <n v="11108567"/>
        <n v="11107199"/>
        <n v="11107562"/>
        <n v="11101129"/>
        <n v="11100406"/>
        <n v="11104318"/>
        <n v="11108010"/>
        <n v="11106582"/>
        <n v="11102395"/>
        <n v="11107566"/>
        <n v="11101219"/>
        <n v="11100437"/>
        <n v="11104677"/>
        <n v="11103061"/>
        <n v="11106289"/>
        <n v="11101655"/>
        <n v="11104283"/>
        <n v="11109400"/>
        <n v="11106433"/>
        <n v="11100932"/>
        <n v="11100050"/>
        <n v="11105077"/>
        <n v="11101059"/>
        <n v="11105461"/>
        <n v="11103775"/>
        <n v="11106760"/>
        <n v="11106711"/>
        <n v="11108041"/>
        <n v="11109747"/>
        <n v="11107343"/>
        <n v="11103159"/>
        <n v="11108721"/>
        <n v="11103239"/>
        <n v="11105953"/>
        <n v="11105715"/>
        <n v="11106882"/>
        <n v="11109018"/>
        <n v="11101175"/>
        <n v="11106011"/>
        <n v="11102173"/>
        <n v="11107010"/>
        <n v="11102033"/>
        <n v="11108067"/>
        <n v="11101867"/>
        <n v="11103419"/>
        <n v="11107549"/>
        <n v="11106678"/>
        <n v="11104776"/>
        <n v="11109985"/>
        <n v="11108259"/>
        <n v="11108966"/>
        <n v="11107039"/>
        <n v="11107591"/>
        <n v="11105694"/>
        <n v="11100753"/>
        <n v="11100264"/>
        <n v="11104513"/>
        <n v="11109712"/>
        <n v="11109335"/>
        <n v="11101491"/>
        <n v="11104532"/>
        <n v="11103920"/>
        <n v="11104624"/>
        <n v="11101147"/>
        <n v="11109979"/>
        <n v="11108827"/>
        <n v="11102430"/>
        <n v="11106777"/>
        <n v="11108013"/>
        <n v="11103179"/>
        <n v="11105293"/>
        <n v="11109557"/>
        <n v="11108178"/>
        <n v="11105385"/>
        <n v="11106735"/>
        <n v="11100301"/>
        <n v="11107743"/>
        <n v="11105100"/>
        <n v="11102668"/>
        <n v="11105534"/>
        <n v="11105688"/>
        <n v="11103144"/>
        <n v="11109168"/>
        <n v="11107302"/>
        <n v="11102474"/>
        <n v="11103555"/>
        <n v="11101754"/>
        <n v="11107847"/>
        <n v="11108355"/>
        <n v="11104759"/>
        <n v="11102354"/>
        <n v="11100514"/>
        <n v="11109617"/>
        <n v="11109921"/>
        <n v="11101374"/>
        <n v="11106179"/>
        <n v="11109748"/>
        <n v="11105137"/>
        <n v="11100480"/>
        <n v="11102624"/>
        <n v="11105681"/>
        <n v="11106227"/>
        <n v="11103440"/>
        <n v="11100194"/>
        <n v="11108630"/>
        <n v="11102255"/>
        <n v="11103455"/>
        <n v="11106125"/>
        <n v="11103603"/>
        <n v="11103086"/>
        <n v="11109362"/>
        <n v="11108957"/>
        <n v="11102159"/>
        <n v="11101611"/>
        <n v="11101239"/>
        <n v="11101870"/>
        <n v="11104635"/>
        <n v="11102548"/>
        <n v="11107235"/>
        <n v="11106609"/>
        <n v="11106347"/>
        <n v="11104176"/>
        <n v="11100680"/>
        <n v="11109466"/>
        <n v="11106466"/>
        <n v="11104629"/>
        <n v="11101011"/>
        <n v="11104321"/>
        <n v="11109573"/>
        <n v="11101053"/>
        <n v="11104418"/>
        <n v="11107700"/>
        <n v="11103126"/>
        <n v="11107704"/>
        <n v="11102704"/>
        <n v="11106301"/>
        <n v="11102730"/>
        <n v="11103728"/>
        <n v="11106771"/>
        <n v="11103948"/>
        <n v="11109504"/>
        <n v="11104260"/>
        <n v="11101173"/>
        <n v="11109537"/>
        <n v="11107828"/>
        <n v="11104392"/>
        <n v="11101423"/>
        <n v="11108280"/>
        <n v="11100505"/>
        <n v="11104452"/>
        <n v="11108117"/>
        <n v="11101727"/>
        <n v="11100014"/>
        <n v="11100524"/>
        <n v="11101113"/>
        <n v="11102464"/>
        <n v="11107934"/>
        <n v="11101048"/>
        <n v="11107497"/>
        <n v="11107458"/>
        <n v="11102335"/>
        <n v="11103048"/>
        <n v="11106095"/>
        <n v="11100946"/>
        <n v="11107125"/>
        <n v="11104526"/>
        <n v="11108173"/>
        <n v="11106667"/>
        <n v="11103807"/>
        <n v="11105148"/>
        <n v="11104352"/>
        <n v="11106681"/>
        <n v="11102032"/>
        <n v="11100112"/>
        <n v="11107303"/>
        <n v="11108001"/>
        <n v="11100851"/>
        <n v="11100537"/>
        <n v="11104684"/>
        <n v="11100447"/>
        <n v="11107377"/>
        <n v="11103571"/>
        <n v="11103779"/>
        <n v="11104889"/>
        <n v="11108369"/>
        <n v="11105899"/>
        <n v="11102355"/>
        <n v="11101849"/>
        <n v="11105269"/>
        <n v="11101756"/>
        <n v="11106593"/>
        <n v="11107219"/>
        <n v="11107528"/>
        <n v="11102452"/>
        <n v="11104584"/>
        <n v="11100231"/>
        <n v="11103847"/>
        <n v="11100199"/>
        <n v="11101128"/>
        <n v="11105399"/>
        <n v="11109281"/>
        <n v="11109897"/>
        <n v="11102909"/>
        <n v="11105002"/>
        <n v="11109616"/>
        <n v="11109087"/>
        <n v="11106765"/>
        <n v="11107560"/>
        <n v="11107902"/>
        <n v="11102905"/>
        <n v="11103305"/>
        <n v="11107850"/>
        <n v="11101146"/>
        <n v="11105053"/>
        <n v="11106513"/>
        <n v="11100198"/>
        <n v="11107538"/>
        <n v="11104377"/>
        <n v="11106160"/>
        <n v="11106037"/>
        <n v="11106625"/>
        <n v="11103182"/>
        <n v="11101830"/>
        <n v="11108023"/>
        <n v="11100152"/>
        <n v="11106845"/>
        <n v="11105046"/>
        <n v="11100034"/>
        <n v="11103943"/>
        <n v="11107104"/>
        <n v="11106731"/>
        <n v="11102241"/>
        <n v="11101807"/>
        <n v="11109667"/>
        <n v="11104687"/>
        <n v="11104347"/>
        <n v="11105276"/>
        <n v="11100478"/>
        <n v="11107529"/>
        <n v="11107558"/>
        <n v="11109267"/>
        <n v="11105181"/>
        <n v="11102418"/>
        <n v="11102622"/>
        <n v="11106358"/>
        <n v="11100474"/>
        <n v="11101854"/>
        <n v="11109706"/>
        <n v="11107341"/>
        <n v="11102138"/>
        <n v="11108541"/>
        <n v="11100879"/>
        <n v="11102921"/>
        <n v="11105432"/>
        <n v="11101152"/>
        <n v="11107094"/>
        <n v="11104119"/>
        <n v="11103120"/>
        <n v="11100110"/>
        <n v="11101654"/>
        <n v="11100752"/>
        <n v="11106628"/>
        <n v="11106472"/>
        <n v="11101310"/>
        <n v="11109566"/>
        <n v="11106956"/>
        <n v="11101593"/>
        <n v="11100267"/>
        <n v="11107878"/>
        <n v="11102045"/>
        <n v="11109285"/>
        <n v="11101783"/>
        <n v="11102674"/>
        <n v="11105791"/>
        <n v="11101413"/>
        <n v="11102465"/>
        <n v="11101580"/>
        <n v="11106780"/>
        <n v="11101894"/>
        <n v="11102125"/>
        <n v="11101607"/>
        <n v="11101220"/>
        <n v="11103739"/>
        <n v="11100153"/>
        <n v="11104993"/>
        <n v="11102441"/>
        <n v="11109002"/>
        <n v="11100885"/>
        <n v="11103989"/>
        <n v="11105673"/>
        <n v="11101377"/>
        <n v="11108914"/>
        <n v="11109203"/>
        <n v="11107666"/>
        <n v="11109746"/>
        <n v="11109275"/>
        <n v="11108347"/>
        <n v="11101468"/>
        <n v="11105401"/>
        <n v="11107293"/>
        <n v="11104305"/>
        <n v="11105340"/>
        <n v="11100754"/>
        <n v="11108861"/>
        <n v="11100305"/>
        <n v="11105871"/>
        <n v="11101571"/>
        <n v="11108859"/>
        <n v="11108977"/>
        <n v="11104547"/>
        <n v="11106572"/>
        <n v="11107856"/>
        <n v="11101898"/>
        <n v="11102254"/>
        <n v="11108181"/>
        <n v="11108144"/>
        <n v="11108558"/>
        <n v="11105855"/>
        <n v="11101112"/>
        <n v="11103965"/>
        <n v="11104425"/>
        <n v="11109774"/>
        <n v="11105084"/>
        <n v="11101603"/>
        <n v="11101753"/>
        <n v="11107883"/>
        <n v="11108937"/>
        <n v="11109416"/>
        <n v="11102542"/>
        <n v="11100612"/>
        <n v="11106846"/>
        <n v="11103133"/>
        <n v="11109268"/>
        <n v="11107397"/>
        <n v="11105951"/>
        <n v="11100597"/>
        <n v="11109327"/>
        <n v="11101492"/>
        <n v="11105884"/>
        <n v="11101913"/>
        <n v="11101039"/>
        <n v="11100566"/>
        <n v="11108803"/>
        <n v="11106416"/>
        <n v="11101675"/>
        <n v="11101527"/>
        <n v="11100001"/>
        <n v="11109548"/>
        <n v="11106223"/>
        <n v="11101681"/>
        <n v="11105961"/>
        <n v="11100693"/>
        <n v="11106228"/>
        <n v="11109491"/>
        <n v="11109186"/>
        <n v="11106937"/>
        <n v="11100895"/>
        <n v="11107536"/>
        <n v="11100211"/>
        <n v="11106770"/>
        <n v="11106152"/>
        <n v="11103056"/>
        <n v="11104313"/>
        <n v="11108768"/>
        <n v="11103032"/>
        <n v="11104681"/>
        <n v="11102586"/>
        <n v="11100649"/>
        <n v="11109576"/>
        <n v="11101013"/>
        <n v="11104446"/>
        <n v="11109443"/>
        <n v="11103842"/>
        <n v="11105377"/>
        <n v="11103329"/>
        <n v="11109134"/>
        <n v="11105143"/>
        <n v="11101164"/>
        <n v="11106387"/>
        <n v="11102862"/>
        <n v="11107457"/>
        <n v="11102702"/>
        <n v="11107681"/>
        <n v="11107462"/>
        <n v="11101677"/>
        <n v="11104735"/>
        <n v="11103221"/>
        <n v="11103733"/>
        <n v="11103181"/>
        <n v="11105033"/>
        <n v="11102479"/>
        <n v="11102992"/>
        <n v="11107167"/>
        <n v="11109933"/>
        <n v="11104980"/>
        <n v="11102256"/>
        <n v="11104617"/>
        <n v="11107158"/>
        <n v="11104467"/>
        <n v="11107120"/>
        <n v="11108039"/>
        <n v="11108656"/>
        <n v="11106618"/>
        <n v="11101733"/>
        <n v="11109356"/>
        <n v="11100139"/>
        <n v="11104680"/>
        <n v="11102816"/>
        <n v="11108451"/>
        <n v="11106893"/>
        <n v="11108489"/>
        <n v="11104579"/>
        <n v="11100098"/>
        <n v="11104539"/>
        <n v="11100356"/>
        <n v="11106761"/>
        <n v="11107038"/>
        <n v="11104564"/>
        <n v="11102231"/>
        <n v="11108909"/>
        <n v="11106772"/>
        <n v="11105851"/>
        <n v="11100242"/>
        <n v="11102049"/>
        <n v="11108866"/>
        <n v="11102083"/>
        <n v="11102110"/>
        <n v="11103209"/>
        <n v="11105638"/>
        <n v="11103362"/>
        <n v="11108341"/>
        <n v="11100219"/>
        <n v="11104029"/>
        <n v="11109777"/>
        <n v="11107588"/>
        <n v="11109594"/>
        <n v="11107282"/>
        <n v="11106583"/>
        <n v="11105751"/>
        <n v="11105594"/>
        <n v="11105161"/>
        <n v="11107265"/>
        <n v="11102953"/>
        <n v="11105050"/>
        <n v="11100282"/>
        <n v="11101762"/>
        <n v="11100643"/>
        <n v="11109114"/>
        <n v="11106150"/>
        <n v="11108686"/>
        <n v="11108691"/>
        <n v="11104619"/>
        <n v="11100959"/>
        <n v="11103798"/>
        <n v="11109048"/>
        <n v="11106113"/>
        <n v="11101678"/>
        <n v="11105167"/>
        <n v="11104588"/>
        <n v="11101528"/>
        <n v="11100018"/>
        <n v="11100867"/>
        <n v="11102930"/>
        <n v="11105396"/>
        <n v="11109490"/>
        <n v="11102419"/>
        <n v="11103285"/>
        <n v="11109722"/>
        <n v="11102654"/>
        <n v="11107301"/>
        <n v="11109395"/>
        <n v="11106382"/>
        <n v="11102163"/>
        <n v="11106279"/>
        <n v="11104091"/>
        <n v="11107972"/>
        <n v="11107899"/>
        <n v="11108509"/>
        <n v="11104277"/>
        <n v="11100362"/>
        <n v="11108447"/>
        <n v="11102423"/>
        <n v="11108488"/>
        <n v="11100041"/>
        <n v="11101051"/>
        <n v="11101131"/>
        <n v="11100935"/>
        <n v="11103910"/>
        <n v="11105115"/>
        <n v="11109535"/>
        <n v="11104856"/>
        <n v="11109066"/>
        <n v="11106629"/>
        <n v="11109753"/>
        <n v="11104822"/>
        <n v="11106934"/>
        <n v="11104626"/>
        <n v="11100907"/>
        <n v="11109442"/>
        <n v="11108412"/>
        <n v="11106237"/>
        <n v="11102476"/>
        <n v="11103556"/>
        <n v="11102193"/>
        <n v="11104633"/>
        <n v="11102069"/>
        <n v="11109572"/>
        <n v="11107962"/>
        <n v="11104979"/>
        <n v="11107510"/>
        <n v="11108571"/>
        <n v="11102946"/>
        <n v="11109821"/>
        <n v="11109729"/>
        <n v="11109135"/>
        <n v="11107638"/>
        <n v="11109786"/>
        <n v="11109713"/>
        <n v="11101702"/>
        <n v="11104926"/>
        <n v="11104383"/>
        <n v="11109666"/>
        <n v="11106966"/>
        <n v="11106098"/>
        <n v="11109067"/>
        <n v="11101888"/>
        <n v="11109199"/>
        <n v="11102790"/>
        <n v="11104566"/>
        <n v="11100534"/>
        <n v="11101344"/>
        <n v="11105626"/>
        <n v="11104183"/>
        <n v="11103316"/>
        <n v="11105014"/>
        <n v="11108344"/>
        <n v="11105162"/>
        <n v="11101049"/>
        <n v="11106510"/>
        <n v="11108443"/>
        <n v="11106376"/>
        <n v="11105569"/>
        <n v="11108142"/>
        <n v="11108485"/>
        <n v="11108954"/>
        <n v="11107353"/>
        <n v="11109947"/>
        <n v="11101938"/>
        <n v="11105669"/>
        <n v="11109959"/>
        <n v="11102185"/>
        <n v="11108476"/>
        <n v="11100180"/>
        <n v="11103498"/>
        <n v="11107300"/>
        <n v="11104917"/>
        <n v="11103357"/>
        <n v="11106043"/>
        <n v="11107520"/>
        <n v="11105039"/>
        <n v="11102968"/>
        <n v="11104230"/>
        <n v="11104698"/>
        <n v="11104491"/>
        <n v="11108931"/>
        <n v="11102620"/>
        <n v="11109487"/>
        <n v="11109561"/>
        <n v="11109190"/>
        <n v="11101965"/>
        <n v="11105255"/>
        <n v="11105639"/>
        <n v="11102023"/>
        <n v="11109175"/>
        <n v="11104956"/>
        <n v="11108453"/>
        <n v="11109543"/>
        <n v="11101017"/>
        <n v="11106052"/>
        <n v="11100328"/>
        <n v="11109361"/>
        <n v="11107422"/>
        <n v="11100059"/>
        <n v="11105660"/>
        <n v="11109384"/>
        <n v="11106936"/>
        <n v="11105620"/>
        <n v="11102290"/>
        <n v="11105850"/>
        <n v="11108349"/>
      </sharedItems>
    </cacheField>
    <cacheField name="Phone" numFmtId="0">
      <sharedItems containsSemiMixedTypes="0" containsString="0" containsNumber="1" containsInteger="1" minValue="105113690" maxValue="9982293795"/>
    </cacheField>
    <cacheField name="Roll" numFmtId="49">
      <sharedItems count="900">
        <s v="ABC1"/>
        <s v="ABC2"/>
        <s v="ABC3"/>
        <s v="ABC4"/>
        <s v="ABC5"/>
        <s v="ABC6"/>
        <s v="ABC7"/>
        <s v="ABC8"/>
        <s v="ABC9"/>
        <s v="ABC10"/>
        <s v="ABC11"/>
        <s v="ABC12"/>
        <s v="ABC13"/>
        <s v="ABC14"/>
        <s v="ABC15"/>
        <s v="ABC16"/>
        <s v="ABC17"/>
        <s v="ABC18"/>
        <s v="ABC19"/>
        <s v="ABC20"/>
        <s v="ABC21"/>
        <s v="ABC22"/>
        <s v="ABC23"/>
        <s v="ABC24"/>
        <s v="ABC25"/>
        <s v="ABC26"/>
        <s v="ABC27"/>
        <s v="ABC28"/>
        <s v="ABC29"/>
        <s v="ABC30"/>
        <s v="ABC31"/>
        <s v="ABC32"/>
        <s v="ABC33"/>
        <s v="ABC34"/>
        <s v="ABC35"/>
        <s v="ABC36"/>
        <s v="ABC37"/>
        <s v="ABC38"/>
        <s v="ABC39"/>
        <s v="ABC40"/>
        <s v="ABC41"/>
        <s v="ABC42"/>
        <s v="ABC43"/>
        <s v="ABC44"/>
        <s v="ABC45"/>
        <s v="ABC46"/>
        <s v="ABC47"/>
        <s v="ABC48"/>
        <s v="ABC49"/>
        <s v="ABC50"/>
        <s v="ABC51"/>
        <s v="ABC52"/>
        <s v="ABC53"/>
        <s v="ABC54"/>
        <s v="ABC55"/>
        <s v="ABC56"/>
        <s v="ABC57"/>
        <s v="ABC58"/>
        <s v="ABC59"/>
        <s v="ABC60"/>
        <s v="ABC61"/>
        <s v="ABC62"/>
        <s v="ABC63"/>
        <s v="ABC64"/>
        <s v="ABC65"/>
        <s v="ABC66"/>
        <s v="ABC67"/>
        <s v="ABC68"/>
        <s v="ABC69"/>
        <s v="ABC70"/>
        <s v="ABC71"/>
        <s v="ABC72"/>
        <s v="ABC73"/>
        <s v="ABC74"/>
        <s v="ABC75"/>
        <s v="ABC76"/>
        <s v="ABC77"/>
        <s v="ABC78"/>
        <s v="ABC79"/>
        <s v="ABC80"/>
        <s v="ABC81"/>
        <s v="ABC82"/>
        <s v="ABC83"/>
        <s v="ABC84"/>
        <s v="ABC85"/>
        <s v="ABC86"/>
        <s v="ABC87"/>
        <s v="ABC88"/>
        <s v="ABC89"/>
        <s v="ABC90"/>
        <s v="ABC91"/>
        <s v="ABC92"/>
        <s v="ABC93"/>
        <s v="ABC94"/>
        <s v="ABC95"/>
        <s v="ABC96"/>
        <s v="ABC97"/>
        <s v="ABC98"/>
        <s v="ABC99"/>
        <s v="ABC100"/>
        <s v="ABC101"/>
        <s v="ABC102"/>
        <s v="ABC103"/>
        <s v="ABC104"/>
        <s v="ABC105"/>
        <s v="ABC106"/>
        <s v="ABC107"/>
        <s v="ABC108"/>
        <s v="ABC109"/>
        <s v="ABC110"/>
        <s v="ABC111"/>
        <s v="ABC112"/>
        <s v="ABC113"/>
        <s v="ABC114"/>
        <s v="ABC115"/>
        <s v="ABC116"/>
        <s v="ABC117"/>
        <s v="ABC118"/>
        <s v="ABC119"/>
        <s v="ABC120"/>
        <s v="ABC121"/>
        <s v="ABC122"/>
        <s v="ABC123"/>
        <s v="ABC124"/>
        <s v="ABC125"/>
        <s v="ABC126"/>
        <s v="ABC127"/>
        <s v="ABC128"/>
        <s v="ABC129"/>
        <s v="ABC130"/>
        <s v="ABC131"/>
        <s v="ABC132"/>
        <s v="ABC133"/>
        <s v="ABC134"/>
        <s v="ABC135"/>
        <s v="ABC136"/>
        <s v="ABC137"/>
        <s v="ABC138"/>
        <s v="ABC139"/>
        <s v="ABC140"/>
        <s v="ABC141"/>
        <s v="ABC142"/>
        <s v="ABC143"/>
        <s v="ABC144"/>
        <s v="ABC145"/>
        <s v="ABC146"/>
        <s v="ABC147"/>
        <s v="ABC148"/>
        <s v="ABC149"/>
        <s v="ABC150"/>
        <s v="ABC151"/>
        <s v="ABC152"/>
        <s v="ABC153"/>
        <s v="ABC154"/>
        <s v="ABC155"/>
        <s v="ABC156"/>
        <s v="ABC157"/>
        <s v="ABC158"/>
        <s v="ABC159"/>
        <s v="ABC160"/>
        <s v="ABC161"/>
        <s v="ABC162"/>
        <s v="ABC163"/>
        <s v="ABC164"/>
        <s v="ABC165"/>
        <s v="ABC166"/>
        <s v="ABC167"/>
        <s v="ABC168"/>
        <s v="ABC169"/>
        <s v="ABC170"/>
        <s v="ABC171"/>
        <s v="ABC172"/>
        <s v="ABC173"/>
        <s v="ABC174"/>
        <s v="ABC175"/>
        <s v="ABC176"/>
        <s v="ABC177"/>
        <s v="ABC178"/>
        <s v="ABC179"/>
        <s v="ABC180"/>
        <s v="ABC181"/>
        <s v="ABC182"/>
        <s v="ABC183"/>
        <s v="ABC184"/>
        <s v="ABC185"/>
        <s v="ABC186"/>
        <s v="ABC187"/>
        <s v="ABC188"/>
        <s v="ABC189"/>
        <s v="ABC190"/>
        <s v="ABC191"/>
        <s v="ABC192"/>
        <s v="ABC193"/>
        <s v="ABC194"/>
        <s v="ABC195"/>
        <s v="ABC196"/>
        <s v="ABC197"/>
        <s v="ABC198"/>
        <s v="ABC199"/>
        <s v="ABC200"/>
        <s v="ABC201"/>
        <s v="ABC202"/>
        <s v="ABC203"/>
        <s v="ABC204"/>
        <s v="ABC205"/>
        <s v="ABC206"/>
        <s v="ABC207"/>
        <s v="ABC208"/>
        <s v="ABC209"/>
        <s v="ABC210"/>
        <s v="ABC211"/>
        <s v="ABC212"/>
        <s v="ABC213"/>
        <s v="ABC214"/>
        <s v="ABC215"/>
        <s v="ABC216"/>
        <s v="ABC217"/>
        <s v="ABC218"/>
        <s v="ABC219"/>
        <s v="ABC220"/>
        <s v="ABC221"/>
        <s v="ABC222"/>
        <s v="ABC223"/>
        <s v="ABC224"/>
        <s v="ABC225"/>
        <s v="ABC226"/>
        <s v="ABC227"/>
        <s v="ABC228"/>
        <s v="ABC229"/>
        <s v="ABC230"/>
        <s v="ABC231"/>
        <s v="ABC232"/>
        <s v="ABC233"/>
        <s v="ABC234"/>
        <s v="ABC235"/>
        <s v="ABC236"/>
        <s v="ABC237"/>
        <s v="ABC238"/>
        <s v="ABC239"/>
        <s v="ABC240"/>
        <s v="ABC241"/>
        <s v="ABC242"/>
        <s v="ABC243"/>
        <s v="ABC244"/>
        <s v="ABC245"/>
        <s v="ABC246"/>
        <s v="ABC247"/>
        <s v="ABC248"/>
        <s v="ABC249"/>
        <s v="ABC250"/>
        <s v="ABC251"/>
        <s v="ABC252"/>
        <s v="ABC253"/>
        <s v="ABC254"/>
        <s v="ABC255"/>
        <s v="ABC256"/>
        <s v="ABC257"/>
        <s v="ABC258"/>
        <s v="ABC259"/>
        <s v="ABC260"/>
        <s v="ABC261"/>
        <s v="ABC262"/>
        <s v="ABC263"/>
        <s v="ABC264"/>
        <s v="ABC265"/>
        <s v="ABC266"/>
        <s v="ABC267"/>
        <s v="ABC268"/>
        <s v="ABC269"/>
        <s v="ABC270"/>
        <s v="ABC271"/>
        <s v="ABC272"/>
        <s v="ABC273"/>
        <s v="ABC274"/>
        <s v="ABC275"/>
        <s v="ABC276"/>
        <s v="ABC277"/>
        <s v="ABC278"/>
        <s v="ABC279"/>
        <s v="ABC280"/>
        <s v="ABC281"/>
        <s v="ABC282"/>
        <s v="ABC283"/>
        <s v="ABC284"/>
        <s v="ABC285"/>
        <s v="ABC286"/>
        <s v="ABC287"/>
        <s v="ABC288"/>
        <s v="ABC289"/>
        <s v="ABC290"/>
        <s v="ABC291"/>
        <s v="ABC292"/>
        <s v="ABC293"/>
        <s v="ABC294"/>
        <s v="ABC295"/>
        <s v="ABC296"/>
        <s v="ABC297"/>
        <s v="ABC298"/>
        <s v="ABC299"/>
        <s v="ABC300"/>
        <s v="ABC301"/>
        <s v="ABC302"/>
        <s v="ABC303"/>
        <s v="ABC304"/>
        <s v="ABC305"/>
        <s v="ABC306"/>
        <s v="ABC307"/>
        <s v="ABC308"/>
        <s v="ABC309"/>
        <s v="ABC310"/>
        <s v="ABC311"/>
        <s v="ABC312"/>
        <s v="ABC313"/>
        <s v="ABC314"/>
        <s v="ABC315"/>
        <s v="ABC316"/>
        <s v="ABC317"/>
        <s v="ABC318"/>
        <s v="ABC319"/>
        <s v="ABC320"/>
        <s v="ABC321"/>
        <s v="ABC322"/>
        <s v="ABC323"/>
        <s v="ABC324"/>
        <s v="ABC325"/>
        <s v="ABC326"/>
        <s v="ABC327"/>
        <s v="ABC328"/>
        <s v="ABC329"/>
        <s v="ABC330"/>
        <s v="ABC331"/>
        <s v="ABC332"/>
        <s v="ABC333"/>
        <s v="ABC334"/>
        <s v="ABC335"/>
        <s v="ABC336"/>
        <s v="ABC337"/>
        <s v="ABC338"/>
        <s v="ABC339"/>
        <s v="ABC340"/>
        <s v="ABC341"/>
        <s v="ABC342"/>
        <s v="ABC343"/>
        <s v="ABC344"/>
        <s v="ABC345"/>
        <s v="ABC346"/>
        <s v="ABC347"/>
        <s v="ABC348"/>
        <s v="ABC349"/>
        <s v="ABC350"/>
        <s v="ABC351"/>
        <s v="ABC352"/>
        <s v="ABC353"/>
        <s v="ABC354"/>
        <s v="ABC355"/>
        <s v="ABC356"/>
        <s v="ABC357"/>
        <s v="ABC358"/>
        <s v="ABC359"/>
        <s v="ABC360"/>
        <s v="ABC361"/>
        <s v="ABC362"/>
        <s v="ABC363"/>
        <s v="ABC364"/>
        <s v="ABC365"/>
        <s v="ABC366"/>
        <s v="ABC367"/>
        <s v="ABC368"/>
        <s v="ABC369"/>
        <s v="ABC370"/>
        <s v="ABC371"/>
        <s v="ABC372"/>
        <s v="ABC373"/>
        <s v="ABC374"/>
        <s v="ABC375"/>
        <s v="ABC376"/>
        <s v="ABC377"/>
        <s v="ABC378"/>
        <s v="ABC379"/>
        <s v="ABC380"/>
        <s v="ABC381"/>
        <s v="ABC382"/>
        <s v="ABC383"/>
        <s v="ABC384"/>
        <s v="ABC385"/>
        <s v="ABC386"/>
        <s v="ABC387"/>
        <s v="ABC388"/>
        <s v="ABC389"/>
        <s v="ABC390"/>
        <s v="ABC391"/>
        <s v="ABC392"/>
        <s v="ABC393"/>
        <s v="ABC394"/>
        <s v="ABC395"/>
        <s v="ABC396"/>
        <s v="ABC397"/>
        <s v="ABC398"/>
        <s v="ABC399"/>
        <s v="ABC400"/>
        <s v="ABC401"/>
        <s v="ABC402"/>
        <s v="ABC403"/>
        <s v="ABC404"/>
        <s v="ABC405"/>
        <s v="ABC406"/>
        <s v="ABC407"/>
        <s v="ABC408"/>
        <s v="ABC409"/>
        <s v="ABC410"/>
        <s v="ABC411"/>
        <s v="ABC412"/>
        <s v="ABC413"/>
        <s v="ABC414"/>
        <s v="ABC415"/>
        <s v="ABC416"/>
        <s v="ABC417"/>
        <s v="ABC418"/>
        <s v="ABC419"/>
        <s v="ABC420"/>
        <s v="ABC421"/>
        <s v="ABC422"/>
        <s v="ABC423"/>
        <s v="ABC424"/>
        <s v="ABC425"/>
        <s v="ABC426"/>
        <s v="ABC427"/>
        <s v="ABC428"/>
        <s v="ABC429"/>
        <s v="ABC430"/>
        <s v="ABC431"/>
        <s v="ABC432"/>
        <s v="ABC433"/>
        <s v="ABC434"/>
        <s v="ABC435"/>
        <s v="ABC436"/>
        <s v="ABC437"/>
        <s v="ABC438"/>
        <s v="ABC439"/>
        <s v="ABC440"/>
        <s v="ABC441"/>
        <s v="ABC442"/>
        <s v="ABC443"/>
        <s v="ABC444"/>
        <s v="ABC445"/>
        <s v="ABC446"/>
        <s v="ABC447"/>
        <s v="ABC448"/>
        <s v="ABC449"/>
        <s v="ABC450"/>
        <s v="ABC451"/>
        <s v="ABC452"/>
        <s v="ABC453"/>
        <s v="ABC454"/>
        <s v="ABC455"/>
        <s v="ABC456"/>
        <s v="ABC457"/>
        <s v="ABC458"/>
        <s v="ABC459"/>
        <s v="ABC460"/>
        <s v="ABC461"/>
        <s v="ABC462"/>
        <s v="ABC463"/>
        <s v="ABC464"/>
        <s v="ABC465"/>
        <s v="ABC466"/>
        <s v="ABC467"/>
        <s v="ABC468"/>
        <s v="ABC469"/>
        <s v="ABC470"/>
        <s v="ABC471"/>
        <s v="ABC472"/>
        <s v="ABC473"/>
        <s v="ABC474"/>
        <s v="ABC475"/>
        <s v="ABC476"/>
        <s v="ABC477"/>
        <s v="ABC478"/>
        <s v="ABC479"/>
        <s v="ABC480"/>
        <s v="ABC481"/>
        <s v="ABC482"/>
        <s v="ABC483"/>
        <s v="ABC484"/>
        <s v="ABC485"/>
        <s v="ABC486"/>
        <s v="ABC487"/>
        <s v="ABC488"/>
        <s v="ABC489"/>
        <s v="ABC490"/>
        <s v="ABC491"/>
        <s v="ABC492"/>
        <s v="ABC493"/>
        <s v="ABC494"/>
        <s v="ABC495"/>
        <s v="ABC496"/>
        <s v="ABC497"/>
        <s v="ABC498"/>
        <s v="ABC499"/>
        <s v="ABC500"/>
        <s v="ABC501"/>
        <s v="ABC502"/>
        <s v="ABC503"/>
        <s v="ABC504"/>
        <s v="ABC505"/>
        <s v="ABC506"/>
        <s v="ABC507"/>
        <s v="ABC508"/>
        <s v="ABC509"/>
        <s v="ABC510"/>
        <s v="ABC511"/>
        <s v="ABC512"/>
        <s v="ABC513"/>
        <s v="ABC514"/>
        <s v="ABC515"/>
        <s v="ABC516"/>
        <s v="ABC517"/>
        <s v="ABC518"/>
        <s v="ABC519"/>
        <s v="ABC520"/>
        <s v="ABC521"/>
        <s v="ABC522"/>
        <s v="ABC523"/>
        <s v="ABC524"/>
        <s v="ABC525"/>
        <s v="ABC526"/>
        <s v="ABC527"/>
        <s v="ABC528"/>
        <s v="ABC529"/>
        <s v="ABC530"/>
        <s v="ABC531"/>
        <s v="ABC532"/>
        <s v="ABC533"/>
        <s v="ABC534"/>
        <s v="ABC535"/>
        <s v="ABC536"/>
        <s v="ABC537"/>
        <s v="ABC538"/>
        <s v="ABC539"/>
        <s v="ABC540"/>
        <s v="ABC541"/>
        <s v="ABC542"/>
        <s v="ABC543"/>
        <s v="ABC544"/>
        <s v="ABC545"/>
        <s v="ABC546"/>
        <s v="ABC547"/>
        <s v="ABC548"/>
        <s v="ABC549"/>
        <s v="ABC550"/>
        <s v="ABC551"/>
        <s v="ABC552"/>
        <s v="ABC553"/>
        <s v="ABC554"/>
        <s v="ABC555"/>
        <s v="ABC556"/>
        <s v="ABC557"/>
        <s v="ABC558"/>
        <s v="ABC559"/>
        <s v="ABC560"/>
        <s v="ABC561"/>
        <s v="ABC562"/>
        <s v="ABC563"/>
        <s v="ABC564"/>
        <s v="ABC565"/>
        <s v="ABC566"/>
        <s v="ABC567"/>
        <s v="ABC568"/>
        <s v="ABC569"/>
        <s v="ABC570"/>
        <s v="ABC571"/>
        <s v="ABC572"/>
        <s v="ABC573"/>
        <s v="ABC574"/>
        <s v="ABC575"/>
        <s v="ABC576"/>
        <s v="ABC577"/>
        <s v="ABC578"/>
        <s v="ABC579"/>
        <s v="ABC580"/>
        <s v="ABC581"/>
        <s v="ABC582"/>
        <s v="ABC583"/>
        <s v="ABC584"/>
        <s v="ABC585"/>
        <s v="ABC586"/>
        <s v="ABC587"/>
        <s v="ABC588"/>
        <s v="ABC589"/>
        <s v="ABC590"/>
        <s v="ABC591"/>
        <s v="ABC592"/>
        <s v="ABC593"/>
        <s v="ABC594"/>
        <s v="ABC595"/>
        <s v="ABC596"/>
        <s v="ABC597"/>
        <s v="ABC598"/>
        <s v="ABC599"/>
        <s v="ABC600"/>
        <s v="ABC601"/>
        <s v="ABC602"/>
        <s v="ABC603"/>
        <s v="ABC604"/>
        <s v="ABC605"/>
        <s v="ABC606"/>
        <s v="ABC607"/>
        <s v="ABC608"/>
        <s v="ABC609"/>
        <s v="ABC610"/>
        <s v="ABC611"/>
        <s v="ABC612"/>
        <s v="ABC613"/>
        <s v="ABC614"/>
        <s v="ABC615"/>
        <s v="ABC616"/>
        <s v="ABC617"/>
        <s v="ABC618"/>
        <s v="ABC619"/>
        <s v="ABC620"/>
        <s v="ABC621"/>
        <s v="ABC622"/>
        <s v="ABC623"/>
        <s v="ABC624"/>
        <s v="ABC625"/>
        <s v="ABC626"/>
        <s v="ABC627"/>
        <s v="ABC628"/>
        <s v="ABC629"/>
        <s v="ABC630"/>
        <s v="ABC631"/>
        <s v="ABC632"/>
        <s v="ABC633"/>
        <s v="ABC634"/>
        <s v="ABC635"/>
        <s v="ABC636"/>
        <s v="ABC637"/>
        <s v="ABC638"/>
        <s v="ABC639"/>
        <s v="ABC640"/>
        <s v="ABC641"/>
        <s v="ABC642"/>
        <s v="ABC643"/>
        <s v="ABC644"/>
        <s v="ABC645"/>
        <s v="ABC646"/>
        <s v="ABC647"/>
        <s v="ABC648"/>
        <s v="ABC649"/>
        <s v="ABC650"/>
        <s v="ABC651"/>
        <s v="ABC652"/>
        <s v="ABC653"/>
        <s v="ABC654"/>
        <s v="ABC655"/>
        <s v="ABC656"/>
        <s v="ABC657"/>
        <s v="ABC658"/>
        <s v="ABC659"/>
        <s v="ABC660"/>
        <s v="ABC661"/>
        <s v="ABC662"/>
        <s v="ABC663"/>
        <s v="ABC664"/>
        <s v="ABC665"/>
        <s v="ABC666"/>
        <s v="ABC667"/>
        <s v="ABC668"/>
        <s v="ABC669"/>
        <s v="ABC670"/>
        <s v="ABC671"/>
        <s v="ABC672"/>
        <s v="ABC673"/>
        <s v="ABC674"/>
        <s v="ABC675"/>
        <s v="ABC676"/>
        <s v="ABC677"/>
        <s v="ABC678"/>
        <s v="ABC679"/>
        <s v="ABC680"/>
        <s v="ABC681"/>
        <s v="ABC682"/>
        <s v="ABC683"/>
        <s v="ABC684"/>
        <s v="ABC685"/>
        <s v="ABC686"/>
        <s v="ABC687"/>
        <s v="ABC688"/>
        <s v="ABC689"/>
        <s v="ABC690"/>
        <s v="ABC691"/>
        <s v="ABC692"/>
        <s v="ABC693"/>
        <s v="ABC694"/>
        <s v="ABC695"/>
        <s v="ABC696"/>
        <s v="ABC697"/>
        <s v="ABC698"/>
        <s v="ABC699"/>
        <s v="ABC700"/>
        <s v="ABC701"/>
        <s v="ABC702"/>
        <s v="ABC703"/>
        <s v="ABC704"/>
        <s v="ABC705"/>
        <s v="ABC706"/>
        <s v="ABC707"/>
        <s v="ABC708"/>
        <s v="ABC709"/>
        <s v="ABC710"/>
        <s v="ABC711"/>
        <s v="ABC712"/>
        <s v="ABC713"/>
        <s v="ABC714"/>
        <s v="ABC715"/>
        <s v="ABC716"/>
        <s v="ABC717"/>
        <s v="ABC718"/>
        <s v="ABC719"/>
        <s v="ABC720"/>
        <s v="ABC721"/>
        <s v="ABC722"/>
        <s v="ABC723"/>
        <s v="ABC724"/>
        <s v="ABC725"/>
        <s v="ABC726"/>
        <s v="ABC727"/>
        <s v="ABC728"/>
        <s v="ABC729"/>
        <s v="ABC730"/>
        <s v="ABC731"/>
        <s v="ABC732"/>
        <s v="ABC733"/>
        <s v="ABC734"/>
        <s v="ABC735"/>
        <s v="ABC736"/>
        <s v="ABC737"/>
        <s v="ABC738"/>
        <s v="ABC739"/>
        <s v="ABC740"/>
        <s v="ABC741"/>
        <s v="ABC742"/>
        <s v="ABC743"/>
        <s v="ABC744"/>
        <s v="ABC745"/>
        <s v="ABC746"/>
        <s v="ABC747"/>
        <s v="ABC748"/>
        <s v="ABC749"/>
        <s v="ABC750"/>
        <s v="ABC751"/>
        <s v="ABC752"/>
        <s v="ABC753"/>
        <s v="ABC754"/>
        <s v="ABC755"/>
        <s v="ABC756"/>
        <s v="ABC757"/>
        <s v="ABC758"/>
        <s v="ABC759"/>
        <s v="ABC760"/>
        <s v="ABC761"/>
        <s v="ABC762"/>
        <s v="ABC763"/>
        <s v="ABC764"/>
        <s v="ABC765"/>
        <s v="ABC766"/>
        <s v="ABC767"/>
        <s v="ABC768"/>
        <s v="ABC769"/>
        <s v="ABC770"/>
        <s v="ABC771"/>
        <s v="ABC772"/>
        <s v="ABC773"/>
        <s v="ABC774"/>
        <s v="ABC775"/>
        <s v="ABC776"/>
        <s v="ABC777"/>
        <s v="ABC778"/>
        <s v="ABC779"/>
        <s v="ABC780"/>
        <s v="ABC781"/>
        <s v="ABC782"/>
        <s v="ABC783"/>
        <s v="ABC784"/>
        <s v="ABC785"/>
        <s v="ABC786"/>
        <s v="ABC787"/>
        <s v="ABC788"/>
        <s v="ABC789"/>
        <s v="ABC790"/>
        <s v="ABC791"/>
        <s v="ABC792"/>
        <s v="ABC793"/>
        <s v="ABC794"/>
        <s v="ABC795"/>
        <s v="ABC796"/>
        <s v="ABC797"/>
        <s v="ABC798"/>
        <s v="ABC799"/>
        <s v="ABC800"/>
        <s v="ABC801"/>
        <s v="ABC802"/>
        <s v="ABC803"/>
        <s v="ABC804"/>
        <s v="ABC805"/>
        <s v="ABC806"/>
        <s v="ABC807"/>
        <s v="ABC808"/>
        <s v="ABC809"/>
        <s v="ABC810"/>
        <s v="ABC811"/>
        <s v="ABC812"/>
        <s v="ABC813"/>
        <s v="ABC814"/>
        <s v="ABC815"/>
        <s v="ABC816"/>
        <s v="ABC817"/>
        <s v="ABC818"/>
        <s v="ABC819"/>
        <s v="ABC820"/>
        <s v="ABC821"/>
        <s v="ABC822"/>
        <s v="ABC823"/>
        <s v="ABC824"/>
        <s v="ABC825"/>
        <s v="ABC826"/>
        <s v="ABC827"/>
        <s v="ABC828"/>
        <s v="ABC829"/>
        <s v="ABC830"/>
        <s v="ABC831"/>
        <s v="ABC832"/>
        <s v="ABC833"/>
        <s v="ABC834"/>
        <s v="ABC835"/>
        <s v="ABC836"/>
        <s v="ABC837"/>
        <s v="ABC838"/>
        <s v="ABC839"/>
        <s v="ABC840"/>
        <s v="ABC841"/>
        <s v="ABC842"/>
        <s v="ABC843"/>
        <s v="ABC844"/>
        <s v="ABC845"/>
        <s v="ABC846"/>
        <s v="ABC847"/>
        <s v="ABC848"/>
        <s v="ABC849"/>
        <s v="ABC850"/>
        <s v="ABC851"/>
        <s v="ABC852"/>
        <s v="ABC853"/>
        <s v="ABC854"/>
        <s v="ABC855"/>
        <s v="ABC856"/>
        <s v="ABC857"/>
        <s v="ABC858"/>
        <s v="ABC859"/>
        <s v="ABC860"/>
        <s v="ABC861"/>
        <s v="ABC862"/>
        <s v="ABC863"/>
        <s v="ABC864"/>
        <s v="ABC865"/>
        <s v="ABC866"/>
        <s v="ABC867"/>
        <s v="ABC868"/>
        <s v="ABC869"/>
        <s v="ABC870"/>
        <s v="ABC871"/>
        <s v="ABC872"/>
        <s v="ABC873"/>
        <s v="ABC874"/>
        <s v="ABC875"/>
        <s v="ABC876"/>
        <s v="ABC877"/>
        <s v="ABC878"/>
        <s v="ABC879"/>
        <s v="ABC880"/>
        <s v="ABC881"/>
        <s v="ABC882"/>
        <s v="ABC883"/>
        <s v="ABC884"/>
        <s v="ABC885"/>
        <s v="ABC886"/>
        <s v="ABC887"/>
        <s v="ABC888"/>
        <s v="ABC889"/>
        <s v="ABC890"/>
        <s v="ABC891"/>
        <s v="ABC892"/>
        <s v="ABC893"/>
        <s v="ABC894"/>
        <s v="ABC895"/>
        <s v="ABC896"/>
        <s v="ABC897"/>
        <s v="ABC898"/>
        <s v="ABC899"/>
        <s v="ABC900"/>
      </sharedItems>
    </cacheField>
    <cacheField name="Class" numFmtId="0">
      <sharedItems containsSemiMixedTypes="0" containsString="0" containsNumber="1" containsInteger="1" minValue="1" maxValue="10" count="10">
        <n v="1"/>
        <n v="2"/>
        <n v="3"/>
        <n v="4"/>
        <n v="5"/>
        <n v="6"/>
        <n v="7"/>
        <n v="8"/>
        <n v="9"/>
        <n v="10"/>
      </sharedItems>
    </cacheField>
    <cacheField name="Classes Held" numFmtId="0">
      <sharedItems containsSemiMixedTypes="0" containsString="0" containsNumber="1" containsInteger="1" minValue="300" maxValue="300"/>
    </cacheField>
    <cacheField name="Classes Attended" numFmtId="0">
      <sharedItems containsSemiMixedTypes="0" containsString="0" containsNumber="1" containsInteger="1" minValue="190" maxValue="295"/>
    </cacheField>
    <cacheField name="Percentage" numFmtId="0">
      <sharedItems containsSemiMixedTypes="0" containsString="0" containsNumber="1" minValue="0.63" maxValue="0.98" count="36">
        <n v="0.73"/>
        <n v="0.95"/>
        <n v="0.93"/>
        <n v="0.85"/>
        <n v="0.91"/>
        <n v="0.84"/>
        <n v="0.71"/>
        <n v="0.72"/>
        <n v="0.98"/>
        <n v="0.64"/>
        <n v="0.89"/>
        <n v="0.94"/>
        <n v="0.67"/>
        <n v="0.65"/>
        <n v="0.76"/>
        <n v="0.87"/>
        <n v="0.7"/>
        <n v="0.97"/>
        <n v="0.92"/>
        <n v="0.96"/>
        <n v="0.75"/>
        <n v="0.66"/>
        <n v="0.77"/>
        <n v="0.69"/>
        <n v="0.68"/>
        <n v="0.82"/>
        <n v="0.74"/>
        <n v="0.9"/>
        <n v="0.8"/>
        <n v="0.81"/>
        <n v="0.86"/>
        <n v="0.79"/>
        <n v="0.83"/>
        <n v="0.78"/>
        <n v="0.88"/>
        <n v="0.63"/>
      </sharedItems>
    </cacheField>
    <cacheField name="Fee to be Paid" numFmtId="164">
      <sharedItems containsSemiMixedTypes="0" containsString="0" containsNumber="1" containsInteger="1" minValue="10000" maxValue="95000"/>
    </cacheField>
    <cacheField name="Column1" numFmtId="0">
      <sharedItems containsSemiMixedTypes="0" containsString="0" containsNumber="1" containsInteger="1" minValue="5159" maxValue="94870"/>
    </cacheField>
    <cacheField name="Fee Paid" numFmtId="164">
      <sharedItems containsSemiMixedTypes="0" containsString="0" containsNumber="1" containsInteger="1" minValue="5500" maxValue="95000"/>
    </cacheField>
    <cacheField name="Balance" numFmtId="164">
      <sharedItems containsSemiMixedTypes="0" containsString="0" containsNumber="1" containsInteger="1" minValue="0" maxValue="14500"/>
    </cacheField>
    <cacheField name="Date Paid" numFmtId="49">
      <sharedItems count="127">
        <s v="11/07/2019"/>
        <s v="17/07/2019"/>
        <s v="22/07/2019"/>
        <s v="29/07/2019"/>
        <s v="19/08/2019"/>
        <s v="20/08/2019"/>
        <s v="28/08/2019"/>
        <s v="29/08/2019"/>
        <s v="03/09/2019"/>
        <s v="06/09/2019"/>
        <s v="10/09/2019"/>
        <s v="17/09/2019"/>
        <s v="18/09/2019"/>
        <s v="25/09/2019"/>
        <s v="08/10/2019"/>
        <s v="11/10/2019"/>
        <s v="12/11/2019"/>
        <s v="13/11/2019"/>
        <s v="14/11/2019"/>
        <s v="19/11/2019"/>
        <s v="02/12/2019"/>
        <s v="04/12/2019"/>
        <s v="05/12/2019"/>
        <s v="18/12/2019"/>
        <s v="30/12/2019"/>
        <s v="08/07/2019"/>
        <s v="18/07/2019"/>
        <s v="26/07/2019"/>
        <s v="09/08/2019"/>
        <s v="12/08/2019"/>
        <s v="09/09/2019"/>
        <s v="21/10/2019"/>
        <s v="29/10/2019"/>
        <s v="05/11/2019"/>
        <s v="06/11/2019"/>
        <s v="18/11/2019"/>
        <s v="21/11/2019"/>
        <s v="26/11/2019"/>
        <s v="28/11/2019"/>
        <s v="06/12/2019"/>
        <s v="09/12/2019"/>
        <s v="10/12/2019"/>
        <s v="19/12/2019"/>
        <s v="20/12/2019"/>
        <s v="10/07/2019"/>
        <s v="24/07/2019"/>
        <s v="06/08/2019"/>
        <s v="15/08/2019"/>
        <s v="22/08/2019"/>
        <s v="30/08/2019"/>
        <s v="02/09/2019"/>
        <s v="14/10/2019"/>
        <s v="25/10/2019"/>
        <s v="31/10/2019"/>
        <s v="04/11/2019"/>
        <s v="22/11/2019"/>
        <s v="25/11/2019"/>
        <s v="27/11/2019"/>
        <s v="29/11/2019"/>
        <s v="27/12/2019"/>
        <s v="23/07/2019"/>
        <s v="25/07/2019"/>
        <s v="14/08/2019"/>
        <s v="12/09/2019"/>
        <s v="13/09/2019"/>
        <s v="23/09/2019"/>
        <s v="24/09/2019"/>
        <s v="26/09/2019"/>
        <s v="02/10/2019"/>
        <s v="07/10/2019"/>
        <s v="09/10/2019"/>
        <s v="20/11/2019"/>
        <s v="16/12/2019"/>
        <s v="17/12/2019"/>
        <s v="24/12/2019"/>
        <s v="07/08/2019"/>
        <s v="21/08/2019"/>
        <s v="27/08/2019"/>
        <s v="27/09/2019"/>
        <s v="01/10/2019"/>
        <s v="08/11/2019"/>
        <s v="11/11/2019"/>
        <s v="15/11/2019"/>
        <s v="26/12/2019"/>
        <s v="19/07/2019"/>
        <s v="19/09/2019"/>
        <s v="03/10/2019"/>
        <s v="15/10/2019"/>
        <s v="16/10/2019"/>
        <s v="18/10/2019"/>
        <s v="24/10/2019"/>
        <s v="01/08/2019"/>
        <s v="16/08/2019"/>
        <s v="16/09/2019"/>
        <s v="10/10/2019"/>
        <s v="01/11/2019"/>
        <s v="03/12/2019"/>
        <s v="31/07/2019"/>
        <s v="02/08/2019"/>
        <s v="13/08/2019"/>
        <s v="11/09/2019"/>
        <s v="30/09/2019"/>
        <s v="04/10/2019"/>
        <s v="22/10/2019"/>
        <s v="09/07/2019"/>
        <s v="15/07/2019"/>
        <s v="23/08/2019"/>
        <s v="26/08/2019"/>
        <s v="05/09/2019"/>
        <s v="17/10/2019"/>
        <s v="28/10/2019"/>
        <s v="07/11/2019"/>
        <s v="11/12/2019"/>
        <s v="31/12/2019"/>
        <s v="12/07/2019"/>
        <s v="05/08/2019"/>
        <s v="08/08/2019"/>
        <s v="23/10/2019"/>
        <s v="04/09/2019"/>
        <s v="23/12/2019"/>
        <s v="30/07/2019"/>
        <s v="16/07/2019"/>
        <s v="12/12/2019"/>
        <s v="13/12/2019"/>
        <s v="25/12/2019"/>
        <s v="20/09/2019"/>
        <s v="30/10/2019"/>
      </sharedItems>
    </cacheField>
    <cacheField name="Recp number" numFmtId="0">
      <sharedItems containsMixedTypes="1" containsNumber="1" containsInteger="1" minValue="633696" maxValue="633696"/>
    </cacheField>
    <cacheField name="CA1_English" numFmtId="0">
      <sharedItems containsSemiMixedTypes="0" containsString="0" containsNumber="1" containsInteger="1" minValue="35" maxValue="99"/>
    </cacheField>
    <cacheField name="CA1_Maths" numFmtId="0">
      <sharedItems containsSemiMixedTypes="0" containsString="0" containsNumber="1" containsInteger="1" minValue="35" maxValue="99"/>
    </cacheField>
    <cacheField name="CA1_Science" numFmtId="0">
      <sharedItems containsSemiMixedTypes="0" containsString="0" containsNumber="1" containsInteger="1" minValue="35" maxValue="99"/>
    </cacheField>
    <cacheField name="CA1_History" numFmtId="0">
      <sharedItems containsSemiMixedTypes="0" containsString="0" containsNumber="1" containsInteger="1" minValue="35" maxValue="99"/>
    </cacheField>
    <cacheField name="CA1_Total" numFmtId="0">
      <sharedItems containsSemiMixedTypes="0" containsString="0" containsNumber="1" containsInteger="1" minValue="162" maxValue="380"/>
    </cacheField>
    <cacheField name="CA1_Average" numFmtId="0">
      <sharedItems containsSemiMixedTypes="0" containsString="0" containsNumber="1" minValue="40.5" maxValue="95"/>
    </cacheField>
    <cacheField name="CA2_English" numFmtId="0">
      <sharedItems containsSemiMixedTypes="0" containsString="0" containsNumber="1" containsInteger="1" minValue="35" maxValue="99"/>
    </cacheField>
    <cacheField name="CA2_Maths" numFmtId="0">
      <sharedItems containsSemiMixedTypes="0" containsString="0" containsNumber="1" containsInteger="1" minValue="35" maxValue="99"/>
    </cacheField>
    <cacheField name="CA2_Science" numFmtId="0">
      <sharedItems containsSemiMixedTypes="0" containsString="0" containsNumber="1" containsInteger="1" minValue="35" maxValue="99"/>
    </cacheField>
    <cacheField name="CA2_History" numFmtId="0">
      <sharedItems containsSemiMixedTypes="0" containsString="0" containsNumber="1" containsInteger="1" minValue="35" maxValue="99"/>
    </cacheField>
    <cacheField name="CA2_Total" numFmtId="0">
      <sharedItems containsSemiMixedTypes="0" containsString="0" containsNumber="1" containsInteger="1" minValue="160" maxValue="380"/>
    </cacheField>
    <cacheField name="CA2_Average" numFmtId="0">
      <sharedItems containsSemiMixedTypes="0" containsString="0" containsNumber="1" minValue="40" maxValue="95" count="171">
        <n v="74.25"/>
        <n v="60.75"/>
        <n v="77.75"/>
        <n v="84.5"/>
        <n v="71.25"/>
        <n v="61"/>
        <n v="73"/>
        <n v="64.75"/>
        <n v="73.25"/>
        <n v="73.75"/>
        <n v="55"/>
        <n v="64.5"/>
        <n v="61.5"/>
        <n v="58.75"/>
        <n v="59.75"/>
        <n v="61.25"/>
        <n v="79.5"/>
        <n v="72.75"/>
        <n v="75.25"/>
        <n v="72.5"/>
        <n v="69.75"/>
        <n v="70.5"/>
        <n v="77.25"/>
        <n v="67.75"/>
        <n v="82.5"/>
        <n v="68.5"/>
        <n v="72.25"/>
        <n v="67.25"/>
        <n v="70"/>
        <n v="75"/>
        <n v="67.5"/>
        <n v="87.25"/>
        <n v="77.5"/>
        <n v="46.25"/>
        <n v="57.5"/>
        <n v="59.5"/>
        <n v="65.75"/>
        <n v="60"/>
        <n v="78"/>
        <n v="42"/>
        <n v="83"/>
        <n v="56.75"/>
        <n v="79.25"/>
        <n v="47.25"/>
        <n v="57"/>
        <n v="58.5"/>
        <n v="78.75"/>
        <n v="54.5"/>
        <n v="67"/>
        <n v="82"/>
        <n v="65.25"/>
        <n v="55.5"/>
        <n v="66.75"/>
        <n v="86.25"/>
        <n v="70.25"/>
        <n v="56.25"/>
        <n v="53"/>
        <n v="66.5"/>
        <n v="62.5"/>
        <n v="54"/>
        <n v="63.5"/>
        <n v="68.75"/>
        <n v="70.75"/>
        <n v="66.25"/>
        <n v="54.25"/>
        <n v="50.25"/>
        <n v="75.5"/>
        <n v="64"/>
        <n v="48.75"/>
        <n v="62"/>
        <n v="65"/>
        <n v="72"/>
        <n v="61.75"/>
        <n v="58.25"/>
        <n v="59"/>
        <n v="80.75"/>
        <n v="53.25"/>
        <n v="75.75"/>
        <n v="58"/>
        <n v="42.5"/>
        <n v="71"/>
        <n v="78.25"/>
        <n v="48.5"/>
        <n v="69.25"/>
        <n v="81.25"/>
        <n v="64.25"/>
        <n v="51.75"/>
        <n v="63.25"/>
        <n v="89.25"/>
        <n v="68.25"/>
        <n v="80.5"/>
        <n v="47.5"/>
        <n v="73.5"/>
        <n v="74.5"/>
        <n v="55.25"/>
        <n v="79.75"/>
        <n v="68"/>
        <n v="77"/>
        <n v="52.75"/>
        <n v="52.5"/>
        <n v="54.75"/>
        <n v="76"/>
        <n v="71.75"/>
        <n v="84"/>
        <n v="74.75"/>
        <n v="66"/>
        <n v="63"/>
        <n v="62.25"/>
        <n v="51"/>
        <n v="49"/>
        <n v="76.25"/>
        <n v="80"/>
        <n v="62.75"/>
        <n v="71.5"/>
        <n v="52"/>
        <n v="81.75"/>
        <n v="60.25"/>
        <n v="65.5"/>
        <n v="57.25"/>
        <n v="60.5"/>
        <n v="87.75"/>
        <n v="74"/>
        <n v="63.75"/>
        <n v="78.5"/>
        <n v="48.25"/>
        <n v="59.25"/>
        <n v="69.5"/>
        <n v="50"/>
        <n v="84.75"/>
        <n v="81"/>
        <n v="46"/>
        <n v="56"/>
        <n v="80.25"/>
        <n v="89.5"/>
        <n v="76.5"/>
        <n v="52.25"/>
        <n v="89.75"/>
        <n v="53.75"/>
        <n v="40"/>
        <n v="46.5"/>
        <n v="45.75"/>
        <n v="53.5"/>
        <n v="45"/>
        <n v="90"/>
        <n v="76.75"/>
        <n v="87.5"/>
        <n v="83.75"/>
        <n v="49.5"/>
        <n v="56.5"/>
        <n v="83.5"/>
        <n v="49.25"/>
        <n v="57.75"/>
        <n v="85.5"/>
        <n v="82.75"/>
        <n v="85"/>
        <n v="44.75"/>
        <n v="88.75"/>
        <n v="69"/>
        <n v="85.25"/>
        <n v="95"/>
        <n v="49.75"/>
        <n v="50.5"/>
        <n v="42.25"/>
        <n v="88"/>
        <n v="86.5"/>
        <n v="50.75"/>
        <n v="79"/>
        <n v="46.75"/>
        <n v="84.25"/>
        <n v="47"/>
        <n v="55.75"/>
      </sharedItems>
    </cacheField>
    <cacheField name="MID_English" numFmtId="0">
      <sharedItems containsSemiMixedTypes="0" containsString="0" containsNumber="1" containsInteger="1" minValue="35" maxValue="99"/>
    </cacheField>
    <cacheField name="MID_Maths" numFmtId="0">
      <sharedItems containsSemiMixedTypes="0" containsString="0" containsNumber="1" containsInteger="1" minValue="35" maxValue="99"/>
    </cacheField>
    <cacheField name="MID_Science" numFmtId="0">
      <sharedItems containsSemiMixedTypes="0" containsString="0" containsNumber="1" containsInteger="1" minValue="35" maxValue="99"/>
    </cacheField>
    <cacheField name="MID_History" numFmtId="0">
      <sharedItems containsSemiMixedTypes="0" containsString="0" containsNumber="1" containsInteger="1" minValue="35" maxValue="99"/>
    </cacheField>
    <cacheField name="MID_Sum" numFmtId="0">
      <sharedItems containsSemiMixedTypes="0" containsString="0" containsNumber="1" containsInteger="1" minValue="167" maxValue="376"/>
    </cacheField>
    <cacheField name="MID_Average" numFmtId="0">
      <sharedItems containsSemiMixedTypes="0" containsString="0" containsNumber="1" minValue="41.75" maxValue="94"/>
    </cacheField>
    <cacheField name="CA3_English" numFmtId="0">
      <sharedItems containsSemiMixedTypes="0" containsString="0" containsNumber="1" containsInteger="1" minValue="35" maxValue="99"/>
    </cacheField>
    <cacheField name="CA3_Maths" numFmtId="0">
      <sharedItems containsSemiMixedTypes="0" containsString="0" containsNumber="1" containsInteger="1" minValue="35" maxValue="99"/>
    </cacheField>
    <cacheField name="CA3_Science" numFmtId="0">
      <sharedItems containsSemiMixedTypes="0" containsString="0" containsNumber="1" containsInteger="1" minValue="35" maxValue="99"/>
    </cacheField>
    <cacheField name="CA3_History" numFmtId="0">
      <sharedItems containsSemiMixedTypes="0" containsString="0" containsNumber="1" containsInteger="1" minValue="35" maxValue="99"/>
    </cacheField>
    <cacheField name="CA3_Sum" numFmtId="0">
      <sharedItems containsSemiMixedTypes="0" containsString="0" containsNumber="1" containsInteger="1" minValue="176" maxValue="372"/>
    </cacheField>
    <cacheField name="CA3_Average" numFmtId="0">
      <sharedItems containsSemiMixedTypes="0" containsString="0" containsNumber="1" minValue="44" maxValue="93"/>
    </cacheField>
    <cacheField name="Column2" numFmtId="0">
      <sharedItems containsNonDate="0" containsString="0" containsBlank="1"/>
    </cacheField>
    <cacheField name="Final Score" numFmtId="0">
      <sharedItems containsSemiMixedTypes="0" containsString="0" containsNumber="1" minValue="54.4375" maxValue="81.62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00">
  <r>
    <x v="0"/>
    <s v="Gia Christensen"/>
    <x v="0"/>
    <s v="07/01/2014"/>
    <x v="0"/>
    <n v="105113690"/>
    <x v="0"/>
    <x v="0"/>
    <n v="300"/>
    <n v="219"/>
    <x v="0"/>
    <n v="10000"/>
    <n v="5159"/>
    <n v="5500"/>
    <n v="4500"/>
    <x v="0"/>
    <s v="O77KQH"/>
    <n v="54"/>
    <n v="38"/>
    <n v="45"/>
    <n v="49"/>
    <n v="186"/>
    <n v="46.5"/>
    <n v="76"/>
    <n v="70"/>
    <n v="70"/>
    <n v="81"/>
    <n v="297"/>
    <x v="0"/>
    <n v="48"/>
    <n v="86"/>
    <n v="74"/>
    <n v="74"/>
    <n v="282"/>
    <n v="70.5"/>
    <n v="91"/>
    <n v="93"/>
    <n v="53"/>
    <n v="47"/>
    <n v="284"/>
    <n v="71"/>
    <m/>
    <n v="65.5625"/>
  </r>
  <r>
    <x v="1"/>
    <s v="Kamil Jenkins"/>
    <x v="1"/>
    <s v="10/01/2014"/>
    <x v="1"/>
    <n v="115489751"/>
    <x v="1"/>
    <x v="0"/>
    <n v="300"/>
    <n v="284"/>
    <x v="1"/>
    <n v="10000"/>
    <n v="9545"/>
    <n v="10000"/>
    <n v="0"/>
    <x v="1"/>
    <s v="E1ZHJB"/>
    <n v="67"/>
    <n v="57"/>
    <n v="96"/>
    <n v="65"/>
    <n v="285"/>
    <n v="71.25"/>
    <n v="62"/>
    <n v="51"/>
    <n v="56"/>
    <n v="74"/>
    <n v="243"/>
    <x v="1"/>
    <n v="69"/>
    <n v="92"/>
    <n v="46"/>
    <n v="88"/>
    <n v="295"/>
    <n v="73.75"/>
    <n v="74"/>
    <n v="56"/>
    <n v="88"/>
    <n v="42"/>
    <n v="260"/>
    <n v="65"/>
    <m/>
    <n v="67.6875"/>
  </r>
  <r>
    <x v="2"/>
    <s v="Teegan Lin"/>
    <x v="0"/>
    <s v="18/01/2014"/>
    <x v="2"/>
    <n v="117149026"/>
    <x v="2"/>
    <x v="0"/>
    <n v="300"/>
    <n v="279"/>
    <x v="2"/>
    <n v="10000"/>
    <n v="6450"/>
    <n v="6500"/>
    <n v="3500"/>
    <x v="2"/>
    <s v="U1EW90"/>
    <n v="41"/>
    <n v="42"/>
    <n v="55"/>
    <n v="60"/>
    <n v="198"/>
    <n v="49.5"/>
    <n v="58"/>
    <n v="80"/>
    <n v="86"/>
    <n v="87"/>
    <n v="311"/>
    <x v="2"/>
    <n v="45"/>
    <n v="52"/>
    <n v="99"/>
    <n v="93"/>
    <n v="289"/>
    <n v="72.25"/>
    <n v="77"/>
    <n v="69"/>
    <n v="64"/>
    <n v="61"/>
    <n v="271"/>
    <n v="67.75"/>
    <m/>
    <n v="66.8125"/>
  </r>
  <r>
    <x v="3"/>
    <s v="Lara Greene"/>
    <x v="0"/>
    <s v="06/02/2014"/>
    <x v="3"/>
    <n v="121861275"/>
    <x v="3"/>
    <x v="0"/>
    <n v="300"/>
    <n v="256"/>
    <x v="3"/>
    <n v="10000"/>
    <n v="5797"/>
    <n v="6000"/>
    <n v="4000"/>
    <x v="3"/>
    <s v="G8RXK4"/>
    <n v="48"/>
    <n v="82"/>
    <n v="98"/>
    <n v="85"/>
    <n v="313"/>
    <n v="78.25"/>
    <n v="98"/>
    <n v="99"/>
    <n v="67"/>
    <n v="74"/>
    <n v="338"/>
    <x v="3"/>
    <n v="44"/>
    <n v="84"/>
    <n v="86"/>
    <n v="92"/>
    <n v="306"/>
    <n v="76.5"/>
    <n v="45"/>
    <n v="74"/>
    <n v="64"/>
    <n v="40"/>
    <n v="223"/>
    <n v="55.75"/>
    <m/>
    <n v="73.75"/>
  </r>
  <r>
    <x v="4"/>
    <s v="Ace Higgs"/>
    <x v="1"/>
    <s v="24/02/2014"/>
    <x v="4"/>
    <n v="123377011"/>
    <x v="4"/>
    <x v="0"/>
    <n v="300"/>
    <n v="219"/>
    <x v="0"/>
    <n v="10000"/>
    <n v="8536"/>
    <n v="9000"/>
    <n v="1000"/>
    <x v="4"/>
    <s v="H7TCBA"/>
    <n v="53"/>
    <n v="46"/>
    <n v="55"/>
    <n v="70"/>
    <n v="224"/>
    <n v="56"/>
    <n v="82"/>
    <n v="79"/>
    <n v="66"/>
    <n v="58"/>
    <n v="285"/>
    <x v="4"/>
    <n v="46"/>
    <n v="76"/>
    <n v="67"/>
    <n v="94"/>
    <n v="283"/>
    <n v="70.75"/>
    <n v="99"/>
    <n v="68"/>
    <n v="68"/>
    <n v="42"/>
    <n v="277"/>
    <n v="69.25"/>
    <m/>
    <n v="66.8125"/>
  </r>
  <r>
    <x v="5"/>
    <s v="Willow Mclean"/>
    <x v="0"/>
    <s v="25/02/2014"/>
    <x v="5"/>
    <n v="125822843"/>
    <x v="5"/>
    <x v="0"/>
    <n v="300"/>
    <n v="273"/>
    <x v="4"/>
    <n v="10000"/>
    <n v="9747"/>
    <n v="10000"/>
    <n v="0"/>
    <x v="5"/>
    <s v="5SXG2Y"/>
    <n v="68"/>
    <n v="37"/>
    <n v="56"/>
    <n v="91"/>
    <n v="252"/>
    <n v="63"/>
    <n v="35"/>
    <n v="97"/>
    <n v="72"/>
    <n v="40"/>
    <n v="244"/>
    <x v="5"/>
    <n v="45"/>
    <n v="37"/>
    <n v="47"/>
    <n v="71"/>
    <n v="200"/>
    <n v="50"/>
    <n v="39"/>
    <n v="95"/>
    <n v="61"/>
    <n v="85"/>
    <n v="280"/>
    <n v="70"/>
    <m/>
    <n v="61"/>
  </r>
  <r>
    <x v="6"/>
    <s v="Haaris Villegas"/>
    <x v="1"/>
    <s v="10/04/2014"/>
    <x v="6"/>
    <n v="128414640"/>
    <x v="6"/>
    <x v="0"/>
    <n v="300"/>
    <n v="251"/>
    <x v="5"/>
    <n v="10000"/>
    <n v="7486"/>
    <n v="7500"/>
    <n v="2500"/>
    <x v="6"/>
    <s v="WRCAKY"/>
    <n v="56"/>
    <n v="61"/>
    <n v="93"/>
    <n v="56"/>
    <n v="266"/>
    <n v="66.5"/>
    <n v="85"/>
    <n v="51"/>
    <n v="82"/>
    <n v="74"/>
    <n v="292"/>
    <x v="6"/>
    <n v="41"/>
    <n v="66"/>
    <n v="91"/>
    <n v="81"/>
    <n v="279"/>
    <n v="69.75"/>
    <n v="94"/>
    <n v="99"/>
    <n v="88"/>
    <n v="58"/>
    <n v="339"/>
    <n v="84.75"/>
    <m/>
    <n v="73.5"/>
  </r>
  <r>
    <x v="7"/>
    <s v="Ksawery Ashton"/>
    <x v="1"/>
    <s v="12/04/2014"/>
    <x v="7"/>
    <n v="131125046"/>
    <x v="7"/>
    <x v="0"/>
    <n v="300"/>
    <n v="213"/>
    <x v="6"/>
    <n v="10000"/>
    <n v="9882"/>
    <n v="10000"/>
    <n v="0"/>
    <x v="7"/>
    <s v="K5QQ3J"/>
    <n v="59"/>
    <n v="75"/>
    <n v="87"/>
    <n v="35"/>
    <n v="256"/>
    <n v="64"/>
    <n v="52"/>
    <n v="72"/>
    <n v="83"/>
    <n v="52"/>
    <n v="259"/>
    <x v="7"/>
    <n v="50"/>
    <n v="78"/>
    <n v="85"/>
    <n v="79"/>
    <n v="292"/>
    <n v="73"/>
    <n v="71"/>
    <n v="94"/>
    <n v="99"/>
    <n v="88"/>
    <n v="352"/>
    <n v="88"/>
    <m/>
    <n v="72.4375"/>
  </r>
  <r>
    <x v="8"/>
    <s v="Jozef Beard"/>
    <x v="1"/>
    <s v="24/04/2014"/>
    <x v="8"/>
    <n v="136081705"/>
    <x v="8"/>
    <x v="0"/>
    <n v="300"/>
    <n v="216"/>
    <x v="7"/>
    <n v="10000"/>
    <n v="5614"/>
    <n v="6000"/>
    <n v="4000"/>
    <x v="8"/>
    <s v="VX2027"/>
    <n v="82"/>
    <n v="84"/>
    <n v="96"/>
    <n v="65"/>
    <n v="327"/>
    <n v="81.75"/>
    <n v="85"/>
    <n v="65"/>
    <n v="94"/>
    <n v="94"/>
    <n v="338"/>
    <x v="3"/>
    <n v="63"/>
    <n v="64"/>
    <n v="46"/>
    <n v="54"/>
    <n v="227"/>
    <n v="56.75"/>
    <n v="44"/>
    <n v="65"/>
    <n v="49"/>
    <n v="83"/>
    <n v="241"/>
    <n v="60.25"/>
    <m/>
    <n v="70.8125"/>
  </r>
  <r>
    <x v="9"/>
    <s v="Amaan Woodcock"/>
    <x v="1"/>
    <s v="25/04/2014"/>
    <x v="9"/>
    <n v="136123712"/>
    <x v="9"/>
    <x v="0"/>
    <n v="300"/>
    <n v="252"/>
    <x v="5"/>
    <n v="10000"/>
    <n v="9954"/>
    <n v="10000"/>
    <n v="0"/>
    <x v="9"/>
    <s v="ZUP3GX"/>
    <n v="90"/>
    <n v="78"/>
    <n v="89"/>
    <n v="98"/>
    <n v="355"/>
    <n v="88.75"/>
    <n v="83"/>
    <n v="56"/>
    <n v="55"/>
    <n v="99"/>
    <n v="293"/>
    <x v="8"/>
    <n v="36"/>
    <n v="45"/>
    <n v="71"/>
    <n v="65"/>
    <n v="217"/>
    <n v="54.25"/>
    <n v="92"/>
    <n v="46"/>
    <n v="57"/>
    <n v="80"/>
    <n v="275"/>
    <n v="68.75"/>
    <m/>
    <n v="71.25"/>
  </r>
  <r>
    <x v="10"/>
    <s v="Kasey Ramos"/>
    <x v="0"/>
    <s v="04/05/2014"/>
    <x v="10"/>
    <n v="162079315"/>
    <x v="10"/>
    <x v="0"/>
    <n v="300"/>
    <n v="293"/>
    <x v="8"/>
    <n v="10000"/>
    <n v="8146"/>
    <n v="8500"/>
    <n v="1500"/>
    <x v="10"/>
    <s v="MCYZ7X"/>
    <n v="82"/>
    <n v="51"/>
    <n v="87"/>
    <n v="66"/>
    <n v="286"/>
    <n v="71.5"/>
    <n v="87"/>
    <n v="93"/>
    <n v="68"/>
    <n v="47"/>
    <n v="295"/>
    <x v="9"/>
    <n v="44"/>
    <n v="35"/>
    <n v="44"/>
    <n v="76"/>
    <n v="199"/>
    <n v="49.75"/>
    <n v="91"/>
    <n v="66"/>
    <n v="41"/>
    <n v="79"/>
    <n v="277"/>
    <n v="69.25"/>
    <m/>
    <n v="66.0625"/>
  </r>
  <r>
    <x v="11"/>
    <s v="Curtis Hayward"/>
    <x v="0"/>
    <s v="13/05/2014"/>
    <x v="11"/>
    <n v="168958931"/>
    <x v="11"/>
    <x v="0"/>
    <n v="300"/>
    <n v="256"/>
    <x v="3"/>
    <n v="10000"/>
    <n v="9963"/>
    <n v="10000"/>
    <n v="0"/>
    <x v="11"/>
    <s v="TY163Y"/>
    <n v="60"/>
    <n v="46"/>
    <n v="78"/>
    <n v="95"/>
    <n v="279"/>
    <n v="69.75"/>
    <n v="46"/>
    <n v="94"/>
    <n v="54"/>
    <n v="50"/>
    <n v="244"/>
    <x v="5"/>
    <n v="35"/>
    <n v="44"/>
    <n v="72"/>
    <n v="88"/>
    <n v="239"/>
    <n v="59.75"/>
    <n v="79"/>
    <n v="86"/>
    <n v="72"/>
    <n v="56"/>
    <n v="293"/>
    <n v="73.25"/>
    <m/>
    <n v="65.9375"/>
  </r>
  <r>
    <x v="12"/>
    <s v="Cruz Greenaway"/>
    <x v="1"/>
    <s v="23/05/2014"/>
    <x v="12"/>
    <n v="173833307"/>
    <x v="12"/>
    <x v="0"/>
    <n v="300"/>
    <n v="191"/>
    <x v="9"/>
    <n v="10000"/>
    <n v="9011"/>
    <n v="9500"/>
    <n v="500"/>
    <x v="12"/>
    <s v="EDFPJB"/>
    <n v="55"/>
    <n v="41"/>
    <n v="72"/>
    <n v="94"/>
    <n v="262"/>
    <n v="65.5"/>
    <n v="70"/>
    <n v="51"/>
    <n v="79"/>
    <n v="95"/>
    <n v="295"/>
    <x v="9"/>
    <n v="62"/>
    <n v="66"/>
    <n v="89"/>
    <n v="81"/>
    <n v="298"/>
    <n v="74.5"/>
    <n v="71"/>
    <n v="61"/>
    <n v="86"/>
    <n v="56"/>
    <n v="274"/>
    <n v="68.5"/>
    <m/>
    <n v="70.5625"/>
  </r>
  <r>
    <x v="13"/>
    <s v="Zhane Ellis"/>
    <x v="0"/>
    <s v="25/05/2014"/>
    <x v="13"/>
    <n v="175665580"/>
    <x v="13"/>
    <x v="0"/>
    <n v="300"/>
    <n v="280"/>
    <x v="2"/>
    <n v="10000"/>
    <n v="8483"/>
    <n v="8500"/>
    <n v="1500"/>
    <x v="13"/>
    <s v="J4UWUS"/>
    <n v="57"/>
    <n v="70"/>
    <n v="42"/>
    <n v="82"/>
    <n v="251"/>
    <n v="62.75"/>
    <n v="46"/>
    <n v="65"/>
    <n v="42"/>
    <n v="67"/>
    <n v="220"/>
    <x v="10"/>
    <n v="70"/>
    <n v="52"/>
    <n v="42"/>
    <n v="89"/>
    <n v="253"/>
    <n v="63.25"/>
    <n v="41"/>
    <n v="83"/>
    <n v="48"/>
    <n v="39"/>
    <n v="211"/>
    <n v="52.75"/>
    <m/>
    <n v="58.4375"/>
  </r>
  <r>
    <x v="14"/>
    <s v="Randall Ashton"/>
    <x v="0"/>
    <s v="29/05/2014"/>
    <x v="14"/>
    <n v="180518648"/>
    <x v="14"/>
    <x v="0"/>
    <n v="300"/>
    <n v="268"/>
    <x v="10"/>
    <n v="10000"/>
    <n v="7748"/>
    <n v="8000"/>
    <n v="2000"/>
    <x v="14"/>
    <s v="74D330"/>
    <n v="69"/>
    <n v="66"/>
    <n v="53"/>
    <n v="71"/>
    <n v="259"/>
    <n v="64.75"/>
    <n v="54"/>
    <n v="96"/>
    <n v="71"/>
    <n v="37"/>
    <n v="258"/>
    <x v="11"/>
    <n v="57"/>
    <n v="71"/>
    <n v="97"/>
    <n v="44"/>
    <n v="269"/>
    <n v="67.25"/>
    <n v="49"/>
    <n v="83"/>
    <n v="80"/>
    <n v="36"/>
    <n v="248"/>
    <n v="62"/>
    <m/>
    <n v="64.625"/>
  </r>
  <r>
    <x v="15"/>
    <s v="Harpreet Weeks"/>
    <x v="1"/>
    <s v="01/06/2014"/>
    <x v="15"/>
    <n v="181168055"/>
    <x v="15"/>
    <x v="0"/>
    <n v="300"/>
    <n v="282"/>
    <x v="11"/>
    <n v="10000"/>
    <n v="5692"/>
    <n v="6000"/>
    <n v="4000"/>
    <x v="15"/>
    <s v="U1DZE4"/>
    <n v="91"/>
    <n v="40"/>
    <n v="60"/>
    <n v="60"/>
    <n v="251"/>
    <n v="62.75"/>
    <n v="46"/>
    <n v="91"/>
    <n v="64"/>
    <n v="45"/>
    <n v="246"/>
    <x v="12"/>
    <n v="71"/>
    <n v="66"/>
    <n v="77"/>
    <n v="50"/>
    <n v="264"/>
    <n v="66"/>
    <n v="83"/>
    <n v="54"/>
    <n v="93"/>
    <n v="38"/>
    <n v="268"/>
    <n v="67"/>
    <m/>
    <n v="64.3125"/>
  </r>
  <r>
    <x v="16"/>
    <s v="Kacey Shaffer"/>
    <x v="0"/>
    <s v="18/06/2014"/>
    <x v="16"/>
    <n v="187719941"/>
    <x v="16"/>
    <x v="0"/>
    <n v="300"/>
    <n v="200"/>
    <x v="12"/>
    <n v="10000"/>
    <n v="7357"/>
    <n v="7500"/>
    <n v="2500"/>
    <x v="16"/>
    <s v="QLICC3"/>
    <n v="81"/>
    <n v="64"/>
    <n v="64"/>
    <n v="76"/>
    <n v="285"/>
    <n v="71.25"/>
    <n v="67"/>
    <n v="43"/>
    <n v="67"/>
    <n v="58"/>
    <n v="235"/>
    <x v="13"/>
    <n v="53"/>
    <n v="65"/>
    <n v="78"/>
    <n v="43"/>
    <n v="239"/>
    <n v="59.75"/>
    <n v="69"/>
    <n v="90"/>
    <n v="63"/>
    <n v="83"/>
    <n v="305"/>
    <n v="76.25"/>
    <m/>
    <n v="66.5"/>
  </r>
  <r>
    <x v="17"/>
    <s v="Efe O'Reilly"/>
    <x v="1"/>
    <s v="20/06/2014"/>
    <x v="17"/>
    <n v="188995207"/>
    <x v="17"/>
    <x v="0"/>
    <n v="300"/>
    <n v="195"/>
    <x v="13"/>
    <n v="10000"/>
    <n v="9485"/>
    <n v="9500"/>
    <n v="500"/>
    <x v="17"/>
    <s v="INM0Z4"/>
    <n v="89"/>
    <n v="55"/>
    <n v="49"/>
    <n v="40"/>
    <n v="233"/>
    <n v="58.25"/>
    <n v="69"/>
    <n v="38"/>
    <n v="92"/>
    <n v="40"/>
    <n v="239"/>
    <x v="14"/>
    <n v="77"/>
    <n v="41"/>
    <n v="38"/>
    <n v="37"/>
    <n v="193"/>
    <n v="48.25"/>
    <n v="55"/>
    <n v="46"/>
    <n v="95"/>
    <n v="41"/>
    <n v="237"/>
    <n v="59.25"/>
    <m/>
    <n v="56.375"/>
  </r>
  <r>
    <x v="18"/>
    <s v="Jade Hastings"/>
    <x v="1"/>
    <s v="24/06/2014"/>
    <x v="18"/>
    <n v="189095353"/>
    <x v="18"/>
    <x v="0"/>
    <n v="300"/>
    <n v="229"/>
    <x v="14"/>
    <n v="10000"/>
    <n v="8100"/>
    <n v="8500"/>
    <n v="1500"/>
    <x v="18"/>
    <s v="YLWHU5"/>
    <n v="72"/>
    <n v="43"/>
    <n v="53"/>
    <n v="44"/>
    <n v="212"/>
    <n v="53"/>
    <n v="47"/>
    <n v="80"/>
    <n v="45"/>
    <n v="73"/>
    <n v="245"/>
    <x v="15"/>
    <n v="51"/>
    <n v="42"/>
    <n v="44"/>
    <n v="84"/>
    <n v="221"/>
    <n v="55.25"/>
    <n v="87"/>
    <n v="53"/>
    <n v="89"/>
    <n v="81"/>
    <n v="310"/>
    <n v="77.5"/>
    <m/>
    <n v="61.75"/>
  </r>
  <r>
    <x v="19"/>
    <s v="Harpreet Rosario"/>
    <x v="0"/>
    <s v="12/07/2014"/>
    <x v="19"/>
    <n v="215209074"/>
    <x v="19"/>
    <x v="0"/>
    <n v="300"/>
    <n v="256"/>
    <x v="3"/>
    <n v="10000"/>
    <n v="5753"/>
    <n v="6000"/>
    <n v="4000"/>
    <x v="19"/>
    <s v="17FAYI"/>
    <n v="83"/>
    <n v="71"/>
    <n v="53"/>
    <n v="74"/>
    <n v="281"/>
    <n v="70.25"/>
    <n v="87"/>
    <n v="83"/>
    <n v="66"/>
    <n v="82"/>
    <n v="318"/>
    <x v="16"/>
    <n v="35"/>
    <n v="89"/>
    <n v="57"/>
    <n v="83"/>
    <n v="264"/>
    <n v="66"/>
    <n v="84"/>
    <n v="51"/>
    <n v="55"/>
    <n v="54"/>
    <n v="244"/>
    <n v="61"/>
    <m/>
    <n v="69.1875"/>
  </r>
  <r>
    <x v="20"/>
    <s v="Lewie Mccall"/>
    <x v="0"/>
    <s v="21/07/2014"/>
    <x v="20"/>
    <n v="220863042"/>
    <x v="20"/>
    <x v="0"/>
    <n v="300"/>
    <n v="196"/>
    <x v="13"/>
    <n v="10000"/>
    <n v="6842"/>
    <n v="7000"/>
    <n v="3000"/>
    <x v="20"/>
    <s v="WL56KY"/>
    <n v="62"/>
    <n v="59"/>
    <n v="36"/>
    <n v="64"/>
    <n v="221"/>
    <n v="55.25"/>
    <n v="51"/>
    <n v="59"/>
    <n v="93"/>
    <n v="88"/>
    <n v="291"/>
    <x v="17"/>
    <n v="38"/>
    <n v="71"/>
    <n v="45"/>
    <n v="92"/>
    <n v="246"/>
    <n v="61.5"/>
    <n v="93"/>
    <n v="99"/>
    <n v="58"/>
    <n v="95"/>
    <n v="345"/>
    <n v="86.25"/>
    <m/>
    <n v="68.9375"/>
  </r>
  <r>
    <x v="21"/>
    <s v="Colby Wilson"/>
    <x v="1"/>
    <s v="26/10/2014"/>
    <x v="21"/>
    <n v="228521349"/>
    <x v="21"/>
    <x v="0"/>
    <n v="300"/>
    <n v="260"/>
    <x v="15"/>
    <n v="10000"/>
    <n v="8438"/>
    <n v="8500"/>
    <n v="1500"/>
    <x v="21"/>
    <s v="3MT4F8"/>
    <n v="57"/>
    <n v="89"/>
    <n v="44"/>
    <n v="84"/>
    <n v="274"/>
    <n v="68.5"/>
    <n v="85"/>
    <n v="52"/>
    <n v="75"/>
    <n v="89"/>
    <n v="301"/>
    <x v="18"/>
    <n v="83"/>
    <n v="83"/>
    <n v="38"/>
    <n v="64"/>
    <n v="268"/>
    <n v="67"/>
    <n v="52"/>
    <n v="49"/>
    <n v="36"/>
    <n v="40"/>
    <n v="177"/>
    <n v="44.25"/>
    <m/>
    <n v="63.75"/>
  </r>
  <r>
    <x v="22"/>
    <s v="Bo Acevedo"/>
    <x v="0"/>
    <s v="06/11/2014"/>
    <x v="22"/>
    <n v="234224473"/>
    <x v="22"/>
    <x v="0"/>
    <n v="300"/>
    <n v="212"/>
    <x v="6"/>
    <n v="10000"/>
    <n v="7975"/>
    <n v="8000"/>
    <n v="2000"/>
    <x v="22"/>
    <s v="CA0SW6"/>
    <n v="58"/>
    <n v="88"/>
    <n v="43"/>
    <n v="70"/>
    <n v="259"/>
    <n v="64.75"/>
    <n v="40"/>
    <n v="67"/>
    <n v="93"/>
    <n v="90"/>
    <n v="290"/>
    <x v="19"/>
    <n v="75"/>
    <n v="39"/>
    <n v="79"/>
    <n v="36"/>
    <n v="229"/>
    <n v="57.25"/>
    <n v="60"/>
    <n v="40"/>
    <n v="83"/>
    <n v="95"/>
    <n v="278"/>
    <n v="69.5"/>
    <m/>
    <n v="66"/>
  </r>
  <r>
    <x v="23"/>
    <s v="Lleyton Stark"/>
    <x v="1"/>
    <s v="04/12/2014"/>
    <x v="23"/>
    <n v="242225916"/>
    <x v="23"/>
    <x v="0"/>
    <n v="300"/>
    <n v="211"/>
    <x v="16"/>
    <n v="10000"/>
    <n v="6090"/>
    <n v="6500"/>
    <n v="3500"/>
    <x v="23"/>
    <s v="5PTB8O"/>
    <n v="38"/>
    <n v="72"/>
    <n v="67"/>
    <n v="62"/>
    <n v="239"/>
    <n v="59.75"/>
    <n v="72"/>
    <n v="61"/>
    <n v="92"/>
    <n v="68"/>
    <n v="293"/>
    <x v="8"/>
    <n v="78"/>
    <n v="95"/>
    <n v="39"/>
    <n v="69"/>
    <n v="281"/>
    <n v="70.25"/>
    <n v="73"/>
    <n v="92"/>
    <n v="91"/>
    <n v="84"/>
    <n v="340"/>
    <n v="85"/>
    <m/>
    <n v="72.0625"/>
  </r>
  <r>
    <x v="24"/>
    <s v="Musa Ingram"/>
    <x v="0"/>
    <s v="21/12/2014"/>
    <x v="24"/>
    <n v="244512211"/>
    <x v="24"/>
    <x v="0"/>
    <n v="300"/>
    <n v="192"/>
    <x v="9"/>
    <n v="10000"/>
    <n v="6486"/>
    <n v="6500"/>
    <n v="3500"/>
    <x v="24"/>
    <s v="F905DS"/>
    <n v="40"/>
    <n v="84"/>
    <n v="96"/>
    <n v="66"/>
    <n v="286"/>
    <n v="71.5"/>
    <n v="50"/>
    <n v="87"/>
    <n v="45"/>
    <n v="97"/>
    <n v="279"/>
    <x v="20"/>
    <n v="65"/>
    <n v="90"/>
    <n v="53"/>
    <n v="84"/>
    <n v="292"/>
    <n v="73"/>
    <n v="61"/>
    <n v="69"/>
    <n v="98"/>
    <n v="66"/>
    <n v="294"/>
    <n v="73.5"/>
    <m/>
    <n v="71.9375"/>
  </r>
  <r>
    <x v="25"/>
    <s v="Kobi Tyler"/>
    <x v="1"/>
    <s v="17/01/2014"/>
    <x v="25"/>
    <n v="245561381"/>
    <x v="25"/>
    <x v="0"/>
    <n v="300"/>
    <n v="292"/>
    <x v="17"/>
    <n v="10000"/>
    <n v="6555"/>
    <n v="7000"/>
    <n v="3000"/>
    <x v="25"/>
    <s v="D0KLX7"/>
    <n v="65"/>
    <n v="98"/>
    <n v="56"/>
    <n v="76"/>
    <n v="295"/>
    <n v="73.75"/>
    <n v="85"/>
    <n v="83"/>
    <n v="51"/>
    <n v="63"/>
    <n v="282"/>
    <x v="21"/>
    <n v="89"/>
    <n v="66"/>
    <n v="61"/>
    <n v="61"/>
    <n v="277"/>
    <n v="69.25"/>
    <n v="80"/>
    <n v="35"/>
    <n v="47"/>
    <n v="87"/>
    <n v="249"/>
    <n v="62.25"/>
    <m/>
    <n v="68.9375"/>
  </r>
  <r>
    <x v="26"/>
    <s v="Caleb Nixon"/>
    <x v="1"/>
    <s v="20/01/2014"/>
    <x v="26"/>
    <n v="247298523"/>
    <x v="26"/>
    <x v="0"/>
    <n v="300"/>
    <n v="275"/>
    <x v="18"/>
    <n v="10000"/>
    <n v="6787"/>
    <n v="7000"/>
    <n v="3000"/>
    <x v="1"/>
    <s v="0ST8UV"/>
    <n v="87"/>
    <n v="51"/>
    <n v="60"/>
    <n v="44"/>
    <n v="242"/>
    <n v="60.5"/>
    <n v="35"/>
    <n v="87"/>
    <n v="94"/>
    <n v="93"/>
    <n v="309"/>
    <x v="22"/>
    <n v="51"/>
    <n v="37"/>
    <n v="41"/>
    <n v="66"/>
    <n v="195"/>
    <n v="48.75"/>
    <n v="99"/>
    <n v="70"/>
    <n v="96"/>
    <n v="95"/>
    <n v="360"/>
    <n v="90"/>
    <m/>
    <n v="69.125"/>
  </r>
  <r>
    <x v="27"/>
    <s v="Aston Crossley"/>
    <x v="1"/>
    <s v="06/02/2014"/>
    <x v="27"/>
    <n v="247738257"/>
    <x v="27"/>
    <x v="0"/>
    <n v="300"/>
    <n v="289"/>
    <x v="19"/>
    <n v="10000"/>
    <n v="8836"/>
    <n v="9000"/>
    <n v="1000"/>
    <x v="26"/>
    <s v="91UKKB"/>
    <n v="53"/>
    <n v="98"/>
    <n v="58"/>
    <n v="64"/>
    <n v="273"/>
    <n v="68.25"/>
    <n v="57"/>
    <n v="94"/>
    <n v="44"/>
    <n v="76"/>
    <n v="271"/>
    <x v="23"/>
    <n v="76"/>
    <n v="66"/>
    <n v="58"/>
    <n v="88"/>
    <n v="288"/>
    <n v="72"/>
    <n v="98"/>
    <n v="48"/>
    <n v="93"/>
    <n v="84"/>
    <n v="323"/>
    <n v="80.75"/>
    <m/>
    <n v="72.1875"/>
  </r>
  <r>
    <x v="28"/>
    <s v="Bear Cox"/>
    <x v="0"/>
    <s v="19/03/2014"/>
    <x v="28"/>
    <n v="249054374"/>
    <x v="28"/>
    <x v="0"/>
    <n v="300"/>
    <n v="226"/>
    <x v="20"/>
    <n v="10000"/>
    <n v="7688"/>
    <n v="8000"/>
    <n v="2000"/>
    <x v="27"/>
    <s v="YETUGI"/>
    <n v="97"/>
    <n v="53"/>
    <n v="55"/>
    <n v="86"/>
    <n v="291"/>
    <n v="72.75"/>
    <n v="89"/>
    <n v="64"/>
    <n v="37"/>
    <n v="45"/>
    <n v="235"/>
    <x v="13"/>
    <n v="48"/>
    <n v="57"/>
    <n v="43"/>
    <n v="55"/>
    <n v="203"/>
    <n v="50.75"/>
    <n v="78"/>
    <n v="61"/>
    <n v="35"/>
    <n v="72"/>
    <n v="246"/>
    <n v="61.5"/>
    <m/>
    <n v="60.9375"/>
  </r>
  <r>
    <x v="29"/>
    <s v="Alexandru Whelan"/>
    <x v="0"/>
    <s v="20/03/2014"/>
    <x v="29"/>
    <n v="261059640"/>
    <x v="29"/>
    <x v="0"/>
    <n v="300"/>
    <n v="278"/>
    <x v="2"/>
    <n v="10000"/>
    <n v="6797"/>
    <n v="7000"/>
    <n v="3000"/>
    <x v="3"/>
    <s v="UCRMVJ"/>
    <n v="99"/>
    <n v="96"/>
    <n v="39"/>
    <n v="90"/>
    <n v="324"/>
    <n v="81"/>
    <n v="67"/>
    <n v="81"/>
    <n v="90"/>
    <n v="92"/>
    <n v="330"/>
    <x v="24"/>
    <n v="75"/>
    <n v="73"/>
    <n v="64"/>
    <n v="47"/>
    <n v="259"/>
    <n v="64.75"/>
    <n v="76"/>
    <n v="40"/>
    <n v="49"/>
    <n v="38"/>
    <n v="203"/>
    <n v="50.75"/>
    <m/>
    <n v="69.75"/>
  </r>
  <r>
    <x v="30"/>
    <s v="Berat Wilkerson"/>
    <x v="1"/>
    <s v="04/04/2014"/>
    <x v="30"/>
    <n v="280968312"/>
    <x v="30"/>
    <x v="0"/>
    <n v="300"/>
    <n v="272"/>
    <x v="4"/>
    <n v="10000"/>
    <n v="7434"/>
    <n v="7500"/>
    <n v="2500"/>
    <x v="28"/>
    <s v="RLKLBN"/>
    <n v="99"/>
    <n v="94"/>
    <n v="89"/>
    <n v="87"/>
    <n v="369"/>
    <n v="92.25"/>
    <n v="78"/>
    <n v="49"/>
    <n v="86"/>
    <n v="61"/>
    <n v="274"/>
    <x v="25"/>
    <n v="97"/>
    <n v="71"/>
    <n v="46"/>
    <n v="88"/>
    <n v="302"/>
    <n v="75.5"/>
    <n v="60"/>
    <n v="44"/>
    <n v="68"/>
    <n v="97"/>
    <n v="269"/>
    <n v="67.25"/>
    <m/>
    <n v="75.875"/>
  </r>
  <r>
    <x v="31"/>
    <s v="Nabil Whyte"/>
    <x v="1"/>
    <s v="18/04/2014"/>
    <x v="31"/>
    <n v="301160500"/>
    <x v="31"/>
    <x v="0"/>
    <n v="300"/>
    <n v="216"/>
    <x v="7"/>
    <n v="10000"/>
    <n v="9480"/>
    <n v="9500"/>
    <n v="500"/>
    <x v="29"/>
    <s v="O2T8SC"/>
    <n v="70"/>
    <n v="49"/>
    <n v="98"/>
    <n v="71"/>
    <n v="288"/>
    <n v="72"/>
    <n v="78"/>
    <n v="85"/>
    <n v="45"/>
    <n v="81"/>
    <n v="289"/>
    <x v="26"/>
    <n v="69"/>
    <n v="51"/>
    <n v="40"/>
    <n v="42"/>
    <n v="202"/>
    <n v="50.5"/>
    <n v="70"/>
    <n v="58"/>
    <n v="81"/>
    <n v="98"/>
    <n v="307"/>
    <n v="76.75"/>
    <m/>
    <n v="67.875"/>
  </r>
  <r>
    <x v="32"/>
    <s v="Dustin Pham"/>
    <x v="1"/>
    <s v="28/04/2014"/>
    <x v="32"/>
    <n v="303042175"/>
    <x v="32"/>
    <x v="0"/>
    <n v="300"/>
    <n v="195"/>
    <x v="13"/>
    <n v="10000"/>
    <n v="9926"/>
    <n v="10000"/>
    <n v="0"/>
    <x v="6"/>
    <s v="XLMQ03"/>
    <n v="48"/>
    <n v="76"/>
    <n v="97"/>
    <n v="57"/>
    <n v="278"/>
    <n v="69.5"/>
    <n v="95"/>
    <n v="38"/>
    <n v="93"/>
    <n v="43"/>
    <n v="269"/>
    <x v="27"/>
    <n v="96"/>
    <n v="94"/>
    <n v="69"/>
    <n v="52"/>
    <n v="311"/>
    <n v="77.75"/>
    <n v="43"/>
    <n v="71"/>
    <n v="54"/>
    <n v="61"/>
    <n v="229"/>
    <n v="57.25"/>
    <m/>
    <n v="67.9375"/>
  </r>
  <r>
    <x v="33"/>
    <s v="Rizwan Barnes"/>
    <x v="1"/>
    <s v="15/05/2014"/>
    <x v="33"/>
    <n v="308027736"/>
    <x v="33"/>
    <x v="0"/>
    <n v="300"/>
    <n v="282"/>
    <x v="11"/>
    <n v="10000"/>
    <n v="7194"/>
    <n v="7500"/>
    <n v="2500"/>
    <x v="7"/>
    <s v="UJAYAH"/>
    <n v="94"/>
    <n v="36"/>
    <n v="95"/>
    <n v="93"/>
    <n v="318"/>
    <n v="79.5"/>
    <n v="84"/>
    <n v="57"/>
    <n v="80"/>
    <n v="59"/>
    <n v="280"/>
    <x v="28"/>
    <n v="68"/>
    <n v="89"/>
    <n v="83"/>
    <n v="71"/>
    <n v="311"/>
    <n v="77.75"/>
    <n v="78"/>
    <n v="82"/>
    <n v="72"/>
    <n v="66"/>
    <n v="298"/>
    <n v="74.5"/>
    <m/>
    <n v="75.4375"/>
  </r>
  <r>
    <x v="34"/>
    <s v="Nico Jenkins"/>
    <x v="0"/>
    <s v="22/05/2014"/>
    <x v="34"/>
    <n v="312640555"/>
    <x v="34"/>
    <x v="0"/>
    <n v="300"/>
    <n v="295"/>
    <x v="8"/>
    <n v="10000"/>
    <n v="9275"/>
    <n v="9500"/>
    <n v="500"/>
    <x v="8"/>
    <s v="QWKUL6"/>
    <n v="46"/>
    <n v="95"/>
    <n v="43"/>
    <n v="45"/>
    <n v="229"/>
    <n v="57.25"/>
    <n v="77"/>
    <n v="54"/>
    <n v="87"/>
    <n v="82"/>
    <n v="300"/>
    <x v="29"/>
    <n v="67"/>
    <n v="99"/>
    <n v="82"/>
    <n v="83"/>
    <n v="331"/>
    <n v="82.75"/>
    <n v="67"/>
    <n v="73"/>
    <n v="46"/>
    <n v="87"/>
    <n v="273"/>
    <n v="68.25"/>
    <m/>
    <n v="70.8125"/>
  </r>
  <r>
    <x v="35"/>
    <s v="Abdullahi Carr"/>
    <x v="0"/>
    <s v="26/05/2014"/>
    <x v="35"/>
    <n v="336957309"/>
    <x v="35"/>
    <x v="0"/>
    <n v="300"/>
    <n v="199"/>
    <x v="21"/>
    <n v="10000"/>
    <n v="9458"/>
    <n v="9500"/>
    <n v="500"/>
    <x v="30"/>
    <s v="XKG53S"/>
    <n v="74"/>
    <n v="41"/>
    <n v="83"/>
    <n v="91"/>
    <n v="289"/>
    <n v="72.25"/>
    <n v="56"/>
    <n v="89"/>
    <n v="35"/>
    <n v="90"/>
    <n v="270"/>
    <x v="30"/>
    <n v="80"/>
    <n v="42"/>
    <n v="62"/>
    <n v="61"/>
    <n v="245"/>
    <n v="61.25"/>
    <n v="56"/>
    <n v="47"/>
    <n v="76"/>
    <n v="77"/>
    <n v="256"/>
    <n v="64"/>
    <m/>
    <n v="66.25"/>
  </r>
  <r>
    <x v="36"/>
    <s v="Zachery Bernard"/>
    <x v="1"/>
    <s v="12/06/2014"/>
    <x v="36"/>
    <n v="353489030"/>
    <x v="36"/>
    <x v="0"/>
    <n v="300"/>
    <n v="231"/>
    <x v="22"/>
    <n v="10000"/>
    <n v="6181"/>
    <n v="6500"/>
    <n v="3500"/>
    <x v="10"/>
    <s v="77J7UJ"/>
    <n v="68"/>
    <n v="35"/>
    <n v="37"/>
    <n v="80"/>
    <n v="220"/>
    <n v="55"/>
    <n v="93"/>
    <n v="91"/>
    <n v="70"/>
    <n v="95"/>
    <n v="349"/>
    <x v="31"/>
    <n v="78"/>
    <n v="48"/>
    <n v="85"/>
    <n v="73"/>
    <n v="284"/>
    <n v="71"/>
    <n v="87"/>
    <n v="87"/>
    <n v="83"/>
    <n v="46"/>
    <n v="303"/>
    <n v="75.75"/>
    <m/>
    <n v="72.25"/>
  </r>
  <r>
    <x v="37"/>
    <s v="Jaidan Houston"/>
    <x v="0"/>
    <s v="14/06/2014"/>
    <x v="37"/>
    <n v="367524313"/>
    <x v="37"/>
    <x v="0"/>
    <n v="300"/>
    <n v="211"/>
    <x v="16"/>
    <n v="10000"/>
    <n v="5454"/>
    <n v="5500"/>
    <n v="4500"/>
    <x v="31"/>
    <s v="A8BUD6"/>
    <n v="54"/>
    <n v="94"/>
    <n v="43"/>
    <n v="84"/>
    <n v="275"/>
    <n v="68.75"/>
    <n v="45"/>
    <n v="81"/>
    <n v="93"/>
    <n v="91"/>
    <n v="310"/>
    <x v="32"/>
    <n v="53"/>
    <n v="39"/>
    <n v="64"/>
    <n v="54"/>
    <n v="210"/>
    <n v="52.5"/>
    <n v="96"/>
    <n v="37"/>
    <n v="79"/>
    <n v="56"/>
    <n v="268"/>
    <n v="67"/>
    <m/>
    <n v="66.4375"/>
  </r>
  <r>
    <x v="38"/>
    <s v="Caelan Horner"/>
    <x v="1"/>
    <s v="23/07/2014"/>
    <x v="38"/>
    <n v="376629277"/>
    <x v="38"/>
    <x v="0"/>
    <n v="300"/>
    <n v="208"/>
    <x v="23"/>
    <n v="10000"/>
    <n v="9819"/>
    <n v="10000"/>
    <n v="0"/>
    <x v="32"/>
    <s v="B743O8"/>
    <n v="66"/>
    <n v="50"/>
    <n v="86"/>
    <n v="39"/>
    <n v="241"/>
    <n v="60.25"/>
    <n v="51"/>
    <n v="39"/>
    <n v="58"/>
    <n v="37"/>
    <n v="185"/>
    <x v="33"/>
    <n v="38"/>
    <n v="95"/>
    <n v="67"/>
    <n v="42"/>
    <n v="242"/>
    <n v="60.5"/>
    <n v="51"/>
    <n v="41"/>
    <n v="62"/>
    <n v="66"/>
    <n v="220"/>
    <n v="55"/>
    <m/>
    <n v="55.5"/>
  </r>
  <r>
    <x v="39"/>
    <s v="Sebastian Andrew"/>
    <x v="0"/>
    <s v="10/08/2014"/>
    <x v="39"/>
    <n v="378196559"/>
    <x v="39"/>
    <x v="0"/>
    <n v="300"/>
    <n v="195"/>
    <x v="13"/>
    <n v="10000"/>
    <n v="5972"/>
    <n v="6000"/>
    <n v="4000"/>
    <x v="33"/>
    <s v="P08OS9"/>
    <n v="44"/>
    <n v="80"/>
    <n v="72"/>
    <n v="37"/>
    <n v="233"/>
    <n v="58.25"/>
    <n v="99"/>
    <n v="72"/>
    <n v="44"/>
    <n v="94"/>
    <n v="309"/>
    <x v="22"/>
    <n v="38"/>
    <n v="72"/>
    <n v="69"/>
    <n v="43"/>
    <n v="222"/>
    <n v="55.5"/>
    <n v="81"/>
    <n v="69"/>
    <n v="71"/>
    <n v="96"/>
    <n v="317"/>
    <n v="79.25"/>
    <m/>
    <n v="67.5625"/>
  </r>
  <r>
    <x v="40"/>
    <s v="Baxter Parsons"/>
    <x v="0"/>
    <s v="25/08/2014"/>
    <x v="40"/>
    <n v="389477911"/>
    <x v="40"/>
    <x v="0"/>
    <n v="300"/>
    <n v="208"/>
    <x v="23"/>
    <n v="10000"/>
    <n v="5621"/>
    <n v="6000"/>
    <n v="4000"/>
    <x v="34"/>
    <s v="81QRR1"/>
    <n v="59"/>
    <n v="55"/>
    <n v="75"/>
    <n v="45"/>
    <n v="234"/>
    <n v="58.5"/>
    <n v="41"/>
    <n v="52"/>
    <n v="75"/>
    <n v="62"/>
    <n v="230"/>
    <x v="34"/>
    <n v="77"/>
    <n v="94"/>
    <n v="78"/>
    <n v="74"/>
    <n v="323"/>
    <n v="80.75"/>
    <n v="51"/>
    <n v="82"/>
    <n v="38"/>
    <n v="96"/>
    <n v="267"/>
    <n v="66.75"/>
    <m/>
    <n v="65.875"/>
  </r>
  <r>
    <x v="41"/>
    <s v="Winifred Knight"/>
    <x v="1"/>
    <s v="27/08/2014"/>
    <x v="41"/>
    <n v="396111224"/>
    <x v="41"/>
    <x v="0"/>
    <n v="300"/>
    <n v="217"/>
    <x v="7"/>
    <n v="10000"/>
    <n v="5408"/>
    <n v="5500"/>
    <n v="4500"/>
    <x v="35"/>
    <s v="006KN7"/>
    <n v="60"/>
    <n v="97"/>
    <n v="85"/>
    <n v="52"/>
    <n v="294"/>
    <n v="73.5"/>
    <n v="90"/>
    <n v="48"/>
    <n v="60"/>
    <n v="40"/>
    <n v="238"/>
    <x v="35"/>
    <n v="96"/>
    <n v="43"/>
    <n v="69"/>
    <n v="79"/>
    <n v="287"/>
    <n v="71.75"/>
    <n v="73"/>
    <n v="58"/>
    <n v="89"/>
    <n v="42"/>
    <n v="262"/>
    <n v="65.5"/>
    <m/>
    <n v="67.5625"/>
  </r>
  <r>
    <x v="42"/>
    <s v="Kaine Hogan"/>
    <x v="0"/>
    <s v="31/08/2014"/>
    <x v="42"/>
    <n v="399560688"/>
    <x v="42"/>
    <x v="0"/>
    <n v="300"/>
    <n v="205"/>
    <x v="24"/>
    <n v="10000"/>
    <n v="6496"/>
    <n v="6500"/>
    <n v="3500"/>
    <x v="36"/>
    <s v="TPS2FS"/>
    <n v="77"/>
    <n v="48"/>
    <n v="94"/>
    <n v="92"/>
    <n v="311"/>
    <n v="77.75"/>
    <n v="48"/>
    <n v="88"/>
    <n v="75"/>
    <n v="52"/>
    <n v="263"/>
    <x v="36"/>
    <n v="70"/>
    <n v="93"/>
    <n v="50"/>
    <n v="61"/>
    <n v="274"/>
    <n v="68.5"/>
    <n v="65"/>
    <n v="55"/>
    <n v="68"/>
    <n v="88"/>
    <n v="276"/>
    <n v="69"/>
    <m/>
    <n v="70.25"/>
  </r>
  <r>
    <x v="43"/>
    <s v="Dawood Rigby"/>
    <x v="1"/>
    <s v="25/09/2014"/>
    <x v="43"/>
    <n v="405589568"/>
    <x v="43"/>
    <x v="0"/>
    <n v="300"/>
    <n v="288"/>
    <x v="19"/>
    <n v="10000"/>
    <n v="5817"/>
    <n v="6000"/>
    <n v="4000"/>
    <x v="37"/>
    <s v="ZYEBVB"/>
    <n v="46"/>
    <n v="82"/>
    <n v="39"/>
    <n v="39"/>
    <n v="206"/>
    <n v="51.5"/>
    <n v="39"/>
    <n v="57"/>
    <n v="91"/>
    <n v="53"/>
    <n v="240"/>
    <x v="37"/>
    <n v="81"/>
    <n v="65"/>
    <n v="66"/>
    <n v="57"/>
    <n v="269"/>
    <n v="67.25"/>
    <n v="96"/>
    <n v="77"/>
    <n v="39"/>
    <n v="63"/>
    <n v="275"/>
    <n v="68.75"/>
    <m/>
    <n v="61.875"/>
  </r>
  <r>
    <x v="44"/>
    <s v="Courtney English"/>
    <x v="1"/>
    <s v="30/10/2014"/>
    <x v="44"/>
    <n v="412538121"/>
    <x v="44"/>
    <x v="0"/>
    <n v="300"/>
    <n v="251"/>
    <x v="5"/>
    <n v="10000"/>
    <n v="7624"/>
    <n v="8000"/>
    <n v="2000"/>
    <x v="38"/>
    <s v="01W1QU"/>
    <n v="53"/>
    <n v="40"/>
    <n v="49"/>
    <n v="91"/>
    <n v="233"/>
    <n v="58.25"/>
    <n v="59"/>
    <n v="91"/>
    <n v="98"/>
    <n v="64"/>
    <n v="312"/>
    <x v="38"/>
    <n v="98"/>
    <n v="49"/>
    <n v="35"/>
    <n v="98"/>
    <n v="280"/>
    <n v="70"/>
    <n v="62"/>
    <n v="81"/>
    <n v="50"/>
    <n v="36"/>
    <n v="229"/>
    <n v="57.25"/>
    <m/>
    <n v="65.875"/>
  </r>
  <r>
    <x v="45"/>
    <s v="Sidney Griffin"/>
    <x v="1"/>
    <s v="06/11/2014"/>
    <x v="45"/>
    <n v="426797471"/>
    <x v="45"/>
    <x v="0"/>
    <n v="300"/>
    <n v="247"/>
    <x v="25"/>
    <n v="10000"/>
    <n v="9031"/>
    <n v="9500"/>
    <n v="500"/>
    <x v="39"/>
    <s v="0K8P3O"/>
    <n v="81"/>
    <n v="84"/>
    <n v="64"/>
    <n v="56"/>
    <n v="285"/>
    <n v="71.25"/>
    <n v="37"/>
    <n v="93"/>
    <n v="90"/>
    <n v="49"/>
    <n v="269"/>
    <x v="27"/>
    <n v="58"/>
    <n v="56"/>
    <n v="91"/>
    <n v="58"/>
    <n v="263"/>
    <n v="65.75"/>
    <n v="52"/>
    <n v="93"/>
    <n v="38"/>
    <n v="83"/>
    <n v="266"/>
    <n v="66.5"/>
    <m/>
    <n v="67.6875"/>
  </r>
  <r>
    <x v="46"/>
    <s v="Seren Wilson"/>
    <x v="1"/>
    <s v="16/11/2014"/>
    <x v="46"/>
    <n v="446938723"/>
    <x v="46"/>
    <x v="0"/>
    <n v="300"/>
    <n v="223"/>
    <x v="26"/>
    <n v="10000"/>
    <n v="9040"/>
    <n v="9500"/>
    <n v="500"/>
    <x v="40"/>
    <s v="G1BTPB"/>
    <n v="99"/>
    <n v="47"/>
    <n v="85"/>
    <n v="48"/>
    <n v="279"/>
    <n v="69.75"/>
    <n v="42"/>
    <n v="41"/>
    <n v="47"/>
    <n v="38"/>
    <n v="168"/>
    <x v="39"/>
    <n v="36"/>
    <n v="90"/>
    <n v="74"/>
    <n v="68"/>
    <n v="268"/>
    <n v="67"/>
    <n v="94"/>
    <n v="93"/>
    <n v="70"/>
    <n v="38"/>
    <n v="295"/>
    <n v="73.75"/>
    <m/>
    <n v="63.125"/>
  </r>
  <r>
    <x v="47"/>
    <s v="Dwayne Chapman"/>
    <x v="1"/>
    <s v="27/11/2014"/>
    <x v="47"/>
    <n v="461442429"/>
    <x v="47"/>
    <x v="0"/>
    <n v="300"/>
    <n v="294"/>
    <x v="8"/>
    <n v="10000"/>
    <n v="6543"/>
    <n v="7000"/>
    <n v="3000"/>
    <x v="41"/>
    <s v="XEKPDY"/>
    <n v="59"/>
    <n v="57"/>
    <n v="88"/>
    <n v="84"/>
    <n v="288"/>
    <n v="72"/>
    <n v="74"/>
    <n v="96"/>
    <n v="96"/>
    <n v="66"/>
    <n v="332"/>
    <x v="40"/>
    <n v="43"/>
    <n v="47"/>
    <n v="56"/>
    <n v="59"/>
    <n v="205"/>
    <n v="51.25"/>
    <n v="69"/>
    <n v="40"/>
    <n v="42"/>
    <n v="94"/>
    <n v="245"/>
    <n v="61.25"/>
    <m/>
    <n v="66.875"/>
  </r>
  <r>
    <x v="48"/>
    <s v="Zach Morgan"/>
    <x v="0"/>
    <s v="01/12/2014"/>
    <x v="48"/>
    <n v="472554950"/>
    <x v="48"/>
    <x v="0"/>
    <n v="300"/>
    <n v="269"/>
    <x v="27"/>
    <n v="10000"/>
    <n v="9249"/>
    <n v="9500"/>
    <n v="500"/>
    <x v="42"/>
    <s v="QMHHC8"/>
    <n v="78"/>
    <n v="55"/>
    <n v="57"/>
    <n v="76"/>
    <n v="266"/>
    <n v="66.5"/>
    <n v="62"/>
    <n v="62"/>
    <n v="40"/>
    <n v="63"/>
    <n v="227"/>
    <x v="41"/>
    <n v="43"/>
    <n v="89"/>
    <n v="78"/>
    <n v="61"/>
    <n v="271"/>
    <n v="67.75"/>
    <n v="59"/>
    <n v="93"/>
    <n v="51"/>
    <n v="48"/>
    <n v="251"/>
    <n v="62.75"/>
    <m/>
    <n v="63.4375"/>
  </r>
  <r>
    <x v="49"/>
    <s v="Marcel Edmonds"/>
    <x v="1"/>
    <s v="05/12/2014"/>
    <x v="49"/>
    <n v="490837116"/>
    <x v="49"/>
    <x v="0"/>
    <n v="300"/>
    <n v="294"/>
    <x v="8"/>
    <n v="10000"/>
    <n v="6775"/>
    <n v="7000"/>
    <n v="3000"/>
    <x v="43"/>
    <s v="GMGT3P"/>
    <n v="97"/>
    <n v="66"/>
    <n v="68"/>
    <n v="77"/>
    <n v="308"/>
    <n v="77"/>
    <n v="70"/>
    <n v="98"/>
    <n v="95"/>
    <n v="54"/>
    <n v="317"/>
    <x v="42"/>
    <n v="65"/>
    <n v="44"/>
    <n v="51"/>
    <n v="41"/>
    <n v="201"/>
    <n v="50.25"/>
    <n v="84"/>
    <n v="68"/>
    <n v="38"/>
    <n v="64"/>
    <n v="254"/>
    <n v="63.5"/>
    <m/>
    <n v="67.5"/>
  </r>
  <r>
    <x v="50"/>
    <s v="Callum Harris"/>
    <x v="1"/>
    <s v="01/01/2014"/>
    <x v="50"/>
    <n v="493094647"/>
    <x v="50"/>
    <x v="0"/>
    <n v="300"/>
    <n v="221"/>
    <x v="26"/>
    <n v="10000"/>
    <n v="9095"/>
    <n v="9500"/>
    <n v="500"/>
    <x v="44"/>
    <s v="KHMRYK"/>
    <n v="73"/>
    <n v="84"/>
    <n v="45"/>
    <n v="55"/>
    <n v="257"/>
    <n v="64.25"/>
    <n v="93"/>
    <n v="46"/>
    <n v="65"/>
    <n v="97"/>
    <n v="301"/>
    <x v="18"/>
    <n v="96"/>
    <n v="98"/>
    <n v="85"/>
    <n v="94"/>
    <n v="373"/>
    <n v="93.25"/>
    <n v="49"/>
    <n v="37"/>
    <n v="85"/>
    <n v="95"/>
    <n v="266"/>
    <n v="66.5"/>
    <m/>
    <n v="74.8125"/>
  </r>
  <r>
    <x v="51"/>
    <s v="Floyd Bell"/>
    <x v="0"/>
    <s v="27/03/2014"/>
    <x v="51"/>
    <n v="493565414"/>
    <x v="51"/>
    <x v="0"/>
    <n v="300"/>
    <n v="240"/>
    <x v="28"/>
    <n v="10000"/>
    <n v="9857"/>
    <n v="10000"/>
    <n v="0"/>
    <x v="45"/>
    <s v="BZ8MZM"/>
    <n v="47"/>
    <n v="79"/>
    <n v="40"/>
    <n v="74"/>
    <n v="240"/>
    <n v="60"/>
    <n v="60"/>
    <n v="40"/>
    <n v="51"/>
    <n v="38"/>
    <n v="189"/>
    <x v="43"/>
    <n v="95"/>
    <n v="90"/>
    <n v="59"/>
    <n v="79"/>
    <n v="323"/>
    <n v="80.75"/>
    <n v="58"/>
    <n v="90"/>
    <n v="54"/>
    <n v="94"/>
    <n v="296"/>
    <n v="74"/>
    <m/>
    <n v="65.5"/>
  </r>
  <r>
    <x v="52"/>
    <s v="Marshall Booker"/>
    <x v="1"/>
    <s v="29/04/2014"/>
    <x v="52"/>
    <n v="502539875"/>
    <x v="52"/>
    <x v="0"/>
    <n v="300"/>
    <n v="241"/>
    <x v="28"/>
    <n v="10000"/>
    <n v="8179"/>
    <n v="8500"/>
    <n v="1500"/>
    <x v="3"/>
    <s v="4LRHIZ"/>
    <n v="97"/>
    <n v="93"/>
    <n v="64"/>
    <n v="68"/>
    <n v="322"/>
    <n v="80.5"/>
    <n v="47"/>
    <n v="59"/>
    <n v="51"/>
    <n v="71"/>
    <n v="228"/>
    <x v="44"/>
    <n v="98"/>
    <n v="83"/>
    <n v="38"/>
    <n v="64"/>
    <n v="283"/>
    <n v="70.75"/>
    <n v="75"/>
    <n v="54"/>
    <n v="69"/>
    <n v="69"/>
    <n v="267"/>
    <n v="66.75"/>
    <m/>
    <n v="68.75"/>
  </r>
  <r>
    <x v="53"/>
    <s v="Odin Morrow"/>
    <x v="1"/>
    <s v="22/05/2014"/>
    <x v="53"/>
    <n v="503467863"/>
    <x v="53"/>
    <x v="0"/>
    <n v="300"/>
    <n v="244"/>
    <x v="29"/>
    <n v="10000"/>
    <n v="6097"/>
    <n v="6500"/>
    <n v="3500"/>
    <x v="46"/>
    <s v="7CU72Y"/>
    <n v="56"/>
    <n v="79"/>
    <n v="91"/>
    <n v="36"/>
    <n v="262"/>
    <n v="65.5"/>
    <n v="43"/>
    <n v="62"/>
    <n v="44"/>
    <n v="85"/>
    <n v="234"/>
    <x v="45"/>
    <n v="75"/>
    <n v="40"/>
    <n v="98"/>
    <n v="94"/>
    <n v="307"/>
    <n v="76.75"/>
    <n v="55"/>
    <n v="88"/>
    <n v="53"/>
    <n v="64"/>
    <n v="260"/>
    <n v="65"/>
    <m/>
    <n v="66.4375"/>
  </r>
  <r>
    <x v="54"/>
    <s v="Joseff Woodward"/>
    <x v="1"/>
    <s v="04/06/2014"/>
    <x v="54"/>
    <n v="520398628"/>
    <x v="54"/>
    <x v="0"/>
    <n v="300"/>
    <n v="279"/>
    <x v="2"/>
    <n v="10000"/>
    <n v="6754"/>
    <n v="7000"/>
    <n v="3000"/>
    <x v="28"/>
    <s v="TOW37L"/>
    <n v="50"/>
    <n v="55"/>
    <n v="87"/>
    <n v="87"/>
    <n v="279"/>
    <n v="69.75"/>
    <n v="68"/>
    <n v="45"/>
    <n v="71"/>
    <n v="43"/>
    <n v="227"/>
    <x v="41"/>
    <n v="55"/>
    <n v="98"/>
    <n v="90"/>
    <n v="53"/>
    <n v="296"/>
    <n v="74"/>
    <n v="48"/>
    <n v="48"/>
    <n v="86"/>
    <n v="94"/>
    <n v="276"/>
    <n v="69"/>
    <m/>
    <n v="67.375"/>
  </r>
  <r>
    <x v="55"/>
    <s v="Matteo Rosas"/>
    <x v="0"/>
    <s v="22/06/2014"/>
    <x v="55"/>
    <n v="524486069"/>
    <x v="55"/>
    <x v="0"/>
    <n v="300"/>
    <n v="247"/>
    <x v="25"/>
    <n v="10000"/>
    <n v="9177"/>
    <n v="9500"/>
    <n v="500"/>
    <x v="47"/>
    <s v="MXL458"/>
    <n v="43"/>
    <n v="57"/>
    <n v="85"/>
    <n v="46"/>
    <n v="231"/>
    <n v="57.75"/>
    <n v="91"/>
    <n v="51"/>
    <n v="89"/>
    <n v="84"/>
    <n v="315"/>
    <x v="46"/>
    <n v="85"/>
    <n v="58"/>
    <n v="83"/>
    <n v="41"/>
    <n v="267"/>
    <n v="66.75"/>
    <n v="74"/>
    <n v="51"/>
    <n v="88"/>
    <n v="81"/>
    <n v="294"/>
    <n v="73.5"/>
    <m/>
    <n v="69.1875"/>
  </r>
  <r>
    <x v="56"/>
    <s v="Abdul Brewer"/>
    <x v="1"/>
    <s v="24/06/2014"/>
    <x v="56"/>
    <n v="525267262"/>
    <x v="56"/>
    <x v="0"/>
    <n v="300"/>
    <n v="215"/>
    <x v="7"/>
    <n v="10000"/>
    <n v="7216"/>
    <n v="7500"/>
    <n v="2500"/>
    <x v="48"/>
    <s v="KUC5NE"/>
    <n v="42"/>
    <n v="73"/>
    <n v="74"/>
    <n v="92"/>
    <n v="281"/>
    <n v="70.25"/>
    <n v="65"/>
    <n v="79"/>
    <n v="56"/>
    <n v="95"/>
    <n v="295"/>
    <x v="9"/>
    <n v="43"/>
    <n v="60"/>
    <n v="82"/>
    <n v="46"/>
    <n v="231"/>
    <n v="57.75"/>
    <n v="40"/>
    <n v="61"/>
    <n v="40"/>
    <n v="75"/>
    <n v="216"/>
    <n v="54"/>
    <m/>
    <n v="63.9375"/>
  </r>
  <r>
    <x v="57"/>
    <s v="Roan Dunn"/>
    <x v="1"/>
    <s v="15/07/2014"/>
    <x v="57"/>
    <n v="552350002"/>
    <x v="57"/>
    <x v="0"/>
    <n v="300"/>
    <n v="221"/>
    <x v="26"/>
    <n v="10000"/>
    <n v="8827"/>
    <n v="9000"/>
    <n v="1000"/>
    <x v="6"/>
    <s v="2CF881"/>
    <n v="94"/>
    <n v="80"/>
    <n v="52"/>
    <n v="91"/>
    <n v="317"/>
    <n v="79.25"/>
    <n v="70"/>
    <n v="39"/>
    <n v="98"/>
    <n v="78"/>
    <n v="285"/>
    <x v="4"/>
    <n v="48"/>
    <n v="48"/>
    <n v="77"/>
    <n v="49"/>
    <n v="222"/>
    <n v="55.5"/>
    <n v="96"/>
    <n v="54"/>
    <n v="46"/>
    <n v="92"/>
    <n v="288"/>
    <n v="72"/>
    <m/>
    <n v="69.5"/>
  </r>
  <r>
    <x v="58"/>
    <s v="Franklyn Sutherland"/>
    <x v="0"/>
    <s v="19/07/2014"/>
    <x v="58"/>
    <n v="557585657"/>
    <x v="58"/>
    <x v="0"/>
    <n v="300"/>
    <n v="228"/>
    <x v="14"/>
    <n v="10000"/>
    <n v="6661"/>
    <n v="7000"/>
    <n v="3000"/>
    <x v="49"/>
    <s v="0WPZ7A"/>
    <n v="99"/>
    <n v="84"/>
    <n v="94"/>
    <n v="39"/>
    <n v="316"/>
    <n v="79"/>
    <n v="86"/>
    <n v="35"/>
    <n v="51"/>
    <n v="46"/>
    <n v="218"/>
    <x v="47"/>
    <n v="90"/>
    <n v="72"/>
    <n v="61"/>
    <n v="84"/>
    <n v="307"/>
    <n v="76.75"/>
    <n v="37"/>
    <n v="81"/>
    <n v="75"/>
    <n v="68"/>
    <n v="261"/>
    <n v="65.25"/>
    <m/>
    <n v="68.875"/>
  </r>
  <r>
    <x v="59"/>
    <s v="Kendall Cline"/>
    <x v="1"/>
    <s v="22/07/2014"/>
    <x v="59"/>
    <n v="561977023"/>
    <x v="59"/>
    <x v="0"/>
    <n v="300"/>
    <n v="289"/>
    <x v="19"/>
    <n v="10000"/>
    <n v="6780"/>
    <n v="7000"/>
    <n v="3000"/>
    <x v="50"/>
    <s v="5P3IMR"/>
    <n v="82"/>
    <n v="95"/>
    <n v="47"/>
    <n v="74"/>
    <n v="298"/>
    <n v="74.5"/>
    <n v="95"/>
    <n v="60"/>
    <n v="64"/>
    <n v="49"/>
    <n v="268"/>
    <x v="48"/>
    <n v="84"/>
    <n v="62"/>
    <n v="54"/>
    <n v="78"/>
    <n v="278"/>
    <n v="69.5"/>
    <n v="92"/>
    <n v="66"/>
    <n v="91"/>
    <n v="57"/>
    <n v="306"/>
    <n v="76.5"/>
    <m/>
    <n v="71.875"/>
  </r>
  <r>
    <x v="60"/>
    <s v="Martin Stephenson"/>
    <x v="1"/>
    <s v="28/07/2014"/>
    <x v="60"/>
    <n v="576708725"/>
    <x v="60"/>
    <x v="0"/>
    <n v="300"/>
    <n v="216"/>
    <x v="7"/>
    <n v="10000"/>
    <n v="8604"/>
    <n v="9000"/>
    <n v="1000"/>
    <x v="8"/>
    <s v="BJ780A"/>
    <n v="42"/>
    <n v="69"/>
    <n v="59"/>
    <n v="88"/>
    <n v="258"/>
    <n v="64.5"/>
    <n v="48"/>
    <n v="44"/>
    <n v="83"/>
    <n v="71"/>
    <n v="246"/>
    <x v="12"/>
    <n v="58"/>
    <n v="61"/>
    <n v="44"/>
    <n v="89"/>
    <n v="252"/>
    <n v="63"/>
    <n v="58"/>
    <n v="48"/>
    <n v="76"/>
    <n v="91"/>
    <n v="273"/>
    <n v="68.25"/>
    <m/>
    <n v="64.3125"/>
  </r>
  <r>
    <x v="61"/>
    <s v="Sanjeev Espinosa"/>
    <x v="0"/>
    <s v="29/07/2014"/>
    <x v="61"/>
    <n v="601826859"/>
    <x v="61"/>
    <x v="0"/>
    <n v="300"/>
    <n v="203"/>
    <x v="24"/>
    <n v="10000"/>
    <n v="8162"/>
    <n v="8500"/>
    <n v="1500"/>
    <x v="10"/>
    <s v="8KWFZ1"/>
    <n v="57"/>
    <n v="76"/>
    <n v="82"/>
    <n v="85"/>
    <n v="300"/>
    <n v="75"/>
    <n v="64"/>
    <n v="53"/>
    <n v="80"/>
    <n v="82"/>
    <n v="279"/>
    <x v="20"/>
    <n v="77"/>
    <n v="62"/>
    <n v="60"/>
    <n v="55"/>
    <n v="254"/>
    <n v="63.5"/>
    <n v="74"/>
    <n v="74"/>
    <n v="76"/>
    <n v="60"/>
    <n v="284"/>
    <n v="71"/>
    <m/>
    <n v="69.8125"/>
  </r>
  <r>
    <x v="62"/>
    <s v="Jarod Mayo"/>
    <x v="1"/>
    <s v="01/08/2014"/>
    <x v="62"/>
    <n v="610113329"/>
    <x v="62"/>
    <x v="0"/>
    <n v="300"/>
    <n v="289"/>
    <x v="19"/>
    <n v="10000"/>
    <n v="5751"/>
    <n v="6000"/>
    <n v="4000"/>
    <x v="51"/>
    <s v="XOX0TE"/>
    <n v="68"/>
    <n v="68"/>
    <n v="69"/>
    <n v="98"/>
    <n v="303"/>
    <n v="75.75"/>
    <n v="66"/>
    <n v="74"/>
    <n v="91"/>
    <n v="97"/>
    <n v="328"/>
    <x v="49"/>
    <n v="79"/>
    <n v="49"/>
    <n v="70"/>
    <n v="88"/>
    <n v="286"/>
    <n v="71.5"/>
    <n v="91"/>
    <n v="39"/>
    <n v="96"/>
    <n v="37"/>
    <n v="263"/>
    <n v="65.75"/>
    <m/>
    <n v="73.75"/>
  </r>
  <r>
    <x v="63"/>
    <s v="Finnley Stacey"/>
    <x v="0"/>
    <s v="17/08/2014"/>
    <x v="63"/>
    <n v="650587986"/>
    <x v="63"/>
    <x v="0"/>
    <n v="300"/>
    <n v="273"/>
    <x v="4"/>
    <n v="10000"/>
    <n v="8348"/>
    <n v="8500"/>
    <n v="1500"/>
    <x v="52"/>
    <s v="8FGNUV"/>
    <n v="73"/>
    <n v="52"/>
    <n v="66"/>
    <n v="38"/>
    <n v="229"/>
    <n v="57.25"/>
    <n v="85"/>
    <n v="76"/>
    <n v="58"/>
    <n v="42"/>
    <n v="261"/>
    <x v="50"/>
    <n v="54"/>
    <n v="73"/>
    <n v="87"/>
    <n v="40"/>
    <n v="254"/>
    <n v="63.5"/>
    <n v="98"/>
    <n v="68"/>
    <n v="84"/>
    <n v="47"/>
    <n v="297"/>
    <n v="74.25"/>
    <m/>
    <n v="65.0625"/>
  </r>
  <r>
    <x v="64"/>
    <s v="Antony Schultz"/>
    <x v="1"/>
    <s v="25/08/2014"/>
    <x v="64"/>
    <n v="675964085"/>
    <x v="64"/>
    <x v="0"/>
    <n v="300"/>
    <n v="223"/>
    <x v="26"/>
    <n v="10000"/>
    <n v="5748"/>
    <n v="6000"/>
    <n v="4000"/>
    <x v="53"/>
    <s v="YA2C99"/>
    <n v="89"/>
    <n v="35"/>
    <n v="82"/>
    <n v="68"/>
    <n v="274"/>
    <n v="68.5"/>
    <n v="44"/>
    <n v="63"/>
    <n v="44"/>
    <n v="71"/>
    <n v="222"/>
    <x v="51"/>
    <n v="63"/>
    <n v="97"/>
    <n v="89"/>
    <n v="36"/>
    <n v="285"/>
    <n v="71.25"/>
    <n v="67"/>
    <n v="46"/>
    <n v="65"/>
    <n v="80"/>
    <n v="258"/>
    <n v="64.5"/>
    <m/>
    <n v="64.9375"/>
  </r>
  <r>
    <x v="65"/>
    <s v="Lester Hughes"/>
    <x v="0"/>
    <s v="16/09/2014"/>
    <x v="65"/>
    <n v="700204305"/>
    <x v="65"/>
    <x v="0"/>
    <n v="300"/>
    <n v="245"/>
    <x v="25"/>
    <n v="10000"/>
    <n v="8213"/>
    <n v="8500"/>
    <n v="1500"/>
    <x v="54"/>
    <s v="D6A6OA"/>
    <n v="37"/>
    <n v="56"/>
    <n v="97"/>
    <n v="45"/>
    <n v="235"/>
    <n v="58.75"/>
    <n v="88"/>
    <n v="82"/>
    <n v="56"/>
    <n v="41"/>
    <n v="267"/>
    <x v="52"/>
    <n v="61"/>
    <n v="52"/>
    <n v="42"/>
    <n v="69"/>
    <n v="224"/>
    <n v="56"/>
    <n v="39"/>
    <n v="37"/>
    <n v="82"/>
    <n v="93"/>
    <n v="251"/>
    <n v="62.75"/>
    <m/>
    <n v="61.0625"/>
  </r>
  <r>
    <x v="66"/>
    <s v="Kelly Cope"/>
    <x v="0"/>
    <s v="19/09/2014"/>
    <x v="66"/>
    <n v="706203991"/>
    <x v="66"/>
    <x v="0"/>
    <n v="300"/>
    <n v="225"/>
    <x v="20"/>
    <n v="10000"/>
    <n v="8753"/>
    <n v="9000"/>
    <n v="1000"/>
    <x v="34"/>
    <s v="W3W7P6"/>
    <n v="35"/>
    <n v="67"/>
    <n v="61"/>
    <n v="83"/>
    <n v="246"/>
    <n v="61.5"/>
    <n v="93"/>
    <n v="62"/>
    <n v="95"/>
    <n v="95"/>
    <n v="345"/>
    <x v="53"/>
    <n v="82"/>
    <n v="52"/>
    <n v="58"/>
    <n v="60"/>
    <n v="252"/>
    <n v="63"/>
    <n v="81"/>
    <n v="77"/>
    <n v="93"/>
    <n v="75"/>
    <n v="326"/>
    <n v="81.5"/>
    <m/>
    <n v="73.0625"/>
  </r>
  <r>
    <x v="67"/>
    <s v="Storm Wilde"/>
    <x v="1"/>
    <s v="24/09/2014"/>
    <x v="67"/>
    <n v="712211013"/>
    <x v="67"/>
    <x v="0"/>
    <n v="300"/>
    <n v="285"/>
    <x v="1"/>
    <n v="10000"/>
    <n v="7034"/>
    <n v="7500"/>
    <n v="2500"/>
    <x v="16"/>
    <s v="BA80E5"/>
    <n v="42"/>
    <n v="86"/>
    <n v="68"/>
    <n v="49"/>
    <n v="245"/>
    <n v="61.25"/>
    <n v="85"/>
    <n v="88"/>
    <n v="38"/>
    <n v="56"/>
    <n v="267"/>
    <x v="52"/>
    <n v="42"/>
    <n v="95"/>
    <n v="70"/>
    <n v="80"/>
    <n v="287"/>
    <n v="71.75"/>
    <n v="97"/>
    <n v="85"/>
    <n v="81"/>
    <n v="68"/>
    <n v="331"/>
    <n v="82.75"/>
    <m/>
    <n v="70.625"/>
  </r>
  <r>
    <x v="68"/>
    <s v="Maddison Cottrell"/>
    <x v="1"/>
    <s v="04/10/2014"/>
    <x v="68"/>
    <n v="715790797"/>
    <x v="68"/>
    <x v="0"/>
    <n v="300"/>
    <n v="253"/>
    <x v="5"/>
    <n v="10000"/>
    <n v="5292"/>
    <n v="5500"/>
    <n v="4500"/>
    <x v="55"/>
    <s v="THOY38"/>
    <n v="49"/>
    <n v="61"/>
    <n v="38"/>
    <n v="78"/>
    <n v="226"/>
    <n v="56.5"/>
    <n v="35"/>
    <n v="41"/>
    <n v="87"/>
    <n v="95"/>
    <n v="258"/>
    <x v="11"/>
    <n v="90"/>
    <n v="65"/>
    <n v="79"/>
    <n v="83"/>
    <n v="317"/>
    <n v="79.25"/>
    <n v="71"/>
    <n v="72"/>
    <n v="48"/>
    <n v="61"/>
    <n v="252"/>
    <n v="63"/>
    <m/>
    <n v="65.8125"/>
  </r>
  <r>
    <x v="69"/>
    <s v="Colby Pate"/>
    <x v="0"/>
    <s v="19/11/2014"/>
    <x v="69"/>
    <n v="724963942"/>
    <x v="69"/>
    <x v="0"/>
    <n v="300"/>
    <n v="269"/>
    <x v="27"/>
    <n v="10000"/>
    <n v="8979"/>
    <n v="9000"/>
    <n v="1000"/>
    <x v="56"/>
    <s v="59D7TM"/>
    <n v="35"/>
    <n v="68"/>
    <n v="40"/>
    <n v="68"/>
    <n v="211"/>
    <n v="52.75"/>
    <n v="64"/>
    <n v="94"/>
    <n v="72"/>
    <n v="51"/>
    <n v="281"/>
    <x v="54"/>
    <n v="71"/>
    <n v="55"/>
    <n v="78"/>
    <n v="85"/>
    <n v="289"/>
    <n v="72.25"/>
    <n v="64"/>
    <n v="42"/>
    <n v="62"/>
    <n v="96"/>
    <n v="264"/>
    <n v="66"/>
    <m/>
    <n v="65.3125"/>
  </r>
  <r>
    <x v="70"/>
    <s v="Virginia Andrade"/>
    <x v="1"/>
    <s v="21/11/2014"/>
    <x v="70"/>
    <n v="725339464"/>
    <x v="70"/>
    <x v="0"/>
    <n v="300"/>
    <n v="257"/>
    <x v="30"/>
    <n v="10000"/>
    <n v="9368"/>
    <n v="9500"/>
    <n v="500"/>
    <x v="57"/>
    <s v="2V72XI"/>
    <n v="43"/>
    <n v="55"/>
    <n v="86"/>
    <n v="40"/>
    <n v="224"/>
    <n v="56"/>
    <n v="72"/>
    <n v="69"/>
    <n v="68"/>
    <n v="92"/>
    <n v="301"/>
    <x v="18"/>
    <n v="65"/>
    <n v="40"/>
    <n v="84"/>
    <n v="74"/>
    <n v="263"/>
    <n v="65.75"/>
    <n v="50"/>
    <n v="59"/>
    <n v="38"/>
    <n v="64"/>
    <n v="211"/>
    <n v="52.75"/>
    <m/>
    <n v="62.4375"/>
  </r>
  <r>
    <x v="71"/>
    <s v="Cayson Solomon"/>
    <x v="1"/>
    <s v="06/12/2014"/>
    <x v="71"/>
    <n v="744759986"/>
    <x v="71"/>
    <x v="0"/>
    <n v="300"/>
    <n v="251"/>
    <x v="5"/>
    <n v="10000"/>
    <n v="6937"/>
    <n v="7000"/>
    <n v="3000"/>
    <x v="58"/>
    <s v="I8N9XU"/>
    <n v="85"/>
    <n v="54"/>
    <n v="81"/>
    <n v="64"/>
    <n v="284"/>
    <n v="71"/>
    <n v="59"/>
    <n v="76"/>
    <n v="76"/>
    <n v="79"/>
    <n v="290"/>
    <x v="19"/>
    <n v="63"/>
    <n v="67"/>
    <n v="75"/>
    <n v="93"/>
    <n v="298"/>
    <n v="74.5"/>
    <n v="89"/>
    <n v="99"/>
    <n v="73"/>
    <n v="86"/>
    <n v="347"/>
    <n v="86.75"/>
    <m/>
    <n v="76.1875"/>
  </r>
  <r>
    <x v="72"/>
    <s v="Izaac Coombes"/>
    <x v="1"/>
    <s v="13/12/2014"/>
    <x v="72"/>
    <n v="758931611"/>
    <x v="72"/>
    <x v="0"/>
    <n v="300"/>
    <n v="277"/>
    <x v="18"/>
    <n v="10000"/>
    <n v="9575"/>
    <n v="10000"/>
    <n v="0"/>
    <x v="20"/>
    <s v="P2OF11"/>
    <n v="35"/>
    <n v="93"/>
    <n v="55"/>
    <n v="42"/>
    <n v="225"/>
    <n v="56.25"/>
    <n v="44"/>
    <n v="59"/>
    <n v="79"/>
    <n v="43"/>
    <n v="225"/>
    <x v="55"/>
    <n v="87"/>
    <n v="96"/>
    <n v="82"/>
    <n v="63"/>
    <n v="328"/>
    <n v="82"/>
    <n v="80"/>
    <n v="72"/>
    <n v="46"/>
    <n v="36"/>
    <n v="234"/>
    <n v="58.5"/>
    <m/>
    <n v="63.25"/>
  </r>
  <r>
    <x v="73"/>
    <s v="Timur Oneil"/>
    <x v="1"/>
    <s v="18/12/2014"/>
    <x v="73"/>
    <n v="760369277"/>
    <x v="73"/>
    <x v="0"/>
    <n v="300"/>
    <n v="291"/>
    <x v="17"/>
    <n v="10000"/>
    <n v="5359"/>
    <n v="5500"/>
    <n v="4500"/>
    <x v="43"/>
    <s v="EV74J3"/>
    <n v="38"/>
    <n v="73"/>
    <n v="49"/>
    <n v="81"/>
    <n v="241"/>
    <n v="60.25"/>
    <n v="52"/>
    <n v="43"/>
    <n v="76"/>
    <n v="41"/>
    <n v="212"/>
    <x v="56"/>
    <n v="41"/>
    <n v="91"/>
    <n v="92"/>
    <n v="93"/>
    <n v="317"/>
    <n v="79.25"/>
    <n v="85"/>
    <n v="82"/>
    <n v="68"/>
    <n v="58"/>
    <n v="293"/>
    <n v="73.25"/>
    <m/>
    <n v="66.4375"/>
  </r>
  <r>
    <x v="74"/>
    <s v="Marley Liu"/>
    <x v="1"/>
    <s v="27/12/2014"/>
    <x v="74"/>
    <n v="761921947"/>
    <x v="74"/>
    <x v="0"/>
    <n v="300"/>
    <n v="238"/>
    <x v="31"/>
    <n v="10000"/>
    <n v="6606"/>
    <n v="7000"/>
    <n v="3000"/>
    <x v="59"/>
    <s v="F12RVG"/>
    <n v="54"/>
    <n v="68"/>
    <n v="38"/>
    <n v="67"/>
    <n v="227"/>
    <n v="56.75"/>
    <n v="69"/>
    <n v="50"/>
    <n v="82"/>
    <n v="65"/>
    <n v="266"/>
    <x v="57"/>
    <n v="75"/>
    <n v="92"/>
    <n v="65"/>
    <n v="61"/>
    <n v="293"/>
    <n v="73.25"/>
    <n v="61"/>
    <n v="88"/>
    <n v="67"/>
    <n v="99"/>
    <n v="315"/>
    <n v="78.75"/>
    <m/>
    <n v="68.8125"/>
  </r>
  <r>
    <x v="75"/>
    <s v="Ishaq Bentley"/>
    <x v="0"/>
    <s v="01/01/2014"/>
    <x v="75"/>
    <n v="768906379"/>
    <x v="75"/>
    <x v="0"/>
    <n v="300"/>
    <n v="244"/>
    <x v="29"/>
    <n v="10000"/>
    <n v="6230"/>
    <n v="6500"/>
    <n v="3500"/>
    <x v="1"/>
    <s v="333Q6B"/>
    <n v="42"/>
    <n v="81"/>
    <n v="98"/>
    <n v="43"/>
    <n v="264"/>
    <n v="66"/>
    <n v="99"/>
    <n v="46"/>
    <n v="49"/>
    <n v="56"/>
    <n v="250"/>
    <x v="58"/>
    <n v="43"/>
    <n v="43"/>
    <n v="61"/>
    <n v="54"/>
    <n v="201"/>
    <n v="50.25"/>
    <n v="50"/>
    <n v="90"/>
    <n v="56"/>
    <n v="94"/>
    <n v="290"/>
    <n v="72.5"/>
    <m/>
    <n v="62.8125"/>
  </r>
  <r>
    <x v="76"/>
    <s v="Kain Kemp"/>
    <x v="1"/>
    <s v="02/01/2014"/>
    <x v="76"/>
    <n v="769742373"/>
    <x v="76"/>
    <x v="0"/>
    <n v="300"/>
    <n v="252"/>
    <x v="5"/>
    <n v="10000"/>
    <n v="6454"/>
    <n v="6500"/>
    <n v="3500"/>
    <x v="60"/>
    <s v="9HHRTW"/>
    <n v="44"/>
    <n v="41"/>
    <n v="72"/>
    <n v="58"/>
    <n v="215"/>
    <n v="53.75"/>
    <n v="85"/>
    <n v="59"/>
    <n v="70"/>
    <n v="79"/>
    <n v="293"/>
    <x v="8"/>
    <n v="93"/>
    <n v="59"/>
    <n v="64"/>
    <n v="53"/>
    <n v="269"/>
    <n v="67.25"/>
    <n v="70"/>
    <n v="94"/>
    <n v="88"/>
    <n v="38"/>
    <n v="290"/>
    <n v="72.5"/>
    <m/>
    <n v="66.6875"/>
  </r>
  <r>
    <x v="77"/>
    <s v="Theodor Rodgers"/>
    <x v="0"/>
    <s v="10/01/2014"/>
    <x v="77"/>
    <n v="788071614"/>
    <x v="77"/>
    <x v="0"/>
    <n v="300"/>
    <n v="194"/>
    <x v="13"/>
    <n v="10000"/>
    <n v="6228"/>
    <n v="6500"/>
    <n v="3500"/>
    <x v="61"/>
    <s v="GQ32D5"/>
    <n v="50"/>
    <n v="62"/>
    <n v="74"/>
    <n v="61"/>
    <n v="247"/>
    <n v="61.75"/>
    <n v="59"/>
    <n v="51"/>
    <n v="37"/>
    <n v="99"/>
    <n v="246"/>
    <x v="12"/>
    <n v="82"/>
    <n v="82"/>
    <n v="89"/>
    <n v="40"/>
    <n v="293"/>
    <n v="73.25"/>
    <n v="43"/>
    <n v="38"/>
    <n v="71"/>
    <n v="65"/>
    <n v="217"/>
    <n v="54.25"/>
    <m/>
    <n v="62.6875"/>
  </r>
  <r>
    <x v="78"/>
    <s v="Mert Pike"/>
    <x v="1"/>
    <s v="22/01/2014"/>
    <x v="78"/>
    <n v="788345532"/>
    <x v="78"/>
    <x v="0"/>
    <n v="300"/>
    <n v="202"/>
    <x v="12"/>
    <n v="10000"/>
    <n v="6847"/>
    <n v="7000"/>
    <n v="3000"/>
    <x v="3"/>
    <s v="8SAN68"/>
    <n v="93"/>
    <n v="61"/>
    <n v="70"/>
    <n v="52"/>
    <n v="276"/>
    <n v="69"/>
    <n v="43"/>
    <n v="66"/>
    <n v="40"/>
    <n v="78"/>
    <n v="227"/>
    <x v="41"/>
    <n v="61"/>
    <n v="90"/>
    <n v="98"/>
    <n v="89"/>
    <n v="338"/>
    <n v="84.5"/>
    <n v="39"/>
    <n v="84"/>
    <n v="48"/>
    <n v="55"/>
    <n v="226"/>
    <n v="56.5"/>
    <m/>
    <n v="66.6875"/>
  </r>
  <r>
    <x v="79"/>
    <s v="Hasan Alvarado"/>
    <x v="0"/>
    <s v="03/02/2014"/>
    <x v="79"/>
    <n v="792714511"/>
    <x v="79"/>
    <x v="0"/>
    <n v="300"/>
    <n v="231"/>
    <x v="22"/>
    <n v="10000"/>
    <n v="8775"/>
    <n v="9000"/>
    <n v="1000"/>
    <x v="62"/>
    <s v="OG4J01"/>
    <n v="35"/>
    <n v="87"/>
    <n v="46"/>
    <n v="75"/>
    <n v="243"/>
    <n v="60.75"/>
    <n v="37"/>
    <n v="40"/>
    <n v="65"/>
    <n v="74"/>
    <n v="216"/>
    <x v="59"/>
    <n v="65"/>
    <n v="92"/>
    <n v="70"/>
    <n v="43"/>
    <n v="270"/>
    <n v="67.5"/>
    <n v="39"/>
    <n v="75"/>
    <n v="36"/>
    <n v="74"/>
    <n v="224"/>
    <n v="56"/>
    <m/>
    <n v="59.5625"/>
  </r>
  <r>
    <x v="80"/>
    <s v="Calvin Coleman"/>
    <x v="1"/>
    <s v="10/03/2014"/>
    <x v="80"/>
    <n v="800219052"/>
    <x v="80"/>
    <x v="0"/>
    <n v="300"/>
    <n v="291"/>
    <x v="17"/>
    <n v="10000"/>
    <n v="5410"/>
    <n v="5500"/>
    <n v="4500"/>
    <x v="5"/>
    <s v="4VUB5R"/>
    <n v="60"/>
    <n v="82"/>
    <n v="56"/>
    <n v="69"/>
    <n v="267"/>
    <n v="66.75"/>
    <n v="95"/>
    <n v="60"/>
    <n v="47"/>
    <n v="52"/>
    <n v="254"/>
    <x v="60"/>
    <n v="81"/>
    <n v="81"/>
    <n v="57"/>
    <n v="94"/>
    <n v="313"/>
    <n v="78.25"/>
    <n v="92"/>
    <n v="55"/>
    <n v="61"/>
    <n v="62"/>
    <n v="270"/>
    <n v="67.5"/>
    <m/>
    <n v="69"/>
  </r>
  <r>
    <x v="81"/>
    <s v="Nataniel Gross"/>
    <x v="1"/>
    <s v="15/03/2014"/>
    <x v="81"/>
    <n v="809126023"/>
    <x v="81"/>
    <x v="0"/>
    <n v="300"/>
    <n v="280"/>
    <x v="2"/>
    <n v="10000"/>
    <n v="5662"/>
    <n v="6000"/>
    <n v="4000"/>
    <x v="50"/>
    <s v="7ASNLW"/>
    <n v="83"/>
    <n v="56"/>
    <n v="38"/>
    <n v="90"/>
    <n v="267"/>
    <n v="66.75"/>
    <n v="78"/>
    <n v="88"/>
    <n v="69"/>
    <n v="39"/>
    <n v="274"/>
    <x v="25"/>
    <n v="57"/>
    <n v="46"/>
    <n v="97"/>
    <n v="76"/>
    <n v="276"/>
    <n v="69"/>
    <n v="74"/>
    <n v="37"/>
    <n v="70"/>
    <n v="93"/>
    <n v="274"/>
    <n v="68.5"/>
    <m/>
    <n v="68.1875"/>
  </r>
  <r>
    <x v="82"/>
    <s v="Blair Villanueva"/>
    <x v="1"/>
    <s v="04/05/2014"/>
    <x v="82"/>
    <n v="811157429"/>
    <x v="82"/>
    <x v="0"/>
    <n v="300"/>
    <n v="270"/>
    <x v="27"/>
    <n v="10000"/>
    <n v="6827"/>
    <n v="7000"/>
    <n v="3000"/>
    <x v="30"/>
    <s v="3VOWCJ"/>
    <n v="76"/>
    <n v="86"/>
    <n v="85"/>
    <n v="51"/>
    <n v="298"/>
    <n v="74.5"/>
    <n v="47"/>
    <n v="43"/>
    <n v="45"/>
    <n v="85"/>
    <n v="220"/>
    <x v="10"/>
    <n v="62"/>
    <n v="35"/>
    <n v="77"/>
    <n v="80"/>
    <n v="254"/>
    <n v="63.5"/>
    <n v="48"/>
    <n v="50"/>
    <n v="46"/>
    <n v="47"/>
    <n v="191"/>
    <n v="47.75"/>
    <m/>
    <n v="60.1875"/>
  </r>
  <r>
    <x v="83"/>
    <s v="Daryl Bone"/>
    <x v="1"/>
    <s v="23/05/2014"/>
    <x v="83"/>
    <n v="821999983"/>
    <x v="83"/>
    <x v="0"/>
    <n v="300"/>
    <n v="259"/>
    <x v="30"/>
    <n v="10000"/>
    <n v="9754"/>
    <n v="10000"/>
    <n v="0"/>
    <x v="63"/>
    <s v="LMIWXN"/>
    <n v="94"/>
    <n v="53"/>
    <n v="47"/>
    <n v="82"/>
    <n v="276"/>
    <n v="69"/>
    <n v="96"/>
    <n v="52"/>
    <n v="80"/>
    <n v="47"/>
    <n v="275"/>
    <x v="61"/>
    <n v="69"/>
    <n v="52"/>
    <n v="39"/>
    <n v="95"/>
    <n v="255"/>
    <n v="63.75"/>
    <n v="88"/>
    <n v="96"/>
    <n v="48"/>
    <n v="80"/>
    <n v="312"/>
    <n v="78"/>
    <m/>
    <n v="69.875"/>
  </r>
  <r>
    <x v="84"/>
    <s v="Ayyan Beltran"/>
    <x v="1"/>
    <s v="27/05/2014"/>
    <x v="84"/>
    <n v="827806403"/>
    <x v="84"/>
    <x v="0"/>
    <n v="300"/>
    <n v="196"/>
    <x v="13"/>
    <n v="10000"/>
    <n v="7964"/>
    <n v="8000"/>
    <n v="2000"/>
    <x v="64"/>
    <s v="PIEI3R"/>
    <n v="75"/>
    <n v="43"/>
    <n v="63"/>
    <n v="61"/>
    <n v="242"/>
    <n v="60.5"/>
    <n v="92"/>
    <n v="36"/>
    <n v="65"/>
    <n v="90"/>
    <n v="283"/>
    <x v="62"/>
    <n v="69"/>
    <n v="94"/>
    <n v="93"/>
    <n v="92"/>
    <n v="348"/>
    <n v="87"/>
    <n v="53"/>
    <n v="86"/>
    <n v="72"/>
    <n v="70"/>
    <n v="281"/>
    <n v="70.25"/>
    <m/>
    <n v="72.125"/>
  </r>
  <r>
    <x v="85"/>
    <s v="Mujtaba Sheldon"/>
    <x v="0"/>
    <s v="14/06/2014"/>
    <x v="85"/>
    <n v="828233011"/>
    <x v="85"/>
    <x v="0"/>
    <n v="300"/>
    <n v="242"/>
    <x v="29"/>
    <n v="10000"/>
    <n v="9530"/>
    <n v="10000"/>
    <n v="0"/>
    <x v="65"/>
    <s v="PG8C9W"/>
    <n v="61"/>
    <n v="48"/>
    <n v="81"/>
    <n v="49"/>
    <n v="239"/>
    <n v="59.75"/>
    <n v="78"/>
    <n v="40"/>
    <n v="95"/>
    <n v="66"/>
    <n v="279"/>
    <x v="20"/>
    <n v="91"/>
    <n v="79"/>
    <n v="47"/>
    <n v="90"/>
    <n v="307"/>
    <n v="76.75"/>
    <n v="79"/>
    <n v="89"/>
    <n v="61"/>
    <n v="63"/>
    <n v="292"/>
    <n v="73"/>
    <m/>
    <n v="69.8125"/>
  </r>
  <r>
    <x v="86"/>
    <s v="Cassius Cresswell"/>
    <x v="1"/>
    <s v="04/09/2014"/>
    <x v="86"/>
    <n v="829859532"/>
    <x v="86"/>
    <x v="0"/>
    <n v="300"/>
    <n v="214"/>
    <x v="6"/>
    <n v="10000"/>
    <n v="6703"/>
    <n v="7000"/>
    <n v="3000"/>
    <x v="66"/>
    <s v="0AYWYA"/>
    <n v="91"/>
    <n v="81"/>
    <n v="44"/>
    <n v="42"/>
    <n v="258"/>
    <n v="64.5"/>
    <n v="49"/>
    <n v="82"/>
    <n v="98"/>
    <n v="36"/>
    <n v="265"/>
    <x v="63"/>
    <n v="55"/>
    <n v="61"/>
    <n v="75"/>
    <n v="53"/>
    <n v="244"/>
    <n v="61"/>
    <n v="41"/>
    <n v="79"/>
    <n v="59"/>
    <n v="85"/>
    <n v="264"/>
    <n v="66"/>
    <m/>
    <n v="64.4375"/>
  </r>
  <r>
    <x v="87"/>
    <s v="Travis Davies"/>
    <x v="0"/>
    <s v="10/09/2014"/>
    <x v="87"/>
    <n v="841819905"/>
    <x v="87"/>
    <x v="0"/>
    <n v="300"/>
    <n v="271"/>
    <x v="27"/>
    <n v="10000"/>
    <n v="5878"/>
    <n v="6000"/>
    <n v="4000"/>
    <x v="67"/>
    <s v="NLT6OL"/>
    <n v="67"/>
    <n v="85"/>
    <n v="61"/>
    <n v="79"/>
    <n v="292"/>
    <n v="73"/>
    <n v="52"/>
    <n v="83"/>
    <n v="94"/>
    <n v="60"/>
    <n v="289"/>
    <x v="26"/>
    <n v="36"/>
    <n v="54"/>
    <n v="71"/>
    <n v="66"/>
    <n v="227"/>
    <n v="56.75"/>
    <n v="99"/>
    <n v="95"/>
    <n v="77"/>
    <n v="40"/>
    <n v="311"/>
    <n v="77.75"/>
    <m/>
    <n v="69.9375"/>
  </r>
  <r>
    <x v="88"/>
    <s v="Nicky Prosser"/>
    <x v="0"/>
    <s v="13/01/2013"/>
    <x v="88"/>
    <n v="842167691"/>
    <x v="88"/>
    <x v="1"/>
    <n v="300"/>
    <n v="282"/>
    <x v="11"/>
    <n v="20000"/>
    <n v="12804"/>
    <n v="13000"/>
    <n v="7000"/>
    <x v="68"/>
    <s v="VC7ARE"/>
    <n v="82"/>
    <n v="78"/>
    <n v="86"/>
    <n v="66"/>
    <n v="312"/>
    <n v="78"/>
    <n v="45"/>
    <n v="61"/>
    <n v="37"/>
    <n v="74"/>
    <n v="217"/>
    <x v="64"/>
    <n v="51"/>
    <n v="53"/>
    <n v="85"/>
    <n v="53"/>
    <n v="242"/>
    <n v="60.5"/>
    <n v="65"/>
    <n v="74"/>
    <n v="80"/>
    <n v="45"/>
    <n v="264"/>
    <n v="66"/>
    <m/>
    <n v="64.6875"/>
  </r>
  <r>
    <x v="89"/>
    <s v="Declan Short"/>
    <x v="0"/>
    <s v="17/01/2013"/>
    <x v="89"/>
    <n v="857026758"/>
    <x v="89"/>
    <x v="1"/>
    <n v="300"/>
    <n v="250"/>
    <x v="32"/>
    <n v="20000"/>
    <n v="8942"/>
    <n v="9000"/>
    <n v="11000"/>
    <x v="69"/>
    <s v="J9QEDO"/>
    <n v="35"/>
    <n v="87"/>
    <n v="45"/>
    <n v="47"/>
    <n v="214"/>
    <n v="53.5"/>
    <n v="74"/>
    <n v="70"/>
    <n v="66"/>
    <n v="51"/>
    <n v="261"/>
    <x v="50"/>
    <n v="87"/>
    <n v="56"/>
    <n v="96"/>
    <n v="55"/>
    <n v="294"/>
    <n v="73.5"/>
    <n v="62"/>
    <n v="49"/>
    <n v="56"/>
    <n v="73"/>
    <n v="240"/>
    <n v="60"/>
    <m/>
    <n v="63.0625"/>
  </r>
  <r>
    <x v="90"/>
    <s v="Jez Copeland"/>
    <x v="1"/>
    <s v="20/01/2013"/>
    <x v="90"/>
    <n v="862304148"/>
    <x v="90"/>
    <x v="1"/>
    <n v="300"/>
    <n v="236"/>
    <x v="31"/>
    <n v="20000"/>
    <n v="15543"/>
    <n v="16000"/>
    <n v="4000"/>
    <x v="70"/>
    <s v="9U686L"/>
    <n v="91"/>
    <n v="93"/>
    <n v="51"/>
    <n v="43"/>
    <n v="278"/>
    <n v="69.5"/>
    <n v="60"/>
    <n v="46"/>
    <n v="53"/>
    <n v="42"/>
    <n v="201"/>
    <x v="65"/>
    <n v="86"/>
    <n v="95"/>
    <n v="87"/>
    <n v="76"/>
    <n v="344"/>
    <n v="86"/>
    <n v="77"/>
    <n v="88"/>
    <n v="65"/>
    <n v="64"/>
    <n v="294"/>
    <n v="73.5"/>
    <m/>
    <n v="69.8125"/>
  </r>
  <r>
    <x v="91"/>
    <s v="Ted Lister"/>
    <x v="0"/>
    <s v="23/01/2013"/>
    <x v="91"/>
    <n v="864179883"/>
    <x v="91"/>
    <x v="1"/>
    <n v="300"/>
    <n v="259"/>
    <x v="30"/>
    <n v="20000"/>
    <n v="19957"/>
    <n v="20000"/>
    <n v="0"/>
    <x v="32"/>
    <s v="1LAIU1"/>
    <n v="76"/>
    <n v="64"/>
    <n v="39"/>
    <n v="84"/>
    <n v="263"/>
    <n v="65.75"/>
    <n v="72"/>
    <n v="71"/>
    <n v="86"/>
    <n v="73"/>
    <n v="302"/>
    <x v="66"/>
    <n v="76"/>
    <n v="66"/>
    <n v="52"/>
    <n v="41"/>
    <n v="235"/>
    <n v="58.75"/>
    <n v="91"/>
    <n v="39"/>
    <n v="68"/>
    <n v="61"/>
    <n v="259"/>
    <n v="64.75"/>
    <m/>
    <n v="66.1875"/>
  </r>
  <r>
    <x v="92"/>
    <s v="Ephraim Walsh"/>
    <x v="1"/>
    <s v="23/02/2013"/>
    <x v="92"/>
    <n v="867847600"/>
    <x v="92"/>
    <x v="1"/>
    <n v="300"/>
    <n v="194"/>
    <x v="13"/>
    <n v="20000"/>
    <n v="15549"/>
    <n v="16000"/>
    <n v="4000"/>
    <x v="33"/>
    <s v="CLGO5I"/>
    <n v="83"/>
    <n v="90"/>
    <n v="87"/>
    <n v="35"/>
    <n v="295"/>
    <n v="73.75"/>
    <n v="35"/>
    <n v="78"/>
    <n v="49"/>
    <n v="55"/>
    <n v="217"/>
    <x v="64"/>
    <n v="61"/>
    <n v="63"/>
    <n v="90"/>
    <n v="93"/>
    <n v="307"/>
    <n v="76.75"/>
    <n v="45"/>
    <n v="46"/>
    <n v="41"/>
    <n v="93"/>
    <n v="225"/>
    <n v="56.25"/>
    <m/>
    <n v="65.25"/>
  </r>
  <r>
    <x v="93"/>
    <s v="George Mair"/>
    <x v="0"/>
    <s v="24/03/2013"/>
    <x v="93"/>
    <n v="880847677"/>
    <x v="93"/>
    <x v="1"/>
    <n v="300"/>
    <n v="258"/>
    <x v="30"/>
    <n v="20000"/>
    <n v="18739"/>
    <n v="19000"/>
    <n v="1000"/>
    <x v="34"/>
    <s v="5BIPD5"/>
    <n v="78"/>
    <n v="62"/>
    <n v="67"/>
    <n v="43"/>
    <n v="250"/>
    <n v="62.5"/>
    <n v="86"/>
    <n v="60"/>
    <n v="72"/>
    <n v="45"/>
    <n v="263"/>
    <x v="36"/>
    <n v="80"/>
    <n v="86"/>
    <n v="79"/>
    <n v="85"/>
    <n v="330"/>
    <n v="82.5"/>
    <n v="70"/>
    <n v="51"/>
    <n v="65"/>
    <n v="83"/>
    <n v="269"/>
    <n v="67.25"/>
    <m/>
    <n v="69.5"/>
  </r>
  <r>
    <x v="94"/>
    <s v="Carl Donaldson"/>
    <x v="0"/>
    <s v="05/04/2013"/>
    <x v="94"/>
    <n v="903171159"/>
    <x v="94"/>
    <x v="1"/>
    <n v="300"/>
    <n v="204"/>
    <x v="24"/>
    <n v="20000"/>
    <n v="12407"/>
    <n v="12500"/>
    <n v="7500"/>
    <x v="71"/>
    <s v="C5R40F"/>
    <n v="71"/>
    <n v="56"/>
    <n v="60"/>
    <n v="87"/>
    <n v="274"/>
    <n v="68.5"/>
    <n v="78"/>
    <n v="64"/>
    <n v="35"/>
    <n v="62"/>
    <n v="239"/>
    <x v="14"/>
    <n v="47"/>
    <n v="66"/>
    <n v="82"/>
    <n v="93"/>
    <n v="288"/>
    <n v="72"/>
    <n v="68"/>
    <n v="51"/>
    <n v="50"/>
    <n v="89"/>
    <n v="258"/>
    <n v="64.5"/>
    <m/>
    <n v="66.1875"/>
  </r>
  <r>
    <x v="95"/>
    <s v="Zayyan Callaghan"/>
    <x v="0"/>
    <s v="24/04/2013"/>
    <x v="95"/>
    <n v="936471492"/>
    <x v="95"/>
    <x v="1"/>
    <n v="300"/>
    <n v="277"/>
    <x v="18"/>
    <n v="20000"/>
    <n v="17327"/>
    <n v="17500"/>
    <n v="2500"/>
    <x v="39"/>
    <s v="IFAO5S"/>
    <n v="80"/>
    <n v="99"/>
    <n v="35"/>
    <n v="87"/>
    <n v="301"/>
    <n v="75.25"/>
    <n v="95"/>
    <n v="78"/>
    <n v="71"/>
    <n v="57"/>
    <n v="301"/>
    <x v="18"/>
    <n v="76"/>
    <n v="42"/>
    <n v="62"/>
    <n v="89"/>
    <n v="269"/>
    <n v="67.25"/>
    <n v="81"/>
    <n v="52"/>
    <n v="37"/>
    <n v="72"/>
    <n v="242"/>
    <n v="60.5"/>
    <m/>
    <n v="69.5625"/>
  </r>
  <r>
    <x v="96"/>
    <s v="Misbah Watt"/>
    <x v="1"/>
    <s v="02/05/2013"/>
    <x v="96"/>
    <n v="937723556"/>
    <x v="96"/>
    <x v="1"/>
    <n v="300"/>
    <n v="281"/>
    <x v="11"/>
    <n v="20000"/>
    <n v="16129"/>
    <n v="16500"/>
    <n v="3500"/>
    <x v="41"/>
    <s v="1MEKK5"/>
    <n v="40"/>
    <n v="46"/>
    <n v="60"/>
    <n v="76"/>
    <n v="222"/>
    <n v="55.5"/>
    <n v="89"/>
    <n v="82"/>
    <n v="41"/>
    <n v="81"/>
    <n v="293"/>
    <x v="8"/>
    <n v="49"/>
    <n v="86"/>
    <n v="45"/>
    <n v="80"/>
    <n v="260"/>
    <n v="65"/>
    <n v="48"/>
    <n v="46"/>
    <n v="64"/>
    <n v="76"/>
    <n v="234"/>
    <n v="58.5"/>
    <m/>
    <n v="63.0625"/>
  </r>
  <r>
    <x v="97"/>
    <s v="Ernest Marriott"/>
    <x v="1"/>
    <s v="15/05/2013"/>
    <x v="97"/>
    <n v="944071338"/>
    <x v="97"/>
    <x v="1"/>
    <n v="300"/>
    <n v="221"/>
    <x v="26"/>
    <n v="20000"/>
    <n v="10364"/>
    <n v="10500"/>
    <n v="9500"/>
    <x v="72"/>
    <s v="GVAPSJ"/>
    <n v="37"/>
    <n v="52"/>
    <n v="85"/>
    <n v="69"/>
    <n v="243"/>
    <n v="60.75"/>
    <n v="76"/>
    <n v="51"/>
    <n v="76"/>
    <n v="80"/>
    <n v="283"/>
    <x v="62"/>
    <n v="83"/>
    <n v="89"/>
    <n v="52"/>
    <n v="75"/>
    <n v="299"/>
    <n v="74.75"/>
    <n v="48"/>
    <n v="62"/>
    <n v="97"/>
    <n v="78"/>
    <n v="285"/>
    <n v="71.25"/>
    <m/>
    <n v="69.375"/>
  </r>
  <r>
    <x v="98"/>
    <s v="Ted Suarez"/>
    <x v="1"/>
    <s v="30/05/2013"/>
    <x v="98"/>
    <n v="947393529"/>
    <x v="98"/>
    <x v="1"/>
    <n v="300"/>
    <n v="222"/>
    <x v="26"/>
    <n v="20000"/>
    <n v="11231"/>
    <n v="11500"/>
    <n v="8500"/>
    <x v="73"/>
    <s v="1U82JJ"/>
    <n v="98"/>
    <n v="83"/>
    <n v="72"/>
    <n v="82"/>
    <n v="335"/>
    <n v="83.75"/>
    <n v="89"/>
    <n v="53"/>
    <n v="49"/>
    <n v="65"/>
    <n v="256"/>
    <x v="67"/>
    <n v="37"/>
    <n v="52"/>
    <n v="91"/>
    <n v="92"/>
    <n v="272"/>
    <n v="68"/>
    <n v="35"/>
    <n v="94"/>
    <n v="74"/>
    <n v="87"/>
    <n v="290"/>
    <n v="72.5"/>
    <m/>
    <n v="72.0625"/>
  </r>
  <r>
    <x v="99"/>
    <s v="Alan Xiong"/>
    <x v="1"/>
    <s v="31/05/2013"/>
    <x v="99"/>
    <n v="947890463"/>
    <x v="99"/>
    <x v="1"/>
    <n v="300"/>
    <n v="218"/>
    <x v="0"/>
    <n v="20000"/>
    <n v="16220"/>
    <n v="16500"/>
    <n v="3500"/>
    <x v="74"/>
    <s v="66HMH1"/>
    <n v="89"/>
    <n v="71"/>
    <n v="50"/>
    <n v="78"/>
    <n v="288"/>
    <n v="72"/>
    <n v="78"/>
    <n v="42"/>
    <n v="36"/>
    <n v="39"/>
    <n v="195"/>
    <x v="68"/>
    <n v="36"/>
    <n v="96"/>
    <n v="49"/>
    <n v="47"/>
    <n v="228"/>
    <n v="57"/>
    <n v="80"/>
    <n v="85"/>
    <n v="35"/>
    <n v="60"/>
    <n v="260"/>
    <n v="65"/>
    <m/>
    <n v="60.6875"/>
  </r>
  <r>
    <x v="100"/>
    <s v="Asher Barber"/>
    <x v="1"/>
    <s v="17/06/2013"/>
    <x v="100"/>
    <n v="956951777"/>
    <x v="100"/>
    <x v="1"/>
    <n v="300"/>
    <n v="194"/>
    <x v="13"/>
    <n v="20000"/>
    <n v="8687"/>
    <n v="9000"/>
    <n v="11000"/>
    <x v="25"/>
    <s v="VU3ZI3"/>
    <n v="82"/>
    <n v="99"/>
    <n v="42"/>
    <n v="36"/>
    <n v="259"/>
    <n v="64.75"/>
    <n v="70"/>
    <n v="48"/>
    <n v="99"/>
    <n v="84"/>
    <n v="301"/>
    <x v="18"/>
    <n v="43"/>
    <n v="91"/>
    <n v="41"/>
    <n v="72"/>
    <n v="247"/>
    <n v="61.75"/>
    <n v="61"/>
    <n v="64"/>
    <n v="55"/>
    <n v="75"/>
    <n v="255"/>
    <n v="63.75"/>
    <m/>
    <n v="66.375"/>
  </r>
  <r>
    <x v="101"/>
    <s v="Aden Berry"/>
    <x v="1"/>
    <s v="17/08/2013"/>
    <x v="101"/>
    <n v="960072804"/>
    <x v="101"/>
    <x v="1"/>
    <n v="300"/>
    <n v="280"/>
    <x v="2"/>
    <n v="20000"/>
    <n v="17329"/>
    <n v="17500"/>
    <n v="2500"/>
    <x v="2"/>
    <s v="5EBERM"/>
    <n v="48"/>
    <n v="54"/>
    <n v="44"/>
    <n v="67"/>
    <n v="213"/>
    <n v="53.25"/>
    <n v="74"/>
    <n v="83"/>
    <n v="47"/>
    <n v="44"/>
    <n v="248"/>
    <x v="69"/>
    <n v="48"/>
    <n v="64"/>
    <n v="59"/>
    <n v="37"/>
    <n v="208"/>
    <n v="52"/>
    <n v="97"/>
    <n v="86"/>
    <n v="68"/>
    <n v="63"/>
    <n v="314"/>
    <n v="78.5"/>
    <m/>
    <n v="61.4375"/>
  </r>
  <r>
    <x v="102"/>
    <s v="Gus Lewis"/>
    <x v="0"/>
    <s v="08/09/2013"/>
    <x v="102"/>
    <n v="960628101"/>
    <x v="102"/>
    <x v="1"/>
    <n v="300"/>
    <n v="278"/>
    <x v="2"/>
    <n v="20000"/>
    <n v="17782"/>
    <n v="18000"/>
    <n v="2000"/>
    <x v="60"/>
    <s v="8SO8II"/>
    <n v="59"/>
    <n v="77"/>
    <n v="48"/>
    <n v="98"/>
    <n v="282"/>
    <n v="70.5"/>
    <n v="50"/>
    <n v="81"/>
    <n v="90"/>
    <n v="39"/>
    <n v="260"/>
    <x v="70"/>
    <n v="42"/>
    <n v="66"/>
    <n v="84"/>
    <n v="49"/>
    <n v="241"/>
    <n v="60.25"/>
    <n v="63"/>
    <n v="35"/>
    <n v="79"/>
    <n v="81"/>
    <n v="258"/>
    <n v="64.5"/>
    <m/>
    <n v="65.0625"/>
  </r>
  <r>
    <x v="103"/>
    <s v="Jeff Grant"/>
    <x v="0"/>
    <s v="11/10/2013"/>
    <x v="103"/>
    <n v="962437144"/>
    <x v="103"/>
    <x v="1"/>
    <n v="300"/>
    <n v="285"/>
    <x v="1"/>
    <n v="20000"/>
    <n v="18162"/>
    <n v="18500"/>
    <n v="1500"/>
    <x v="45"/>
    <s v="H4JOTP"/>
    <n v="62"/>
    <n v="82"/>
    <n v="60"/>
    <n v="77"/>
    <n v="281"/>
    <n v="70.25"/>
    <n v="88"/>
    <n v="98"/>
    <n v="44"/>
    <n v="58"/>
    <n v="288"/>
    <x v="71"/>
    <n v="83"/>
    <n v="48"/>
    <n v="39"/>
    <n v="68"/>
    <n v="238"/>
    <n v="59.5"/>
    <n v="97"/>
    <n v="79"/>
    <n v="53"/>
    <n v="51"/>
    <n v="280"/>
    <n v="70"/>
    <m/>
    <n v="67.9375"/>
  </r>
  <r>
    <x v="104"/>
    <s v="Jarrod Simon"/>
    <x v="0"/>
    <s v="12/10/2013"/>
    <x v="104"/>
    <n v="964321331"/>
    <x v="104"/>
    <x v="1"/>
    <n v="300"/>
    <n v="235"/>
    <x v="33"/>
    <n v="20000"/>
    <n v="16913"/>
    <n v="17000"/>
    <n v="3000"/>
    <x v="75"/>
    <s v="1WP1WM"/>
    <n v="57"/>
    <n v="65"/>
    <n v="96"/>
    <n v="77"/>
    <n v="295"/>
    <n v="73.75"/>
    <n v="38"/>
    <n v="75"/>
    <n v="69"/>
    <n v="65"/>
    <n v="247"/>
    <x v="72"/>
    <n v="58"/>
    <n v="71"/>
    <n v="42"/>
    <n v="58"/>
    <n v="229"/>
    <n v="57.25"/>
    <n v="42"/>
    <n v="40"/>
    <n v="66"/>
    <n v="61"/>
    <n v="209"/>
    <n v="52.25"/>
    <m/>
    <n v="61.25"/>
  </r>
  <r>
    <x v="105"/>
    <s v="Laith Lawrence"/>
    <x v="0"/>
    <s v="19/10/2013"/>
    <x v="105"/>
    <n v="980131348"/>
    <x v="105"/>
    <x v="1"/>
    <n v="300"/>
    <n v="232"/>
    <x v="22"/>
    <n v="20000"/>
    <n v="15315"/>
    <n v="15500"/>
    <n v="4500"/>
    <x v="76"/>
    <s v="QMGJ30"/>
    <n v="74"/>
    <n v="90"/>
    <n v="78"/>
    <n v="40"/>
    <n v="282"/>
    <n v="70.5"/>
    <n v="68"/>
    <n v="80"/>
    <n v="83"/>
    <n v="37"/>
    <n v="268"/>
    <x v="48"/>
    <n v="56"/>
    <n v="82"/>
    <n v="49"/>
    <n v="87"/>
    <n v="274"/>
    <n v="68.5"/>
    <n v="54"/>
    <n v="40"/>
    <n v="63"/>
    <n v="82"/>
    <n v="239"/>
    <n v="59.75"/>
    <m/>
    <n v="66.4375"/>
  </r>
  <r>
    <x v="106"/>
    <s v="Danish Mccabe"/>
    <x v="1"/>
    <s v="28/10/2013"/>
    <x v="106"/>
    <n v="984660559"/>
    <x v="106"/>
    <x v="1"/>
    <n v="300"/>
    <n v="293"/>
    <x v="8"/>
    <n v="20000"/>
    <n v="8057"/>
    <n v="8500"/>
    <n v="11500"/>
    <x v="77"/>
    <s v="EIAK3M"/>
    <n v="90"/>
    <n v="93"/>
    <n v="96"/>
    <n v="78"/>
    <n v="357"/>
    <n v="89.25"/>
    <n v="79"/>
    <n v="65"/>
    <n v="58"/>
    <n v="52"/>
    <n v="254"/>
    <x v="60"/>
    <n v="44"/>
    <n v="46"/>
    <n v="55"/>
    <n v="70"/>
    <n v="215"/>
    <n v="53.75"/>
    <n v="45"/>
    <n v="93"/>
    <n v="75"/>
    <n v="54"/>
    <n v="267"/>
    <n v="66.75"/>
    <m/>
    <n v="68.3125"/>
  </r>
  <r>
    <x v="107"/>
    <s v="Tudor Gallegos"/>
    <x v="0"/>
    <s v="12/11/2013"/>
    <x v="107"/>
    <n v="991927363"/>
    <x v="107"/>
    <x v="1"/>
    <n v="300"/>
    <n v="197"/>
    <x v="21"/>
    <n v="20000"/>
    <n v="10536"/>
    <n v="11000"/>
    <n v="9000"/>
    <x v="78"/>
    <s v="K9ARTB"/>
    <n v="76"/>
    <n v="36"/>
    <n v="39"/>
    <n v="98"/>
    <n v="249"/>
    <n v="62.25"/>
    <n v="58"/>
    <n v="89"/>
    <n v="44"/>
    <n v="42"/>
    <n v="233"/>
    <x v="73"/>
    <n v="64"/>
    <n v="79"/>
    <n v="77"/>
    <n v="50"/>
    <n v="270"/>
    <n v="67.5"/>
    <n v="98"/>
    <n v="52"/>
    <n v="46"/>
    <n v="72"/>
    <n v="268"/>
    <n v="67"/>
    <m/>
    <n v="63.75"/>
  </r>
  <r>
    <x v="108"/>
    <s v="Arun Stacey"/>
    <x v="1"/>
    <s v="13/11/2013"/>
    <x v="108"/>
    <n v="996764778"/>
    <x v="108"/>
    <x v="1"/>
    <n v="300"/>
    <n v="211"/>
    <x v="16"/>
    <n v="20000"/>
    <n v="15930"/>
    <n v="16000"/>
    <n v="4000"/>
    <x v="79"/>
    <s v="N0LRW9"/>
    <n v="35"/>
    <n v="98"/>
    <n v="48"/>
    <n v="68"/>
    <n v="249"/>
    <n v="62.25"/>
    <n v="54"/>
    <n v="36"/>
    <n v="81"/>
    <n v="65"/>
    <n v="236"/>
    <x v="74"/>
    <n v="37"/>
    <n v="74"/>
    <n v="62"/>
    <n v="40"/>
    <n v="213"/>
    <n v="53.25"/>
    <n v="70"/>
    <n v="49"/>
    <n v="68"/>
    <n v="68"/>
    <n v="255"/>
    <n v="63.75"/>
    <m/>
    <n v="59.5625"/>
  </r>
  <r>
    <x v="109"/>
    <s v="Eryk Snider"/>
    <x v="1"/>
    <s v="14/11/2013"/>
    <x v="109"/>
    <n v="1003368162"/>
    <x v="109"/>
    <x v="1"/>
    <n v="300"/>
    <n v="238"/>
    <x v="31"/>
    <n v="20000"/>
    <n v="14184"/>
    <n v="14500"/>
    <n v="5500"/>
    <x v="54"/>
    <s v="WUEXQF"/>
    <n v="78"/>
    <n v="87"/>
    <n v="77"/>
    <n v="70"/>
    <n v="312"/>
    <n v="78"/>
    <n v="81"/>
    <n v="58"/>
    <n v="86"/>
    <n v="98"/>
    <n v="323"/>
    <x v="75"/>
    <n v="60"/>
    <n v="69"/>
    <n v="35"/>
    <n v="79"/>
    <n v="243"/>
    <n v="60.75"/>
    <n v="48"/>
    <n v="83"/>
    <n v="51"/>
    <n v="68"/>
    <n v="250"/>
    <n v="62.5"/>
    <m/>
    <n v="70.5"/>
  </r>
  <r>
    <x v="110"/>
    <s v="Theodore Landry"/>
    <x v="1"/>
    <s v="27/11/2013"/>
    <x v="110"/>
    <n v="1008163258"/>
    <x v="110"/>
    <x v="1"/>
    <n v="300"/>
    <n v="264"/>
    <x v="34"/>
    <n v="20000"/>
    <n v="14838"/>
    <n v="15000"/>
    <n v="5000"/>
    <x v="80"/>
    <s v="XIOC22"/>
    <n v="91"/>
    <n v="40"/>
    <n v="67"/>
    <n v="59"/>
    <n v="257"/>
    <n v="64.25"/>
    <n v="41"/>
    <n v="46"/>
    <n v="87"/>
    <n v="39"/>
    <n v="213"/>
    <x v="76"/>
    <n v="82"/>
    <n v="66"/>
    <n v="72"/>
    <n v="91"/>
    <n v="311"/>
    <n v="77.75"/>
    <n v="51"/>
    <n v="94"/>
    <n v="73"/>
    <n v="47"/>
    <n v="265"/>
    <n v="66.25"/>
    <m/>
    <n v="65.375"/>
  </r>
  <r>
    <x v="111"/>
    <s v="Usaamah Keith"/>
    <x v="0"/>
    <s v="02/12/2013"/>
    <x v="111"/>
    <n v="1009433282"/>
    <x v="111"/>
    <x v="1"/>
    <n v="300"/>
    <n v="213"/>
    <x v="6"/>
    <n v="20000"/>
    <n v="8071"/>
    <n v="8500"/>
    <n v="11500"/>
    <x v="81"/>
    <s v="DZO8SN"/>
    <n v="54"/>
    <n v="63"/>
    <n v="80"/>
    <n v="42"/>
    <n v="239"/>
    <n v="59.75"/>
    <n v="75"/>
    <n v="74"/>
    <n v="92"/>
    <n v="39"/>
    <n v="280"/>
    <x v="28"/>
    <n v="45"/>
    <n v="72"/>
    <n v="43"/>
    <n v="46"/>
    <n v="206"/>
    <n v="51.5"/>
    <n v="92"/>
    <n v="64"/>
    <n v="98"/>
    <n v="65"/>
    <n v="319"/>
    <n v="79.75"/>
    <m/>
    <n v="65.25"/>
  </r>
  <r>
    <x v="112"/>
    <s v="Cairon Quinn"/>
    <x v="1"/>
    <s v="19/12/2013"/>
    <x v="112"/>
    <n v="1010016415"/>
    <x v="112"/>
    <x v="1"/>
    <n v="300"/>
    <n v="226"/>
    <x v="20"/>
    <n v="20000"/>
    <n v="16901"/>
    <n v="17000"/>
    <n v="3000"/>
    <x v="18"/>
    <s v="NSQSK7"/>
    <n v="35"/>
    <n v="99"/>
    <n v="66"/>
    <n v="64"/>
    <n v="264"/>
    <n v="66"/>
    <n v="46"/>
    <n v="69"/>
    <n v="93"/>
    <n v="95"/>
    <n v="303"/>
    <x v="77"/>
    <n v="95"/>
    <n v="37"/>
    <n v="36"/>
    <n v="92"/>
    <n v="260"/>
    <n v="65"/>
    <n v="95"/>
    <n v="60"/>
    <n v="74"/>
    <n v="42"/>
    <n v="271"/>
    <n v="67.75"/>
    <m/>
    <n v="68.625"/>
  </r>
  <r>
    <x v="113"/>
    <s v="Tristan Hook"/>
    <x v="1"/>
    <s v="29/01/2013"/>
    <x v="113"/>
    <n v="1014632018"/>
    <x v="113"/>
    <x v="1"/>
    <n v="300"/>
    <n v="211"/>
    <x v="16"/>
    <n v="20000"/>
    <n v="15214"/>
    <n v="15500"/>
    <n v="4500"/>
    <x v="82"/>
    <s v="KSG2UA"/>
    <n v="44"/>
    <n v="38"/>
    <n v="75"/>
    <n v="53"/>
    <n v="210"/>
    <n v="52.5"/>
    <n v="40"/>
    <n v="82"/>
    <n v="53"/>
    <n v="57"/>
    <n v="232"/>
    <x v="78"/>
    <n v="73"/>
    <n v="46"/>
    <n v="56"/>
    <n v="64"/>
    <n v="239"/>
    <n v="59.75"/>
    <n v="52"/>
    <n v="51"/>
    <n v="35"/>
    <n v="90"/>
    <n v="228"/>
    <n v="57"/>
    <m/>
    <n v="56.8125"/>
  </r>
  <r>
    <x v="114"/>
    <s v="Naeem Whitmore"/>
    <x v="1"/>
    <s v="23/03/2013"/>
    <x v="114"/>
    <n v="1019819472"/>
    <x v="114"/>
    <x v="1"/>
    <n v="300"/>
    <n v="252"/>
    <x v="5"/>
    <n v="20000"/>
    <n v="16289"/>
    <n v="16500"/>
    <n v="3500"/>
    <x v="56"/>
    <s v="LRGU20"/>
    <n v="74"/>
    <n v="55"/>
    <n v="36"/>
    <n v="87"/>
    <n v="252"/>
    <n v="63"/>
    <n v="61"/>
    <n v="35"/>
    <n v="35"/>
    <n v="39"/>
    <n v="170"/>
    <x v="79"/>
    <n v="54"/>
    <n v="83"/>
    <n v="82"/>
    <n v="83"/>
    <n v="302"/>
    <n v="75.5"/>
    <n v="78"/>
    <n v="38"/>
    <n v="68"/>
    <n v="95"/>
    <n v="279"/>
    <n v="69.75"/>
    <m/>
    <n v="62.6875"/>
  </r>
  <r>
    <x v="115"/>
    <s v="Lukasz Crane"/>
    <x v="0"/>
    <s v="11/04/2013"/>
    <x v="115"/>
    <n v="1020018833"/>
    <x v="115"/>
    <x v="1"/>
    <n v="300"/>
    <n v="204"/>
    <x v="24"/>
    <n v="20000"/>
    <n v="16651"/>
    <n v="17000"/>
    <n v="3000"/>
    <x v="57"/>
    <s v="O84BKE"/>
    <n v="77"/>
    <n v="36"/>
    <n v="44"/>
    <n v="70"/>
    <n v="227"/>
    <n v="56.75"/>
    <n v="99"/>
    <n v="69"/>
    <n v="76"/>
    <n v="40"/>
    <n v="284"/>
    <x v="80"/>
    <n v="88"/>
    <n v="78"/>
    <n v="70"/>
    <n v="84"/>
    <n v="320"/>
    <n v="80"/>
    <n v="84"/>
    <n v="64"/>
    <n v="69"/>
    <n v="80"/>
    <n v="297"/>
    <n v="74.25"/>
    <m/>
    <n v="70.5"/>
  </r>
  <r>
    <x v="116"/>
    <s v="Arham Markham"/>
    <x v="1"/>
    <s v="25/04/2013"/>
    <x v="116"/>
    <n v="1032313941"/>
    <x v="116"/>
    <x v="1"/>
    <n v="300"/>
    <n v="247"/>
    <x v="25"/>
    <n v="20000"/>
    <n v="13919"/>
    <n v="14000"/>
    <n v="6000"/>
    <x v="20"/>
    <s v="IM0BTN"/>
    <n v="49"/>
    <n v="91"/>
    <n v="97"/>
    <n v="93"/>
    <n v="330"/>
    <n v="82.5"/>
    <n v="59"/>
    <n v="70"/>
    <n v="65"/>
    <n v="69"/>
    <n v="263"/>
    <x v="36"/>
    <n v="85"/>
    <n v="35"/>
    <n v="68"/>
    <n v="90"/>
    <n v="278"/>
    <n v="69.5"/>
    <n v="70"/>
    <n v="64"/>
    <n v="70"/>
    <n v="96"/>
    <n v="300"/>
    <n v="75"/>
    <m/>
    <n v="73.1875"/>
  </r>
  <r>
    <x v="117"/>
    <s v="Greg Estrada"/>
    <x v="1"/>
    <s v="03/05/2013"/>
    <x v="117"/>
    <n v="1037295419"/>
    <x v="117"/>
    <x v="1"/>
    <n v="300"/>
    <n v="227"/>
    <x v="14"/>
    <n v="20000"/>
    <n v="14519"/>
    <n v="15000"/>
    <n v="5000"/>
    <x v="40"/>
    <s v="K4J4A9"/>
    <n v="47"/>
    <n v="88"/>
    <n v="60"/>
    <n v="45"/>
    <n v="240"/>
    <n v="60"/>
    <n v="93"/>
    <n v="93"/>
    <n v="56"/>
    <n v="71"/>
    <n v="313"/>
    <x v="81"/>
    <n v="64"/>
    <n v="63"/>
    <n v="41"/>
    <n v="73"/>
    <n v="241"/>
    <n v="60.25"/>
    <n v="59"/>
    <n v="60"/>
    <n v="99"/>
    <n v="56"/>
    <n v="274"/>
    <n v="68.5"/>
    <m/>
    <n v="66.75"/>
  </r>
  <r>
    <x v="118"/>
    <s v="Eliott Zimmerman"/>
    <x v="0"/>
    <s v="09/06/2013"/>
    <x v="118"/>
    <n v="1045870619"/>
    <x v="118"/>
    <x v="1"/>
    <n v="300"/>
    <n v="246"/>
    <x v="25"/>
    <n v="20000"/>
    <n v="14527"/>
    <n v="15000"/>
    <n v="5000"/>
    <x v="41"/>
    <s v="CRC4PA"/>
    <n v="38"/>
    <n v="53"/>
    <n v="52"/>
    <n v="36"/>
    <n v="179"/>
    <n v="44.75"/>
    <n v="38"/>
    <n v="91"/>
    <n v="92"/>
    <n v="35"/>
    <n v="256"/>
    <x v="67"/>
    <n v="93"/>
    <n v="59"/>
    <n v="51"/>
    <n v="42"/>
    <n v="245"/>
    <n v="61.25"/>
    <n v="41"/>
    <n v="55"/>
    <n v="49"/>
    <n v="82"/>
    <n v="227"/>
    <n v="56.75"/>
    <m/>
    <n v="56.6875"/>
  </r>
  <r>
    <x v="119"/>
    <s v="Ben Mclean"/>
    <x v="0"/>
    <s v="19/06/2013"/>
    <x v="119"/>
    <n v="1057498306"/>
    <x v="119"/>
    <x v="1"/>
    <n v="300"/>
    <n v="260"/>
    <x v="15"/>
    <n v="20000"/>
    <n v="8379"/>
    <n v="8500"/>
    <n v="11500"/>
    <x v="23"/>
    <s v="4ZIR26"/>
    <n v="51"/>
    <n v="86"/>
    <n v="42"/>
    <n v="97"/>
    <n v="276"/>
    <n v="69"/>
    <n v="72"/>
    <n v="71"/>
    <n v="45"/>
    <n v="52"/>
    <n v="240"/>
    <x v="37"/>
    <n v="97"/>
    <n v="59"/>
    <n v="69"/>
    <n v="95"/>
    <n v="320"/>
    <n v="80"/>
    <n v="68"/>
    <n v="54"/>
    <n v="97"/>
    <n v="70"/>
    <n v="289"/>
    <n v="72.25"/>
    <m/>
    <n v="70.3125"/>
  </r>
  <r>
    <x v="120"/>
    <s v="Leandro Stein"/>
    <x v="0"/>
    <s v="28/06/2013"/>
    <x v="120"/>
    <n v="1059308457"/>
    <x v="120"/>
    <x v="1"/>
    <n v="300"/>
    <n v="240"/>
    <x v="28"/>
    <n v="20000"/>
    <n v="13561"/>
    <n v="14000"/>
    <n v="6000"/>
    <x v="42"/>
    <s v="P58SIS"/>
    <n v="36"/>
    <n v="85"/>
    <n v="82"/>
    <n v="49"/>
    <n v="252"/>
    <n v="63"/>
    <n v="46"/>
    <n v="71"/>
    <n v="37"/>
    <n v="40"/>
    <n v="194"/>
    <x v="82"/>
    <n v="78"/>
    <n v="35"/>
    <n v="39"/>
    <n v="84"/>
    <n v="236"/>
    <n v="59"/>
    <n v="40"/>
    <n v="36"/>
    <n v="80"/>
    <n v="98"/>
    <n v="254"/>
    <n v="63.5"/>
    <m/>
    <n v="58.5"/>
  </r>
  <r>
    <x v="121"/>
    <s v="Bryson Moon"/>
    <x v="1"/>
    <s v="03/07/2013"/>
    <x v="121"/>
    <n v="1062297400"/>
    <x v="121"/>
    <x v="1"/>
    <n v="300"/>
    <n v="192"/>
    <x v="9"/>
    <n v="20000"/>
    <n v="15013"/>
    <n v="15500"/>
    <n v="4500"/>
    <x v="43"/>
    <s v="RISE5K"/>
    <n v="75"/>
    <n v="49"/>
    <n v="37"/>
    <n v="94"/>
    <n v="255"/>
    <n v="63.75"/>
    <n v="44"/>
    <n v="50"/>
    <n v="58"/>
    <n v="42"/>
    <n v="194"/>
    <x v="82"/>
    <n v="47"/>
    <n v="59"/>
    <n v="99"/>
    <n v="58"/>
    <n v="263"/>
    <n v="65.75"/>
    <n v="39"/>
    <n v="68"/>
    <n v="41"/>
    <n v="54"/>
    <n v="202"/>
    <n v="50.5"/>
    <m/>
    <n v="57.125"/>
  </r>
  <r>
    <x v="122"/>
    <s v="Armaan Cornish"/>
    <x v="1"/>
    <s v="12/07/2013"/>
    <x v="122"/>
    <n v="1062870631"/>
    <x v="122"/>
    <x v="1"/>
    <n v="300"/>
    <n v="205"/>
    <x v="24"/>
    <n v="20000"/>
    <n v="16907"/>
    <n v="17000"/>
    <n v="3000"/>
    <x v="74"/>
    <s v="NEHIDT"/>
    <n v="49"/>
    <n v="71"/>
    <n v="43"/>
    <n v="65"/>
    <n v="228"/>
    <n v="57"/>
    <n v="59"/>
    <n v="52"/>
    <n v="98"/>
    <n v="39"/>
    <n v="248"/>
    <x v="69"/>
    <n v="55"/>
    <n v="40"/>
    <n v="90"/>
    <n v="45"/>
    <n v="230"/>
    <n v="57.5"/>
    <n v="56"/>
    <n v="74"/>
    <n v="92"/>
    <n v="96"/>
    <n v="318"/>
    <n v="79.5"/>
    <m/>
    <n v="64"/>
  </r>
  <r>
    <x v="123"/>
    <s v="Adyan Underwood"/>
    <x v="0"/>
    <s v="20/07/2013"/>
    <x v="123"/>
    <n v="1062945678"/>
    <x v="123"/>
    <x v="1"/>
    <n v="300"/>
    <n v="289"/>
    <x v="19"/>
    <n v="20000"/>
    <n v="9925"/>
    <n v="10000"/>
    <n v="10000"/>
    <x v="83"/>
    <s v="S7GLKN"/>
    <n v="42"/>
    <n v="96"/>
    <n v="37"/>
    <n v="76"/>
    <n v="251"/>
    <n v="62.75"/>
    <n v="93"/>
    <n v="71"/>
    <n v="79"/>
    <n v="70"/>
    <n v="313"/>
    <x v="81"/>
    <n v="98"/>
    <n v="78"/>
    <n v="95"/>
    <n v="85"/>
    <n v="356"/>
    <n v="89"/>
    <n v="64"/>
    <n v="80"/>
    <n v="47"/>
    <n v="39"/>
    <n v="230"/>
    <n v="57.5"/>
    <m/>
    <n v="71.875"/>
  </r>
  <r>
    <x v="124"/>
    <s v="Ewen Woodcock"/>
    <x v="1"/>
    <s v="13/08/2013"/>
    <x v="124"/>
    <n v="1098870051"/>
    <x v="124"/>
    <x v="1"/>
    <n v="300"/>
    <n v="218"/>
    <x v="0"/>
    <n v="20000"/>
    <n v="13193"/>
    <n v="13500"/>
    <n v="6500"/>
    <x v="24"/>
    <s v="NEE2AQ"/>
    <n v="61"/>
    <n v="93"/>
    <n v="66"/>
    <n v="40"/>
    <n v="260"/>
    <n v="65"/>
    <n v="94"/>
    <n v="73"/>
    <n v="86"/>
    <n v="57"/>
    <n v="310"/>
    <x v="32"/>
    <n v="72"/>
    <n v="70"/>
    <n v="84"/>
    <n v="63"/>
    <n v="289"/>
    <n v="72.25"/>
    <n v="98"/>
    <n v="39"/>
    <n v="79"/>
    <n v="49"/>
    <n v="265"/>
    <n v="66.25"/>
    <m/>
    <n v="70.25"/>
  </r>
  <r>
    <x v="125"/>
    <s v="Amaan Sutherland"/>
    <x v="0"/>
    <s v="18/08/2013"/>
    <x v="125"/>
    <n v="1099966495"/>
    <x v="125"/>
    <x v="1"/>
    <n v="300"/>
    <n v="283"/>
    <x v="11"/>
    <n v="20000"/>
    <n v="19162"/>
    <n v="19500"/>
    <n v="500"/>
    <x v="84"/>
    <s v="6XLSHA"/>
    <n v="75"/>
    <n v="76"/>
    <n v="44"/>
    <n v="59"/>
    <n v="254"/>
    <n v="63.5"/>
    <n v="63"/>
    <n v="38"/>
    <n v="40"/>
    <n v="48"/>
    <n v="189"/>
    <x v="43"/>
    <n v="75"/>
    <n v="60"/>
    <n v="88"/>
    <n v="40"/>
    <n v="263"/>
    <n v="65.75"/>
    <n v="54"/>
    <n v="49"/>
    <n v="41"/>
    <n v="63"/>
    <n v="207"/>
    <n v="51.75"/>
    <m/>
    <n v="57.0625"/>
  </r>
  <r>
    <x v="126"/>
    <s v="Ronald Hancock"/>
    <x v="0"/>
    <s v="20/08/2013"/>
    <x v="126"/>
    <n v="1101956239"/>
    <x v="126"/>
    <x v="1"/>
    <n v="300"/>
    <n v="252"/>
    <x v="5"/>
    <n v="20000"/>
    <n v="12733"/>
    <n v="13000"/>
    <n v="7000"/>
    <x v="62"/>
    <s v="Y5LRGP"/>
    <n v="62"/>
    <n v="80"/>
    <n v="42"/>
    <n v="73"/>
    <n v="257"/>
    <n v="64.25"/>
    <n v="87"/>
    <n v="81"/>
    <n v="56"/>
    <n v="43"/>
    <n v="267"/>
    <x v="52"/>
    <n v="98"/>
    <n v="51"/>
    <n v="72"/>
    <n v="63"/>
    <n v="284"/>
    <n v="71"/>
    <n v="70"/>
    <n v="59"/>
    <n v="52"/>
    <n v="98"/>
    <n v="279"/>
    <n v="69.75"/>
    <m/>
    <n v="67.9375"/>
  </r>
  <r>
    <x v="127"/>
    <s v="Eric Singh"/>
    <x v="1"/>
    <s v="31/08/2013"/>
    <x v="127"/>
    <n v="1106643680"/>
    <x v="127"/>
    <x v="1"/>
    <n v="300"/>
    <n v="254"/>
    <x v="3"/>
    <n v="20000"/>
    <n v="18612"/>
    <n v="19000"/>
    <n v="1000"/>
    <x v="4"/>
    <s v="LGX2S4"/>
    <n v="65"/>
    <n v="96"/>
    <n v="53"/>
    <n v="96"/>
    <n v="310"/>
    <n v="77.5"/>
    <n v="98"/>
    <n v="52"/>
    <n v="52"/>
    <n v="80"/>
    <n v="282"/>
    <x v="21"/>
    <n v="98"/>
    <n v="83"/>
    <n v="98"/>
    <n v="97"/>
    <n v="376"/>
    <n v="94"/>
    <n v="93"/>
    <n v="59"/>
    <n v="92"/>
    <n v="66"/>
    <n v="310"/>
    <n v="77.5"/>
    <m/>
    <n v="79.875"/>
  </r>
  <r>
    <x v="128"/>
    <s v="Dainton Dawson"/>
    <x v="1"/>
    <s v="06/09/2013"/>
    <x v="128"/>
    <n v="1122606458"/>
    <x v="128"/>
    <x v="1"/>
    <n v="300"/>
    <n v="291"/>
    <x v="17"/>
    <n v="20000"/>
    <n v="8556"/>
    <n v="9000"/>
    <n v="11000"/>
    <x v="6"/>
    <s v="VCCDHT"/>
    <n v="49"/>
    <n v="75"/>
    <n v="54"/>
    <n v="51"/>
    <n v="229"/>
    <n v="57.25"/>
    <n v="71"/>
    <n v="71"/>
    <n v="73"/>
    <n v="96"/>
    <n v="311"/>
    <x v="2"/>
    <n v="49"/>
    <n v="86"/>
    <n v="76"/>
    <n v="74"/>
    <n v="285"/>
    <n v="71.25"/>
    <n v="50"/>
    <n v="48"/>
    <n v="88"/>
    <n v="87"/>
    <n v="273"/>
    <n v="68.25"/>
    <m/>
    <n v="68.625"/>
  </r>
  <r>
    <x v="129"/>
    <s v="Montague Hamer"/>
    <x v="0"/>
    <s v="09/09/2013"/>
    <x v="129"/>
    <n v="1123217534"/>
    <x v="129"/>
    <x v="1"/>
    <n v="300"/>
    <n v="239"/>
    <x v="28"/>
    <n v="20000"/>
    <n v="14165"/>
    <n v="14500"/>
    <n v="5500"/>
    <x v="49"/>
    <s v="N0LIPY"/>
    <n v="75"/>
    <n v="73"/>
    <n v="69"/>
    <n v="88"/>
    <n v="305"/>
    <n v="76.25"/>
    <n v="89"/>
    <n v="86"/>
    <n v="37"/>
    <n v="65"/>
    <n v="277"/>
    <x v="83"/>
    <n v="74"/>
    <n v="83"/>
    <n v="41"/>
    <n v="43"/>
    <n v="241"/>
    <n v="60.25"/>
    <n v="41"/>
    <n v="41"/>
    <n v="76"/>
    <n v="41"/>
    <n v="199"/>
    <n v="49.75"/>
    <m/>
    <n v="63.875"/>
  </r>
  <r>
    <x v="130"/>
    <s v="Roy Daniel"/>
    <x v="1"/>
    <s v="11/10/2013"/>
    <x v="130"/>
    <n v="1128738282"/>
    <x v="130"/>
    <x v="1"/>
    <n v="300"/>
    <n v="248"/>
    <x v="32"/>
    <n v="20000"/>
    <n v="10268"/>
    <n v="10500"/>
    <n v="9500"/>
    <x v="50"/>
    <s v="VYVUJP"/>
    <n v="93"/>
    <n v="56"/>
    <n v="97"/>
    <n v="89"/>
    <n v="335"/>
    <n v="83.75"/>
    <n v="60"/>
    <n v="50"/>
    <n v="82"/>
    <n v="77"/>
    <n v="269"/>
    <x v="27"/>
    <n v="79"/>
    <n v="78"/>
    <n v="71"/>
    <n v="54"/>
    <n v="282"/>
    <n v="70.5"/>
    <n v="50"/>
    <n v="43"/>
    <n v="56"/>
    <n v="39"/>
    <n v="188"/>
    <n v="47"/>
    <m/>
    <n v="67.125"/>
  </r>
  <r>
    <x v="131"/>
    <s v="Huw Fountain"/>
    <x v="1"/>
    <s v="15/10/2013"/>
    <x v="131"/>
    <n v="1146115526"/>
    <x v="131"/>
    <x v="1"/>
    <n v="300"/>
    <n v="264"/>
    <x v="34"/>
    <n v="20000"/>
    <n v="8671"/>
    <n v="9000"/>
    <n v="11000"/>
    <x v="12"/>
    <s v="LMS95B"/>
    <n v="88"/>
    <n v="88"/>
    <n v="97"/>
    <n v="65"/>
    <n v="338"/>
    <n v="84.5"/>
    <n v="53"/>
    <n v="45"/>
    <n v="88"/>
    <n v="85"/>
    <n v="271"/>
    <x v="23"/>
    <n v="46"/>
    <n v="60"/>
    <n v="81"/>
    <n v="36"/>
    <n v="223"/>
    <n v="55.75"/>
    <n v="82"/>
    <n v="93"/>
    <n v="47"/>
    <n v="65"/>
    <n v="287"/>
    <n v="71.75"/>
    <m/>
    <n v="69.9375"/>
  </r>
  <r>
    <x v="132"/>
    <s v="Casper Carter"/>
    <x v="1"/>
    <s v="05/11/2013"/>
    <x v="132"/>
    <n v="1146536490"/>
    <x v="132"/>
    <x v="1"/>
    <n v="300"/>
    <n v="233"/>
    <x v="33"/>
    <n v="20000"/>
    <n v="15855"/>
    <n v="16000"/>
    <n v="4000"/>
    <x v="85"/>
    <s v="DXAVHY"/>
    <n v="66"/>
    <n v="86"/>
    <n v="42"/>
    <n v="49"/>
    <n v="243"/>
    <n v="60.75"/>
    <n v="69"/>
    <n v="85"/>
    <n v="78"/>
    <n v="93"/>
    <n v="325"/>
    <x v="84"/>
    <n v="93"/>
    <n v="37"/>
    <n v="97"/>
    <n v="53"/>
    <n v="280"/>
    <n v="70"/>
    <n v="92"/>
    <n v="98"/>
    <n v="84"/>
    <n v="42"/>
    <n v="316"/>
    <n v="79"/>
    <m/>
    <n v="72.75"/>
  </r>
  <r>
    <x v="133"/>
    <s v="Adeeb Simmons"/>
    <x v="0"/>
    <s v="25/11/2013"/>
    <x v="133"/>
    <n v="1151072048"/>
    <x v="133"/>
    <x v="1"/>
    <n v="300"/>
    <n v="281"/>
    <x v="11"/>
    <n v="20000"/>
    <n v="9818"/>
    <n v="10000"/>
    <n v="10000"/>
    <x v="66"/>
    <s v="NC7O20"/>
    <n v="99"/>
    <n v="63"/>
    <n v="52"/>
    <n v="79"/>
    <n v="293"/>
    <n v="73.25"/>
    <n v="61"/>
    <n v="37"/>
    <n v="62"/>
    <n v="67"/>
    <n v="227"/>
    <x v="41"/>
    <n v="88"/>
    <n v="96"/>
    <n v="95"/>
    <n v="70"/>
    <n v="349"/>
    <n v="87.25"/>
    <n v="73"/>
    <n v="57"/>
    <n v="44"/>
    <n v="85"/>
    <n v="259"/>
    <n v="64.75"/>
    <m/>
    <n v="70.5"/>
  </r>
  <r>
    <x v="134"/>
    <s v="Ismail Storey"/>
    <x v="0"/>
    <s v="04/12/2013"/>
    <x v="134"/>
    <n v="1175380992"/>
    <x v="134"/>
    <x v="1"/>
    <n v="300"/>
    <n v="244"/>
    <x v="29"/>
    <n v="20000"/>
    <n v="12413"/>
    <n v="12500"/>
    <n v="7500"/>
    <x v="67"/>
    <s v="RJD7UQ"/>
    <n v="81"/>
    <n v="64"/>
    <n v="83"/>
    <n v="97"/>
    <n v="325"/>
    <n v="81.25"/>
    <n v="74"/>
    <n v="75"/>
    <n v="65"/>
    <n v="63"/>
    <n v="277"/>
    <x v="83"/>
    <n v="36"/>
    <n v="36"/>
    <n v="64"/>
    <n v="92"/>
    <n v="228"/>
    <n v="57"/>
    <n v="99"/>
    <n v="79"/>
    <n v="77"/>
    <n v="97"/>
    <n v="352"/>
    <n v="88"/>
    <m/>
    <n v="73.875"/>
  </r>
  <r>
    <x v="135"/>
    <s v="Amos Zimmerman"/>
    <x v="1"/>
    <s v="09/12/2013"/>
    <x v="135"/>
    <n v="1184892943"/>
    <x v="135"/>
    <x v="1"/>
    <n v="300"/>
    <n v="255"/>
    <x v="3"/>
    <n v="20000"/>
    <n v="13345"/>
    <n v="13500"/>
    <n v="6500"/>
    <x v="86"/>
    <s v="MRN64R"/>
    <n v="78"/>
    <n v="37"/>
    <n v="83"/>
    <n v="58"/>
    <n v="256"/>
    <n v="64"/>
    <n v="65"/>
    <n v="50"/>
    <n v="85"/>
    <n v="59"/>
    <n v="259"/>
    <x v="7"/>
    <n v="40"/>
    <n v="91"/>
    <n v="75"/>
    <n v="83"/>
    <n v="289"/>
    <n v="72.25"/>
    <n v="66"/>
    <n v="67"/>
    <n v="72"/>
    <n v="61"/>
    <n v="266"/>
    <n v="66.5"/>
    <m/>
    <n v="66.875"/>
  </r>
  <r>
    <x v="136"/>
    <s v="Leighton Lane"/>
    <x v="0"/>
    <s v="16/12/2013"/>
    <x v="136"/>
    <n v="1214333392"/>
    <x v="136"/>
    <x v="1"/>
    <n v="300"/>
    <n v="196"/>
    <x v="13"/>
    <n v="20000"/>
    <n v="12738"/>
    <n v="13000"/>
    <n v="7000"/>
    <x v="15"/>
    <s v="S19H02"/>
    <n v="58"/>
    <n v="45"/>
    <n v="69"/>
    <n v="88"/>
    <n v="260"/>
    <n v="65"/>
    <n v="67"/>
    <n v="85"/>
    <n v="92"/>
    <n v="59"/>
    <n v="303"/>
    <x v="77"/>
    <n v="35"/>
    <n v="84"/>
    <n v="81"/>
    <n v="97"/>
    <n v="297"/>
    <n v="74.25"/>
    <n v="48"/>
    <n v="87"/>
    <n v="61"/>
    <n v="90"/>
    <n v="286"/>
    <n v="71.5"/>
    <m/>
    <n v="71.625"/>
  </r>
  <r>
    <x v="137"/>
    <s v="Kynan Robertson"/>
    <x v="0"/>
    <s v="22/12/2013"/>
    <x v="137"/>
    <n v="1241434770"/>
    <x v="137"/>
    <x v="1"/>
    <n v="300"/>
    <n v="193"/>
    <x v="9"/>
    <n v="20000"/>
    <n v="10000"/>
    <n v="10000"/>
    <n v="10000"/>
    <x v="87"/>
    <s v="D7IWGV"/>
    <n v="56"/>
    <n v="48"/>
    <n v="83"/>
    <n v="52"/>
    <n v="239"/>
    <n v="59.75"/>
    <n v="79"/>
    <n v="42"/>
    <n v="46"/>
    <n v="90"/>
    <n v="257"/>
    <x v="85"/>
    <n v="88"/>
    <n v="92"/>
    <n v="74"/>
    <n v="39"/>
    <n v="293"/>
    <n v="73.25"/>
    <n v="47"/>
    <n v="35"/>
    <n v="41"/>
    <n v="86"/>
    <n v="209"/>
    <n v="52.25"/>
    <m/>
    <n v="62.375"/>
  </r>
  <r>
    <x v="138"/>
    <s v="Jaydon Murillo"/>
    <x v="1"/>
    <s v="15/01/2013"/>
    <x v="138"/>
    <n v="1246092181"/>
    <x v="138"/>
    <x v="1"/>
    <n v="300"/>
    <n v="254"/>
    <x v="3"/>
    <n v="20000"/>
    <n v="17229"/>
    <n v="17500"/>
    <n v="2500"/>
    <x v="88"/>
    <s v="DS4LTT"/>
    <n v="45"/>
    <n v="78"/>
    <n v="42"/>
    <n v="61"/>
    <n v="226"/>
    <n v="56.5"/>
    <n v="87"/>
    <n v="71"/>
    <n v="35"/>
    <n v="95"/>
    <n v="288"/>
    <x v="71"/>
    <n v="76"/>
    <n v="53"/>
    <n v="69"/>
    <n v="89"/>
    <n v="287"/>
    <n v="71.75"/>
    <n v="54"/>
    <n v="94"/>
    <n v="43"/>
    <n v="58"/>
    <n v="249"/>
    <n v="62.25"/>
    <m/>
    <n v="65.625"/>
  </r>
  <r>
    <x v="139"/>
    <s v="Lacy Hogan"/>
    <x v="1"/>
    <s v="19/01/2013"/>
    <x v="139"/>
    <n v="1253591348"/>
    <x v="139"/>
    <x v="1"/>
    <n v="300"/>
    <n v="284"/>
    <x v="1"/>
    <n v="20000"/>
    <n v="17876"/>
    <n v="18000"/>
    <n v="2000"/>
    <x v="89"/>
    <s v="7KVP1D"/>
    <n v="65"/>
    <n v="76"/>
    <n v="53"/>
    <n v="65"/>
    <n v="259"/>
    <n v="64.75"/>
    <n v="75"/>
    <n v="54"/>
    <n v="68"/>
    <n v="63"/>
    <n v="260"/>
    <x v="70"/>
    <n v="61"/>
    <n v="60"/>
    <n v="57"/>
    <n v="98"/>
    <n v="276"/>
    <n v="69"/>
    <n v="90"/>
    <n v="67"/>
    <n v="71"/>
    <n v="56"/>
    <n v="284"/>
    <n v="71"/>
    <m/>
    <n v="67.4375"/>
  </r>
  <r>
    <x v="140"/>
    <s v="Reis Greenwood"/>
    <x v="0"/>
    <s v="03/02/2013"/>
    <x v="140"/>
    <n v="1269626341"/>
    <x v="140"/>
    <x v="1"/>
    <n v="300"/>
    <n v="289"/>
    <x v="19"/>
    <n v="20000"/>
    <n v="10468"/>
    <n v="10500"/>
    <n v="9500"/>
    <x v="90"/>
    <s v="322YJ3"/>
    <n v="45"/>
    <n v="90"/>
    <n v="92"/>
    <n v="46"/>
    <n v="273"/>
    <n v="68.25"/>
    <n v="38"/>
    <n v="41"/>
    <n v="46"/>
    <n v="82"/>
    <n v="207"/>
    <x v="86"/>
    <n v="94"/>
    <n v="36"/>
    <n v="69"/>
    <n v="92"/>
    <n v="291"/>
    <n v="72.75"/>
    <n v="54"/>
    <n v="53"/>
    <n v="89"/>
    <n v="83"/>
    <n v="279"/>
    <n v="69.75"/>
    <m/>
    <n v="65.625"/>
  </r>
  <r>
    <x v="141"/>
    <s v="Oluwatobiloba Traynor"/>
    <x v="1"/>
    <s v="04/02/2013"/>
    <x v="141"/>
    <n v="1282391586"/>
    <x v="141"/>
    <x v="1"/>
    <n v="300"/>
    <n v="210"/>
    <x v="16"/>
    <n v="20000"/>
    <n v="17408"/>
    <n v="17500"/>
    <n v="2500"/>
    <x v="32"/>
    <s v="T320WK"/>
    <n v="88"/>
    <n v="82"/>
    <n v="79"/>
    <n v="95"/>
    <n v="344"/>
    <n v="86"/>
    <n v="65"/>
    <n v="57"/>
    <n v="49"/>
    <n v="79"/>
    <n v="250"/>
    <x v="58"/>
    <n v="44"/>
    <n v="74"/>
    <n v="62"/>
    <n v="66"/>
    <n v="246"/>
    <n v="61.5"/>
    <n v="55"/>
    <n v="83"/>
    <n v="89"/>
    <n v="78"/>
    <n v="305"/>
    <n v="76.25"/>
    <m/>
    <n v="71.5625"/>
  </r>
  <r>
    <x v="142"/>
    <s v="Terrell Browne"/>
    <x v="0"/>
    <s v="06/02/2013"/>
    <x v="142"/>
    <n v="1284927300"/>
    <x v="142"/>
    <x v="1"/>
    <n v="300"/>
    <n v="258"/>
    <x v="30"/>
    <n v="20000"/>
    <n v="16645"/>
    <n v="17000"/>
    <n v="3000"/>
    <x v="81"/>
    <s v="KRPP26"/>
    <n v="50"/>
    <n v="56"/>
    <n v="74"/>
    <n v="45"/>
    <n v="225"/>
    <n v="56.25"/>
    <n v="96"/>
    <n v="70"/>
    <n v="47"/>
    <n v="40"/>
    <n v="253"/>
    <x v="87"/>
    <n v="40"/>
    <n v="82"/>
    <n v="95"/>
    <n v="94"/>
    <n v="311"/>
    <n v="77.75"/>
    <n v="63"/>
    <n v="78"/>
    <n v="99"/>
    <n v="41"/>
    <n v="281"/>
    <n v="70.25"/>
    <m/>
    <n v="66.875"/>
  </r>
  <r>
    <x v="143"/>
    <s v="Finbar Powell"/>
    <x v="0"/>
    <s v="08/02/2013"/>
    <x v="143"/>
    <n v="1302516150"/>
    <x v="143"/>
    <x v="1"/>
    <n v="300"/>
    <n v="195"/>
    <x v="13"/>
    <n v="20000"/>
    <n v="13147"/>
    <n v="13500"/>
    <n v="6500"/>
    <x v="82"/>
    <s v="G8UZ78"/>
    <n v="64"/>
    <n v="47"/>
    <n v="58"/>
    <n v="57"/>
    <n v="226"/>
    <n v="56.5"/>
    <n v="88"/>
    <n v="89"/>
    <n v="88"/>
    <n v="92"/>
    <n v="357"/>
    <x v="88"/>
    <n v="94"/>
    <n v="49"/>
    <n v="58"/>
    <n v="43"/>
    <n v="244"/>
    <n v="61"/>
    <n v="45"/>
    <n v="86"/>
    <n v="51"/>
    <n v="41"/>
    <n v="223"/>
    <n v="55.75"/>
    <m/>
    <n v="65.625"/>
  </r>
  <r>
    <x v="144"/>
    <s v="Darsh Wade"/>
    <x v="0"/>
    <s v="16/03/2013"/>
    <x v="144"/>
    <n v="1305854821"/>
    <x v="144"/>
    <x v="1"/>
    <n v="300"/>
    <n v="289"/>
    <x v="19"/>
    <n v="20000"/>
    <n v="9236"/>
    <n v="9500"/>
    <n v="10500"/>
    <x v="57"/>
    <s v="OJ6CZI"/>
    <n v="40"/>
    <n v="91"/>
    <n v="84"/>
    <n v="79"/>
    <n v="294"/>
    <n v="73.5"/>
    <n v="71"/>
    <n v="41"/>
    <n v="90"/>
    <n v="80"/>
    <n v="282"/>
    <x v="21"/>
    <n v="81"/>
    <n v="78"/>
    <n v="65"/>
    <n v="87"/>
    <n v="311"/>
    <n v="77.75"/>
    <n v="49"/>
    <n v="88"/>
    <n v="83"/>
    <n v="70"/>
    <n v="290"/>
    <n v="72.5"/>
    <m/>
    <n v="73.5625"/>
  </r>
  <r>
    <x v="145"/>
    <s v="Humphrey Barnard"/>
    <x v="1"/>
    <s v="22/03/2013"/>
    <x v="145"/>
    <n v="1305870011"/>
    <x v="145"/>
    <x v="1"/>
    <n v="300"/>
    <n v="241"/>
    <x v="28"/>
    <n v="20000"/>
    <n v="18810"/>
    <n v="19000"/>
    <n v="1000"/>
    <x v="20"/>
    <s v="3MX8FZ"/>
    <n v="80"/>
    <n v="93"/>
    <n v="41"/>
    <n v="74"/>
    <n v="288"/>
    <n v="72"/>
    <n v="77"/>
    <n v="55"/>
    <n v="40"/>
    <n v="88"/>
    <n v="260"/>
    <x v="70"/>
    <n v="74"/>
    <n v="92"/>
    <n v="38"/>
    <n v="73"/>
    <n v="277"/>
    <n v="69.25"/>
    <n v="44"/>
    <n v="56"/>
    <n v="61"/>
    <n v="46"/>
    <n v="207"/>
    <n v="51.75"/>
    <m/>
    <n v="64.5"/>
  </r>
  <r>
    <x v="146"/>
    <s v="Ehsan Rollins"/>
    <x v="0"/>
    <s v="03/05/2013"/>
    <x v="146"/>
    <n v="1309736479"/>
    <x v="146"/>
    <x v="1"/>
    <n v="300"/>
    <n v="264"/>
    <x v="34"/>
    <n v="20000"/>
    <n v="15353"/>
    <n v="15500"/>
    <n v="4500"/>
    <x v="41"/>
    <s v="LCD463"/>
    <n v="66"/>
    <n v="54"/>
    <n v="50"/>
    <n v="97"/>
    <n v="267"/>
    <n v="66.75"/>
    <n v="93"/>
    <n v="85"/>
    <n v="79"/>
    <n v="36"/>
    <n v="293"/>
    <x v="8"/>
    <n v="98"/>
    <n v="45"/>
    <n v="60"/>
    <n v="93"/>
    <n v="296"/>
    <n v="74"/>
    <n v="51"/>
    <n v="57"/>
    <n v="42"/>
    <n v="76"/>
    <n v="226"/>
    <n v="56.5"/>
    <m/>
    <n v="67.625"/>
  </r>
  <r>
    <x v="147"/>
    <s v="Andreas Kirk"/>
    <x v="1"/>
    <s v="30/05/2013"/>
    <x v="147"/>
    <n v="1319643761"/>
    <x v="147"/>
    <x v="1"/>
    <n v="300"/>
    <n v="263"/>
    <x v="34"/>
    <n v="20000"/>
    <n v="12281"/>
    <n v="12500"/>
    <n v="7500"/>
    <x v="72"/>
    <s v="J3NN5Q"/>
    <n v="86"/>
    <n v="50"/>
    <n v="41"/>
    <n v="79"/>
    <n v="256"/>
    <n v="64"/>
    <n v="43"/>
    <n v="97"/>
    <n v="97"/>
    <n v="47"/>
    <n v="284"/>
    <x v="80"/>
    <n v="38"/>
    <n v="41"/>
    <n v="44"/>
    <n v="50"/>
    <n v="173"/>
    <n v="43.25"/>
    <n v="52"/>
    <n v="89"/>
    <n v="97"/>
    <n v="51"/>
    <n v="289"/>
    <n v="72.25"/>
    <m/>
    <n v="62.625"/>
  </r>
  <r>
    <x v="148"/>
    <s v="Branden Busby"/>
    <x v="1"/>
    <s v="03/06/2013"/>
    <x v="148"/>
    <n v="1335449183"/>
    <x v="148"/>
    <x v="1"/>
    <n v="300"/>
    <n v="263"/>
    <x v="34"/>
    <n v="20000"/>
    <n v="19838"/>
    <n v="20000"/>
    <n v="0"/>
    <x v="23"/>
    <s v="UEO6K2"/>
    <n v="36"/>
    <n v="96"/>
    <n v="48"/>
    <n v="74"/>
    <n v="254"/>
    <n v="63.5"/>
    <n v="98"/>
    <n v="44"/>
    <n v="65"/>
    <n v="61"/>
    <n v="268"/>
    <x v="48"/>
    <n v="65"/>
    <n v="99"/>
    <n v="54"/>
    <n v="83"/>
    <n v="301"/>
    <n v="75.25"/>
    <n v="93"/>
    <n v="96"/>
    <n v="96"/>
    <n v="87"/>
    <n v="372"/>
    <n v="93"/>
    <m/>
    <n v="74.6875"/>
  </r>
  <r>
    <x v="149"/>
    <s v="Alberto Nguyen"/>
    <x v="1"/>
    <s v="22/07/2013"/>
    <x v="149"/>
    <n v="1345798919"/>
    <x v="149"/>
    <x v="1"/>
    <n v="300"/>
    <n v="272"/>
    <x v="4"/>
    <n v="20000"/>
    <n v="19590"/>
    <n v="20000"/>
    <n v="0"/>
    <x v="83"/>
    <s v="G3ZDPW"/>
    <n v="58"/>
    <n v="81"/>
    <n v="71"/>
    <n v="53"/>
    <n v="263"/>
    <n v="65.75"/>
    <n v="91"/>
    <n v="49"/>
    <n v="59"/>
    <n v="75"/>
    <n v="274"/>
    <x v="25"/>
    <n v="38"/>
    <n v="39"/>
    <n v="80"/>
    <n v="46"/>
    <n v="203"/>
    <n v="50.75"/>
    <n v="90"/>
    <n v="38"/>
    <n v="69"/>
    <n v="87"/>
    <n v="284"/>
    <n v="71"/>
    <m/>
    <n v="64"/>
  </r>
  <r>
    <x v="150"/>
    <s v="Yassin Paine"/>
    <x v="1"/>
    <s v="28/07/2013"/>
    <x v="150"/>
    <n v="1356429657"/>
    <x v="150"/>
    <x v="1"/>
    <n v="300"/>
    <n v="218"/>
    <x v="0"/>
    <n v="20000"/>
    <n v="14102"/>
    <n v="14500"/>
    <n v="5500"/>
    <x v="0"/>
    <s v="Y6SNBQ"/>
    <n v="48"/>
    <n v="43"/>
    <n v="41"/>
    <n v="83"/>
    <n v="215"/>
    <n v="53.75"/>
    <n v="72"/>
    <n v="76"/>
    <n v="45"/>
    <n v="80"/>
    <n v="273"/>
    <x v="89"/>
    <n v="56"/>
    <n v="94"/>
    <n v="47"/>
    <n v="63"/>
    <n v="260"/>
    <n v="65"/>
    <n v="88"/>
    <n v="72"/>
    <n v="56"/>
    <n v="78"/>
    <n v="294"/>
    <n v="73.5"/>
    <m/>
    <n v="65.125"/>
  </r>
  <r>
    <x v="151"/>
    <s v="Kendal Knowles"/>
    <x v="0"/>
    <s v="08/08/2013"/>
    <x v="151"/>
    <n v="1366624936"/>
    <x v="151"/>
    <x v="1"/>
    <n v="300"/>
    <n v="238"/>
    <x v="31"/>
    <n v="20000"/>
    <n v="10521"/>
    <n v="11000"/>
    <n v="9000"/>
    <x v="60"/>
    <s v="P6BELP"/>
    <n v="64"/>
    <n v="50"/>
    <n v="79"/>
    <n v="49"/>
    <n v="242"/>
    <n v="60.5"/>
    <n v="96"/>
    <n v="73"/>
    <n v="80"/>
    <n v="54"/>
    <n v="303"/>
    <x v="77"/>
    <n v="54"/>
    <n v="72"/>
    <n v="73"/>
    <n v="48"/>
    <n v="247"/>
    <n v="61.75"/>
    <n v="64"/>
    <n v="86"/>
    <n v="47"/>
    <n v="79"/>
    <n v="276"/>
    <n v="69"/>
    <m/>
    <n v="66.75"/>
  </r>
  <r>
    <x v="152"/>
    <s v="Edgar Quinn"/>
    <x v="1"/>
    <s v="16/08/2013"/>
    <x v="152"/>
    <n v="1377521260"/>
    <x v="152"/>
    <x v="1"/>
    <n v="300"/>
    <n v="287"/>
    <x v="19"/>
    <n v="20000"/>
    <n v="9400"/>
    <n v="9500"/>
    <n v="10500"/>
    <x v="3"/>
    <s v="7HI26P"/>
    <n v="56"/>
    <n v="48"/>
    <n v="77"/>
    <n v="58"/>
    <n v="239"/>
    <n v="59.75"/>
    <n v="83"/>
    <n v="79"/>
    <n v="84"/>
    <n v="67"/>
    <n v="313"/>
    <x v="81"/>
    <n v="74"/>
    <n v="87"/>
    <n v="69"/>
    <n v="74"/>
    <n v="304"/>
    <n v="76"/>
    <n v="67"/>
    <n v="98"/>
    <n v="71"/>
    <n v="68"/>
    <n v="304"/>
    <n v="76"/>
    <m/>
    <n v="72.5"/>
  </r>
  <r>
    <x v="153"/>
    <s v="Yusha Woodcock"/>
    <x v="0"/>
    <s v="30/08/2013"/>
    <x v="153"/>
    <n v="1377833934"/>
    <x v="153"/>
    <x v="1"/>
    <n v="300"/>
    <n v="278"/>
    <x v="2"/>
    <n v="20000"/>
    <n v="19580"/>
    <n v="20000"/>
    <n v="0"/>
    <x v="91"/>
    <s v="5JOJF1"/>
    <n v="39"/>
    <n v="71"/>
    <n v="91"/>
    <n v="55"/>
    <n v="256"/>
    <n v="64"/>
    <n v="72"/>
    <n v="75"/>
    <n v="76"/>
    <n v="99"/>
    <n v="322"/>
    <x v="90"/>
    <n v="56"/>
    <n v="91"/>
    <n v="59"/>
    <n v="80"/>
    <n v="286"/>
    <n v="71.5"/>
    <n v="48"/>
    <n v="86"/>
    <n v="41"/>
    <n v="80"/>
    <n v="255"/>
    <n v="63.75"/>
    <m/>
    <n v="69.9375"/>
  </r>
  <r>
    <x v="154"/>
    <s v="Dakota Beaumont"/>
    <x v="1"/>
    <s v="25/09/2013"/>
    <x v="154"/>
    <n v="1394320140"/>
    <x v="154"/>
    <x v="1"/>
    <n v="300"/>
    <n v="279"/>
    <x v="2"/>
    <n v="20000"/>
    <n v="11575"/>
    <n v="12000"/>
    <n v="8000"/>
    <x v="62"/>
    <s v="C57R2V"/>
    <n v="85"/>
    <n v="64"/>
    <n v="69"/>
    <n v="81"/>
    <n v="299"/>
    <n v="74.75"/>
    <n v="90"/>
    <n v="43"/>
    <n v="75"/>
    <n v="74"/>
    <n v="282"/>
    <x v="21"/>
    <n v="37"/>
    <n v="82"/>
    <n v="84"/>
    <n v="62"/>
    <n v="265"/>
    <n v="66.25"/>
    <n v="75"/>
    <n v="43"/>
    <n v="68"/>
    <n v="39"/>
    <n v="225"/>
    <n v="56.25"/>
    <m/>
    <n v="66.9375"/>
  </r>
  <r>
    <x v="155"/>
    <s v="Khalid Prince"/>
    <x v="1"/>
    <s v="04/10/2013"/>
    <x v="155"/>
    <n v="1401912716"/>
    <x v="155"/>
    <x v="1"/>
    <n v="300"/>
    <n v="216"/>
    <x v="7"/>
    <n v="20000"/>
    <n v="11176"/>
    <n v="11500"/>
    <n v="8500"/>
    <x v="92"/>
    <s v="MM9LDM"/>
    <n v="63"/>
    <n v="51"/>
    <n v="70"/>
    <n v="78"/>
    <n v="262"/>
    <n v="65.5"/>
    <n v="43"/>
    <n v="65"/>
    <n v="42"/>
    <n v="40"/>
    <n v="190"/>
    <x v="91"/>
    <n v="86"/>
    <n v="96"/>
    <n v="53"/>
    <n v="73"/>
    <n v="308"/>
    <n v="77"/>
    <n v="60"/>
    <n v="92"/>
    <n v="99"/>
    <n v="67"/>
    <n v="318"/>
    <n v="79.5"/>
    <m/>
    <n v="67.375"/>
  </r>
  <r>
    <x v="156"/>
    <s v="Nathanial Chaney"/>
    <x v="1"/>
    <s v="08/10/2013"/>
    <x v="156"/>
    <n v="1406482026"/>
    <x v="156"/>
    <x v="1"/>
    <n v="300"/>
    <n v="252"/>
    <x v="5"/>
    <n v="20000"/>
    <n v="8059"/>
    <n v="8500"/>
    <n v="11500"/>
    <x v="48"/>
    <s v="G72ZH3"/>
    <n v="56"/>
    <n v="70"/>
    <n v="35"/>
    <n v="66"/>
    <n v="227"/>
    <n v="56.75"/>
    <n v="47"/>
    <n v="91"/>
    <n v="90"/>
    <n v="66"/>
    <n v="294"/>
    <x v="92"/>
    <n v="45"/>
    <n v="68"/>
    <n v="52"/>
    <n v="59"/>
    <n v="224"/>
    <n v="56"/>
    <n v="39"/>
    <n v="86"/>
    <n v="67"/>
    <n v="94"/>
    <n v="286"/>
    <n v="71.5"/>
    <m/>
    <n v="64.4375"/>
  </r>
  <r>
    <x v="157"/>
    <s v="Vikram Rayner"/>
    <x v="0"/>
    <s v="17/10/2013"/>
    <x v="157"/>
    <n v="1444987079"/>
    <x v="157"/>
    <x v="1"/>
    <n v="300"/>
    <n v="239"/>
    <x v="28"/>
    <n v="20000"/>
    <n v="15716"/>
    <n v="16000"/>
    <n v="4000"/>
    <x v="8"/>
    <s v="K37FX5"/>
    <n v="72"/>
    <n v="56"/>
    <n v="43"/>
    <n v="63"/>
    <n v="234"/>
    <n v="58.5"/>
    <n v="47"/>
    <n v="66"/>
    <n v="99"/>
    <n v="86"/>
    <n v="298"/>
    <x v="93"/>
    <n v="57"/>
    <n v="40"/>
    <n v="94"/>
    <n v="76"/>
    <n v="267"/>
    <n v="66.75"/>
    <n v="71"/>
    <n v="50"/>
    <n v="90"/>
    <n v="88"/>
    <n v="299"/>
    <n v="74.75"/>
    <m/>
    <n v="68.625"/>
  </r>
  <r>
    <x v="158"/>
    <s v="Saim Rocha"/>
    <x v="1"/>
    <s v="31/10/2013"/>
    <x v="158"/>
    <n v="1445285588"/>
    <x v="158"/>
    <x v="1"/>
    <n v="300"/>
    <n v="234"/>
    <x v="33"/>
    <n v="20000"/>
    <n v="18605"/>
    <n v="19000"/>
    <n v="1000"/>
    <x v="30"/>
    <s v="5E7WEV"/>
    <n v="99"/>
    <n v="86"/>
    <n v="53"/>
    <n v="61"/>
    <n v="299"/>
    <n v="74.75"/>
    <n v="79"/>
    <n v="54"/>
    <n v="95"/>
    <n v="66"/>
    <n v="294"/>
    <x v="92"/>
    <n v="67"/>
    <n v="95"/>
    <n v="41"/>
    <n v="87"/>
    <n v="290"/>
    <n v="72.5"/>
    <n v="75"/>
    <n v="62"/>
    <n v="91"/>
    <n v="62"/>
    <n v="290"/>
    <n v="72.5"/>
    <m/>
    <n v="73.3125"/>
  </r>
  <r>
    <x v="159"/>
    <s v="Jed Fletcher"/>
    <x v="1"/>
    <s v="20/11/2013"/>
    <x v="159"/>
    <n v="1454191947"/>
    <x v="159"/>
    <x v="1"/>
    <n v="300"/>
    <n v="257"/>
    <x v="30"/>
    <n v="20000"/>
    <n v="8090"/>
    <n v="8500"/>
    <n v="11500"/>
    <x v="93"/>
    <s v="ZJNU14"/>
    <n v="59"/>
    <n v="46"/>
    <n v="81"/>
    <n v="67"/>
    <n v="253"/>
    <n v="63.25"/>
    <n v="42"/>
    <n v="88"/>
    <n v="98"/>
    <n v="41"/>
    <n v="269"/>
    <x v="27"/>
    <n v="78"/>
    <n v="57"/>
    <n v="88"/>
    <n v="91"/>
    <n v="314"/>
    <n v="78.5"/>
    <n v="89"/>
    <n v="43"/>
    <n v="68"/>
    <n v="41"/>
    <n v="241"/>
    <n v="60.25"/>
    <m/>
    <n v="67.3125"/>
  </r>
  <r>
    <x v="160"/>
    <s v="Ben Rhodes"/>
    <x v="1"/>
    <s v="12/12/2013"/>
    <x v="160"/>
    <n v="1459967724"/>
    <x v="160"/>
    <x v="1"/>
    <n v="300"/>
    <n v="260"/>
    <x v="15"/>
    <n v="20000"/>
    <n v="11280"/>
    <n v="11500"/>
    <n v="8500"/>
    <x v="67"/>
    <s v="UJ9PBM"/>
    <n v="82"/>
    <n v="62"/>
    <n v="61"/>
    <n v="43"/>
    <n v="248"/>
    <n v="62"/>
    <n v="70"/>
    <n v="93"/>
    <n v="75"/>
    <n v="45"/>
    <n v="283"/>
    <x v="62"/>
    <n v="86"/>
    <n v="86"/>
    <n v="47"/>
    <n v="62"/>
    <n v="281"/>
    <n v="70.25"/>
    <n v="63"/>
    <n v="75"/>
    <n v="77"/>
    <n v="62"/>
    <n v="277"/>
    <n v="69.25"/>
    <m/>
    <n v="68.0625"/>
  </r>
  <r>
    <x v="161"/>
    <s v="Leonard Rooney"/>
    <x v="0"/>
    <s v="21/12/2013"/>
    <x v="161"/>
    <n v="1482967276"/>
    <x v="161"/>
    <x v="1"/>
    <n v="300"/>
    <n v="213"/>
    <x v="6"/>
    <n v="20000"/>
    <n v="15454"/>
    <n v="15500"/>
    <n v="4500"/>
    <x v="14"/>
    <s v="S6VQWN"/>
    <n v="73"/>
    <n v="67"/>
    <n v="87"/>
    <n v="77"/>
    <n v="304"/>
    <n v="76"/>
    <n v="59"/>
    <n v="86"/>
    <n v="71"/>
    <n v="37"/>
    <n v="253"/>
    <x v="87"/>
    <n v="53"/>
    <n v="99"/>
    <n v="81"/>
    <n v="60"/>
    <n v="293"/>
    <n v="73.25"/>
    <n v="40"/>
    <n v="93"/>
    <n v="86"/>
    <n v="79"/>
    <n v="298"/>
    <n v="74.5"/>
    <m/>
    <n v="71.75"/>
  </r>
  <r>
    <x v="162"/>
    <s v="Bayley Berry"/>
    <x v="1"/>
    <s v="29/12/2013"/>
    <x v="162"/>
    <n v="1485019718"/>
    <x v="162"/>
    <x v="1"/>
    <n v="300"/>
    <n v="260"/>
    <x v="15"/>
    <n v="20000"/>
    <n v="14495"/>
    <n v="14500"/>
    <n v="5500"/>
    <x v="94"/>
    <s v="BC3YD7"/>
    <n v="87"/>
    <n v="76"/>
    <n v="65"/>
    <n v="75"/>
    <n v="303"/>
    <n v="75.75"/>
    <n v="87"/>
    <n v="88"/>
    <n v="62"/>
    <n v="54"/>
    <n v="291"/>
    <x v="17"/>
    <n v="96"/>
    <n v="97"/>
    <n v="61"/>
    <n v="68"/>
    <n v="322"/>
    <n v="80.5"/>
    <n v="98"/>
    <n v="59"/>
    <n v="70"/>
    <n v="61"/>
    <n v="288"/>
    <n v="72"/>
    <m/>
    <n v="75.25"/>
  </r>
  <r>
    <x v="163"/>
    <s v="Glen Franklin"/>
    <x v="0"/>
    <s v="05/01/2013"/>
    <x v="163"/>
    <n v="1493442937"/>
    <x v="163"/>
    <x v="1"/>
    <n v="300"/>
    <n v="228"/>
    <x v="14"/>
    <n v="20000"/>
    <n v="17707"/>
    <n v="18000"/>
    <n v="2000"/>
    <x v="15"/>
    <s v="7HK9DT"/>
    <n v="39"/>
    <n v="76"/>
    <n v="60"/>
    <n v="37"/>
    <n v="212"/>
    <n v="53"/>
    <n v="54"/>
    <n v="39"/>
    <n v="64"/>
    <n v="64"/>
    <n v="221"/>
    <x v="94"/>
    <n v="36"/>
    <n v="60"/>
    <n v="46"/>
    <n v="83"/>
    <n v="225"/>
    <n v="56.25"/>
    <n v="95"/>
    <n v="65"/>
    <n v="73"/>
    <n v="38"/>
    <n v="271"/>
    <n v="67.75"/>
    <m/>
    <n v="58.0625"/>
  </r>
  <r>
    <x v="164"/>
    <s v="Drake Hayes"/>
    <x v="1"/>
    <s v="05/03/2013"/>
    <x v="164"/>
    <n v="1513953548"/>
    <x v="164"/>
    <x v="1"/>
    <n v="300"/>
    <n v="208"/>
    <x v="23"/>
    <n v="20000"/>
    <n v="13499"/>
    <n v="13500"/>
    <n v="6500"/>
    <x v="95"/>
    <s v="H3AVND"/>
    <n v="82"/>
    <n v="61"/>
    <n v="95"/>
    <n v="48"/>
    <n v="286"/>
    <n v="71.5"/>
    <n v="77"/>
    <n v="54"/>
    <n v="74"/>
    <n v="97"/>
    <n v="302"/>
    <x v="66"/>
    <n v="77"/>
    <n v="91"/>
    <n v="49"/>
    <n v="49"/>
    <n v="266"/>
    <n v="66.5"/>
    <n v="72"/>
    <n v="85"/>
    <n v="35"/>
    <n v="50"/>
    <n v="242"/>
    <n v="60.5"/>
    <m/>
    <n v="68.5"/>
  </r>
  <r>
    <x v="165"/>
    <s v="Javier Mack"/>
    <x v="0"/>
    <s v="17/03/2013"/>
    <x v="165"/>
    <n v="1519275740"/>
    <x v="165"/>
    <x v="1"/>
    <n v="300"/>
    <n v="252"/>
    <x v="5"/>
    <n v="20000"/>
    <n v="19132"/>
    <n v="19500"/>
    <n v="500"/>
    <x v="54"/>
    <s v="T6PR9X"/>
    <n v="72"/>
    <n v="95"/>
    <n v="71"/>
    <n v="45"/>
    <n v="283"/>
    <n v="70.75"/>
    <n v="88"/>
    <n v="93"/>
    <n v="76"/>
    <n v="62"/>
    <n v="319"/>
    <x v="95"/>
    <n v="59"/>
    <n v="52"/>
    <n v="58"/>
    <n v="40"/>
    <n v="209"/>
    <n v="52.25"/>
    <n v="79"/>
    <n v="54"/>
    <n v="69"/>
    <n v="50"/>
    <n v="252"/>
    <n v="63"/>
    <m/>
    <n v="66.4375"/>
  </r>
  <r>
    <x v="166"/>
    <s v="Sara Ewing"/>
    <x v="1"/>
    <s v="08/04/2013"/>
    <x v="166"/>
    <n v="1522449811"/>
    <x v="166"/>
    <x v="1"/>
    <n v="300"/>
    <n v="233"/>
    <x v="33"/>
    <n v="20000"/>
    <n v="19647"/>
    <n v="20000"/>
    <n v="0"/>
    <x v="33"/>
    <s v="MXWTIC"/>
    <n v="40"/>
    <n v="73"/>
    <n v="93"/>
    <n v="60"/>
    <n v="266"/>
    <n v="66.5"/>
    <n v="71"/>
    <n v="67"/>
    <n v="46"/>
    <n v="88"/>
    <n v="272"/>
    <x v="96"/>
    <n v="70"/>
    <n v="81"/>
    <n v="85"/>
    <n v="95"/>
    <n v="331"/>
    <n v="82.75"/>
    <n v="35"/>
    <n v="37"/>
    <n v="49"/>
    <n v="87"/>
    <n v="208"/>
    <n v="52"/>
    <m/>
    <n v="67.3125"/>
  </r>
  <r>
    <x v="167"/>
    <s v="Evan O'Gallagher"/>
    <x v="1"/>
    <s v="23/04/2013"/>
    <x v="167"/>
    <n v="1524392873"/>
    <x v="167"/>
    <x v="1"/>
    <n v="300"/>
    <n v="235"/>
    <x v="33"/>
    <n v="20000"/>
    <n v="14894"/>
    <n v="15000"/>
    <n v="5000"/>
    <x v="71"/>
    <s v="GB7Y7J"/>
    <n v="66"/>
    <n v="86"/>
    <n v="45"/>
    <n v="88"/>
    <n v="285"/>
    <n v="71.25"/>
    <n v="41"/>
    <n v="84"/>
    <n v="59"/>
    <n v="61"/>
    <n v="245"/>
    <x v="15"/>
    <n v="41"/>
    <n v="49"/>
    <n v="38"/>
    <n v="68"/>
    <n v="196"/>
    <n v="49"/>
    <n v="48"/>
    <n v="43"/>
    <n v="65"/>
    <n v="89"/>
    <n v="245"/>
    <n v="61.25"/>
    <m/>
    <n v="60.6875"/>
  </r>
  <r>
    <x v="168"/>
    <s v="Nadeem Rodriquez"/>
    <x v="1"/>
    <s v="11/05/2013"/>
    <x v="168"/>
    <n v="1537378352"/>
    <x v="168"/>
    <x v="1"/>
    <n v="300"/>
    <n v="225"/>
    <x v="20"/>
    <n v="20000"/>
    <n v="17677"/>
    <n v="18000"/>
    <n v="2000"/>
    <x v="55"/>
    <s v="UBSYXL"/>
    <n v="60"/>
    <n v="92"/>
    <n v="81"/>
    <n v="75"/>
    <n v="308"/>
    <n v="77"/>
    <n v="93"/>
    <n v="60"/>
    <n v="75"/>
    <n v="46"/>
    <n v="274"/>
    <x v="25"/>
    <n v="80"/>
    <n v="72"/>
    <n v="74"/>
    <n v="75"/>
    <n v="301"/>
    <n v="75.25"/>
    <n v="90"/>
    <n v="48"/>
    <n v="71"/>
    <n v="72"/>
    <n v="281"/>
    <n v="70.25"/>
    <m/>
    <n v="72.75"/>
  </r>
  <r>
    <x v="169"/>
    <s v="Jeremy Odom"/>
    <x v="1"/>
    <s v="15/06/2013"/>
    <x v="169"/>
    <n v="1539632091"/>
    <x v="169"/>
    <x v="1"/>
    <n v="300"/>
    <n v="223"/>
    <x v="26"/>
    <n v="20000"/>
    <n v="17671"/>
    <n v="18000"/>
    <n v="2000"/>
    <x v="38"/>
    <s v="W6YH1A"/>
    <n v="90"/>
    <n v="55"/>
    <n v="90"/>
    <n v="98"/>
    <n v="333"/>
    <n v="83.25"/>
    <n v="93"/>
    <n v="54"/>
    <n v="72"/>
    <n v="76"/>
    <n v="295"/>
    <x v="9"/>
    <n v="54"/>
    <n v="79"/>
    <n v="39"/>
    <n v="63"/>
    <n v="235"/>
    <n v="58.75"/>
    <n v="60"/>
    <n v="77"/>
    <n v="39"/>
    <n v="93"/>
    <n v="269"/>
    <n v="67.25"/>
    <m/>
    <n v="70.75"/>
  </r>
  <r>
    <x v="170"/>
    <s v="Jessie Enriquez"/>
    <x v="1"/>
    <s v="03/07/2013"/>
    <x v="170"/>
    <n v="1539942752"/>
    <x v="170"/>
    <x v="1"/>
    <n v="300"/>
    <n v="205"/>
    <x v="24"/>
    <n v="20000"/>
    <n v="11843"/>
    <n v="12000"/>
    <n v="8000"/>
    <x v="20"/>
    <s v="0EQEK3"/>
    <n v="40"/>
    <n v="59"/>
    <n v="58"/>
    <n v="97"/>
    <n v="254"/>
    <n v="63.5"/>
    <n v="59"/>
    <n v="74"/>
    <n v="80"/>
    <n v="47"/>
    <n v="260"/>
    <x v="70"/>
    <n v="77"/>
    <n v="99"/>
    <n v="96"/>
    <n v="53"/>
    <n v="325"/>
    <n v="81.25"/>
    <n v="63"/>
    <n v="75"/>
    <n v="57"/>
    <n v="97"/>
    <n v="292"/>
    <n v="73"/>
    <m/>
    <n v="70.6875"/>
  </r>
  <r>
    <x v="171"/>
    <s v="Wasim Acevedo"/>
    <x v="1"/>
    <s v="04/07/2013"/>
    <x v="171"/>
    <n v="1547109652"/>
    <x v="171"/>
    <x v="1"/>
    <n v="300"/>
    <n v="199"/>
    <x v="21"/>
    <n v="20000"/>
    <n v="13678"/>
    <n v="14000"/>
    <n v="6000"/>
    <x v="96"/>
    <s v="GHKLYB"/>
    <n v="47"/>
    <n v="58"/>
    <n v="90"/>
    <n v="88"/>
    <n v="283"/>
    <n v="70.75"/>
    <n v="46"/>
    <n v="70"/>
    <n v="70"/>
    <n v="87"/>
    <n v="273"/>
    <x v="89"/>
    <n v="99"/>
    <n v="87"/>
    <n v="98"/>
    <n v="60"/>
    <n v="344"/>
    <n v="86"/>
    <n v="76"/>
    <n v="38"/>
    <n v="55"/>
    <n v="83"/>
    <n v="252"/>
    <n v="63"/>
    <m/>
    <n v="72"/>
  </r>
  <r>
    <x v="172"/>
    <s v="Roshan Curtis"/>
    <x v="1"/>
    <s v="06/07/2013"/>
    <x v="172"/>
    <n v="1569388724"/>
    <x v="172"/>
    <x v="1"/>
    <n v="300"/>
    <n v="218"/>
    <x v="0"/>
    <n v="20000"/>
    <n v="8906"/>
    <n v="9000"/>
    <n v="11000"/>
    <x v="40"/>
    <s v="2HF2QT"/>
    <n v="58"/>
    <n v="77"/>
    <n v="54"/>
    <n v="79"/>
    <n v="268"/>
    <n v="67"/>
    <n v="99"/>
    <n v="98"/>
    <n v="42"/>
    <n v="69"/>
    <n v="308"/>
    <x v="97"/>
    <n v="93"/>
    <n v="81"/>
    <n v="84"/>
    <n v="72"/>
    <n v="330"/>
    <n v="82.5"/>
    <n v="48"/>
    <n v="95"/>
    <n v="38"/>
    <n v="72"/>
    <n v="253"/>
    <n v="63.25"/>
    <m/>
    <n v="72.4375"/>
  </r>
  <r>
    <x v="173"/>
    <s v="Emilio Clark"/>
    <x v="0"/>
    <s v="07/07/2013"/>
    <x v="173"/>
    <n v="1624899785"/>
    <x v="173"/>
    <x v="1"/>
    <n v="300"/>
    <n v="261"/>
    <x v="15"/>
    <n v="20000"/>
    <n v="18126"/>
    <n v="18500"/>
    <n v="1500"/>
    <x v="23"/>
    <s v="I5Y09E"/>
    <n v="98"/>
    <n v="68"/>
    <n v="73"/>
    <n v="36"/>
    <n v="275"/>
    <n v="68.75"/>
    <n v="55"/>
    <n v="68"/>
    <n v="60"/>
    <n v="74"/>
    <n v="257"/>
    <x v="85"/>
    <n v="45"/>
    <n v="73"/>
    <n v="87"/>
    <n v="82"/>
    <n v="287"/>
    <n v="71.75"/>
    <n v="65"/>
    <n v="97"/>
    <n v="62"/>
    <n v="94"/>
    <n v="318"/>
    <n v="79.5"/>
    <m/>
    <n v="71.0625"/>
  </r>
  <r>
    <x v="174"/>
    <s v="Mateo Wheeler"/>
    <x v="0"/>
    <s v="16/07/2013"/>
    <x v="174"/>
    <n v="1641906932"/>
    <x v="174"/>
    <x v="1"/>
    <n v="300"/>
    <n v="229"/>
    <x v="14"/>
    <n v="20000"/>
    <n v="12174"/>
    <n v="12500"/>
    <n v="7500"/>
    <x v="43"/>
    <s v="1EWZG0"/>
    <n v="60"/>
    <n v="91"/>
    <n v="85"/>
    <n v="68"/>
    <n v="304"/>
    <n v="76"/>
    <n v="66"/>
    <n v="53"/>
    <n v="40"/>
    <n v="52"/>
    <n v="211"/>
    <x v="98"/>
    <n v="68"/>
    <n v="45"/>
    <n v="76"/>
    <n v="42"/>
    <n v="231"/>
    <n v="57.75"/>
    <n v="99"/>
    <n v="41"/>
    <n v="46"/>
    <n v="36"/>
    <n v="222"/>
    <n v="55.5"/>
    <m/>
    <n v="60.5"/>
  </r>
  <r>
    <x v="175"/>
    <s v="Zander Allison"/>
    <x v="0"/>
    <s v="06/08/2013"/>
    <x v="175"/>
    <n v="1643438508"/>
    <x v="175"/>
    <x v="1"/>
    <n v="300"/>
    <n v="215"/>
    <x v="7"/>
    <n v="20000"/>
    <n v="16577"/>
    <n v="17000"/>
    <n v="3000"/>
    <x v="44"/>
    <s v="GC1YK3"/>
    <n v="96"/>
    <n v="81"/>
    <n v="67"/>
    <n v="63"/>
    <n v="307"/>
    <n v="76.75"/>
    <n v="79"/>
    <n v="98"/>
    <n v="65"/>
    <n v="70"/>
    <n v="312"/>
    <x v="38"/>
    <n v="85"/>
    <n v="53"/>
    <n v="90"/>
    <n v="47"/>
    <n v="275"/>
    <n v="68.75"/>
    <n v="60"/>
    <n v="86"/>
    <n v="47"/>
    <n v="47"/>
    <n v="240"/>
    <n v="60"/>
    <m/>
    <n v="70.875"/>
  </r>
  <r>
    <x v="176"/>
    <s v="Fenton Parkinson"/>
    <x v="0"/>
    <s v="17/01/2012"/>
    <x v="176"/>
    <n v="1683021383"/>
    <x v="176"/>
    <x v="2"/>
    <n v="300"/>
    <n v="290"/>
    <x v="17"/>
    <n v="30000"/>
    <n v="27265"/>
    <n v="27500"/>
    <n v="2500"/>
    <x v="26"/>
    <s v="AHPSDA"/>
    <n v="47"/>
    <n v="40"/>
    <n v="63"/>
    <n v="68"/>
    <n v="218"/>
    <n v="54.5"/>
    <n v="60"/>
    <n v="50"/>
    <n v="53"/>
    <n v="47"/>
    <n v="210"/>
    <x v="99"/>
    <n v="78"/>
    <n v="42"/>
    <n v="68"/>
    <n v="90"/>
    <n v="278"/>
    <n v="69.5"/>
    <n v="44"/>
    <n v="42"/>
    <n v="75"/>
    <n v="39"/>
    <n v="200"/>
    <n v="50"/>
    <m/>
    <n v="56.625"/>
  </r>
  <r>
    <x v="177"/>
    <s v="Ruben Harrell"/>
    <x v="1"/>
    <s v="26/01/2012"/>
    <x v="177"/>
    <n v="1695777278"/>
    <x v="177"/>
    <x v="2"/>
    <n v="300"/>
    <n v="252"/>
    <x v="5"/>
    <n v="30000"/>
    <n v="21004"/>
    <n v="21500"/>
    <n v="8500"/>
    <x v="97"/>
    <s v="JZPWHT"/>
    <n v="85"/>
    <n v="53"/>
    <n v="77"/>
    <n v="94"/>
    <n v="309"/>
    <n v="77.25"/>
    <n v="46"/>
    <n v="95"/>
    <n v="63"/>
    <n v="77"/>
    <n v="281"/>
    <x v="54"/>
    <n v="54"/>
    <n v="79"/>
    <n v="81"/>
    <n v="36"/>
    <n v="250"/>
    <n v="62.5"/>
    <n v="66"/>
    <n v="90"/>
    <n v="89"/>
    <n v="44"/>
    <n v="289"/>
    <n v="72.25"/>
    <m/>
    <n v="70.5625"/>
  </r>
  <r>
    <x v="178"/>
    <s v="Jake Barnard"/>
    <x v="1"/>
    <s v="31/01/2012"/>
    <x v="178"/>
    <n v="1719909774"/>
    <x v="178"/>
    <x v="2"/>
    <n v="300"/>
    <n v="216"/>
    <x v="7"/>
    <n v="30000"/>
    <n v="20315"/>
    <n v="20500"/>
    <n v="9500"/>
    <x v="91"/>
    <s v="3TEQEO"/>
    <n v="41"/>
    <n v="66"/>
    <n v="69"/>
    <n v="40"/>
    <n v="216"/>
    <n v="54"/>
    <n v="58"/>
    <n v="37"/>
    <n v="96"/>
    <n v="72"/>
    <n v="263"/>
    <x v="36"/>
    <n v="93"/>
    <n v="64"/>
    <n v="52"/>
    <n v="70"/>
    <n v="279"/>
    <n v="69.75"/>
    <n v="44"/>
    <n v="79"/>
    <n v="44"/>
    <n v="75"/>
    <n v="242"/>
    <n v="60.5"/>
    <m/>
    <n v="62.5"/>
  </r>
  <r>
    <x v="179"/>
    <s v="Burhan Brandt"/>
    <x v="1"/>
    <s v="27/03/2012"/>
    <x v="179"/>
    <n v="1729497654"/>
    <x v="179"/>
    <x v="2"/>
    <n v="300"/>
    <n v="251"/>
    <x v="5"/>
    <n v="30000"/>
    <n v="27401"/>
    <n v="27500"/>
    <n v="2500"/>
    <x v="98"/>
    <s v="4CKRFF"/>
    <n v="58"/>
    <n v="93"/>
    <n v="88"/>
    <n v="51"/>
    <n v="290"/>
    <n v="72.5"/>
    <n v="39"/>
    <n v="92"/>
    <n v="99"/>
    <n v="54"/>
    <n v="284"/>
    <x v="80"/>
    <n v="45"/>
    <n v="65"/>
    <n v="62"/>
    <n v="99"/>
    <n v="271"/>
    <n v="67.75"/>
    <n v="88"/>
    <n v="91"/>
    <n v="46"/>
    <n v="74"/>
    <n v="299"/>
    <n v="74.75"/>
    <m/>
    <n v="71.5"/>
  </r>
  <r>
    <x v="180"/>
    <s v="Maya Shelton"/>
    <x v="0"/>
    <s v="31/03/2012"/>
    <x v="180"/>
    <n v="1736584893"/>
    <x v="180"/>
    <x v="2"/>
    <n v="300"/>
    <n v="219"/>
    <x v="0"/>
    <n v="30000"/>
    <n v="18736"/>
    <n v="19000"/>
    <n v="11000"/>
    <x v="46"/>
    <s v="HUXIL9"/>
    <n v="35"/>
    <n v="38"/>
    <n v="99"/>
    <n v="60"/>
    <n v="232"/>
    <n v="58"/>
    <n v="44"/>
    <n v="57"/>
    <n v="46"/>
    <n v="72"/>
    <n v="219"/>
    <x v="100"/>
    <n v="52"/>
    <n v="57"/>
    <n v="81"/>
    <n v="58"/>
    <n v="248"/>
    <n v="62"/>
    <n v="63"/>
    <n v="49"/>
    <n v="90"/>
    <n v="91"/>
    <n v="293"/>
    <n v="73.25"/>
    <m/>
    <n v="62"/>
  </r>
  <r>
    <x v="181"/>
    <s v="Iestyn Kirby"/>
    <x v="1"/>
    <s v="09/04/2012"/>
    <x v="181"/>
    <n v="1746406564"/>
    <x v="181"/>
    <x v="2"/>
    <n v="300"/>
    <n v="220"/>
    <x v="0"/>
    <n v="30000"/>
    <n v="18937"/>
    <n v="19000"/>
    <n v="11000"/>
    <x v="75"/>
    <s v="J8Y2L8"/>
    <n v="46"/>
    <n v="51"/>
    <n v="66"/>
    <n v="63"/>
    <n v="226"/>
    <n v="56.5"/>
    <n v="91"/>
    <n v="52"/>
    <n v="78"/>
    <n v="83"/>
    <n v="304"/>
    <x v="101"/>
    <n v="88"/>
    <n v="65"/>
    <n v="57"/>
    <n v="48"/>
    <n v="258"/>
    <n v="64.5"/>
    <n v="76"/>
    <n v="77"/>
    <n v="99"/>
    <n v="98"/>
    <n v="350"/>
    <n v="87.5"/>
    <m/>
    <n v="71.125"/>
  </r>
  <r>
    <x v="182"/>
    <s v="Shahzaib Kouma"/>
    <x v="0"/>
    <s v="11/04/2012"/>
    <x v="182"/>
    <n v="1757424852"/>
    <x v="182"/>
    <x v="2"/>
    <n v="300"/>
    <n v="199"/>
    <x v="21"/>
    <n v="30000"/>
    <n v="29050"/>
    <n v="29500"/>
    <n v="500"/>
    <x v="99"/>
    <s v="8LUAC4"/>
    <n v="57"/>
    <n v="78"/>
    <n v="67"/>
    <n v="87"/>
    <n v="289"/>
    <n v="72.25"/>
    <n v="60"/>
    <n v="62"/>
    <n v="45"/>
    <n v="52"/>
    <n v="219"/>
    <x v="100"/>
    <n v="39"/>
    <n v="93"/>
    <n v="56"/>
    <n v="50"/>
    <n v="238"/>
    <n v="59.5"/>
    <n v="51"/>
    <n v="86"/>
    <n v="96"/>
    <n v="95"/>
    <n v="328"/>
    <n v="82"/>
    <m/>
    <n v="67.125"/>
  </r>
  <r>
    <x v="183"/>
    <s v="Celyn Hurley"/>
    <x v="0"/>
    <s v="03/05/2012"/>
    <x v="183"/>
    <n v="1759295819"/>
    <x v="183"/>
    <x v="2"/>
    <n v="300"/>
    <n v="244"/>
    <x v="29"/>
    <n v="30000"/>
    <n v="19569"/>
    <n v="20000"/>
    <n v="10000"/>
    <x v="62"/>
    <s v="5TFEGZ"/>
    <n v="97"/>
    <n v="91"/>
    <n v="56"/>
    <n v="56"/>
    <n v="300"/>
    <n v="75"/>
    <n v="61"/>
    <n v="37"/>
    <n v="71"/>
    <n v="79"/>
    <n v="248"/>
    <x v="69"/>
    <n v="35"/>
    <n v="44"/>
    <n v="75"/>
    <n v="66"/>
    <n v="220"/>
    <n v="55"/>
    <n v="43"/>
    <n v="37"/>
    <n v="78"/>
    <n v="91"/>
    <n v="249"/>
    <n v="62.25"/>
    <m/>
    <n v="63.5625"/>
  </r>
  <r>
    <x v="184"/>
    <s v="Neo Hackett"/>
    <x v="0"/>
    <s v="18/05/2012"/>
    <x v="184"/>
    <n v="1776473445"/>
    <x v="184"/>
    <x v="2"/>
    <n v="300"/>
    <n v="232"/>
    <x v="22"/>
    <n v="30000"/>
    <n v="22109"/>
    <n v="22500"/>
    <n v="7500"/>
    <x v="47"/>
    <s v="D1NSKG"/>
    <n v="64"/>
    <n v="38"/>
    <n v="82"/>
    <n v="40"/>
    <n v="224"/>
    <n v="56"/>
    <n v="62"/>
    <n v="93"/>
    <n v="68"/>
    <n v="71"/>
    <n v="294"/>
    <x v="92"/>
    <n v="37"/>
    <n v="69"/>
    <n v="62"/>
    <n v="68"/>
    <n v="236"/>
    <n v="59"/>
    <n v="66"/>
    <n v="96"/>
    <n v="58"/>
    <n v="61"/>
    <n v="281"/>
    <n v="70.25"/>
    <m/>
    <n v="64.6875"/>
  </r>
  <r>
    <x v="185"/>
    <s v="Kush Faulkner"/>
    <x v="0"/>
    <s v="23/06/2012"/>
    <x v="185"/>
    <n v="1795136800"/>
    <x v="185"/>
    <x v="2"/>
    <n v="300"/>
    <n v="212"/>
    <x v="6"/>
    <n v="30000"/>
    <n v="23425"/>
    <n v="23500"/>
    <n v="6500"/>
    <x v="8"/>
    <s v="C8SO4R"/>
    <n v="58"/>
    <n v="42"/>
    <n v="51"/>
    <n v="90"/>
    <n v="241"/>
    <n v="60.25"/>
    <n v="82"/>
    <n v="47"/>
    <n v="42"/>
    <n v="90"/>
    <n v="261"/>
    <x v="50"/>
    <n v="51"/>
    <n v="46"/>
    <n v="92"/>
    <n v="54"/>
    <n v="243"/>
    <n v="60.75"/>
    <n v="85"/>
    <n v="95"/>
    <n v="63"/>
    <n v="55"/>
    <n v="298"/>
    <n v="74.5"/>
    <m/>
    <n v="65.1875"/>
  </r>
  <r>
    <x v="186"/>
    <s v="Marek Marsh"/>
    <x v="1"/>
    <s v="30/06/2012"/>
    <x v="186"/>
    <n v="1796580307"/>
    <x v="186"/>
    <x v="2"/>
    <n v="300"/>
    <n v="241"/>
    <x v="28"/>
    <n v="30000"/>
    <n v="25913"/>
    <n v="26000"/>
    <n v="4000"/>
    <x v="9"/>
    <s v="WNETC6"/>
    <n v="36"/>
    <n v="68"/>
    <n v="41"/>
    <n v="36"/>
    <n v="181"/>
    <n v="45.25"/>
    <n v="90"/>
    <n v="39"/>
    <n v="63"/>
    <n v="95"/>
    <n v="287"/>
    <x v="102"/>
    <n v="84"/>
    <n v="46"/>
    <n v="45"/>
    <n v="99"/>
    <n v="274"/>
    <n v="68.5"/>
    <n v="71"/>
    <n v="42"/>
    <n v="36"/>
    <n v="96"/>
    <n v="245"/>
    <n v="61.25"/>
    <m/>
    <n v="61.6875"/>
  </r>
  <r>
    <x v="187"/>
    <s v="Marissa Mckenna"/>
    <x v="1"/>
    <s v="07/07/2012"/>
    <x v="187"/>
    <n v="1804884175"/>
    <x v="187"/>
    <x v="2"/>
    <n v="300"/>
    <n v="239"/>
    <x v="28"/>
    <n v="30000"/>
    <n v="27904"/>
    <n v="28000"/>
    <n v="2000"/>
    <x v="100"/>
    <s v="P1KLVM"/>
    <n v="69"/>
    <n v="83"/>
    <n v="94"/>
    <n v="95"/>
    <n v="341"/>
    <n v="85.25"/>
    <n v="63"/>
    <n v="98"/>
    <n v="97"/>
    <n v="78"/>
    <n v="336"/>
    <x v="103"/>
    <n v="86"/>
    <n v="67"/>
    <n v="78"/>
    <n v="48"/>
    <n v="279"/>
    <n v="69.75"/>
    <n v="56"/>
    <n v="73"/>
    <n v="38"/>
    <n v="58"/>
    <n v="225"/>
    <n v="56.25"/>
    <m/>
    <n v="73.8125"/>
  </r>
  <r>
    <x v="188"/>
    <s v="Kristian Bowler"/>
    <x v="0"/>
    <s v="24/07/2012"/>
    <x v="188"/>
    <n v="1820474852"/>
    <x v="188"/>
    <x v="2"/>
    <n v="300"/>
    <n v="258"/>
    <x v="30"/>
    <n v="30000"/>
    <n v="29051"/>
    <n v="29500"/>
    <n v="500"/>
    <x v="63"/>
    <s v="QU4399"/>
    <n v="99"/>
    <n v="60"/>
    <n v="67"/>
    <n v="84"/>
    <n v="310"/>
    <n v="77.5"/>
    <n v="78"/>
    <n v="35"/>
    <n v="97"/>
    <n v="78"/>
    <n v="288"/>
    <x v="71"/>
    <n v="54"/>
    <n v="81"/>
    <n v="84"/>
    <n v="37"/>
    <n v="256"/>
    <n v="64"/>
    <n v="39"/>
    <n v="62"/>
    <n v="94"/>
    <n v="64"/>
    <n v="259"/>
    <n v="64.75"/>
    <m/>
    <n v="69.5625"/>
  </r>
  <r>
    <x v="189"/>
    <s v="Mac Velez"/>
    <x v="1"/>
    <s v="06/08/2012"/>
    <x v="189"/>
    <n v="1827624323"/>
    <x v="189"/>
    <x v="2"/>
    <n v="300"/>
    <n v="266"/>
    <x v="10"/>
    <n v="30000"/>
    <n v="19576"/>
    <n v="20000"/>
    <n v="10000"/>
    <x v="78"/>
    <s v="7UY5NP"/>
    <n v="87"/>
    <n v="57"/>
    <n v="39"/>
    <n v="81"/>
    <n v="264"/>
    <n v="66"/>
    <n v="58"/>
    <n v="56"/>
    <n v="97"/>
    <n v="88"/>
    <n v="299"/>
    <x v="104"/>
    <n v="56"/>
    <n v="50"/>
    <n v="65"/>
    <n v="70"/>
    <n v="241"/>
    <n v="60.25"/>
    <n v="66"/>
    <n v="64"/>
    <n v="82"/>
    <n v="55"/>
    <n v="267"/>
    <n v="66.75"/>
    <m/>
    <n v="66.9375"/>
  </r>
  <r>
    <x v="190"/>
    <s v="Zaid Guevara"/>
    <x v="0"/>
    <s v="09/08/2012"/>
    <x v="190"/>
    <n v="1827969890"/>
    <x v="190"/>
    <x v="2"/>
    <n v="300"/>
    <n v="284"/>
    <x v="1"/>
    <n v="30000"/>
    <n v="28473"/>
    <n v="28500"/>
    <n v="1500"/>
    <x v="101"/>
    <s v="VL12C9"/>
    <n v="98"/>
    <n v="81"/>
    <n v="41"/>
    <n v="85"/>
    <n v="305"/>
    <n v="76.25"/>
    <n v="50"/>
    <n v="57"/>
    <n v="76"/>
    <n v="51"/>
    <n v="234"/>
    <x v="45"/>
    <n v="66"/>
    <n v="53"/>
    <n v="91"/>
    <n v="97"/>
    <n v="307"/>
    <n v="76.75"/>
    <n v="46"/>
    <n v="78"/>
    <n v="92"/>
    <n v="50"/>
    <n v="266"/>
    <n v="66.5"/>
    <m/>
    <n v="69.5"/>
  </r>
  <r>
    <x v="191"/>
    <s v="Aadil Hanna"/>
    <x v="1"/>
    <s v="19/08/2012"/>
    <x v="191"/>
    <n v="1838407350"/>
    <x v="191"/>
    <x v="2"/>
    <n v="300"/>
    <n v="245"/>
    <x v="25"/>
    <n v="30000"/>
    <n v="29204"/>
    <n v="29500"/>
    <n v="500"/>
    <x v="102"/>
    <s v="TVYNS6"/>
    <n v="58"/>
    <n v="35"/>
    <n v="79"/>
    <n v="70"/>
    <n v="242"/>
    <n v="60.5"/>
    <n v="90"/>
    <n v="52"/>
    <n v="40"/>
    <n v="81"/>
    <n v="263"/>
    <x v="36"/>
    <n v="55"/>
    <n v="49"/>
    <n v="99"/>
    <n v="82"/>
    <n v="285"/>
    <n v="71.25"/>
    <n v="35"/>
    <n v="44"/>
    <n v="66"/>
    <n v="55"/>
    <n v="200"/>
    <n v="50"/>
    <m/>
    <n v="61.875"/>
  </r>
  <r>
    <x v="192"/>
    <s v="Evangeline Odom"/>
    <x v="0"/>
    <s v="23/08/2012"/>
    <x v="192"/>
    <n v="1844410587"/>
    <x v="192"/>
    <x v="2"/>
    <n v="300"/>
    <n v="241"/>
    <x v="28"/>
    <n v="30000"/>
    <n v="24915"/>
    <n v="25000"/>
    <n v="5000"/>
    <x v="51"/>
    <s v="6FP6Q2"/>
    <n v="78"/>
    <n v="72"/>
    <n v="75"/>
    <n v="40"/>
    <n v="265"/>
    <n v="66.25"/>
    <n v="90"/>
    <n v="68"/>
    <n v="51"/>
    <n v="49"/>
    <n v="258"/>
    <x v="11"/>
    <n v="96"/>
    <n v="74"/>
    <n v="97"/>
    <n v="64"/>
    <n v="331"/>
    <n v="82.75"/>
    <n v="92"/>
    <n v="43"/>
    <n v="41"/>
    <n v="77"/>
    <n v="253"/>
    <n v="63.25"/>
    <m/>
    <n v="69.1875"/>
  </r>
  <r>
    <x v="193"/>
    <s v="Verity Anderson"/>
    <x v="0"/>
    <s v="04/09/2012"/>
    <x v="193"/>
    <n v="1847440897"/>
    <x v="193"/>
    <x v="2"/>
    <n v="300"/>
    <n v="210"/>
    <x v="16"/>
    <n v="30000"/>
    <n v="22119"/>
    <n v="22500"/>
    <n v="7500"/>
    <x v="31"/>
    <s v="PNFLH3"/>
    <n v="41"/>
    <n v="46"/>
    <n v="35"/>
    <n v="60"/>
    <n v="182"/>
    <n v="45.5"/>
    <n v="84"/>
    <n v="51"/>
    <n v="71"/>
    <n v="58"/>
    <n v="264"/>
    <x v="105"/>
    <n v="90"/>
    <n v="42"/>
    <n v="71"/>
    <n v="43"/>
    <n v="246"/>
    <n v="61.5"/>
    <n v="60"/>
    <n v="66"/>
    <n v="55"/>
    <n v="61"/>
    <n v="242"/>
    <n v="60.5"/>
    <m/>
    <n v="58.375"/>
  </r>
  <r>
    <x v="194"/>
    <s v="Dawood Ingram"/>
    <x v="1"/>
    <s v="27/09/2012"/>
    <x v="194"/>
    <n v="1847716975"/>
    <x v="194"/>
    <x v="2"/>
    <n v="300"/>
    <n v="230"/>
    <x v="22"/>
    <n v="30000"/>
    <n v="28121"/>
    <n v="28500"/>
    <n v="1500"/>
    <x v="103"/>
    <s v="06L59Y"/>
    <n v="90"/>
    <n v="63"/>
    <n v="74"/>
    <n v="54"/>
    <n v="281"/>
    <n v="70.25"/>
    <n v="67"/>
    <n v="65"/>
    <n v="79"/>
    <n v="41"/>
    <n v="252"/>
    <x v="106"/>
    <n v="98"/>
    <n v="39"/>
    <n v="87"/>
    <n v="63"/>
    <n v="287"/>
    <n v="71.75"/>
    <n v="84"/>
    <n v="75"/>
    <n v="50"/>
    <n v="57"/>
    <n v="266"/>
    <n v="66.5"/>
    <m/>
    <n v="67.875"/>
  </r>
  <r>
    <x v="195"/>
    <s v="Montell Gunn"/>
    <x v="1"/>
    <s v="03/10/2012"/>
    <x v="195"/>
    <n v="1847913612"/>
    <x v="195"/>
    <x v="2"/>
    <n v="300"/>
    <n v="277"/>
    <x v="18"/>
    <n v="30000"/>
    <n v="20135"/>
    <n v="20500"/>
    <n v="9500"/>
    <x v="90"/>
    <s v="QCRUQM"/>
    <n v="89"/>
    <n v="82"/>
    <n v="91"/>
    <n v="80"/>
    <n v="342"/>
    <n v="85.5"/>
    <n v="65"/>
    <n v="70"/>
    <n v="40"/>
    <n v="78"/>
    <n v="253"/>
    <x v="87"/>
    <n v="69"/>
    <n v="79"/>
    <n v="73"/>
    <n v="91"/>
    <n v="312"/>
    <n v="78"/>
    <n v="92"/>
    <n v="70"/>
    <n v="77"/>
    <n v="84"/>
    <n v="323"/>
    <n v="80.75"/>
    <m/>
    <n v="76.875"/>
  </r>
  <r>
    <x v="196"/>
    <s v="Brooklyn Obrien"/>
    <x v="1"/>
    <s v="27/10/2012"/>
    <x v="196"/>
    <n v="1855033637"/>
    <x v="196"/>
    <x v="2"/>
    <n v="300"/>
    <n v="292"/>
    <x v="17"/>
    <n v="30000"/>
    <n v="29765"/>
    <n v="30000"/>
    <n v="0"/>
    <x v="37"/>
    <s v="UCSFJX"/>
    <n v="71"/>
    <n v="72"/>
    <n v="73"/>
    <n v="38"/>
    <n v="254"/>
    <n v="63.5"/>
    <n v="78"/>
    <n v="86"/>
    <n v="58"/>
    <n v="49"/>
    <n v="271"/>
    <x v="23"/>
    <n v="94"/>
    <n v="63"/>
    <n v="38"/>
    <n v="66"/>
    <n v="261"/>
    <n v="65.25"/>
    <n v="40"/>
    <n v="84"/>
    <n v="80"/>
    <n v="36"/>
    <n v="240"/>
    <n v="60"/>
    <m/>
    <n v="64.125"/>
  </r>
  <r>
    <x v="197"/>
    <s v="Kacie Dudley"/>
    <x v="1"/>
    <s v="14/11/2012"/>
    <x v="197"/>
    <n v="1857905516"/>
    <x v="197"/>
    <x v="2"/>
    <n v="300"/>
    <n v="231"/>
    <x v="22"/>
    <n v="30000"/>
    <n v="21660"/>
    <n v="22000"/>
    <n v="8000"/>
    <x v="96"/>
    <s v="IA36R7"/>
    <n v="64"/>
    <n v="48"/>
    <n v="90"/>
    <n v="43"/>
    <n v="245"/>
    <n v="61.25"/>
    <n v="53"/>
    <n v="89"/>
    <n v="57"/>
    <n v="36"/>
    <n v="235"/>
    <x v="13"/>
    <n v="68"/>
    <n v="91"/>
    <n v="42"/>
    <n v="90"/>
    <n v="291"/>
    <n v="72.75"/>
    <n v="82"/>
    <n v="42"/>
    <n v="79"/>
    <n v="93"/>
    <n v="296"/>
    <n v="74"/>
    <m/>
    <n v="66.6875"/>
  </r>
  <r>
    <x v="198"/>
    <s v="Haydn Miranda"/>
    <x v="1"/>
    <s v="04/12/2012"/>
    <x v="198"/>
    <n v="1859838619"/>
    <x v="198"/>
    <x v="2"/>
    <n v="300"/>
    <n v="258"/>
    <x v="30"/>
    <n v="30000"/>
    <n v="23805"/>
    <n v="24000"/>
    <n v="6000"/>
    <x v="22"/>
    <s v="MEH9U2"/>
    <n v="87"/>
    <n v="58"/>
    <n v="84"/>
    <n v="59"/>
    <n v="288"/>
    <n v="72"/>
    <n v="39"/>
    <n v="70"/>
    <n v="42"/>
    <n v="98"/>
    <n v="249"/>
    <x v="107"/>
    <n v="49"/>
    <n v="64"/>
    <n v="82"/>
    <n v="67"/>
    <n v="262"/>
    <n v="65.5"/>
    <n v="70"/>
    <n v="84"/>
    <n v="79"/>
    <n v="57"/>
    <n v="290"/>
    <n v="72.5"/>
    <m/>
    <n v="68.0625"/>
  </r>
  <r>
    <x v="199"/>
    <s v="Lochlan Campbell"/>
    <x v="1"/>
    <s v="17/12/2012"/>
    <x v="199"/>
    <n v="1873032403"/>
    <x v="199"/>
    <x v="2"/>
    <n v="300"/>
    <n v="272"/>
    <x v="4"/>
    <n v="30000"/>
    <n v="27266"/>
    <n v="27500"/>
    <n v="2500"/>
    <x v="23"/>
    <s v="UV3FVY"/>
    <n v="72"/>
    <n v="80"/>
    <n v="70"/>
    <n v="58"/>
    <n v="280"/>
    <n v="70"/>
    <n v="37"/>
    <n v="99"/>
    <n v="58"/>
    <n v="94"/>
    <n v="288"/>
    <x v="71"/>
    <n v="68"/>
    <n v="40"/>
    <n v="54"/>
    <n v="60"/>
    <n v="222"/>
    <n v="55.5"/>
    <n v="78"/>
    <n v="35"/>
    <n v="39"/>
    <n v="76"/>
    <n v="228"/>
    <n v="57"/>
    <m/>
    <n v="63.625"/>
  </r>
  <r>
    <x v="200"/>
    <s v="Terrell Gibbons"/>
    <x v="1"/>
    <s v="30/12/2012"/>
    <x v="200"/>
    <n v="1878684846"/>
    <x v="200"/>
    <x v="2"/>
    <n v="300"/>
    <n v="196"/>
    <x v="13"/>
    <n v="30000"/>
    <n v="25138"/>
    <n v="25500"/>
    <n v="4500"/>
    <x v="104"/>
    <s v="9QME8H"/>
    <n v="43"/>
    <n v="49"/>
    <n v="67"/>
    <n v="89"/>
    <n v="248"/>
    <n v="62"/>
    <n v="55"/>
    <n v="89"/>
    <n v="60"/>
    <n v="56"/>
    <n v="260"/>
    <x v="70"/>
    <n v="84"/>
    <n v="41"/>
    <n v="52"/>
    <n v="69"/>
    <n v="246"/>
    <n v="61.5"/>
    <n v="53"/>
    <n v="68"/>
    <n v="44"/>
    <n v="37"/>
    <n v="202"/>
    <n v="50.5"/>
    <m/>
    <n v="59.75"/>
  </r>
  <r>
    <x v="201"/>
    <s v="Brody Delgado"/>
    <x v="1"/>
    <s v="24/01/2012"/>
    <x v="201"/>
    <n v="1910736430"/>
    <x v="201"/>
    <x v="2"/>
    <n v="300"/>
    <n v="284"/>
    <x v="1"/>
    <n v="30000"/>
    <n v="29230"/>
    <n v="29500"/>
    <n v="500"/>
    <x v="0"/>
    <s v="3BXB9D"/>
    <n v="39"/>
    <n v="38"/>
    <n v="91"/>
    <n v="84"/>
    <n v="252"/>
    <n v="63"/>
    <n v="35"/>
    <n v="39"/>
    <n v="83"/>
    <n v="88"/>
    <n v="245"/>
    <x v="15"/>
    <n v="43"/>
    <n v="71"/>
    <n v="83"/>
    <n v="84"/>
    <n v="281"/>
    <n v="70.25"/>
    <n v="35"/>
    <n v="84"/>
    <n v="95"/>
    <n v="86"/>
    <n v="300"/>
    <n v="75"/>
    <m/>
    <n v="67.375"/>
  </r>
  <r>
    <x v="202"/>
    <s v="Darcey Sloan"/>
    <x v="0"/>
    <s v="13/02/2012"/>
    <x v="202"/>
    <n v="1919504310"/>
    <x v="202"/>
    <x v="2"/>
    <n v="300"/>
    <n v="210"/>
    <x v="16"/>
    <n v="30000"/>
    <n v="23192"/>
    <n v="23500"/>
    <n v="6500"/>
    <x v="105"/>
    <s v="1R39EC"/>
    <n v="85"/>
    <n v="74"/>
    <n v="81"/>
    <n v="92"/>
    <n v="332"/>
    <n v="83"/>
    <n v="46"/>
    <n v="39"/>
    <n v="62"/>
    <n v="57"/>
    <n v="204"/>
    <x v="108"/>
    <n v="67"/>
    <n v="73"/>
    <n v="80"/>
    <n v="48"/>
    <n v="268"/>
    <n v="67"/>
    <n v="36"/>
    <n v="77"/>
    <n v="47"/>
    <n v="94"/>
    <n v="254"/>
    <n v="63.5"/>
    <m/>
    <n v="66.125"/>
  </r>
  <r>
    <x v="203"/>
    <s v="Nola Ahmed"/>
    <x v="0"/>
    <s v="23/02/2012"/>
    <x v="203"/>
    <n v="1954507598"/>
    <x v="203"/>
    <x v="2"/>
    <n v="300"/>
    <n v="231"/>
    <x v="22"/>
    <n v="30000"/>
    <n v="22367"/>
    <n v="22500"/>
    <n v="7500"/>
    <x v="1"/>
    <s v="PY58D9"/>
    <n v="84"/>
    <n v="74"/>
    <n v="68"/>
    <n v="40"/>
    <n v="266"/>
    <n v="66.5"/>
    <n v="37"/>
    <n v="42"/>
    <n v="82"/>
    <n v="35"/>
    <n v="196"/>
    <x v="109"/>
    <n v="70"/>
    <n v="97"/>
    <n v="87"/>
    <n v="83"/>
    <n v="337"/>
    <n v="84.25"/>
    <n v="73"/>
    <n v="63"/>
    <n v="60"/>
    <n v="49"/>
    <n v="245"/>
    <n v="61.25"/>
    <m/>
    <n v="65.25"/>
  </r>
  <r>
    <x v="204"/>
    <s v="Koa Turnbull"/>
    <x v="0"/>
    <s v="07/03/2012"/>
    <x v="204"/>
    <n v="1964844652"/>
    <x v="204"/>
    <x v="2"/>
    <n v="300"/>
    <n v="242"/>
    <x v="29"/>
    <n v="30000"/>
    <n v="18223"/>
    <n v="18500"/>
    <n v="11500"/>
    <x v="3"/>
    <s v="0P3SNH"/>
    <n v="67"/>
    <n v="62"/>
    <n v="77"/>
    <n v="52"/>
    <n v="258"/>
    <n v="64.5"/>
    <n v="67"/>
    <n v="98"/>
    <n v="69"/>
    <n v="71"/>
    <n v="305"/>
    <x v="110"/>
    <n v="96"/>
    <n v="51"/>
    <n v="54"/>
    <n v="69"/>
    <n v="270"/>
    <n v="67.5"/>
    <n v="66"/>
    <n v="64"/>
    <n v="92"/>
    <n v="60"/>
    <n v="282"/>
    <n v="70.5"/>
    <m/>
    <n v="69.6875"/>
  </r>
  <r>
    <x v="205"/>
    <s v="Zayne Wilcox"/>
    <x v="0"/>
    <s v="14/03/2012"/>
    <x v="205"/>
    <n v="1971512774"/>
    <x v="205"/>
    <x v="2"/>
    <n v="300"/>
    <n v="292"/>
    <x v="17"/>
    <n v="30000"/>
    <n v="26256"/>
    <n v="26500"/>
    <n v="3500"/>
    <x v="99"/>
    <s v="R21AMX"/>
    <n v="81"/>
    <n v="67"/>
    <n v="71"/>
    <n v="88"/>
    <n v="307"/>
    <n v="76.75"/>
    <n v="41"/>
    <n v="35"/>
    <n v="64"/>
    <n v="64"/>
    <n v="204"/>
    <x v="108"/>
    <n v="98"/>
    <n v="66"/>
    <n v="67"/>
    <n v="42"/>
    <n v="273"/>
    <n v="68.25"/>
    <n v="39"/>
    <n v="89"/>
    <n v="67"/>
    <n v="87"/>
    <n v="282"/>
    <n v="70.5"/>
    <m/>
    <n v="66.625"/>
  </r>
  <r>
    <x v="206"/>
    <s v="Bodhi Patrick"/>
    <x v="1"/>
    <s v="17/03/2012"/>
    <x v="206"/>
    <n v="1991974579"/>
    <x v="206"/>
    <x v="2"/>
    <n v="300"/>
    <n v="252"/>
    <x v="5"/>
    <n v="30000"/>
    <n v="27639"/>
    <n v="28000"/>
    <n v="2000"/>
    <x v="106"/>
    <s v="MDUTUN"/>
    <n v="98"/>
    <n v="45"/>
    <n v="69"/>
    <n v="62"/>
    <n v="274"/>
    <n v="68.5"/>
    <n v="97"/>
    <n v="85"/>
    <n v="53"/>
    <n v="85"/>
    <n v="320"/>
    <x v="111"/>
    <n v="98"/>
    <n v="69"/>
    <n v="98"/>
    <n v="40"/>
    <n v="305"/>
    <n v="76.25"/>
    <n v="73"/>
    <n v="48"/>
    <n v="36"/>
    <n v="80"/>
    <n v="237"/>
    <n v="59.25"/>
    <m/>
    <n v="71"/>
  </r>
  <r>
    <x v="207"/>
    <s v="Usama Sykes"/>
    <x v="1"/>
    <s v="26/03/2012"/>
    <x v="207"/>
    <n v="1998824225"/>
    <x v="207"/>
    <x v="2"/>
    <n v="300"/>
    <n v="231"/>
    <x v="22"/>
    <n v="30000"/>
    <n v="21972"/>
    <n v="22000"/>
    <n v="8000"/>
    <x v="107"/>
    <s v="LCHB2L"/>
    <n v="48"/>
    <n v="71"/>
    <n v="80"/>
    <n v="50"/>
    <n v="249"/>
    <n v="62.25"/>
    <n v="86"/>
    <n v="92"/>
    <n v="89"/>
    <n v="56"/>
    <n v="323"/>
    <x v="75"/>
    <n v="88"/>
    <n v="56"/>
    <n v="53"/>
    <n v="78"/>
    <n v="275"/>
    <n v="68.75"/>
    <n v="92"/>
    <n v="78"/>
    <n v="66"/>
    <n v="36"/>
    <n v="272"/>
    <n v="68"/>
    <m/>
    <n v="69.9375"/>
  </r>
  <r>
    <x v="208"/>
    <s v="Arham Leigh"/>
    <x v="0"/>
    <s v="20/04/2012"/>
    <x v="208"/>
    <n v="2016844036"/>
    <x v="208"/>
    <x v="2"/>
    <n v="300"/>
    <n v="235"/>
    <x v="33"/>
    <n v="30000"/>
    <n v="23377"/>
    <n v="23500"/>
    <n v="6500"/>
    <x v="8"/>
    <s v="FWHW91"/>
    <n v="65"/>
    <n v="58"/>
    <n v="70"/>
    <n v="96"/>
    <n v="289"/>
    <n v="72.25"/>
    <n v="62"/>
    <n v="60"/>
    <n v="86"/>
    <n v="79"/>
    <n v="287"/>
    <x v="102"/>
    <n v="90"/>
    <n v="59"/>
    <n v="76"/>
    <n v="65"/>
    <n v="290"/>
    <n v="72.5"/>
    <n v="51"/>
    <n v="91"/>
    <n v="88"/>
    <n v="87"/>
    <n v="317"/>
    <n v="79.25"/>
    <m/>
    <n v="73.9375"/>
  </r>
  <r>
    <x v="209"/>
    <s v="Darrel Morrison"/>
    <x v="0"/>
    <s v="12/05/2012"/>
    <x v="209"/>
    <n v="2044161631"/>
    <x v="209"/>
    <x v="2"/>
    <n v="300"/>
    <n v="294"/>
    <x v="8"/>
    <n v="30000"/>
    <n v="25871"/>
    <n v="26000"/>
    <n v="4000"/>
    <x v="108"/>
    <s v="U4EXZT"/>
    <n v="68"/>
    <n v="60"/>
    <n v="85"/>
    <n v="87"/>
    <n v="300"/>
    <n v="75"/>
    <n v="56"/>
    <n v="93"/>
    <n v="35"/>
    <n v="62"/>
    <n v="246"/>
    <x v="12"/>
    <n v="46"/>
    <n v="82"/>
    <n v="71"/>
    <n v="76"/>
    <n v="275"/>
    <n v="68.75"/>
    <n v="81"/>
    <n v="67"/>
    <n v="67"/>
    <n v="63"/>
    <n v="278"/>
    <n v="69.5"/>
    <m/>
    <n v="68.6875"/>
  </r>
  <r>
    <x v="210"/>
    <s v="Amos Nava"/>
    <x v="1"/>
    <s v="16/05/2012"/>
    <x v="210"/>
    <n v="2049394219"/>
    <x v="210"/>
    <x v="2"/>
    <n v="300"/>
    <n v="228"/>
    <x v="14"/>
    <n v="30000"/>
    <n v="28842"/>
    <n v="29000"/>
    <n v="1000"/>
    <x v="93"/>
    <s v="G503R1"/>
    <n v="81"/>
    <n v="58"/>
    <n v="98"/>
    <n v="52"/>
    <n v="289"/>
    <n v="72.25"/>
    <n v="59"/>
    <n v="88"/>
    <n v="45"/>
    <n v="72"/>
    <n v="264"/>
    <x v="105"/>
    <n v="65"/>
    <n v="94"/>
    <n v="82"/>
    <n v="50"/>
    <n v="291"/>
    <n v="72.75"/>
    <n v="53"/>
    <n v="88"/>
    <n v="89"/>
    <n v="93"/>
    <n v="323"/>
    <n v="80.75"/>
    <m/>
    <n v="72.9375"/>
  </r>
  <r>
    <x v="211"/>
    <s v="Hassan Romero"/>
    <x v="1"/>
    <s v="01/06/2012"/>
    <x v="211"/>
    <n v="2081695384"/>
    <x v="211"/>
    <x v="2"/>
    <n v="300"/>
    <n v="261"/>
    <x v="15"/>
    <n v="30000"/>
    <n v="19222"/>
    <n v="19500"/>
    <n v="10500"/>
    <x v="66"/>
    <s v="7KYTSW"/>
    <n v="75"/>
    <n v="65"/>
    <n v="45"/>
    <n v="42"/>
    <n v="227"/>
    <n v="56.75"/>
    <n v="68"/>
    <n v="71"/>
    <n v="87"/>
    <n v="37"/>
    <n v="263"/>
    <x v="36"/>
    <n v="99"/>
    <n v="68"/>
    <n v="91"/>
    <n v="50"/>
    <n v="308"/>
    <n v="77"/>
    <n v="41"/>
    <n v="81"/>
    <n v="40"/>
    <n v="67"/>
    <n v="229"/>
    <n v="57.25"/>
    <m/>
    <n v="64.1875"/>
  </r>
  <r>
    <x v="212"/>
    <s v="Montell Sellers"/>
    <x v="0"/>
    <s v="09/06/2012"/>
    <x v="212"/>
    <n v="2087648538"/>
    <x v="212"/>
    <x v="2"/>
    <n v="300"/>
    <n v="251"/>
    <x v="5"/>
    <n v="30000"/>
    <n v="25017"/>
    <n v="25500"/>
    <n v="4500"/>
    <x v="86"/>
    <s v="QBV457"/>
    <n v="66"/>
    <n v="73"/>
    <n v="51"/>
    <n v="42"/>
    <n v="232"/>
    <n v="58"/>
    <n v="52"/>
    <n v="88"/>
    <n v="99"/>
    <n v="35"/>
    <n v="274"/>
    <x v="25"/>
    <n v="49"/>
    <n v="53"/>
    <n v="79"/>
    <n v="54"/>
    <n v="235"/>
    <n v="58.75"/>
    <n v="70"/>
    <n v="53"/>
    <n v="95"/>
    <n v="95"/>
    <n v="313"/>
    <n v="78.25"/>
    <m/>
    <n v="65.875"/>
  </r>
  <r>
    <x v="213"/>
    <s v="Jai Lott"/>
    <x v="1"/>
    <s v="18/06/2012"/>
    <x v="213"/>
    <n v="2090850773"/>
    <x v="213"/>
    <x v="2"/>
    <n v="300"/>
    <n v="190"/>
    <x v="35"/>
    <n v="30000"/>
    <n v="23273"/>
    <n v="23500"/>
    <n v="6500"/>
    <x v="94"/>
    <s v="TUKW1L"/>
    <n v="96"/>
    <n v="95"/>
    <n v="51"/>
    <n v="66"/>
    <n v="308"/>
    <n v="77"/>
    <n v="53"/>
    <n v="44"/>
    <n v="75"/>
    <n v="79"/>
    <n v="251"/>
    <x v="112"/>
    <n v="42"/>
    <n v="72"/>
    <n v="48"/>
    <n v="70"/>
    <n v="232"/>
    <n v="58"/>
    <n v="39"/>
    <n v="62"/>
    <n v="78"/>
    <n v="62"/>
    <n v="241"/>
    <n v="60.25"/>
    <m/>
    <n v="64.5"/>
  </r>
  <r>
    <x v="214"/>
    <s v="Reef Murphy"/>
    <x v="1"/>
    <s v="02/07/2012"/>
    <x v="214"/>
    <n v="2105502784"/>
    <x v="214"/>
    <x v="2"/>
    <n v="300"/>
    <n v="280"/>
    <x v="2"/>
    <n v="30000"/>
    <n v="18023"/>
    <n v="18500"/>
    <n v="11500"/>
    <x v="51"/>
    <s v="79OT2E"/>
    <n v="83"/>
    <n v="51"/>
    <n v="92"/>
    <n v="55"/>
    <n v="281"/>
    <n v="70.25"/>
    <n v="38"/>
    <n v="66"/>
    <n v="53"/>
    <n v="86"/>
    <n v="243"/>
    <x v="1"/>
    <n v="42"/>
    <n v="53"/>
    <n v="67"/>
    <n v="42"/>
    <n v="204"/>
    <n v="51"/>
    <n v="73"/>
    <n v="44"/>
    <n v="89"/>
    <n v="58"/>
    <n v="264"/>
    <n v="66"/>
    <m/>
    <n v="62"/>
  </r>
  <r>
    <x v="215"/>
    <s v="Olaf Conley"/>
    <x v="1"/>
    <s v="10/07/2012"/>
    <x v="215"/>
    <n v="2114668545"/>
    <x v="215"/>
    <x v="2"/>
    <n v="300"/>
    <n v="216"/>
    <x v="7"/>
    <n v="30000"/>
    <n v="21848"/>
    <n v="22000"/>
    <n v="8000"/>
    <x v="109"/>
    <s v="SIK49U"/>
    <n v="79"/>
    <n v="99"/>
    <n v="70"/>
    <n v="54"/>
    <n v="302"/>
    <n v="75.5"/>
    <n v="35"/>
    <n v="70"/>
    <n v="41"/>
    <n v="49"/>
    <n v="195"/>
    <x v="68"/>
    <n v="36"/>
    <n v="71"/>
    <n v="39"/>
    <n v="68"/>
    <n v="214"/>
    <n v="53.5"/>
    <n v="52"/>
    <n v="48"/>
    <n v="61"/>
    <n v="97"/>
    <n v="258"/>
    <n v="64.5"/>
    <m/>
    <n v="60.5625"/>
  </r>
  <r>
    <x v="216"/>
    <s v="Jameson Ho"/>
    <x v="1"/>
    <s v="12/08/2012"/>
    <x v="216"/>
    <n v="2137782635"/>
    <x v="216"/>
    <x v="2"/>
    <n v="300"/>
    <n v="261"/>
    <x v="15"/>
    <n v="30000"/>
    <n v="20087"/>
    <n v="20500"/>
    <n v="9500"/>
    <x v="31"/>
    <s v="SEMRDT"/>
    <n v="49"/>
    <n v="48"/>
    <n v="95"/>
    <n v="74"/>
    <n v="266"/>
    <n v="66.5"/>
    <n v="71"/>
    <n v="53"/>
    <n v="47"/>
    <n v="61"/>
    <n v="232"/>
    <x v="78"/>
    <n v="55"/>
    <n v="79"/>
    <n v="38"/>
    <n v="58"/>
    <n v="230"/>
    <n v="57.5"/>
    <n v="86"/>
    <n v="49"/>
    <n v="48"/>
    <n v="83"/>
    <n v="266"/>
    <n v="66.5"/>
    <m/>
    <n v="62.125"/>
  </r>
  <r>
    <x v="217"/>
    <s v="Fabian Charles"/>
    <x v="1"/>
    <s v="20/08/2012"/>
    <x v="217"/>
    <n v="2139939794"/>
    <x v="217"/>
    <x v="2"/>
    <n v="300"/>
    <n v="199"/>
    <x v="21"/>
    <n v="30000"/>
    <n v="22012"/>
    <n v="22500"/>
    <n v="7500"/>
    <x v="110"/>
    <s v="AXSB3Z"/>
    <n v="51"/>
    <n v="41"/>
    <n v="83"/>
    <n v="41"/>
    <n v="216"/>
    <n v="54"/>
    <n v="98"/>
    <n v="89"/>
    <n v="47"/>
    <n v="46"/>
    <n v="280"/>
    <x v="28"/>
    <n v="95"/>
    <n v="48"/>
    <n v="77"/>
    <n v="68"/>
    <n v="288"/>
    <n v="72"/>
    <n v="62"/>
    <n v="97"/>
    <n v="46"/>
    <n v="82"/>
    <n v="287"/>
    <n v="71.75"/>
    <m/>
    <n v="66.9375"/>
  </r>
  <r>
    <x v="218"/>
    <s v="Manav Glenn"/>
    <x v="1"/>
    <s v="25/08/2012"/>
    <x v="218"/>
    <n v="2142516232"/>
    <x v="218"/>
    <x v="2"/>
    <n v="300"/>
    <n v="235"/>
    <x v="33"/>
    <n v="30000"/>
    <n v="26803"/>
    <n v="27000"/>
    <n v="3000"/>
    <x v="33"/>
    <s v="Q5HI5T"/>
    <n v="47"/>
    <n v="88"/>
    <n v="96"/>
    <n v="81"/>
    <n v="312"/>
    <n v="78"/>
    <n v="86"/>
    <n v="59"/>
    <n v="71"/>
    <n v="70"/>
    <n v="286"/>
    <x v="113"/>
    <n v="86"/>
    <n v="41"/>
    <n v="46"/>
    <n v="97"/>
    <n v="270"/>
    <n v="67.5"/>
    <n v="51"/>
    <n v="70"/>
    <n v="67"/>
    <n v="69"/>
    <n v="257"/>
    <n v="64.25"/>
    <m/>
    <n v="70.3125"/>
  </r>
  <r>
    <x v="219"/>
    <s v="Aayush Casey"/>
    <x v="1"/>
    <s v="30/08/2012"/>
    <x v="219"/>
    <n v="2159453911"/>
    <x v="219"/>
    <x v="2"/>
    <n v="300"/>
    <n v="252"/>
    <x v="5"/>
    <n v="30000"/>
    <n v="22147"/>
    <n v="22500"/>
    <n v="7500"/>
    <x v="111"/>
    <s v="QX98GK"/>
    <n v="36"/>
    <n v="47"/>
    <n v="74"/>
    <n v="92"/>
    <n v="249"/>
    <n v="62.25"/>
    <n v="42"/>
    <n v="95"/>
    <n v="94"/>
    <n v="91"/>
    <n v="322"/>
    <x v="90"/>
    <n v="89"/>
    <n v="51"/>
    <n v="36"/>
    <n v="75"/>
    <n v="251"/>
    <n v="62.75"/>
    <n v="82"/>
    <n v="96"/>
    <n v="68"/>
    <n v="58"/>
    <n v="304"/>
    <n v="76"/>
    <m/>
    <n v="70.375"/>
  </r>
  <r>
    <x v="220"/>
    <s v="Umer Ratliff"/>
    <x v="1"/>
    <s v="06/10/2012"/>
    <x v="220"/>
    <n v="2166349055"/>
    <x v="220"/>
    <x v="2"/>
    <n v="300"/>
    <n v="201"/>
    <x v="12"/>
    <n v="30000"/>
    <n v="27253"/>
    <n v="27500"/>
    <n v="2500"/>
    <x v="81"/>
    <s v="INARB7"/>
    <n v="51"/>
    <n v="91"/>
    <n v="68"/>
    <n v="86"/>
    <n v="296"/>
    <n v="74"/>
    <n v="58"/>
    <n v="61"/>
    <n v="54"/>
    <n v="63"/>
    <n v="236"/>
    <x v="74"/>
    <n v="74"/>
    <n v="42"/>
    <n v="68"/>
    <n v="53"/>
    <n v="237"/>
    <n v="59.25"/>
    <n v="64"/>
    <n v="98"/>
    <n v="89"/>
    <n v="50"/>
    <n v="301"/>
    <n v="75.25"/>
    <m/>
    <n v="66.875"/>
  </r>
  <r>
    <x v="221"/>
    <s v="Kurtis Hoover"/>
    <x v="1"/>
    <s v="03/12/2012"/>
    <x v="221"/>
    <n v="2182517795"/>
    <x v="221"/>
    <x v="2"/>
    <n v="300"/>
    <n v="294"/>
    <x v="8"/>
    <n v="30000"/>
    <n v="25564"/>
    <n v="26000"/>
    <n v="4000"/>
    <x v="18"/>
    <s v="1B5J0S"/>
    <n v="60"/>
    <n v="89"/>
    <n v="99"/>
    <n v="83"/>
    <n v="331"/>
    <n v="82.75"/>
    <n v="81"/>
    <n v="58"/>
    <n v="59"/>
    <n v="75"/>
    <n v="273"/>
    <x v="89"/>
    <n v="46"/>
    <n v="44"/>
    <n v="89"/>
    <n v="62"/>
    <n v="241"/>
    <n v="60.25"/>
    <n v="52"/>
    <n v="67"/>
    <n v="69"/>
    <n v="77"/>
    <n v="265"/>
    <n v="66.25"/>
    <m/>
    <n v="69.375"/>
  </r>
  <r>
    <x v="222"/>
    <s v="Eddison Chester"/>
    <x v="1"/>
    <s v="05/12/2012"/>
    <x v="222"/>
    <n v="2214300636"/>
    <x v="222"/>
    <x v="2"/>
    <n v="300"/>
    <n v="288"/>
    <x v="19"/>
    <n v="30000"/>
    <n v="29272"/>
    <n v="29500"/>
    <n v="500"/>
    <x v="20"/>
    <s v="AEYH8P"/>
    <n v="52"/>
    <n v="94"/>
    <n v="84"/>
    <n v="42"/>
    <n v="272"/>
    <n v="68"/>
    <n v="53"/>
    <n v="40"/>
    <n v="93"/>
    <n v="77"/>
    <n v="263"/>
    <x v="36"/>
    <n v="40"/>
    <n v="82"/>
    <n v="38"/>
    <n v="65"/>
    <n v="225"/>
    <n v="56.25"/>
    <n v="94"/>
    <n v="48"/>
    <n v="52"/>
    <n v="89"/>
    <n v="283"/>
    <n v="70.75"/>
    <m/>
    <n v="65.1875"/>
  </r>
  <r>
    <x v="223"/>
    <s v="Naveed Owens"/>
    <x v="0"/>
    <s v="07/12/2012"/>
    <x v="223"/>
    <n v="2217629487"/>
    <x v="223"/>
    <x v="2"/>
    <n v="300"/>
    <n v="193"/>
    <x v="9"/>
    <n v="30000"/>
    <n v="27481"/>
    <n v="27500"/>
    <n v="2500"/>
    <x v="22"/>
    <s v="4WOD95"/>
    <n v="79"/>
    <n v="80"/>
    <n v="48"/>
    <n v="58"/>
    <n v="265"/>
    <n v="66.25"/>
    <n v="60"/>
    <n v="36"/>
    <n v="68"/>
    <n v="86"/>
    <n v="250"/>
    <x v="58"/>
    <n v="79"/>
    <n v="86"/>
    <n v="52"/>
    <n v="36"/>
    <n v="253"/>
    <n v="63.25"/>
    <n v="43"/>
    <n v="77"/>
    <n v="83"/>
    <n v="91"/>
    <n v="294"/>
    <n v="73.5"/>
    <m/>
    <n v="66.375"/>
  </r>
  <r>
    <x v="224"/>
    <s v="Rian Reynolds"/>
    <x v="0"/>
    <s v="21/12/2012"/>
    <x v="224"/>
    <n v="2222080388"/>
    <x v="224"/>
    <x v="2"/>
    <n v="300"/>
    <n v="243"/>
    <x v="29"/>
    <n v="30000"/>
    <n v="23516"/>
    <n v="24000"/>
    <n v="6000"/>
    <x v="83"/>
    <s v="HDUZ4J"/>
    <n v="36"/>
    <n v="46"/>
    <n v="90"/>
    <n v="39"/>
    <n v="211"/>
    <n v="52.75"/>
    <n v="92"/>
    <n v="48"/>
    <n v="37"/>
    <n v="72"/>
    <n v="249"/>
    <x v="107"/>
    <n v="94"/>
    <n v="47"/>
    <n v="84"/>
    <n v="63"/>
    <n v="288"/>
    <n v="72"/>
    <n v="45"/>
    <n v="63"/>
    <n v="97"/>
    <n v="67"/>
    <n v="272"/>
    <n v="68"/>
    <m/>
    <n v="63.75"/>
  </r>
  <r>
    <x v="225"/>
    <s v="Geoffrey Vasquez"/>
    <x v="0"/>
    <s v="29/12/2012"/>
    <x v="225"/>
    <n v="2230432056"/>
    <x v="225"/>
    <x v="2"/>
    <n v="300"/>
    <n v="226"/>
    <x v="20"/>
    <n v="30000"/>
    <n v="27983"/>
    <n v="28000"/>
    <n v="2000"/>
    <x v="104"/>
    <s v="KEXGOB"/>
    <n v="71"/>
    <n v="52"/>
    <n v="54"/>
    <n v="94"/>
    <n v="271"/>
    <n v="67.75"/>
    <n v="43"/>
    <n v="98"/>
    <n v="43"/>
    <n v="43"/>
    <n v="227"/>
    <x v="41"/>
    <n v="95"/>
    <n v="59"/>
    <n v="58"/>
    <n v="54"/>
    <n v="266"/>
    <n v="66.5"/>
    <n v="47"/>
    <n v="83"/>
    <n v="91"/>
    <n v="55"/>
    <n v="276"/>
    <n v="69"/>
    <m/>
    <n v="65"/>
  </r>
  <r>
    <x v="226"/>
    <s v="Kiya Booker"/>
    <x v="1"/>
    <s v="05/01/2012"/>
    <x v="226"/>
    <n v="2234882617"/>
    <x v="226"/>
    <x v="2"/>
    <n v="300"/>
    <n v="288"/>
    <x v="19"/>
    <n v="30000"/>
    <n v="25315"/>
    <n v="25500"/>
    <n v="4500"/>
    <x v="0"/>
    <s v="NQJZW6"/>
    <n v="83"/>
    <n v="96"/>
    <n v="74"/>
    <n v="71"/>
    <n v="324"/>
    <n v="81"/>
    <n v="83"/>
    <n v="82"/>
    <n v="61"/>
    <n v="45"/>
    <n v="271"/>
    <x v="23"/>
    <n v="94"/>
    <n v="79"/>
    <n v="60"/>
    <n v="44"/>
    <n v="277"/>
    <n v="69.25"/>
    <n v="37"/>
    <n v="91"/>
    <n v="44"/>
    <n v="90"/>
    <n v="262"/>
    <n v="65.5"/>
    <m/>
    <n v="70.875"/>
  </r>
  <r>
    <x v="227"/>
    <s v="Nikodem Ford"/>
    <x v="1"/>
    <s v="11/01/2012"/>
    <x v="227"/>
    <n v="2237327672"/>
    <x v="227"/>
    <x v="2"/>
    <n v="300"/>
    <n v="250"/>
    <x v="32"/>
    <n v="30000"/>
    <n v="19931"/>
    <n v="20000"/>
    <n v="10000"/>
    <x v="45"/>
    <s v="NXHH5C"/>
    <n v="89"/>
    <n v="68"/>
    <n v="41"/>
    <n v="42"/>
    <n v="240"/>
    <n v="60"/>
    <n v="59"/>
    <n v="55"/>
    <n v="37"/>
    <n v="57"/>
    <n v="208"/>
    <x v="114"/>
    <n v="59"/>
    <n v="78"/>
    <n v="72"/>
    <n v="93"/>
    <n v="302"/>
    <n v="75.5"/>
    <n v="42"/>
    <n v="52"/>
    <n v="68"/>
    <n v="94"/>
    <n v="256"/>
    <n v="64"/>
    <m/>
    <n v="62.875"/>
  </r>
  <r>
    <x v="228"/>
    <s v="Ace Joseph"/>
    <x v="0"/>
    <s v="20/01/2012"/>
    <x v="228"/>
    <n v="2253760695"/>
    <x v="228"/>
    <x v="2"/>
    <n v="300"/>
    <n v="207"/>
    <x v="23"/>
    <n v="30000"/>
    <n v="26131"/>
    <n v="26500"/>
    <n v="3500"/>
    <x v="3"/>
    <s v="B9Z0PA"/>
    <n v="65"/>
    <n v="41"/>
    <n v="66"/>
    <n v="41"/>
    <n v="213"/>
    <n v="53.25"/>
    <n v="46"/>
    <n v="59"/>
    <n v="79"/>
    <n v="61"/>
    <n v="245"/>
    <x v="15"/>
    <n v="40"/>
    <n v="41"/>
    <n v="84"/>
    <n v="87"/>
    <n v="252"/>
    <n v="63"/>
    <n v="79"/>
    <n v="49"/>
    <n v="84"/>
    <n v="40"/>
    <n v="252"/>
    <n v="63"/>
    <m/>
    <n v="60.125"/>
  </r>
  <r>
    <x v="229"/>
    <s v="Torin Emerson"/>
    <x v="1"/>
    <s v="29/01/2012"/>
    <x v="229"/>
    <n v="2259032620"/>
    <x v="229"/>
    <x v="2"/>
    <n v="300"/>
    <n v="196"/>
    <x v="13"/>
    <n v="30000"/>
    <n v="19527"/>
    <n v="20000"/>
    <n v="10000"/>
    <x v="6"/>
    <s v="XGZQLN"/>
    <n v="67"/>
    <n v="80"/>
    <n v="94"/>
    <n v="71"/>
    <n v="312"/>
    <n v="78"/>
    <n v="38"/>
    <n v="66"/>
    <n v="37"/>
    <n v="98"/>
    <n v="239"/>
    <x v="14"/>
    <n v="49"/>
    <n v="50"/>
    <n v="98"/>
    <n v="50"/>
    <n v="247"/>
    <n v="61.75"/>
    <n v="80"/>
    <n v="39"/>
    <n v="37"/>
    <n v="84"/>
    <n v="240"/>
    <n v="60"/>
    <m/>
    <n v="64.875"/>
  </r>
  <r>
    <x v="230"/>
    <s v="Abby Reyna"/>
    <x v="1"/>
    <s v="04/02/2012"/>
    <x v="230"/>
    <n v="2259724773"/>
    <x v="230"/>
    <x v="2"/>
    <n v="300"/>
    <n v="195"/>
    <x v="13"/>
    <n v="30000"/>
    <n v="22885"/>
    <n v="23000"/>
    <n v="7000"/>
    <x v="49"/>
    <s v="FXVJ76"/>
    <n v="67"/>
    <n v="53"/>
    <n v="68"/>
    <n v="52"/>
    <n v="240"/>
    <n v="60"/>
    <n v="80"/>
    <n v="92"/>
    <n v="72"/>
    <n v="71"/>
    <n v="315"/>
    <x v="46"/>
    <n v="89"/>
    <n v="99"/>
    <n v="40"/>
    <n v="48"/>
    <n v="276"/>
    <n v="69"/>
    <n v="42"/>
    <n v="95"/>
    <n v="51"/>
    <n v="55"/>
    <n v="243"/>
    <n v="60.75"/>
    <m/>
    <n v="67.125"/>
  </r>
  <r>
    <x v="231"/>
    <s v="Yousif Lim"/>
    <x v="1"/>
    <s v="02/04/2012"/>
    <x v="231"/>
    <n v="2262333809"/>
    <x v="231"/>
    <x v="2"/>
    <n v="300"/>
    <n v="266"/>
    <x v="10"/>
    <n v="30000"/>
    <n v="27431"/>
    <n v="27500"/>
    <n v="2500"/>
    <x v="50"/>
    <s v="NE6UN8"/>
    <n v="98"/>
    <n v="69"/>
    <n v="46"/>
    <n v="60"/>
    <n v="273"/>
    <n v="68.25"/>
    <n v="58"/>
    <n v="88"/>
    <n v="52"/>
    <n v="36"/>
    <n v="234"/>
    <x v="45"/>
    <n v="39"/>
    <n v="89"/>
    <n v="49"/>
    <n v="35"/>
    <n v="212"/>
    <n v="53"/>
    <n v="72"/>
    <n v="75"/>
    <n v="45"/>
    <n v="95"/>
    <n v="287"/>
    <n v="71.75"/>
    <m/>
    <n v="62.875"/>
  </r>
  <r>
    <x v="232"/>
    <s v="Julia Molina"/>
    <x v="1"/>
    <s v="16/05/2012"/>
    <x v="232"/>
    <n v="2265140946"/>
    <x v="232"/>
    <x v="2"/>
    <n v="300"/>
    <n v="235"/>
    <x v="33"/>
    <n v="30000"/>
    <n v="28184"/>
    <n v="28500"/>
    <n v="1500"/>
    <x v="10"/>
    <s v="Y2C01F"/>
    <n v="69"/>
    <n v="82"/>
    <n v="45"/>
    <n v="80"/>
    <n v="276"/>
    <n v="69"/>
    <n v="43"/>
    <n v="67"/>
    <n v="97"/>
    <n v="80"/>
    <n v="287"/>
    <x v="102"/>
    <n v="80"/>
    <n v="89"/>
    <n v="87"/>
    <n v="94"/>
    <n v="350"/>
    <n v="87.5"/>
    <n v="83"/>
    <n v="72"/>
    <n v="96"/>
    <n v="96"/>
    <n v="347"/>
    <n v="86.75"/>
    <m/>
    <n v="78.75"/>
  </r>
  <r>
    <x v="233"/>
    <s v="Mylie Ireland"/>
    <x v="0"/>
    <s v="15/06/2012"/>
    <x v="233"/>
    <n v="2270191782"/>
    <x v="233"/>
    <x v="2"/>
    <n v="300"/>
    <n v="193"/>
    <x v="9"/>
    <n v="30000"/>
    <n v="26117"/>
    <n v="26500"/>
    <n v="3500"/>
    <x v="67"/>
    <s v="RJAQ5P"/>
    <n v="67"/>
    <n v="95"/>
    <n v="69"/>
    <n v="39"/>
    <n v="270"/>
    <n v="67.5"/>
    <n v="94"/>
    <n v="91"/>
    <n v="51"/>
    <n v="91"/>
    <n v="327"/>
    <x v="115"/>
    <n v="68"/>
    <n v="67"/>
    <n v="37"/>
    <n v="45"/>
    <n v="217"/>
    <n v="54.25"/>
    <n v="81"/>
    <n v="96"/>
    <n v="82"/>
    <n v="76"/>
    <n v="335"/>
    <n v="83.75"/>
    <m/>
    <n v="71.8125"/>
  </r>
  <r>
    <x v="234"/>
    <s v="Dilan Kouma"/>
    <x v="1"/>
    <s v="30/06/2012"/>
    <x v="234"/>
    <n v="2270213794"/>
    <x v="234"/>
    <x v="2"/>
    <n v="300"/>
    <n v="216"/>
    <x v="7"/>
    <n v="30000"/>
    <n v="25538"/>
    <n v="26000"/>
    <n v="4000"/>
    <x v="70"/>
    <s v="XZX86Q"/>
    <n v="64"/>
    <n v="90"/>
    <n v="99"/>
    <n v="56"/>
    <n v="309"/>
    <n v="77.25"/>
    <n v="39"/>
    <n v="54"/>
    <n v="73"/>
    <n v="75"/>
    <n v="241"/>
    <x v="116"/>
    <n v="85"/>
    <n v="82"/>
    <n v="56"/>
    <n v="62"/>
    <n v="285"/>
    <n v="71.25"/>
    <n v="89"/>
    <n v="82"/>
    <n v="66"/>
    <n v="89"/>
    <n v="326"/>
    <n v="81.5"/>
    <m/>
    <n v="72.5625"/>
  </r>
  <r>
    <x v="235"/>
    <s v="Alexandros Ferguson"/>
    <x v="1"/>
    <s v="20/07/2012"/>
    <x v="235"/>
    <n v="2272902143"/>
    <x v="235"/>
    <x v="2"/>
    <n v="300"/>
    <n v="229"/>
    <x v="14"/>
    <n v="30000"/>
    <n v="25873"/>
    <n v="26000"/>
    <n v="4000"/>
    <x v="15"/>
    <s v="F89Y30"/>
    <n v="96"/>
    <n v="48"/>
    <n v="62"/>
    <n v="93"/>
    <n v="299"/>
    <n v="74.75"/>
    <n v="67"/>
    <n v="55"/>
    <n v="65"/>
    <n v="75"/>
    <n v="262"/>
    <x v="117"/>
    <n v="37"/>
    <n v="47"/>
    <n v="97"/>
    <n v="44"/>
    <n v="225"/>
    <n v="56.25"/>
    <n v="97"/>
    <n v="77"/>
    <n v="52"/>
    <n v="95"/>
    <n v="321"/>
    <n v="80.25"/>
    <m/>
    <n v="69.1875"/>
  </r>
  <r>
    <x v="236"/>
    <s v="Junaid Jensen"/>
    <x v="0"/>
    <s v="22/07/2012"/>
    <x v="236"/>
    <n v="2325089104"/>
    <x v="236"/>
    <x v="2"/>
    <n v="300"/>
    <n v="260"/>
    <x v="15"/>
    <n v="30000"/>
    <n v="19279"/>
    <n v="19500"/>
    <n v="10500"/>
    <x v="89"/>
    <s v="V3F7Q4"/>
    <n v="62"/>
    <n v="50"/>
    <n v="63"/>
    <n v="79"/>
    <n v="254"/>
    <n v="63.5"/>
    <n v="37"/>
    <n v="68"/>
    <n v="77"/>
    <n v="91"/>
    <n v="273"/>
    <x v="89"/>
    <n v="99"/>
    <n v="77"/>
    <n v="93"/>
    <n v="88"/>
    <n v="357"/>
    <n v="89.25"/>
    <n v="63"/>
    <n v="97"/>
    <n v="69"/>
    <n v="69"/>
    <n v="298"/>
    <n v="74.5"/>
    <m/>
    <n v="73.875"/>
  </r>
  <r>
    <x v="237"/>
    <s v="Lincoln Perkins"/>
    <x v="0"/>
    <s v="14/08/2012"/>
    <x v="237"/>
    <n v="2331851946"/>
    <x v="237"/>
    <x v="2"/>
    <n v="300"/>
    <n v="292"/>
    <x v="17"/>
    <n v="30000"/>
    <n v="26226"/>
    <n v="26500"/>
    <n v="3500"/>
    <x v="95"/>
    <s v="ABXMDW"/>
    <n v="84"/>
    <n v="83"/>
    <n v="64"/>
    <n v="87"/>
    <n v="318"/>
    <n v="79.5"/>
    <n v="94"/>
    <n v="47"/>
    <n v="62"/>
    <n v="41"/>
    <n v="244"/>
    <x v="5"/>
    <n v="49"/>
    <n v="76"/>
    <n v="74"/>
    <n v="45"/>
    <n v="244"/>
    <n v="61"/>
    <n v="57"/>
    <n v="82"/>
    <n v="92"/>
    <n v="38"/>
    <n v="269"/>
    <n v="67.25"/>
    <m/>
    <n v="67.1875"/>
  </r>
  <r>
    <x v="238"/>
    <s v="Courtney Oconnell"/>
    <x v="0"/>
    <s v="25/08/2012"/>
    <x v="238"/>
    <n v="2333854893"/>
    <x v="238"/>
    <x v="2"/>
    <n v="300"/>
    <n v="194"/>
    <x v="13"/>
    <n v="30000"/>
    <n v="21912"/>
    <n v="22000"/>
    <n v="8000"/>
    <x v="33"/>
    <s v="J4ORX0"/>
    <n v="35"/>
    <n v="41"/>
    <n v="68"/>
    <n v="44"/>
    <n v="188"/>
    <n v="47"/>
    <n v="53"/>
    <n v="93"/>
    <n v="91"/>
    <n v="36"/>
    <n v="273"/>
    <x v="89"/>
    <n v="86"/>
    <n v="39"/>
    <n v="78"/>
    <n v="56"/>
    <n v="259"/>
    <n v="64.75"/>
    <n v="63"/>
    <n v="78"/>
    <n v="61"/>
    <n v="85"/>
    <n v="287"/>
    <n v="71.75"/>
    <m/>
    <n v="62.9375"/>
  </r>
  <r>
    <x v="239"/>
    <s v="Miley Bradshaw"/>
    <x v="1"/>
    <s v="08/09/2012"/>
    <x v="239"/>
    <n v="2348639084"/>
    <x v="239"/>
    <x v="2"/>
    <n v="300"/>
    <n v="241"/>
    <x v="28"/>
    <n v="30000"/>
    <n v="19827"/>
    <n v="20000"/>
    <n v="10000"/>
    <x v="34"/>
    <s v="P8X08J"/>
    <n v="85"/>
    <n v="54"/>
    <n v="96"/>
    <n v="76"/>
    <n v="311"/>
    <n v="77.75"/>
    <n v="52"/>
    <n v="52"/>
    <n v="85"/>
    <n v="67"/>
    <n v="256"/>
    <x v="67"/>
    <n v="50"/>
    <n v="64"/>
    <n v="73"/>
    <n v="41"/>
    <n v="228"/>
    <n v="57"/>
    <n v="51"/>
    <n v="86"/>
    <n v="85"/>
    <n v="83"/>
    <n v="305"/>
    <n v="76.25"/>
    <m/>
    <n v="68.75"/>
  </r>
  <r>
    <x v="240"/>
    <s v="Kole Mathews"/>
    <x v="1"/>
    <s v="13/09/2012"/>
    <x v="240"/>
    <n v="2360281650"/>
    <x v="240"/>
    <x v="2"/>
    <n v="300"/>
    <n v="293"/>
    <x v="8"/>
    <n v="30000"/>
    <n v="24411"/>
    <n v="24500"/>
    <n v="5500"/>
    <x v="111"/>
    <s v="CVP8NO"/>
    <n v="97"/>
    <n v="73"/>
    <n v="71"/>
    <n v="85"/>
    <n v="326"/>
    <n v="81.5"/>
    <n v="88"/>
    <n v="68"/>
    <n v="57"/>
    <n v="54"/>
    <n v="267"/>
    <x v="52"/>
    <n v="45"/>
    <n v="91"/>
    <n v="38"/>
    <n v="38"/>
    <n v="212"/>
    <n v="53"/>
    <n v="71"/>
    <n v="84"/>
    <n v="35"/>
    <n v="90"/>
    <n v="280"/>
    <n v="70"/>
    <m/>
    <n v="67.8125"/>
  </r>
  <r>
    <x v="241"/>
    <s v="Alexandru Hodges"/>
    <x v="0"/>
    <s v="15/09/2012"/>
    <x v="241"/>
    <n v="2364002009"/>
    <x v="241"/>
    <x v="2"/>
    <n v="300"/>
    <n v="258"/>
    <x v="30"/>
    <n v="30000"/>
    <n v="21854"/>
    <n v="22000"/>
    <n v="8000"/>
    <x v="81"/>
    <s v="BE99VG"/>
    <n v="55"/>
    <n v="92"/>
    <n v="76"/>
    <n v="92"/>
    <n v="315"/>
    <n v="78.75"/>
    <n v="69"/>
    <n v="48"/>
    <n v="94"/>
    <n v="70"/>
    <n v="281"/>
    <x v="54"/>
    <n v="66"/>
    <n v="58"/>
    <n v="55"/>
    <n v="85"/>
    <n v="264"/>
    <n v="66"/>
    <n v="69"/>
    <n v="87"/>
    <n v="96"/>
    <n v="68"/>
    <n v="320"/>
    <n v="80"/>
    <m/>
    <n v="73.75"/>
  </r>
  <r>
    <x v="242"/>
    <s v="Salahuddin Pearce"/>
    <x v="1"/>
    <s v="02/10/2012"/>
    <x v="242"/>
    <n v="2373894298"/>
    <x v="242"/>
    <x v="2"/>
    <n v="300"/>
    <n v="200"/>
    <x v="12"/>
    <n v="30000"/>
    <n v="19176"/>
    <n v="19500"/>
    <n v="10500"/>
    <x v="82"/>
    <s v="D7RCZE"/>
    <n v="90"/>
    <n v="52"/>
    <n v="80"/>
    <n v="41"/>
    <n v="263"/>
    <n v="65.75"/>
    <n v="82"/>
    <n v="35"/>
    <n v="47"/>
    <n v="65"/>
    <n v="229"/>
    <x v="118"/>
    <n v="55"/>
    <n v="64"/>
    <n v="95"/>
    <n v="41"/>
    <n v="255"/>
    <n v="63.75"/>
    <n v="57"/>
    <n v="98"/>
    <n v="98"/>
    <n v="98"/>
    <n v="351"/>
    <n v="87.75"/>
    <m/>
    <n v="68.625"/>
  </r>
  <r>
    <x v="243"/>
    <s v="Hania Hopper"/>
    <x v="0"/>
    <s v="18/10/2012"/>
    <x v="243"/>
    <n v="2389854090"/>
    <x v="243"/>
    <x v="2"/>
    <n v="300"/>
    <n v="220"/>
    <x v="0"/>
    <n v="30000"/>
    <n v="26317"/>
    <n v="26500"/>
    <n v="3500"/>
    <x v="55"/>
    <s v="6RK5AT"/>
    <n v="88"/>
    <n v="56"/>
    <n v="66"/>
    <n v="77"/>
    <n v="287"/>
    <n v="71.75"/>
    <n v="98"/>
    <n v="54"/>
    <n v="39"/>
    <n v="49"/>
    <n v="240"/>
    <x v="37"/>
    <n v="68"/>
    <n v="95"/>
    <n v="94"/>
    <n v="94"/>
    <n v="351"/>
    <n v="87.75"/>
    <n v="37"/>
    <n v="55"/>
    <n v="98"/>
    <n v="96"/>
    <n v="286"/>
    <n v="71.5"/>
    <m/>
    <n v="72.75"/>
  </r>
  <r>
    <x v="244"/>
    <s v="Yusef Ward"/>
    <x v="1"/>
    <s v="28/10/2012"/>
    <x v="244"/>
    <n v="2398916587"/>
    <x v="244"/>
    <x v="2"/>
    <n v="300"/>
    <n v="226"/>
    <x v="20"/>
    <n v="30000"/>
    <n v="20241"/>
    <n v="20500"/>
    <n v="9500"/>
    <x v="37"/>
    <s v="7X0W4L"/>
    <n v="96"/>
    <n v="62"/>
    <n v="98"/>
    <n v="45"/>
    <n v="301"/>
    <n v="75.25"/>
    <n v="59"/>
    <n v="89"/>
    <n v="91"/>
    <n v="60"/>
    <n v="299"/>
    <x v="104"/>
    <n v="89"/>
    <n v="69"/>
    <n v="52"/>
    <n v="53"/>
    <n v="263"/>
    <n v="65.75"/>
    <n v="52"/>
    <n v="87"/>
    <n v="48"/>
    <n v="48"/>
    <n v="235"/>
    <n v="58.75"/>
    <m/>
    <n v="68.625"/>
  </r>
  <r>
    <x v="245"/>
    <s v="Santino Duran"/>
    <x v="1"/>
    <s v="30/10/2012"/>
    <x v="245"/>
    <n v="2414795084"/>
    <x v="245"/>
    <x v="2"/>
    <n v="300"/>
    <n v="234"/>
    <x v="33"/>
    <n v="30000"/>
    <n v="24259"/>
    <n v="24500"/>
    <n v="5500"/>
    <x v="20"/>
    <s v="AEANH5"/>
    <n v="35"/>
    <n v="66"/>
    <n v="72"/>
    <n v="67"/>
    <n v="240"/>
    <n v="60"/>
    <n v="40"/>
    <n v="79"/>
    <n v="69"/>
    <n v="71"/>
    <n v="259"/>
    <x v="7"/>
    <n v="81"/>
    <n v="71"/>
    <n v="88"/>
    <n v="64"/>
    <n v="304"/>
    <n v="76"/>
    <n v="64"/>
    <n v="72"/>
    <n v="84"/>
    <n v="71"/>
    <n v="291"/>
    <n v="72.75"/>
    <m/>
    <n v="68.375"/>
  </r>
  <r>
    <x v="246"/>
    <s v="Malakai Donnelly"/>
    <x v="1"/>
    <s v="03/11/2012"/>
    <x v="246"/>
    <n v="2417630584"/>
    <x v="246"/>
    <x v="2"/>
    <n v="300"/>
    <n v="249"/>
    <x v="32"/>
    <n v="30000"/>
    <n v="24238"/>
    <n v="24500"/>
    <n v="5500"/>
    <x v="112"/>
    <s v="8FOF5A"/>
    <n v="72"/>
    <n v="48"/>
    <n v="58"/>
    <n v="52"/>
    <n v="230"/>
    <n v="57.5"/>
    <n v="47"/>
    <n v="67"/>
    <n v="87"/>
    <n v="68"/>
    <n v="269"/>
    <x v="27"/>
    <n v="55"/>
    <n v="84"/>
    <n v="81"/>
    <n v="77"/>
    <n v="297"/>
    <n v="74.25"/>
    <n v="89"/>
    <n v="63"/>
    <n v="89"/>
    <n v="79"/>
    <n v="320"/>
    <n v="80"/>
    <m/>
    <n v="69.75"/>
  </r>
  <r>
    <x v="247"/>
    <s v="Patrick Stein"/>
    <x v="0"/>
    <s v="15/11/2012"/>
    <x v="247"/>
    <n v="2423341289"/>
    <x v="247"/>
    <x v="2"/>
    <n v="300"/>
    <n v="219"/>
    <x v="0"/>
    <n v="30000"/>
    <n v="24718"/>
    <n v="25000"/>
    <n v="5000"/>
    <x v="23"/>
    <s v="Q4I4SB"/>
    <n v="67"/>
    <n v="69"/>
    <n v="40"/>
    <n v="47"/>
    <n v="223"/>
    <n v="55.75"/>
    <n v="93"/>
    <n v="66"/>
    <n v="61"/>
    <n v="61"/>
    <n v="281"/>
    <x v="54"/>
    <n v="53"/>
    <n v="71"/>
    <n v="58"/>
    <n v="86"/>
    <n v="268"/>
    <n v="67"/>
    <n v="73"/>
    <n v="45"/>
    <n v="81"/>
    <n v="95"/>
    <n v="294"/>
    <n v="73.5"/>
    <m/>
    <n v="66.625"/>
  </r>
  <r>
    <x v="248"/>
    <s v="Huw Dunlap"/>
    <x v="1"/>
    <s v="28/11/2012"/>
    <x v="248"/>
    <n v="2434079841"/>
    <x v="248"/>
    <x v="2"/>
    <n v="300"/>
    <n v="248"/>
    <x v="32"/>
    <n v="30000"/>
    <n v="29978"/>
    <n v="30000"/>
    <n v="0"/>
    <x v="43"/>
    <s v="2K3GES"/>
    <n v="41"/>
    <n v="76"/>
    <n v="52"/>
    <n v="75"/>
    <n v="244"/>
    <n v="61"/>
    <n v="35"/>
    <n v="97"/>
    <n v="43"/>
    <n v="60"/>
    <n v="235"/>
    <x v="13"/>
    <n v="65"/>
    <n v="63"/>
    <n v="92"/>
    <n v="39"/>
    <n v="259"/>
    <n v="64.75"/>
    <n v="42"/>
    <n v="70"/>
    <n v="52"/>
    <n v="68"/>
    <n v="232"/>
    <n v="58"/>
    <m/>
    <n v="60.625"/>
  </r>
  <r>
    <x v="249"/>
    <s v="Anis Espinoza"/>
    <x v="0"/>
    <s v="02/12/2012"/>
    <x v="249"/>
    <n v="2435717336"/>
    <x v="249"/>
    <x v="2"/>
    <n v="300"/>
    <n v="217"/>
    <x v="7"/>
    <n v="30000"/>
    <n v="27572"/>
    <n v="28000"/>
    <n v="2000"/>
    <x v="113"/>
    <s v="PHTNFN"/>
    <n v="87"/>
    <n v="36"/>
    <n v="79"/>
    <n v="71"/>
    <n v="273"/>
    <n v="68.25"/>
    <n v="76"/>
    <n v="62"/>
    <n v="89"/>
    <n v="62"/>
    <n v="289"/>
    <x v="26"/>
    <n v="35"/>
    <n v="59"/>
    <n v="61"/>
    <n v="60"/>
    <n v="215"/>
    <n v="53.75"/>
    <n v="45"/>
    <n v="93"/>
    <n v="49"/>
    <n v="44"/>
    <n v="231"/>
    <n v="57.75"/>
    <m/>
    <n v="63"/>
  </r>
  <r>
    <x v="250"/>
    <s v="Farrell Garcia"/>
    <x v="1"/>
    <s v="22/12/2012"/>
    <x v="250"/>
    <n v="2457443814"/>
    <x v="250"/>
    <x v="2"/>
    <n v="300"/>
    <n v="293"/>
    <x v="8"/>
    <n v="30000"/>
    <n v="19575"/>
    <n v="20000"/>
    <n v="10000"/>
    <x v="104"/>
    <s v="902QUN"/>
    <n v="93"/>
    <n v="73"/>
    <n v="45"/>
    <n v="52"/>
    <n v="263"/>
    <n v="65.75"/>
    <n v="54"/>
    <n v="39"/>
    <n v="83"/>
    <n v="63"/>
    <n v="239"/>
    <x v="14"/>
    <n v="50"/>
    <n v="40"/>
    <n v="44"/>
    <n v="77"/>
    <n v="211"/>
    <n v="52.75"/>
    <n v="40"/>
    <n v="47"/>
    <n v="79"/>
    <n v="74"/>
    <n v="240"/>
    <n v="60"/>
    <m/>
    <n v="59.5625"/>
  </r>
  <r>
    <x v="251"/>
    <s v="Shola Hatfield"/>
    <x v="1"/>
    <s v="23/01/2012"/>
    <x v="251"/>
    <n v="2466854425"/>
    <x v="251"/>
    <x v="2"/>
    <n v="300"/>
    <n v="230"/>
    <x v="22"/>
    <n v="30000"/>
    <n v="21829"/>
    <n v="22000"/>
    <n v="8000"/>
    <x v="114"/>
    <s v="F4CFYL"/>
    <n v="40"/>
    <n v="87"/>
    <n v="37"/>
    <n v="92"/>
    <n v="256"/>
    <n v="64"/>
    <n v="74"/>
    <n v="66"/>
    <n v="43"/>
    <n v="59"/>
    <n v="242"/>
    <x v="119"/>
    <n v="72"/>
    <n v="76"/>
    <n v="83"/>
    <n v="41"/>
    <n v="272"/>
    <n v="68"/>
    <n v="89"/>
    <n v="54"/>
    <n v="51"/>
    <n v="88"/>
    <n v="282"/>
    <n v="70.5"/>
    <m/>
    <n v="65.75"/>
  </r>
  <r>
    <x v="252"/>
    <s v="Alfred Wheatley"/>
    <x v="0"/>
    <s v="25/01/2012"/>
    <x v="252"/>
    <n v="2481340215"/>
    <x v="252"/>
    <x v="2"/>
    <n v="300"/>
    <n v="285"/>
    <x v="1"/>
    <n v="30000"/>
    <n v="18256"/>
    <n v="18500"/>
    <n v="11500"/>
    <x v="97"/>
    <s v="BSAP3Z"/>
    <n v="90"/>
    <n v="35"/>
    <n v="46"/>
    <n v="73"/>
    <n v="244"/>
    <n v="61"/>
    <n v="82"/>
    <n v="36"/>
    <n v="73"/>
    <n v="93"/>
    <n v="284"/>
    <x v="80"/>
    <n v="84"/>
    <n v="66"/>
    <n v="78"/>
    <n v="47"/>
    <n v="275"/>
    <n v="68.75"/>
    <n v="77"/>
    <n v="62"/>
    <n v="39"/>
    <n v="80"/>
    <n v="258"/>
    <n v="64.5"/>
    <m/>
    <n v="66.3125"/>
  </r>
  <r>
    <x v="253"/>
    <s v="Mihai Scott"/>
    <x v="1"/>
    <s v="09/02/2012"/>
    <x v="253"/>
    <n v="2490989218"/>
    <x v="253"/>
    <x v="2"/>
    <n v="300"/>
    <n v="223"/>
    <x v="26"/>
    <n v="30000"/>
    <n v="25936"/>
    <n v="26000"/>
    <n v="4000"/>
    <x v="98"/>
    <s v="6IYFS0"/>
    <n v="82"/>
    <n v="54"/>
    <n v="76"/>
    <n v="86"/>
    <n v="298"/>
    <n v="74.5"/>
    <n v="86"/>
    <n v="59"/>
    <n v="95"/>
    <n v="77"/>
    <n v="317"/>
    <x v="42"/>
    <n v="51"/>
    <n v="64"/>
    <n v="35"/>
    <n v="35"/>
    <n v="185"/>
    <n v="46.25"/>
    <n v="81"/>
    <n v="90"/>
    <n v="69"/>
    <n v="57"/>
    <n v="297"/>
    <n v="74.25"/>
    <m/>
    <n v="68.5625"/>
  </r>
  <r>
    <x v="254"/>
    <s v="Konrad Gutierrez"/>
    <x v="0"/>
    <s v="02/03/2012"/>
    <x v="254"/>
    <n v="2494400969"/>
    <x v="254"/>
    <x v="2"/>
    <n v="300"/>
    <n v="288"/>
    <x v="19"/>
    <n v="30000"/>
    <n v="20604"/>
    <n v="21000"/>
    <n v="9000"/>
    <x v="115"/>
    <s v="Z1ZLCE"/>
    <n v="47"/>
    <n v="39"/>
    <n v="88"/>
    <n v="81"/>
    <n v="255"/>
    <n v="63.75"/>
    <n v="85"/>
    <n v="49"/>
    <n v="53"/>
    <n v="45"/>
    <n v="232"/>
    <x v="78"/>
    <n v="36"/>
    <n v="93"/>
    <n v="68"/>
    <n v="86"/>
    <n v="283"/>
    <n v="70.75"/>
    <n v="98"/>
    <n v="81"/>
    <n v="97"/>
    <n v="83"/>
    <n v="359"/>
    <n v="89.75"/>
    <m/>
    <n v="70.5625"/>
  </r>
  <r>
    <x v="255"/>
    <s v="Magnus Hale"/>
    <x v="1"/>
    <s v="23/03/2012"/>
    <x v="255"/>
    <n v="2502395830"/>
    <x v="255"/>
    <x v="2"/>
    <n v="300"/>
    <n v="276"/>
    <x v="18"/>
    <n v="30000"/>
    <n v="20479"/>
    <n v="20500"/>
    <n v="9500"/>
    <x v="116"/>
    <s v="GTP282"/>
    <n v="69"/>
    <n v="40"/>
    <n v="96"/>
    <n v="74"/>
    <n v="279"/>
    <n v="69.75"/>
    <n v="86"/>
    <n v="79"/>
    <n v="94"/>
    <n v="45"/>
    <n v="304"/>
    <x v="101"/>
    <n v="89"/>
    <n v="51"/>
    <n v="37"/>
    <n v="82"/>
    <n v="259"/>
    <n v="64.75"/>
    <n v="45"/>
    <n v="82"/>
    <n v="90"/>
    <n v="48"/>
    <n v="265"/>
    <n v="66.25"/>
    <m/>
    <n v="69.1875"/>
  </r>
  <r>
    <x v="256"/>
    <s v="Onur Day"/>
    <x v="1"/>
    <s v="28/03/2012"/>
    <x v="256"/>
    <n v="2521329854"/>
    <x v="256"/>
    <x v="2"/>
    <n v="300"/>
    <n v="259"/>
    <x v="30"/>
    <n v="30000"/>
    <n v="24343"/>
    <n v="24500"/>
    <n v="5500"/>
    <x v="99"/>
    <s v="XV1A5W"/>
    <n v="70"/>
    <n v="80"/>
    <n v="61"/>
    <n v="74"/>
    <n v="285"/>
    <n v="71.25"/>
    <n v="70"/>
    <n v="63"/>
    <n v="62"/>
    <n v="96"/>
    <n v="291"/>
    <x v="17"/>
    <n v="97"/>
    <n v="76"/>
    <n v="49"/>
    <n v="86"/>
    <n v="308"/>
    <n v="77"/>
    <n v="85"/>
    <n v="93"/>
    <n v="94"/>
    <n v="52"/>
    <n v="324"/>
    <n v="81"/>
    <m/>
    <n v="75.5"/>
  </r>
  <r>
    <x v="257"/>
    <s v="Dawid Olson"/>
    <x v="1"/>
    <s v="14/05/2012"/>
    <x v="257"/>
    <n v="2524061822"/>
    <x v="257"/>
    <x v="2"/>
    <n v="300"/>
    <n v="258"/>
    <x v="30"/>
    <n v="30000"/>
    <n v="28971"/>
    <n v="29000"/>
    <n v="1000"/>
    <x v="106"/>
    <n v="633696"/>
    <n v="73"/>
    <n v="83"/>
    <n v="97"/>
    <n v="99"/>
    <n v="352"/>
    <n v="88"/>
    <n v="73"/>
    <n v="56"/>
    <n v="91"/>
    <n v="36"/>
    <n v="256"/>
    <x v="67"/>
    <n v="74"/>
    <n v="45"/>
    <n v="60"/>
    <n v="90"/>
    <n v="269"/>
    <n v="67.25"/>
    <n v="36"/>
    <n v="59"/>
    <n v="50"/>
    <n v="35"/>
    <n v="180"/>
    <n v="45"/>
    <m/>
    <n v="66.0625"/>
  </r>
  <r>
    <x v="258"/>
    <s v="Loki Jones"/>
    <x v="0"/>
    <s v="08/06/2012"/>
    <x v="258"/>
    <n v="2541690533"/>
    <x v="258"/>
    <x v="2"/>
    <n v="300"/>
    <n v="220"/>
    <x v="0"/>
    <n v="30000"/>
    <n v="24671"/>
    <n v="25000"/>
    <n v="5000"/>
    <x v="77"/>
    <s v="LMQEN5"/>
    <n v="48"/>
    <n v="67"/>
    <n v="49"/>
    <n v="56"/>
    <n v="220"/>
    <n v="55"/>
    <n v="90"/>
    <n v="77"/>
    <n v="37"/>
    <n v="86"/>
    <n v="290"/>
    <x v="19"/>
    <n v="88"/>
    <n v="54"/>
    <n v="90"/>
    <n v="64"/>
    <n v="296"/>
    <n v="74"/>
    <n v="80"/>
    <n v="76"/>
    <n v="92"/>
    <n v="50"/>
    <n v="298"/>
    <n v="74.5"/>
    <m/>
    <n v="69"/>
  </r>
  <r>
    <x v="259"/>
    <s v="Willis Blankenship"/>
    <x v="1"/>
    <s v="20/07/2012"/>
    <x v="259"/>
    <n v="2552227600"/>
    <x v="259"/>
    <x v="2"/>
    <n v="300"/>
    <n v="234"/>
    <x v="33"/>
    <n v="30000"/>
    <n v="22704"/>
    <n v="23000"/>
    <n v="7000"/>
    <x v="50"/>
    <s v="PAVUCL"/>
    <n v="51"/>
    <n v="77"/>
    <n v="68"/>
    <n v="91"/>
    <n v="287"/>
    <n v="71.75"/>
    <n v="47"/>
    <n v="52"/>
    <n v="92"/>
    <n v="94"/>
    <n v="285"/>
    <x v="4"/>
    <n v="42"/>
    <n v="36"/>
    <n v="44"/>
    <n v="51"/>
    <n v="173"/>
    <n v="43.25"/>
    <n v="46"/>
    <n v="56"/>
    <n v="60"/>
    <n v="45"/>
    <n v="207"/>
    <n v="51.75"/>
    <m/>
    <n v="59.5"/>
  </r>
  <r>
    <x v="260"/>
    <s v="Mackenzie Kramer"/>
    <x v="0"/>
    <s v="29/07/2012"/>
    <x v="260"/>
    <n v="2552937164"/>
    <x v="260"/>
    <x v="2"/>
    <n v="300"/>
    <n v="274"/>
    <x v="4"/>
    <n v="30000"/>
    <n v="22866"/>
    <n v="23000"/>
    <n v="7000"/>
    <x v="85"/>
    <s v="FUOBZB"/>
    <n v="87"/>
    <n v="93"/>
    <n v="89"/>
    <n v="50"/>
    <n v="319"/>
    <n v="79.75"/>
    <n v="88"/>
    <n v="86"/>
    <n v="80"/>
    <n v="97"/>
    <n v="351"/>
    <x v="120"/>
    <n v="87"/>
    <n v="97"/>
    <n v="85"/>
    <n v="88"/>
    <n v="357"/>
    <n v="89.25"/>
    <n v="87"/>
    <n v="95"/>
    <n v="44"/>
    <n v="53"/>
    <n v="279"/>
    <n v="69.75"/>
    <m/>
    <n v="81.625"/>
  </r>
  <r>
    <x v="261"/>
    <s v="Alfie Cherry"/>
    <x v="1"/>
    <s v="07/09/2012"/>
    <x v="261"/>
    <n v="2558161872"/>
    <x v="261"/>
    <x v="2"/>
    <n v="300"/>
    <n v="288"/>
    <x v="19"/>
    <n v="30000"/>
    <n v="26295"/>
    <n v="26500"/>
    <n v="3500"/>
    <x v="101"/>
    <s v="VCVRYY"/>
    <n v="99"/>
    <n v="76"/>
    <n v="37"/>
    <n v="62"/>
    <n v="274"/>
    <n v="68.5"/>
    <n v="66"/>
    <n v="66"/>
    <n v="39"/>
    <n v="98"/>
    <n v="269"/>
    <x v="27"/>
    <n v="87"/>
    <n v="68"/>
    <n v="66"/>
    <n v="62"/>
    <n v="283"/>
    <n v="70.75"/>
    <n v="70"/>
    <n v="68"/>
    <n v="40"/>
    <n v="46"/>
    <n v="224"/>
    <n v="56"/>
    <m/>
    <n v="65.625"/>
  </r>
  <r>
    <x v="262"/>
    <s v="Terry Stevenson"/>
    <x v="1"/>
    <s v="08/09/2012"/>
    <x v="262"/>
    <n v="2562581388"/>
    <x v="262"/>
    <x v="2"/>
    <n v="300"/>
    <n v="278"/>
    <x v="2"/>
    <n v="30000"/>
    <n v="19300"/>
    <n v="19500"/>
    <n v="10500"/>
    <x v="86"/>
    <s v="I55LY1"/>
    <n v="92"/>
    <n v="69"/>
    <n v="55"/>
    <n v="50"/>
    <n v="266"/>
    <n v="66.5"/>
    <n v="47"/>
    <n v="89"/>
    <n v="71"/>
    <n v="88"/>
    <n v="295"/>
    <x v="9"/>
    <n v="45"/>
    <n v="69"/>
    <n v="46"/>
    <n v="52"/>
    <n v="212"/>
    <n v="53"/>
    <n v="46"/>
    <n v="98"/>
    <n v="39"/>
    <n v="95"/>
    <n v="278"/>
    <n v="69.5"/>
    <m/>
    <n v="65.6875"/>
  </r>
  <r>
    <x v="263"/>
    <s v="Kenny Sharpe"/>
    <x v="1"/>
    <s v="25/09/2012"/>
    <x v="263"/>
    <n v="2587443530"/>
    <x v="263"/>
    <x v="2"/>
    <n v="300"/>
    <n v="229"/>
    <x v="14"/>
    <n v="30000"/>
    <n v="27306"/>
    <n v="27500"/>
    <n v="2500"/>
    <x v="109"/>
    <s v="LEY9D1"/>
    <n v="67"/>
    <n v="96"/>
    <n v="85"/>
    <n v="98"/>
    <n v="346"/>
    <n v="86.5"/>
    <n v="62"/>
    <n v="65"/>
    <n v="72"/>
    <n v="64"/>
    <n v="263"/>
    <x v="36"/>
    <n v="80"/>
    <n v="68"/>
    <n v="35"/>
    <n v="70"/>
    <n v="253"/>
    <n v="63.25"/>
    <n v="77"/>
    <n v="46"/>
    <n v="85"/>
    <n v="91"/>
    <n v="299"/>
    <n v="74.75"/>
    <m/>
    <n v="72.5625"/>
  </r>
  <r>
    <x v="264"/>
    <s v="Kaiser Cole"/>
    <x v="1"/>
    <s v="26/09/2012"/>
    <x v="264"/>
    <n v="2602722685"/>
    <x v="264"/>
    <x v="2"/>
    <n v="300"/>
    <n v="258"/>
    <x v="30"/>
    <n v="30000"/>
    <n v="23667"/>
    <n v="24000"/>
    <n v="6000"/>
    <x v="31"/>
    <s v="RDS3TB"/>
    <n v="88"/>
    <n v="98"/>
    <n v="92"/>
    <n v="38"/>
    <n v="316"/>
    <n v="79"/>
    <n v="75"/>
    <n v="77"/>
    <n v="62"/>
    <n v="97"/>
    <n v="311"/>
    <x v="2"/>
    <n v="65"/>
    <n v="78"/>
    <n v="99"/>
    <n v="90"/>
    <n v="332"/>
    <n v="83"/>
    <n v="74"/>
    <n v="76"/>
    <n v="58"/>
    <n v="60"/>
    <n v="268"/>
    <n v="67"/>
    <m/>
    <n v="76.6875"/>
  </r>
  <r>
    <x v="265"/>
    <s v="Ryan Dunn"/>
    <x v="0"/>
    <s v="01/10/2012"/>
    <x v="265"/>
    <n v="2617843078"/>
    <x v="265"/>
    <x v="2"/>
    <n v="300"/>
    <n v="194"/>
    <x v="13"/>
    <n v="30000"/>
    <n v="19102"/>
    <n v="19500"/>
    <n v="10500"/>
    <x v="117"/>
    <s v="JW5WXW"/>
    <n v="77"/>
    <n v="55"/>
    <n v="84"/>
    <n v="70"/>
    <n v="286"/>
    <n v="71.5"/>
    <n v="40"/>
    <n v="42"/>
    <n v="93"/>
    <n v="66"/>
    <n v="241"/>
    <x v="116"/>
    <n v="67"/>
    <n v="55"/>
    <n v="65"/>
    <n v="71"/>
    <n v="258"/>
    <n v="64.5"/>
    <n v="76"/>
    <n v="64"/>
    <n v="82"/>
    <n v="64"/>
    <n v="286"/>
    <n v="71.5"/>
    <m/>
    <n v="66.9375"/>
  </r>
  <r>
    <x v="266"/>
    <s v="Cayden Merrill"/>
    <x v="1"/>
    <s v="21/10/2012"/>
    <x v="266"/>
    <n v="2628159432"/>
    <x v="266"/>
    <x v="2"/>
    <n v="300"/>
    <n v="248"/>
    <x v="32"/>
    <n v="30000"/>
    <n v="25370"/>
    <n v="25500"/>
    <n v="4500"/>
    <x v="52"/>
    <s v="XFVHIN"/>
    <n v="60"/>
    <n v="98"/>
    <n v="89"/>
    <n v="38"/>
    <n v="285"/>
    <n v="71.25"/>
    <n v="47"/>
    <n v="98"/>
    <n v="80"/>
    <n v="71"/>
    <n v="296"/>
    <x v="121"/>
    <n v="63"/>
    <n v="48"/>
    <n v="55"/>
    <n v="75"/>
    <n v="241"/>
    <n v="60.25"/>
    <n v="76"/>
    <n v="91"/>
    <n v="56"/>
    <n v="71"/>
    <n v="294"/>
    <n v="73.5"/>
    <m/>
    <n v="69.75"/>
  </r>
  <r>
    <x v="267"/>
    <s v="Kirby Timms"/>
    <x v="1"/>
    <s v="26/10/2012"/>
    <x v="267"/>
    <n v="2638935105"/>
    <x v="267"/>
    <x v="2"/>
    <n v="300"/>
    <n v="267"/>
    <x v="10"/>
    <n v="30000"/>
    <n v="28511"/>
    <n v="29000"/>
    <n v="1000"/>
    <x v="95"/>
    <s v="FL6PZ3"/>
    <n v="70"/>
    <n v="68"/>
    <n v="73"/>
    <n v="59"/>
    <n v="270"/>
    <n v="67.5"/>
    <n v="47"/>
    <n v="98"/>
    <n v="86"/>
    <n v="60"/>
    <n v="291"/>
    <x v="17"/>
    <n v="77"/>
    <n v="86"/>
    <n v="53"/>
    <n v="57"/>
    <n v="273"/>
    <n v="68.25"/>
    <n v="60"/>
    <n v="61"/>
    <n v="85"/>
    <n v="49"/>
    <n v="255"/>
    <n v="63.75"/>
    <m/>
    <n v="68.0625"/>
  </r>
  <r>
    <x v="268"/>
    <s v="Geraint Aldred"/>
    <x v="1"/>
    <s v="13/11/2012"/>
    <x v="268"/>
    <n v="2659604650"/>
    <x v="268"/>
    <x v="2"/>
    <n v="300"/>
    <n v="231"/>
    <x v="22"/>
    <n v="30000"/>
    <n v="23308"/>
    <n v="23500"/>
    <n v="6500"/>
    <x v="54"/>
    <s v="X02232"/>
    <n v="85"/>
    <n v="80"/>
    <n v="56"/>
    <n v="44"/>
    <n v="265"/>
    <n v="66.25"/>
    <n v="98"/>
    <n v="59"/>
    <n v="41"/>
    <n v="54"/>
    <n v="252"/>
    <x v="106"/>
    <n v="39"/>
    <n v="61"/>
    <n v="91"/>
    <n v="66"/>
    <n v="257"/>
    <n v="64.25"/>
    <n v="90"/>
    <n v="46"/>
    <n v="60"/>
    <n v="87"/>
    <n v="283"/>
    <n v="70.75"/>
    <m/>
    <n v="66.0625"/>
  </r>
  <r>
    <x v="269"/>
    <s v="Joao Chapman"/>
    <x v="1"/>
    <s v="18/11/2012"/>
    <x v="269"/>
    <n v="2666350665"/>
    <x v="269"/>
    <x v="2"/>
    <n v="300"/>
    <n v="277"/>
    <x v="18"/>
    <n v="30000"/>
    <n v="26298"/>
    <n v="26500"/>
    <n v="3500"/>
    <x v="16"/>
    <s v="J30JE5"/>
    <n v="64"/>
    <n v="40"/>
    <n v="67"/>
    <n v="47"/>
    <n v="218"/>
    <n v="54.5"/>
    <n v="48"/>
    <n v="73"/>
    <n v="83"/>
    <n v="51"/>
    <n v="255"/>
    <x v="122"/>
    <n v="47"/>
    <n v="83"/>
    <n v="50"/>
    <n v="73"/>
    <n v="253"/>
    <n v="63.25"/>
    <n v="65"/>
    <n v="87"/>
    <n v="97"/>
    <n v="48"/>
    <n v="297"/>
    <n v="74.25"/>
    <m/>
    <n v="63.9375"/>
  </r>
  <r>
    <x v="270"/>
    <s v="Sami Mcleod"/>
    <x v="1"/>
    <s v="09/12/2012"/>
    <x v="270"/>
    <n v="2671426263"/>
    <x v="270"/>
    <x v="2"/>
    <n v="300"/>
    <n v="252"/>
    <x v="5"/>
    <n v="30000"/>
    <n v="18543"/>
    <n v="19000"/>
    <n v="11000"/>
    <x v="36"/>
    <s v="XGCLNF"/>
    <n v="48"/>
    <n v="60"/>
    <n v="78"/>
    <n v="79"/>
    <n v="265"/>
    <n v="66.25"/>
    <n v="36"/>
    <n v="79"/>
    <n v="91"/>
    <n v="89"/>
    <n v="295"/>
    <x v="9"/>
    <n v="56"/>
    <n v="39"/>
    <n v="47"/>
    <n v="82"/>
    <n v="224"/>
    <n v="56"/>
    <n v="50"/>
    <n v="78"/>
    <n v="49"/>
    <n v="61"/>
    <n v="238"/>
    <n v="59.5"/>
    <m/>
    <n v="63.875"/>
  </r>
  <r>
    <x v="271"/>
    <s v="Mikaela Coombes"/>
    <x v="0"/>
    <s v="11/12/2012"/>
    <x v="271"/>
    <n v="2671877791"/>
    <x v="271"/>
    <x v="2"/>
    <n v="300"/>
    <n v="260"/>
    <x v="15"/>
    <n v="30000"/>
    <n v="25252"/>
    <n v="25500"/>
    <n v="4500"/>
    <x v="55"/>
    <s v="BM8QKB"/>
    <n v="79"/>
    <n v="81"/>
    <n v="67"/>
    <n v="81"/>
    <n v="308"/>
    <n v="77"/>
    <n v="77"/>
    <n v="43"/>
    <n v="57"/>
    <n v="94"/>
    <n v="271"/>
    <x v="23"/>
    <n v="99"/>
    <n v="84"/>
    <n v="59"/>
    <n v="80"/>
    <n v="322"/>
    <n v="80.5"/>
    <n v="96"/>
    <n v="71"/>
    <n v="39"/>
    <n v="85"/>
    <n v="291"/>
    <n v="72.75"/>
    <m/>
    <n v="74.5"/>
  </r>
  <r>
    <x v="272"/>
    <s v="Eesa Marsden"/>
    <x v="0"/>
    <s v="13/12/2012"/>
    <x v="272"/>
    <n v="2693320940"/>
    <x v="272"/>
    <x v="2"/>
    <n v="300"/>
    <n v="235"/>
    <x v="33"/>
    <n v="30000"/>
    <n v="24051"/>
    <n v="24500"/>
    <n v="5500"/>
    <x v="56"/>
    <s v="LV0N83"/>
    <n v="36"/>
    <n v="56"/>
    <n v="67"/>
    <n v="70"/>
    <n v="229"/>
    <n v="57.25"/>
    <n v="95"/>
    <n v="37"/>
    <n v="71"/>
    <n v="76"/>
    <n v="279"/>
    <x v="20"/>
    <n v="54"/>
    <n v="49"/>
    <n v="89"/>
    <n v="54"/>
    <n v="246"/>
    <n v="61.5"/>
    <n v="90"/>
    <n v="90"/>
    <n v="80"/>
    <n v="89"/>
    <n v="349"/>
    <n v="87.25"/>
    <m/>
    <n v="68.9375"/>
  </r>
  <r>
    <x v="273"/>
    <s v="Campbell Gale"/>
    <x v="0"/>
    <s v="22/12/2012"/>
    <x v="273"/>
    <n v="2710178420"/>
    <x v="273"/>
    <x v="2"/>
    <n v="300"/>
    <n v="272"/>
    <x v="4"/>
    <n v="30000"/>
    <n v="26539"/>
    <n v="27000"/>
    <n v="3000"/>
    <x v="23"/>
    <s v="54C7NY"/>
    <n v="51"/>
    <n v="80"/>
    <n v="88"/>
    <n v="38"/>
    <n v="257"/>
    <n v="64.25"/>
    <n v="98"/>
    <n v="40"/>
    <n v="93"/>
    <n v="59"/>
    <n v="290"/>
    <x v="19"/>
    <n v="69"/>
    <n v="82"/>
    <n v="77"/>
    <n v="64"/>
    <n v="292"/>
    <n v="73"/>
    <n v="58"/>
    <n v="84"/>
    <n v="64"/>
    <n v="82"/>
    <n v="288"/>
    <n v="72"/>
    <m/>
    <n v="70.4375"/>
  </r>
  <r>
    <x v="274"/>
    <s v="Henry Werner"/>
    <x v="1"/>
    <s v="23/12/2012"/>
    <x v="274"/>
    <n v="2742265592"/>
    <x v="274"/>
    <x v="2"/>
    <n v="300"/>
    <n v="207"/>
    <x v="23"/>
    <n v="30000"/>
    <n v="22561"/>
    <n v="23000"/>
    <n v="7000"/>
    <x v="83"/>
    <s v="7L6T4D"/>
    <n v="98"/>
    <n v="92"/>
    <n v="75"/>
    <n v="98"/>
    <n v="363"/>
    <n v="90.75"/>
    <n v="80"/>
    <n v="96"/>
    <n v="76"/>
    <n v="62"/>
    <n v="314"/>
    <x v="123"/>
    <n v="89"/>
    <n v="41"/>
    <n v="50"/>
    <n v="90"/>
    <n v="270"/>
    <n v="67.5"/>
    <n v="60"/>
    <n v="47"/>
    <n v="63"/>
    <n v="92"/>
    <n v="262"/>
    <n v="65.5"/>
    <m/>
    <n v="75.5625"/>
  </r>
  <r>
    <x v="275"/>
    <s v="Layton Vega"/>
    <x v="1"/>
    <s v="25/12/2012"/>
    <x v="275"/>
    <n v="2750103415"/>
    <x v="275"/>
    <x v="2"/>
    <n v="300"/>
    <n v="236"/>
    <x v="31"/>
    <n v="30000"/>
    <n v="29254"/>
    <n v="29500"/>
    <n v="500"/>
    <x v="3"/>
    <s v="YLJ6ZV"/>
    <n v="46"/>
    <n v="62"/>
    <n v="93"/>
    <n v="82"/>
    <n v="283"/>
    <n v="70.75"/>
    <n v="56"/>
    <n v="78"/>
    <n v="85"/>
    <n v="96"/>
    <n v="315"/>
    <x v="46"/>
    <n v="90"/>
    <n v="75"/>
    <n v="57"/>
    <n v="42"/>
    <n v="264"/>
    <n v="66"/>
    <n v="79"/>
    <n v="68"/>
    <n v="89"/>
    <n v="80"/>
    <n v="316"/>
    <n v="79"/>
    <m/>
    <n v="73.625"/>
  </r>
  <r>
    <x v="276"/>
    <s v="Eman Hussain"/>
    <x v="1"/>
    <s v="02/02/2012"/>
    <x v="276"/>
    <n v="2788853456"/>
    <x v="276"/>
    <x v="2"/>
    <n v="300"/>
    <n v="284"/>
    <x v="1"/>
    <n v="30000"/>
    <n v="28716"/>
    <n v="29000"/>
    <n v="1000"/>
    <x v="98"/>
    <s v="W3078D"/>
    <n v="93"/>
    <n v="95"/>
    <n v="45"/>
    <n v="47"/>
    <n v="280"/>
    <n v="70"/>
    <n v="67"/>
    <n v="92"/>
    <n v="46"/>
    <n v="81"/>
    <n v="286"/>
    <x v="113"/>
    <n v="65"/>
    <n v="55"/>
    <n v="54"/>
    <n v="81"/>
    <n v="255"/>
    <n v="63.75"/>
    <n v="43"/>
    <n v="68"/>
    <n v="70"/>
    <n v="82"/>
    <n v="263"/>
    <n v="65.75"/>
    <m/>
    <n v="67.75"/>
  </r>
  <r>
    <x v="277"/>
    <s v="Harlan Pineda"/>
    <x v="1"/>
    <s v="09/02/2012"/>
    <x v="277"/>
    <n v="2810879042"/>
    <x v="277"/>
    <x v="2"/>
    <n v="300"/>
    <n v="205"/>
    <x v="24"/>
    <n v="30000"/>
    <n v="22947"/>
    <n v="23000"/>
    <n v="7000"/>
    <x v="76"/>
    <s v="Z4NKF8"/>
    <n v="75"/>
    <n v="50"/>
    <n v="69"/>
    <n v="57"/>
    <n v="251"/>
    <n v="62.75"/>
    <n v="40"/>
    <n v="99"/>
    <n v="54"/>
    <n v="86"/>
    <n v="279"/>
    <x v="20"/>
    <n v="91"/>
    <n v="97"/>
    <n v="82"/>
    <n v="49"/>
    <n v="319"/>
    <n v="79.75"/>
    <n v="90"/>
    <n v="35"/>
    <n v="35"/>
    <n v="82"/>
    <n v="242"/>
    <n v="60.5"/>
    <m/>
    <n v="68.1875"/>
  </r>
  <r>
    <x v="278"/>
    <s v="Warren Phillips"/>
    <x v="1"/>
    <s v="03/03/2012"/>
    <x v="278"/>
    <n v="2835094061"/>
    <x v="278"/>
    <x v="2"/>
    <n v="300"/>
    <n v="282"/>
    <x v="11"/>
    <n v="30000"/>
    <n v="27336"/>
    <n v="27500"/>
    <n v="2500"/>
    <x v="106"/>
    <s v="CAPBEI"/>
    <n v="54"/>
    <n v="63"/>
    <n v="79"/>
    <n v="47"/>
    <n v="243"/>
    <n v="60.75"/>
    <n v="64"/>
    <n v="72"/>
    <n v="41"/>
    <n v="93"/>
    <n v="270"/>
    <x v="30"/>
    <n v="75"/>
    <n v="99"/>
    <n v="62"/>
    <n v="98"/>
    <n v="334"/>
    <n v="83.5"/>
    <n v="60"/>
    <n v="89"/>
    <n v="74"/>
    <n v="41"/>
    <n v="264"/>
    <n v="66"/>
    <m/>
    <n v="69.4375"/>
  </r>
  <r>
    <x v="279"/>
    <s v="Yaqub Briggs"/>
    <x v="1"/>
    <s v="05/03/2012"/>
    <x v="279"/>
    <n v="2836293643"/>
    <x v="279"/>
    <x v="2"/>
    <n v="300"/>
    <n v="237"/>
    <x v="31"/>
    <n v="30000"/>
    <n v="29900"/>
    <n v="30000"/>
    <n v="0"/>
    <x v="49"/>
    <s v="RMBQL3"/>
    <n v="99"/>
    <n v="97"/>
    <n v="41"/>
    <n v="56"/>
    <n v="293"/>
    <n v="73.25"/>
    <n v="68"/>
    <n v="40"/>
    <n v="78"/>
    <n v="42"/>
    <n v="228"/>
    <x v="44"/>
    <n v="91"/>
    <n v="82"/>
    <n v="92"/>
    <n v="48"/>
    <n v="313"/>
    <n v="78.25"/>
    <n v="53"/>
    <n v="46"/>
    <n v="78"/>
    <n v="77"/>
    <n v="254"/>
    <n v="63.5"/>
    <m/>
    <n v="68"/>
  </r>
  <r>
    <x v="280"/>
    <s v="Harun Walter"/>
    <x v="0"/>
    <s v="07/01/2011"/>
    <x v="280"/>
    <n v="2854565811"/>
    <x v="280"/>
    <x v="3"/>
    <n v="300"/>
    <n v="293"/>
    <x v="8"/>
    <n v="40000"/>
    <n v="31598"/>
    <n v="32000"/>
    <n v="8000"/>
    <x v="118"/>
    <s v="HLEYE4"/>
    <n v="64"/>
    <n v="62"/>
    <n v="75"/>
    <n v="42"/>
    <n v="243"/>
    <n v="60.75"/>
    <n v="51"/>
    <n v="52"/>
    <n v="47"/>
    <n v="43"/>
    <n v="193"/>
    <x v="124"/>
    <n v="53"/>
    <n v="88"/>
    <n v="50"/>
    <n v="89"/>
    <n v="280"/>
    <n v="70"/>
    <n v="40"/>
    <n v="56"/>
    <n v="45"/>
    <n v="60"/>
    <n v="201"/>
    <n v="50.25"/>
    <m/>
    <n v="57.3125"/>
  </r>
  <r>
    <x v="281"/>
    <s v="Wilfred Wardle"/>
    <x v="1"/>
    <s v="13/01/2011"/>
    <x v="281"/>
    <n v="2880275207"/>
    <x v="281"/>
    <x v="3"/>
    <n v="300"/>
    <n v="215"/>
    <x v="7"/>
    <n v="40000"/>
    <n v="36932"/>
    <n v="37000"/>
    <n v="3000"/>
    <x v="9"/>
    <s v="BVOO1M"/>
    <n v="68"/>
    <n v="58"/>
    <n v="37"/>
    <n v="78"/>
    <n v="241"/>
    <n v="60.25"/>
    <n v="68"/>
    <n v="95"/>
    <n v="78"/>
    <n v="46"/>
    <n v="287"/>
    <x v="102"/>
    <n v="67"/>
    <n v="40"/>
    <n v="82"/>
    <n v="59"/>
    <n v="248"/>
    <n v="62"/>
    <n v="36"/>
    <n v="50"/>
    <n v="86"/>
    <n v="85"/>
    <n v="257"/>
    <n v="64.25"/>
    <m/>
    <n v="64.5625"/>
  </r>
  <r>
    <x v="282"/>
    <s v="Ibraheem Jimenez"/>
    <x v="1"/>
    <s v="16/01/2011"/>
    <x v="282"/>
    <n v="2900401101"/>
    <x v="282"/>
    <x v="3"/>
    <n v="300"/>
    <n v="200"/>
    <x v="12"/>
    <n v="40000"/>
    <n v="38677"/>
    <n v="39000"/>
    <n v="1000"/>
    <x v="63"/>
    <s v="IWN9I9"/>
    <n v="61"/>
    <n v="68"/>
    <n v="41"/>
    <n v="50"/>
    <n v="220"/>
    <n v="55"/>
    <n v="57"/>
    <n v="51"/>
    <n v="60"/>
    <n v="66"/>
    <n v="234"/>
    <x v="45"/>
    <n v="90"/>
    <n v="91"/>
    <n v="41"/>
    <n v="77"/>
    <n v="299"/>
    <n v="74.75"/>
    <n v="80"/>
    <n v="88"/>
    <n v="48"/>
    <n v="85"/>
    <n v="301"/>
    <n v="75.25"/>
    <m/>
    <n v="65.875"/>
  </r>
  <r>
    <x v="283"/>
    <s v="Aayan Manning"/>
    <x v="0"/>
    <s v="25/02/2011"/>
    <x v="283"/>
    <n v="2903867910"/>
    <x v="283"/>
    <x v="3"/>
    <n v="300"/>
    <n v="213"/>
    <x v="6"/>
    <n v="40000"/>
    <n v="28360"/>
    <n v="28500"/>
    <n v="11500"/>
    <x v="65"/>
    <s v="1MN67A"/>
    <n v="37"/>
    <n v="98"/>
    <n v="80"/>
    <n v="81"/>
    <n v="296"/>
    <n v="74"/>
    <n v="91"/>
    <n v="62"/>
    <n v="47"/>
    <n v="92"/>
    <n v="292"/>
    <x v="6"/>
    <n v="49"/>
    <n v="39"/>
    <n v="94"/>
    <n v="67"/>
    <n v="249"/>
    <n v="62.25"/>
    <n v="84"/>
    <n v="44"/>
    <n v="48"/>
    <n v="41"/>
    <n v="217"/>
    <n v="54.25"/>
    <m/>
    <n v="65.875"/>
  </r>
  <r>
    <x v="284"/>
    <s v="Matthew Rudd"/>
    <x v="0"/>
    <s v="22/03/2011"/>
    <x v="284"/>
    <n v="2932932938"/>
    <x v="284"/>
    <x v="3"/>
    <n v="300"/>
    <n v="288"/>
    <x v="19"/>
    <n v="40000"/>
    <n v="28855"/>
    <n v="29000"/>
    <n v="11000"/>
    <x v="66"/>
    <s v="1M828M"/>
    <n v="94"/>
    <n v="37"/>
    <n v="42"/>
    <n v="96"/>
    <n v="269"/>
    <n v="67.25"/>
    <n v="55"/>
    <n v="59"/>
    <n v="69"/>
    <n v="53"/>
    <n v="236"/>
    <x v="74"/>
    <n v="57"/>
    <n v="88"/>
    <n v="49"/>
    <n v="70"/>
    <n v="264"/>
    <n v="66"/>
    <n v="69"/>
    <n v="67"/>
    <n v="92"/>
    <n v="86"/>
    <n v="314"/>
    <n v="78.5"/>
    <m/>
    <n v="67.6875"/>
  </r>
  <r>
    <x v="285"/>
    <s v="Raul Dalby"/>
    <x v="1"/>
    <s v="05/04/2011"/>
    <x v="285"/>
    <n v="2959962321"/>
    <x v="285"/>
    <x v="3"/>
    <n v="300"/>
    <n v="247"/>
    <x v="25"/>
    <n v="40000"/>
    <n v="31419"/>
    <n v="31500"/>
    <n v="8500"/>
    <x v="67"/>
    <s v="B99GXM"/>
    <n v="59"/>
    <n v="87"/>
    <n v="45"/>
    <n v="68"/>
    <n v="259"/>
    <n v="64.75"/>
    <n v="83"/>
    <n v="44"/>
    <n v="67"/>
    <n v="43"/>
    <n v="237"/>
    <x v="125"/>
    <n v="93"/>
    <n v="67"/>
    <n v="81"/>
    <n v="87"/>
    <n v="328"/>
    <n v="82"/>
    <n v="78"/>
    <n v="55"/>
    <n v="61"/>
    <n v="49"/>
    <n v="243"/>
    <n v="60.75"/>
    <m/>
    <n v="66.6875"/>
  </r>
  <r>
    <x v="286"/>
    <s v="Benjamin Hobbs"/>
    <x v="0"/>
    <s v="03/05/2011"/>
    <x v="286"/>
    <n v="2963394471"/>
    <x v="286"/>
    <x v="3"/>
    <n v="300"/>
    <n v="276"/>
    <x v="18"/>
    <n v="40000"/>
    <n v="30370"/>
    <n v="30500"/>
    <n v="9500"/>
    <x v="68"/>
    <s v="SX4RH7"/>
    <n v="51"/>
    <n v="46"/>
    <n v="95"/>
    <n v="79"/>
    <n v="271"/>
    <n v="67.75"/>
    <n v="89"/>
    <n v="40"/>
    <n v="76"/>
    <n v="73"/>
    <n v="278"/>
    <x v="126"/>
    <n v="60"/>
    <n v="87"/>
    <n v="44"/>
    <n v="35"/>
    <n v="226"/>
    <n v="56.5"/>
    <n v="80"/>
    <n v="73"/>
    <n v="71"/>
    <n v="58"/>
    <n v="282"/>
    <n v="70.5"/>
    <m/>
    <n v="66.0625"/>
  </r>
  <r>
    <x v="287"/>
    <s v="Yuvraj Branch"/>
    <x v="0"/>
    <s v="04/05/2011"/>
    <x v="287"/>
    <n v="2964232822"/>
    <x v="287"/>
    <x v="3"/>
    <n v="300"/>
    <n v="220"/>
    <x v="0"/>
    <n v="40000"/>
    <n v="38991"/>
    <n v="39000"/>
    <n v="1000"/>
    <x v="86"/>
    <s v="OGBLQ4"/>
    <n v="97"/>
    <n v="97"/>
    <n v="95"/>
    <n v="84"/>
    <n v="373"/>
    <n v="93.25"/>
    <n v="70"/>
    <n v="91"/>
    <n v="69"/>
    <n v="85"/>
    <n v="315"/>
    <x v="46"/>
    <n v="45"/>
    <n v="51"/>
    <n v="39"/>
    <n v="92"/>
    <n v="227"/>
    <n v="56.75"/>
    <n v="44"/>
    <n v="41"/>
    <n v="69"/>
    <n v="46"/>
    <n v="200"/>
    <n v="50"/>
    <m/>
    <n v="69.6875"/>
  </r>
  <r>
    <x v="288"/>
    <s v="Bartlomiej Betts"/>
    <x v="0"/>
    <s v="08/05/2011"/>
    <x v="288"/>
    <n v="2967661146"/>
    <x v="288"/>
    <x v="3"/>
    <n v="300"/>
    <n v="218"/>
    <x v="0"/>
    <n v="40000"/>
    <n v="38055"/>
    <n v="38500"/>
    <n v="1500"/>
    <x v="69"/>
    <s v="DO5CPP"/>
    <n v="37"/>
    <n v="98"/>
    <n v="94"/>
    <n v="85"/>
    <n v="314"/>
    <n v="78.5"/>
    <n v="62"/>
    <n v="85"/>
    <n v="64"/>
    <n v="79"/>
    <n v="290"/>
    <x v="19"/>
    <n v="74"/>
    <n v="87"/>
    <n v="74"/>
    <n v="92"/>
    <n v="327"/>
    <n v="81.75"/>
    <n v="35"/>
    <n v="61"/>
    <n v="48"/>
    <n v="63"/>
    <n v="207"/>
    <n v="51.75"/>
    <m/>
    <n v="71.125"/>
  </r>
  <r>
    <x v="289"/>
    <s v="Kieron Bray"/>
    <x v="0"/>
    <s v="15/05/2011"/>
    <x v="289"/>
    <n v="2971703490"/>
    <x v="289"/>
    <x v="3"/>
    <n v="300"/>
    <n v="215"/>
    <x v="7"/>
    <n v="40000"/>
    <n v="37297"/>
    <n v="37500"/>
    <n v="2500"/>
    <x v="15"/>
    <s v="CNDUF2"/>
    <n v="71"/>
    <n v="58"/>
    <n v="57"/>
    <n v="37"/>
    <n v="223"/>
    <n v="55.75"/>
    <n v="47"/>
    <n v="38"/>
    <n v="72"/>
    <n v="43"/>
    <n v="200"/>
    <x v="127"/>
    <n v="47"/>
    <n v="74"/>
    <n v="88"/>
    <n v="82"/>
    <n v="291"/>
    <n v="72.75"/>
    <n v="82"/>
    <n v="73"/>
    <n v="60"/>
    <n v="87"/>
    <n v="302"/>
    <n v="75.5"/>
    <m/>
    <n v="63.5"/>
  </r>
  <r>
    <x v="290"/>
    <s v="Maximilian Blackburn"/>
    <x v="0"/>
    <s v="31/05/2011"/>
    <x v="290"/>
    <n v="2979650261"/>
    <x v="290"/>
    <x v="3"/>
    <n v="300"/>
    <n v="232"/>
    <x v="22"/>
    <n v="40000"/>
    <n v="32804"/>
    <n v="33000"/>
    <n v="7000"/>
    <x v="87"/>
    <s v="RRVT3Q"/>
    <n v="46"/>
    <n v="52"/>
    <n v="67"/>
    <n v="62"/>
    <n v="227"/>
    <n v="56.75"/>
    <n v="79"/>
    <n v="58"/>
    <n v="66"/>
    <n v="86"/>
    <n v="289"/>
    <x v="26"/>
    <n v="43"/>
    <n v="76"/>
    <n v="81"/>
    <n v="63"/>
    <n v="263"/>
    <n v="65.75"/>
    <n v="38"/>
    <n v="93"/>
    <n v="81"/>
    <n v="45"/>
    <n v="257"/>
    <n v="64.25"/>
    <m/>
    <n v="64.75"/>
  </r>
  <r>
    <x v="291"/>
    <s v="Kristen Moore"/>
    <x v="1"/>
    <s v="03/06/2011"/>
    <x v="291"/>
    <n v="2987685971"/>
    <x v="291"/>
    <x v="3"/>
    <n v="300"/>
    <n v="211"/>
    <x v="16"/>
    <n v="40000"/>
    <n v="33031"/>
    <n v="33500"/>
    <n v="6500"/>
    <x v="31"/>
    <s v="N3KOGP"/>
    <n v="88"/>
    <n v="71"/>
    <n v="94"/>
    <n v="69"/>
    <n v="322"/>
    <n v="80.5"/>
    <n v="72"/>
    <n v="43"/>
    <n v="87"/>
    <n v="57"/>
    <n v="259"/>
    <x v="7"/>
    <n v="72"/>
    <n v="97"/>
    <n v="36"/>
    <n v="95"/>
    <n v="300"/>
    <n v="75"/>
    <n v="43"/>
    <n v="93"/>
    <n v="54"/>
    <n v="51"/>
    <n v="241"/>
    <n v="60.25"/>
    <m/>
    <n v="70.125"/>
  </r>
  <r>
    <x v="292"/>
    <s v="Rees Atkins"/>
    <x v="1"/>
    <s v="09/06/2011"/>
    <x v="292"/>
    <n v="2987728956"/>
    <x v="292"/>
    <x v="3"/>
    <n v="300"/>
    <n v="219"/>
    <x v="0"/>
    <n v="40000"/>
    <n v="31357"/>
    <n v="31500"/>
    <n v="8500"/>
    <x v="90"/>
    <s v="5TE1QI"/>
    <n v="57"/>
    <n v="90"/>
    <n v="65"/>
    <n v="52"/>
    <n v="264"/>
    <n v="66"/>
    <n v="69"/>
    <n v="99"/>
    <n v="79"/>
    <n v="92"/>
    <n v="339"/>
    <x v="128"/>
    <n v="54"/>
    <n v="51"/>
    <n v="55"/>
    <n v="79"/>
    <n v="239"/>
    <n v="59.75"/>
    <n v="72"/>
    <n v="44"/>
    <n v="81"/>
    <n v="38"/>
    <n v="235"/>
    <n v="58.75"/>
    <m/>
    <n v="67.3125"/>
  </r>
  <r>
    <x v="293"/>
    <s v="Usmaan Huber"/>
    <x v="0"/>
    <s v="07/07/2011"/>
    <x v="293"/>
    <n v="2993564100"/>
    <x v="293"/>
    <x v="3"/>
    <n v="300"/>
    <n v="194"/>
    <x v="13"/>
    <n v="40000"/>
    <n v="32214"/>
    <n v="32500"/>
    <n v="7500"/>
    <x v="95"/>
    <s v="3MVILR"/>
    <n v="99"/>
    <n v="95"/>
    <n v="64"/>
    <n v="49"/>
    <n v="307"/>
    <n v="76.75"/>
    <n v="59"/>
    <n v="85"/>
    <n v="40"/>
    <n v="98"/>
    <n v="282"/>
    <x v="21"/>
    <n v="45"/>
    <n v="73"/>
    <n v="67"/>
    <n v="89"/>
    <n v="274"/>
    <n v="68.5"/>
    <n v="54"/>
    <n v="92"/>
    <n v="56"/>
    <n v="63"/>
    <n v="265"/>
    <n v="66.25"/>
    <m/>
    <n v="70.5"/>
  </r>
  <r>
    <x v="294"/>
    <s v="Reginald Campos"/>
    <x v="0"/>
    <s v="15/08/2011"/>
    <x v="294"/>
    <n v="2993931572"/>
    <x v="294"/>
    <x v="3"/>
    <n v="300"/>
    <n v="269"/>
    <x v="27"/>
    <n v="40000"/>
    <n v="32345"/>
    <n v="32500"/>
    <n v="7500"/>
    <x v="34"/>
    <s v="E33PCG"/>
    <n v="79"/>
    <n v="72"/>
    <n v="36"/>
    <n v="84"/>
    <n v="271"/>
    <n v="67.75"/>
    <n v="79"/>
    <n v="72"/>
    <n v="99"/>
    <n v="74"/>
    <n v="324"/>
    <x v="129"/>
    <n v="89"/>
    <n v="47"/>
    <n v="73"/>
    <n v="99"/>
    <n v="308"/>
    <n v="77"/>
    <n v="79"/>
    <n v="83"/>
    <n v="44"/>
    <n v="86"/>
    <n v="292"/>
    <n v="73"/>
    <m/>
    <n v="74.6875"/>
  </r>
  <r>
    <x v="295"/>
    <s v="Winston Bullock"/>
    <x v="1"/>
    <s v="19/08/2011"/>
    <x v="295"/>
    <n v="3001866827"/>
    <x v="295"/>
    <x v="3"/>
    <n v="300"/>
    <n v="258"/>
    <x v="30"/>
    <n v="40000"/>
    <n v="34729"/>
    <n v="35000"/>
    <n v="5000"/>
    <x v="111"/>
    <s v="CPEVDF"/>
    <n v="80"/>
    <n v="43"/>
    <n v="41"/>
    <n v="84"/>
    <n v="248"/>
    <n v="62"/>
    <n v="97"/>
    <n v="49"/>
    <n v="53"/>
    <n v="75"/>
    <n v="274"/>
    <x v="25"/>
    <n v="39"/>
    <n v="50"/>
    <n v="81"/>
    <n v="69"/>
    <n v="239"/>
    <n v="59.75"/>
    <n v="85"/>
    <n v="62"/>
    <n v="58"/>
    <n v="87"/>
    <n v="292"/>
    <n v="73"/>
    <m/>
    <n v="65.8125"/>
  </r>
  <r>
    <x v="296"/>
    <s v="Tommy Kouma"/>
    <x v="1"/>
    <s v="20/08/2011"/>
    <x v="296"/>
    <n v="3004071578"/>
    <x v="296"/>
    <x v="3"/>
    <n v="300"/>
    <n v="259"/>
    <x v="30"/>
    <n v="40000"/>
    <n v="35270"/>
    <n v="35500"/>
    <n v="4500"/>
    <x v="18"/>
    <s v="G3CMSJ"/>
    <n v="81"/>
    <n v="66"/>
    <n v="93"/>
    <n v="40"/>
    <n v="280"/>
    <n v="70"/>
    <n v="69"/>
    <n v="69"/>
    <n v="54"/>
    <n v="40"/>
    <n v="232"/>
    <x v="78"/>
    <n v="64"/>
    <n v="36"/>
    <n v="54"/>
    <n v="59"/>
    <n v="213"/>
    <n v="53.25"/>
    <n v="39"/>
    <n v="39"/>
    <n v="77"/>
    <n v="35"/>
    <n v="190"/>
    <n v="47.5"/>
    <m/>
    <n v="57.1875"/>
  </r>
  <r>
    <x v="297"/>
    <s v="Luka Conway"/>
    <x v="1"/>
    <s v="26/08/2011"/>
    <x v="297"/>
    <n v="3022563894"/>
    <x v="297"/>
    <x v="3"/>
    <n v="300"/>
    <n v="283"/>
    <x v="11"/>
    <n v="40000"/>
    <n v="32491"/>
    <n v="32500"/>
    <n v="7500"/>
    <x v="41"/>
    <s v="DIUHNJ"/>
    <n v="39"/>
    <n v="35"/>
    <n v="94"/>
    <n v="42"/>
    <n v="210"/>
    <n v="52.5"/>
    <n v="67"/>
    <n v="76"/>
    <n v="63"/>
    <n v="40"/>
    <n v="246"/>
    <x v="12"/>
    <n v="48"/>
    <n v="79"/>
    <n v="40"/>
    <n v="66"/>
    <n v="233"/>
    <n v="58.25"/>
    <n v="67"/>
    <n v="45"/>
    <n v="80"/>
    <n v="82"/>
    <n v="274"/>
    <n v="68.5"/>
    <m/>
    <n v="60.1875"/>
  </r>
  <r>
    <x v="298"/>
    <s v="Thierry Deacon"/>
    <x v="1"/>
    <s v="06/10/2011"/>
    <x v="298"/>
    <n v="3035715166"/>
    <x v="298"/>
    <x v="3"/>
    <n v="300"/>
    <n v="240"/>
    <x v="28"/>
    <n v="40000"/>
    <n v="31413"/>
    <n v="31500"/>
    <n v="8500"/>
    <x v="112"/>
    <s v="QMEX6C"/>
    <n v="94"/>
    <n v="60"/>
    <n v="85"/>
    <n v="78"/>
    <n v="317"/>
    <n v="79.25"/>
    <n v="91"/>
    <n v="72"/>
    <n v="51"/>
    <n v="95"/>
    <n v="309"/>
    <x v="22"/>
    <n v="86"/>
    <n v="68"/>
    <n v="92"/>
    <n v="95"/>
    <n v="341"/>
    <n v="85.25"/>
    <n v="90"/>
    <n v="84"/>
    <n v="62"/>
    <n v="81"/>
    <n v="317"/>
    <n v="79.25"/>
    <m/>
    <n v="80.25"/>
  </r>
  <r>
    <x v="299"/>
    <s v="Maxwell Herbert"/>
    <x v="0"/>
    <s v="09/10/2011"/>
    <x v="299"/>
    <n v="3037076329"/>
    <x v="299"/>
    <x v="3"/>
    <n v="300"/>
    <n v="246"/>
    <x v="25"/>
    <n v="40000"/>
    <n v="29268"/>
    <n v="29500"/>
    <n v="10500"/>
    <x v="119"/>
    <s v="CP9P2W"/>
    <n v="44"/>
    <n v="71"/>
    <n v="74"/>
    <n v="58"/>
    <n v="247"/>
    <n v="61.75"/>
    <n v="97"/>
    <n v="91"/>
    <n v="50"/>
    <n v="45"/>
    <n v="283"/>
    <x v="62"/>
    <n v="75"/>
    <n v="37"/>
    <n v="41"/>
    <n v="83"/>
    <n v="236"/>
    <n v="59"/>
    <n v="42"/>
    <n v="87"/>
    <n v="37"/>
    <n v="79"/>
    <n v="245"/>
    <n v="61.25"/>
    <m/>
    <n v="63.1875"/>
  </r>
  <r>
    <x v="300"/>
    <s v="Dominick Dalton"/>
    <x v="0"/>
    <s v="25/10/2011"/>
    <x v="300"/>
    <n v="3048000788"/>
    <x v="300"/>
    <x v="3"/>
    <n v="300"/>
    <n v="221"/>
    <x v="26"/>
    <n v="40000"/>
    <n v="34608"/>
    <n v="35000"/>
    <n v="5000"/>
    <x v="44"/>
    <s v="47A3H7"/>
    <n v="95"/>
    <n v="50"/>
    <n v="40"/>
    <n v="73"/>
    <n v="258"/>
    <n v="64.5"/>
    <n v="36"/>
    <n v="40"/>
    <n v="47"/>
    <n v="61"/>
    <n v="184"/>
    <x v="130"/>
    <n v="49"/>
    <n v="84"/>
    <n v="65"/>
    <n v="65"/>
    <n v="263"/>
    <n v="65.75"/>
    <n v="47"/>
    <n v="96"/>
    <n v="76"/>
    <n v="65"/>
    <n v="284"/>
    <n v="71"/>
    <m/>
    <n v="61.8125"/>
  </r>
  <r>
    <x v="301"/>
    <s v="Henri Rennie"/>
    <x v="0"/>
    <s v="10/11/2011"/>
    <x v="301"/>
    <n v="3049912950"/>
    <x v="301"/>
    <x v="3"/>
    <n v="300"/>
    <n v="256"/>
    <x v="3"/>
    <n v="40000"/>
    <n v="31873"/>
    <n v="32000"/>
    <n v="8000"/>
    <x v="84"/>
    <s v="C0SAES"/>
    <n v="74"/>
    <n v="84"/>
    <n v="55"/>
    <n v="42"/>
    <n v="255"/>
    <n v="63.75"/>
    <n v="41"/>
    <n v="50"/>
    <n v="74"/>
    <n v="59"/>
    <n v="224"/>
    <x v="131"/>
    <n v="45"/>
    <n v="65"/>
    <n v="36"/>
    <n v="60"/>
    <n v="206"/>
    <n v="51.5"/>
    <n v="81"/>
    <n v="99"/>
    <n v="78"/>
    <n v="58"/>
    <n v="316"/>
    <n v="79"/>
    <m/>
    <n v="62.5625"/>
  </r>
  <r>
    <x v="302"/>
    <s v="Lynn Mill"/>
    <x v="0"/>
    <s v="20/11/2011"/>
    <x v="302"/>
    <n v="3050444789"/>
    <x v="302"/>
    <x v="3"/>
    <n v="300"/>
    <n v="291"/>
    <x v="17"/>
    <n v="40000"/>
    <n v="37574"/>
    <n v="38000"/>
    <n v="2000"/>
    <x v="120"/>
    <s v="IR70TG"/>
    <n v="73"/>
    <n v="62"/>
    <n v="77"/>
    <n v="86"/>
    <n v="298"/>
    <n v="74.5"/>
    <n v="63"/>
    <n v="84"/>
    <n v="60"/>
    <n v="71"/>
    <n v="278"/>
    <x v="126"/>
    <n v="54"/>
    <n v="87"/>
    <n v="38"/>
    <n v="82"/>
    <n v="261"/>
    <n v="65.25"/>
    <n v="82"/>
    <n v="64"/>
    <n v="64"/>
    <n v="60"/>
    <n v="270"/>
    <n v="67.5"/>
    <m/>
    <n v="69.1875"/>
  </r>
  <r>
    <x v="303"/>
    <s v="Vladimir Reeve"/>
    <x v="1"/>
    <s v="23/11/2011"/>
    <x v="303"/>
    <n v="3078752607"/>
    <x v="303"/>
    <x v="3"/>
    <n v="300"/>
    <n v="197"/>
    <x v="21"/>
    <n v="40000"/>
    <n v="35127"/>
    <n v="35500"/>
    <n v="4500"/>
    <x v="115"/>
    <s v="XMJ90W"/>
    <n v="41"/>
    <n v="91"/>
    <n v="47"/>
    <n v="53"/>
    <n v="232"/>
    <n v="58"/>
    <n v="67"/>
    <n v="58"/>
    <n v="41"/>
    <n v="81"/>
    <n v="247"/>
    <x v="72"/>
    <n v="98"/>
    <n v="47"/>
    <n v="74"/>
    <n v="74"/>
    <n v="293"/>
    <n v="73.25"/>
    <n v="68"/>
    <n v="92"/>
    <n v="94"/>
    <n v="40"/>
    <n v="294"/>
    <n v="73.5"/>
    <m/>
    <n v="66.625"/>
  </r>
  <r>
    <x v="304"/>
    <s v="Idrees Perry"/>
    <x v="0"/>
    <s v="03/12/2011"/>
    <x v="304"/>
    <n v="3082214146"/>
    <x v="304"/>
    <x v="3"/>
    <n v="300"/>
    <n v="272"/>
    <x v="4"/>
    <n v="40000"/>
    <n v="32251"/>
    <n v="32500"/>
    <n v="7500"/>
    <x v="46"/>
    <s v="H4408L"/>
    <n v="88"/>
    <n v="84"/>
    <n v="89"/>
    <n v="96"/>
    <n v="357"/>
    <n v="89.25"/>
    <n v="97"/>
    <n v="76"/>
    <n v="39"/>
    <n v="65"/>
    <n v="277"/>
    <x v="83"/>
    <n v="85"/>
    <n v="74"/>
    <n v="86"/>
    <n v="76"/>
    <n v="321"/>
    <n v="80.25"/>
    <n v="93"/>
    <n v="69"/>
    <n v="71"/>
    <n v="65"/>
    <n v="298"/>
    <n v="74.5"/>
    <m/>
    <n v="78.3125"/>
  </r>
  <r>
    <x v="305"/>
    <s v="Anees Kay"/>
    <x v="0"/>
    <s v="13/01/2011"/>
    <x v="305"/>
    <n v="3107564966"/>
    <x v="305"/>
    <x v="3"/>
    <n v="300"/>
    <n v="262"/>
    <x v="15"/>
    <n v="40000"/>
    <n v="37796"/>
    <n v="38000"/>
    <n v="2000"/>
    <x v="99"/>
    <s v="L6I790"/>
    <n v="50"/>
    <n v="45"/>
    <n v="67"/>
    <n v="89"/>
    <n v="251"/>
    <n v="62.75"/>
    <n v="46"/>
    <n v="59"/>
    <n v="48"/>
    <n v="71"/>
    <n v="224"/>
    <x v="131"/>
    <n v="81"/>
    <n v="49"/>
    <n v="52"/>
    <n v="95"/>
    <n v="277"/>
    <n v="69.25"/>
    <n v="52"/>
    <n v="91"/>
    <n v="95"/>
    <n v="46"/>
    <n v="284"/>
    <n v="71"/>
    <m/>
    <n v="64.75"/>
  </r>
  <r>
    <x v="306"/>
    <s v="Raymond Watt"/>
    <x v="1"/>
    <s v="14/01/2011"/>
    <x v="306"/>
    <n v="3111895314"/>
    <x v="306"/>
    <x v="3"/>
    <n v="300"/>
    <n v="251"/>
    <x v="5"/>
    <n v="40000"/>
    <n v="30569"/>
    <n v="31000"/>
    <n v="9000"/>
    <x v="4"/>
    <s v="TKSF5H"/>
    <n v="80"/>
    <n v="99"/>
    <n v="39"/>
    <n v="66"/>
    <n v="284"/>
    <n v="71"/>
    <n v="91"/>
    <n v="49"/>
    <n v="76"/>
    <n v="74"/>
    <n v="290"/>
    <x v="19"/>
    <n v="74"/>
    <n v="77"/>
    <n v="80"/>
    <n v="35"/>
    <n v="266"/>
    <n v="66.5"/>
    <n v="88"/>
    <n v="88"/>
    <n v="75"/>
    <n v="47"/>
    <n v="298"/>
    <n v="74.5"/>
    <m/>
    <n v="71.125"/>
  </r>
  <r>
    <x v="307"/>
    <s v="Danish Vaughan"/>
    <x v="1"/>
    <s v="22/01/2011"/>
    <x v="307"/>
    <n v="3117864430"/>
    <x v="307"/>
    <x v="3"/>
    <n v="300"/>
    <n v="289"/>
    <x v="19"/>
    <n v="40000"/>
    <n v="32164"/>
    <n v="32500"/>
    <n v="7500"/>
    <x v="107"/>
    <s v="1QHN5V"/>
    <n v="72"/>
    <n v="41"/>
    <n v="64"/>
    <n v="55"/>
    <n v="232"/>
    <n v="58"/>
    <n v="53"/>
    <n v="77"/>
    <n v="93"/>
    <n v="98"/>
    <n v="321"/>
    <x v="132"/>
    <n v="58"/>
    <n v="43"/>
    <n v="93"/>
    <n v="37"/>
    <n v="231"/>
    <n v="57.75"/>
    <n v="61"/>
    <n v="55"/>
    <n v="66"/>
    <n v="88"/>
    <n v="270"/>
    <n v="67.5"/>
    <m/>
    <n v="65.875"/>
  </r>
  <r>
    <x v="308"/>
    <s v="Shelby Rios"/>
    <x v="1"/>
    <s v="09/02/2011"/>
    <x v="308"/>
    <n v="3119509676"/>
    <x v="308"/>
    <x v="3"/>
    <n v="300"/>
    <n v="239"/>
    <x v="28"/>
    <n v="40000"/>
    <n v="30063"/>
    <n v="30500"/>
    <n v="9500"/>
    <x v="8"/>
    <s v="3JGY9K"/>
    <n v="50"/>
    <n v="81"/>
    <n v="50"/>
    <n v="78"/>
    <n v="259"/>
    <n v="64.75"/>
    <n v="41"/>
    <n v="78"/>
    <n v="80"/>
    <n v="81"/>
    <n v="280"/>
    <x v="28"/>
    <n v="49"/>
    <n v="51"/>
    <n v="68"/>
    <n v="36"/>
    <n v="204"/>
    <n v="51"/>
    <n v="59"/>
    <n v="92"/>
    <n v="64"/>
    <n v="99"/>
    <n v="314"/>
    <n v="78.5"/>
    <m/>
    <n v="66.0625"/>
  </r>
  <r>
    <x v="309"/>
    <s v="Aras Fox"/>
    <x v="0"/>
    <s v="22/02/2011"/>
    <x v="309"/>
    <n v="3136843956"/>
    <x v="309"/>
    <x v="3"/>
    <n v="300"/>
    <n v="204"/>
    <x v="24"/>
    <n v="40000"/>
    <n v="34433"/>
    <n v="34500"/>
    <n v="5500"/>
    <x v="30"/>
    <s v="0RQUER"/>
    <n v="38"/>
    <n v="67"/>
    <n v="43"/>
    <n v="51"/>
    <n v="199"/>
    <n v="49.75"/>
    <n v="77"/>
    <n v="94"/>
    <n v="92"/>
    <n v="48"/>
    <n v="311"/>
    <x v="2"/>
    <n v="69"/>
    <n v="88"/>
    <n v="78"/>
    <n v="68"/>
    <n v="303"/>
    <n v="75.75"/>
    <n v="60"/>
    <n v="97"/>
    <n v="86"/>
    <n v="93"/>
    <n v="336"/>
    <n v="84"/>
    <m/>
    <n v="71.8125"/>
  </r>
  <r>
    <x v="310"/>
    <s v="Kya Paine"/>
    <x v="1"/>
    <s v="27/02/2011"/>
    <x v="310"/>
    <n v="3146938014"/>
    <x v="310"/>
    <x v="3"/>
    <n v="300"/>
    <n v="250"/>
    <x v="32"/>
    <n v="40000"/>
    <n v="37280"/>
    <n v="37500"/>
    <n v="2500"/>
    <x v="10"/>
    <s v="OO002A"/>
    <n v="66"/>
    <n v="94"/>
    <n v="73"/>
    <n v="66"/>
    <n v="299"/>
    <n v="74.75"/>
    <n v="76"/>
    <n v="58"/>
    <n v="63"/>
    <n v="83"/>
    <n v="280"/>
    <x v="28"/>
    <n v="81"/>
    <n v="43"/>
    <n v="97"/>
    <n v="93"/>
    <n v="314"/>
    <n v="78.5"/>
    <n v="38"/>
    <n v="36"/>
    <n v="81"/>
    <n v="53"/>
    <n v="208"/>
    <n v="52"/>
    <m/>
    <n v="68.8125"/>
  </r>
  <r>
    <x v="311"/>
    <s v="Kristofer Hammond"/>
    <x v="1"/>
    <s v="01/03/2011"/>
    <x v="311"/>
    <n v="3159661157"/>
    <x v="311"/>
    <x v="3"/>
    <n v="300"/>
    <n v="295"/>
    <x v="8"/>
    <n v="40000"/>
    <n v="30567"/>
    <n v="31000"/>
    <n v="9000"/>
    <x v="66"/>
    <s v="FN0WQX"/>
    <n v="39"/>
    <n v="70"/>
    <n v="71"/>
    <n v="64"/>
    <n v="244"/>
    <n v="61"/>
    <n v="50"/>
    <n v="45"/>
    <n v="92"/>
    <n v="64"/>
    <n v="251"/>
    <x v="112"/>
    <n v="88"/>
    <n v="50"/>
    <n v="95"/>
    <n v="89"/>
    <n v="322"/>
    <n v="80.5"/>
    <n v="62"/>
    <n v="48"/>
    <n v="79"/>
    <n v="56"/>
    <n v="245"/>
    <n v="61.25"/>
    <m/>
    <n v="66.375"/>
  </r>
  <r>
    <x v="312"/>
    <s v="Rhodri Leigh"/>
    <x v="0"/>
    <s v="06/03/2011"/>
    <x v="312"/>
    <n v="3160742117"/>
    <x v="312"/>
    <x v="3"/>
    <n v="300"/>
    <n v="218"/>
    <x v="0"/>
    <n v="40000"/>
    <n v="35406"/>
    <n v="35500"/>
    <n v="4500"/>
    <x v="78"/>
    <s v="GLM5PD"/>
    <n v="60"/>
    <n v="98"/>
    <n v="59"/>
    <n v="68"/>
    <n v="285"/>
    <n v="71.25"/>
    <n v="54"/>
    <n v="74"/>
    <n v="97"/>
    <n v="56"/>
    <n v="281"/>
    <x v="54"/>
    <n v="51"/>
    <n v="69"/>
    <n v="59"/>
    <n v="36"/>
    <n v="215"/>
    <n v="53.75"/>
    <n v="48"/>
    <n v="70"/>
    <n v="49"/>
    <n v="67"/>
    <n v="234"/>
    <n v="58.5"/>
    <m/>
    <n v="63.4375"/>
  </r>
  <r>
    <x v="313"/>
    <s v="Faiz Schmidt"/>
    <x v="1"/>
    <s v="10/03/2011"/>
    <x v="313"/>
    <n v="3170965203"/>
    <x v="313"/>
    <x v="3"/>
    <n v="300"/>
    <n v="261"/>
    <x v="15"/>
    <n v="40000"/>
    <n v="39016"/>
    <n v="39500"/>
    <n v="500"/>
    <x v="70"/>
    <s v="IZQ815"/>
    <n v="53"/>
    <n v="47"/>
    <n v="55"/>
    <n v="43"/>
    <n v="198"/>
    <n v="49.5"/>
    <n v="83"/>
    <n v="99"/>
    <n v="88"/>
    <n v="88"/>
    <n v="358"/>
    <x v="133"/>
    <n v="76"/>
    <n v="68"/>
    <n v="94"/>
    <n v="70"/>
    <n v="308"/>
    <n v="77"/>
    <n v="64"/>
    <n v="44"/>
    <n v="88"/>
    <n v="62"/>
    <n v="258"/>
    <n v="64.5"/>
    <m/>
    <n v="70.125"/>
  </r>
  <r>
    <x v="314"/>
    <s v="Cobie Pittman"/>
    <x v="0"/>
    <s v="19/03/2011"/>
    <x v="314"/>
    <n v="3172291480"/>
    <x v="314"/>
    <x v="3"/>
    <n v="300"/>
    <n v="211"/>
    <x v="16"/>
    <n v="40000"/>
    <n v="37235"/>
    <n v="37500"/>
    <n v="2500"/>
    <x v="51"/>
    <s v="BRI1OF"/>
    <n v="96"/>
    <n v="69"/>
    <n v="62"/>
    <n v="41"/>
    <n v="268"/>
    <n v="67"/>
    <n v="62"/>
    <n v="86"/>
    <n v="81"/>
    <n v="77"/>
    <n v="306"/>
    <x v="134"/>
    <n v="48"/>
    <n v="68"/>
    <n v="86"/>
    <n v="42"/>
    <n v="244"/>
    <n v="61"/>
    <n v="94"/>
    <n v="39"/>
    <n v="59"/>
    <n v="44"/>
    <n v="236"/>
    <n v="59"/>
    <m/>
    <n v="65.875"/>
  </r>
  <r>
    <x v="315"/>
    <s v="Donnie Ryan"/>
    <x v="1"/>
    <s v="10/04/2011"/>
    <x v="315"/>
    <n v="3174448887"/>
    <x v="315"/>
    <x v="3"/>
    <n v="300"/>
    <n v="282"/>
    <x v="11"/>
    <n v="40000"/>
    <n v="31322"/>
    <n v="31500"/>
    <n v="8500"/>
    <x v="31"/>
    <s v="3TW34K"/>
    <n v="81"/>
    <n v="56"/>
    <n v="46"/>
    <n v="89"/>
    <n v="272"/>
    <n v="68"/>
    <n v="47"/>
    <n v="74"/>
    <n v="64"/>
    <n v="37"/>
    <n v="222"/>
    <x v="51"/>
    <n v="55"/>
    <n v="55"/>
    <n v="75"/>
    <n v="99"/>
    <n v="284"/>
    <n v="71"/>
    <n v="98"/>
    <n v="40"/>
    <n v="39"/>
    <n v="59"/>
    <n v="236"/>
    <n v="59"/>
    <m/>
    <n v="63.375"/>
  </r>
  <r>
    <x v="316"/>
    <s v="Eddison Black"/>
    <x v="0"/>
    <s v="16/05/2011"/>
    <x v="316"/>
    <n v="3175766312"/>
    <x v="316"/>
    <x v="3"/>
    <n v="300"/>
    <n v="237"/>
    <x v="31"/>
    <n v="40000"/>
    <n v="29470"/>
    <n v="29500"/>
    <n v="10500"/>
    <x v="52"/>
    <s v="F0GIIN"/>
    <n v="84"/>
    <n v="86"/>
    <n v="80"/>
    <n v="53"/>
    <n v="303"/>
    <n v="75.75"/>
    <n v="44"/>
    <n v="57"/>
    <n v="85"/>
    <n v="79"/>
    <n v="265"/>
    <x v="63"/>
    <n v="64"/>
    <n v="47"/>
    <n v="68"/>
    <n v="77"/>
    <n v="256"/>
    <n v="64"/>
    <n v="60"/>
    <n v="58"/>
    <n v="66"/>
    <n v="95"/>
    <n v="279"/>
    <n v="69.75"/>
    <m/>
    <n v="68.9375"/>
  </r>
  <r>
    <x v="317"/>
    <s v="Aadil Cummings"/>
    <x v="0"/>
    <s v="30/05/2011"/>
    <x v="317"/>
    <n v="3184009541"/>
    <x v="317"/>
    <x v="3"/>
    <n v="300"/>
    <n v="273"/>
    <x v="4"/>
    <n v="40000"/>
    <n v="28224"/>
    <n v="28500"/>
    <n v="11500"/>
    <x v="53"/>
    <s v="SQ1LSH"/>
    <n v="70"/>
    <n v="88"/>
    <n v="85"/>
    <n v="60"/>
    <n v="303"/>
    <n v="75.75"/>
    <n v="85"/>
    <n v="48"/>
    <n v="38"/>
    <n v="81"/>
    <n v="252"/>
    <x v="106"/>
    <n v="86"/>
    <n v="89"/>
    <n v="99"/>
    <n v="92"/>
    <n v="366"/>
    <n v="91.5"/>
    <n v="37"/>
    <n v="55"/>
    <n v="60"/>
    <n v="87"/>
    <n v="239"/>
    <n v="59.75"/>
    <m/>
    <n v="72.5"/>
  </r>
  <r>
    <x v="318"/>
    <s v="Sienna Craig"/>
    <x v="0"/>
    <s v="10/06/2011"/>
    <x v="318"/>
    <n v="3192608437"/>
    <x v="318"/>
    <x v="3"/>
    <n v="300"/>
    <n v="216"/>
    <x v="7"/>
    <n v="40000"/>
    <n v="37873"/>
    <n v="38000"/>
    <n v="2000"/>
    <x v="95"/>
    <s v="KJN6PW"/>
    <n v="90"/>
    <n v="56"/>
    <n v="69"/>
    <n v="85"/>
    <n v="300"/>
    <n v="75"/>
    <n v="63"/>
    <n v="54"/>
    <n v="81"/>
    <n v="61"/>
    <n v="259"/>
    <x v="7"/>
    <n v="61"/>
    <n v="83"/>
    <n v="55"/>
    <n v="80"/>
    <n v="279"/>
    <n v="69.75"/>
    <n v="97"/>
    <n v="95"/>
    <n v="86"/>
    <n v="69"/>
    <n v="347"/>
    <n v="86.75"/>
    <m/>
    <n v="74.0625"/>
  </r>
  <r>
    <x v="319"/>
    <s v="Woodrow Martinez"/>
    <x v="1"/>
    <s v="19/06/2011"/>
    <x v="319"/>
    <n v="3193182072"/>
    <x v="319"/>
    <x v="3"/>
    <n v="300"/>
    <n v="268"/>
    <x v="10"/>
    <n v="40000"/>
    <n v="38183"/>
    <n v="38500"/>
    <n v="1500"/>
    <x v="18"/>
    <s v="R8937C"/>
    <n v="67"/>
    <n v="74"/>
    <n v="61"/>
    <n v="88"/>
    <n v="290"/>
    <n v="72.5"/>
    <n v="77"/>
    <n v="70"/>
    <n v="95"/>
    <n v="36"/>
    <n v="278"/>
    <x v="126"/>
    <n v="73"/>
    <n v="64"/>
    <n v="73"/>
    <n v="54"/>
    <n v="264"/>
    <n v="66"/>
    <n v="87"/>
    <n v="66"/>
    <n v="47"/>
    <n v="58"/>
    <n v="258"/>
    <n v="64.5"/>
    <m/>
    <n v="68.125"/>
  </r>
  <r>
    <x v="320"/>
    <s v="Jordi Gilmore"/>
    <x v="0"/>
    <s v="03/08/2011"/>
    <x v="320"/>
    <n v="3195066402"/>
    <x v="320"/>
    <x v="3"/>
    <n v="300"/>
    <n v="219"/>
    <x v="0"/>
    <n v="40000"/>
    <n v="36913"/>
    <n v="37000"/>
    <n v="3000"/>
    <x v="19"/>
    <s v="PM7HAO"/>
    <n v="96"/>
    <n v="65"/>
    <n v="43"/>
    <n v="59"/>
    <n v="263"/>
    <n v="65.75"/>
    <n v="46"/>
    <n v="40"/>
    <n v="90"/>
    <n v="56"/>
    <n v="232"/>
    <x v="78"/>
    <n v="52"/>
    <n v="49"/>
    <n v="96"/>
    <n v="52"/>
    <n v="249"/>
    <n v="62.25"/>
    <n v="66"/>
    <n v="83"/>
    <n v="56"/>
    <n v="91"/>
    <n v="296"/>
    <n v="74"/>
    <m/>
    <n v="65"/>
  </r>
  <r>
    <x v="321"/>
    <s v="Yosef Harrell"/>
    <x v="1"/>
    <s v="04/09/2011"/>
    <x v="321"/>
    <n v="3198525684"/>
    <x v="321"/>
    <x v="3"/>
    <n v="300"/>
    <n v="248"/>
    <x v="32"/>
    <n v="40000"/>
    <n v="29522"/>
    <n v="30000"/>
    <n v="10000"/>
    <x v="37"/>
    <s v="WT317B"/>
    <n v="84"/>
    <n v="49"/>
    <n v="48"/>
    <n v="87"/>
    <n v="268"/>
    <n v="67"/>
    <n v="52"/>
    <n v="98"/>
    <n v="71"/>
    <n v="84"/>
    <n v="305"/>
    <x v="110"/>
    <n v="82"/>
    <n v="64"/>
    <n v="82"/>
    <n v="58"/>
    <n v="286"/>
    <n v="71.5"/>
    <n v="43"/>
    <n v="54"/>
    <n v="48"/>
    <n v="96"/>
    <n v="241"/>
    <n v="60.25"/>
    <m/>
    <n v="68.75"/>
  </r>
  <r>
    <x v="322"/>
    <s v="Taylan Mejia"/>
    <x v="1"/>
    <s v="08/09/2011"/>
    <x v="322"/>
    <n v="3207929520"/>
    <x v="322"/>
    <x v="3"/>
    <n v="300"/>
    <n v="253"/>
    <x v="5"/>
    <n v="40000"/>
    <n v="38407"/>
    <n v="38500"/>
    <n v="1500"/>
    <x v="39"/>
    <s v="UUXRAW"/>
    <n v="81"/>
    <n v="94"/>
    <n v="41"/>
    <n v="64"/>
    <n v="280"/>
    <n v="70"/>
    <n v="40"/>
    <n v="37"/>
    <n v="69"/>
    <n v="78"/>
    <n v="224"/>
    <x v="131"/>
    <n v="79"/>
    <n v="90"/>
    <n v="36"/>
    <n v="48"/>
    <n v="253"/>
    <n v="63.25"/>
    <n v="73"/>
    <n v="75"/>
    <n v="59"/>
    <n v="53"/>
    <n v="260"/>
    <n v="65"/>
    <m/>
    <n v="63.5625"/>
  </r>
  <r>
    <x v="323"/>
    <s v="Rudra Portillo"/>
    <x v="0"/>
    <s v="15/09/2011"/>
    <x v="323"/>
    <n v="3209335630"/>
    <x v="323"/>
    <x v="3"/>
    <n v="300"/>
    <n v="269"/>
    <x v="27"/>
    <n v="40000"/>
    <n v="33354"/>
    <n v="33500"/>
    <n v="6500"/>
    <x v="112"/>
    <s v="QH77PA"/>
    <n v="55"/>
    <n v="43"/>
    <n v="65"/>
    <n v="55"/>
    <n v="218"/>
    <n v="54.5"/>
    <n v="94"/>
    <n v="47"/>
    <n v="95"/>
    <n v="96"/>
    <n v="332"/>
    <x v="40"/>
    <n v="42"/>
    <n v="78"/>
    <n v="48"/>
    <n v="88"/>
    <n v="256"/>
    <n v="64"/>
    <n v="95"/>
    <n v="40"/>
    <n v="71"/>
    <n v="42"/>
    <n v="248"/>
    <n v="62"/>
    <m/>
    <n v="65.875"/>
  </r>
  <r>
    <x v="324"/>
    <s v="Homer Mckay"/>
    <x v="1"/>
    <s v="07/11/2011"/>
    <x v="324"/>
    <n v="3213847259"/>
    <x v="324"/>
    <x v="3"/>
    <n v="300"/>
    <n v="262"/>
    <x v="15"/>
    <n v="40000"/>
    <n v="37620"/>
    <n v="38000"/>
    <n v="2000"/>
    <x v="23"/>
    <s v="P2I87Z"/>
    <n v="79"/>
    <n v="36"/>
    <n v="87"/>
    <n v="51"/>
    <n v="253"/>
    <n v="63.25"/>
    <n v="62"/>
    <n v="79"/>
    <n v="49"/>
    <n v="62"/>
    <n v="252"/>
    <x v="106"/>
    <n v="95"/>
    <n v="44"/>
    <n v="53"/>
    <n v="60"/>
    <n v="252"/>
    <n v="63"/>
    <n v="37"/>
    <n v="82"/>
    <n v="84"/>
    <n v="86"/>
    <n v="289"/>
    <n v="72.25"/>
    <m/>
    <n v="65.375"/>
  </r>
  <r>
    <x v="325"/>
    <s v="Ptolemy Wicks"/>
    <x v="1"/>
    <s v="09/11/2011"/>
    <x v="325"/>
    <n v="3220043117"/>
    <x v="325"/>
    <x v="3"/>
    <n v="300"/>
    <n v="245"/>
    <x v="25"/>
    <n v="40000"/>
    <n v="29367"/>
    <n v="29500"/>
    <n v="10500"/>
    <x v="105"/>
    <s v="UHRW16"/>
    <n v="75"/>
    <n v="87"/>
    <n v="95"/>
    <n v="91"/>
    <n v="348"/>
    <n v="87"/>
    <n v="85"/>
    <n v="41"/>
    <n v="61"/>
    <n v="94"/>
    <n v="281"/>
    <x v="54"/>
    <n v="36"/>
    <n v="54"/>
    <n v="71"/>
    <n v="84"/>
    <n v="245"/>
    <n v="61.25"/>
    <n v="85"/>
    <n v="78"/>
    <n v="99"/>
    <n v="89"/>
    <n v="351"/>
    <n v="87.75"/>
    <m/>
    <n v="76.5625"/>
  </r>
  <r>
    <x v="326"/>
    <s v="Bayley Blundell"/>
    <x v="1"/>
    <s v="22/11/2011"/>
    <x v="326"/>
    <n v="3235225625"/>
    <x v="326"/>
    <x v="3"/>
    <n v="300"/>
    <n v="282"/>
    <x v="11"/>
    <n v="40000"/>
    <n v="29029"/>
    <n v="29500"/>
    <n v="10500"/>
    <x v="121"/>
    <s v="97U28Q"/>
    <n v="81"/>
    <n v="60"/>
    <n v="93"/>
    <n v="56"/>
    <n v="290"/>
    <n v="72.5"/>
    <n v="79"/>
    <n v="75"/>
    <n v="81"/>
    <n v="46"/>
    <n v="281"/>
    <x v="54"/>
    <n v="37"/>
    <n v="86"/>
    <n v="84"/>
    <n v="78"/>
    <n v="285"/>
    <n v="71.25"/>
    <n v="92"/>
    <n v="64"/>
    <n v="99"/>
    <n v="49"/>
    <n v="304"/>
    <n v="76"/>
    <m/>
    <n v="72.5"/>
  </r>
  <r>
    <x v="327"/>
    <s v="Kameron Morales"/>
    <x v="1"/>
    <s v="23/11/2011"/>
    <x v="327"/>
    <n v="3235358897"/>
    <x v="327"/>
    <x v="3"/>
    <n v="300"/>
    <n v="205"/>
    <x v="24"/>
    <n v="40000"/>
    <n v="30354"/>
    <n v="30500"/>
    <n v="9500"/>
    <x v="26"/>
    <s v="A2NKYQ"/>
    <n v="55"/>
    <n v="53"/>
    <n v="57"/>
    <n v="38"/>
    <n v="203"/>
    <n v="50.75"/>
    <n v="51"/>
    <n v="97"/>
    <n v="44"/>
    <n v="78"/>
    <n v="270"/>
    <x v="30"/>
    <n v="60"/>
    <n v="75"/>
    <n v="43"/>
    <n v="54"/>
    <n v="232"/>
    <n v="58"/>
    <n v="72"/>
    <n v="70"/>
    <n v="70"/>
    <n v="88"/>
    <n v="300"/>
    <n v="75"/>
    <m/>
    <n v="62.8125"/>
  </r>
  <r>
    <x v="328"/>
    <s v="Ira Dickerson"/>
    <x v="1"/>
    <s v="01/12/2011"/>
    <x v="328"/>
    <n v="3269976579"/>
    <x v="328"/>
    <x v="3"/>
    <n v="300"/>
    <n v="250"/>
    <x v="32"/>
    <n v="40000"/>
    <n v="31545"/>
    <n v="32000"/>
    <n v="8000"/>
    <x v="45"/>
    <s v="A4IMK5"/>
    <n v="52"/>
    <n v="87"/>
    <n v="62"/>
    <n v="35"/>
    <n v="236"/>
    <n v="59"/>
    <n v="48"/>
    <n v="81"/>
    <n v="39"/>
    <n v="41"/>
    <n v="209"/>
    <x v="135"/>
    <n v="48"/>
    <n v="51"/>
    <n v="35"/>
    <n v="40"/>
    <n v="174"/>
    <n v="43.5"/>
    <n v="40"/>
    <n v="88"/>
    <n v="85"/>
    <n v="94"/>
    <n v="307"/>
    <n v="76.75"/>
    <m/>
    <n v="57.875"/>
  </r>
  <r>
    <x v="329"/>
    <s v="Dru Vazquez"/>
    <x v="0"/>
    <s v="08/12/2011"/>
    <x v="329"/>
    <n v="3301720249"/>
    <x v="329"/>
    <x v="3"/>
    <n v="300"/>
    <n v="291"/>
    <x v="17"/>
    <n v="40000"/>
    <n v="30419"/>
    <n v="30500"/>
    <n v="9500"/>
    <x v="97"/>
    <s v="3X9WIY"/>
    <n v="64"/>
    <n v="84"/>
    <n v="38"/>
    <n v="67"/>
    <n v="253"/>
    <n v="63.25"/>
    <n v="69"/>
    <n v="45"/>
    <n v="95"/>
    <n v="45"/>
    <n v="254"/>
    <x v="60"/>
    <n v="52"/>
    <n v="78"/>
    <n v="42"/>
    <n v="44"/>
    <n v="216"/>
    <n v="54"/>
    <n v="39"/>
    <n v="52"/>
    <n v="40"/>
    <n v="48"/>
    <n v="179"/>
    <n v="44.75"/>
    <m/>
    <n v="56.375"/>
  </r>
  <r>
    <x v="330"/>
    <s v="Derek Joseph"/>
    <x v="1"/>
    <s v="11/01/2011"/>
    <x v="330"/>
    <n v="3317216250"/>
    <x v="330"/>
    <x v="3"/>
    <n v="300"/>
    <n v="264"/>
    <x v="34"/>
    <n v="40000"/>
    <n v="31992"/>
    <n v="32000"/>
    <n v="8000"/>
    <x v="115"/>
    <s v="7CO8OW"/>
    <n v="77"/>
    <n v="36"/>
    <n v="88"/>
    <n v="52"/>
    <n v="253"/>
    <n v="63.25"/>
    <n v="92"/>
    <n v="87"/>
    <n v="51"/>
    <n v="43"/>
    <n v="273"/>
    <x v="89"/>
    <n v="95"/>
    <n v="75"/>
    <n v="62"/>
    <n v="50"/>
    <n v="282"/>
    <n v="70.5"/>
    <n v="55"/>
    <n v="78"/>
    <n v="75"/>
    <n v="92"/>
    <n v="300"/>
    <n v="75"/>
    <m/>
    <n v="69.25"/>
  </r>
  <r>
    <x v="331"/>
    <s v="Lawson Thomas"/>
    <x v="0"/>
    <s v="18/01/2011"/>
    <x v="331"/>
    <n v="3327847461"/>
    <x v="331"/>
    <x v="3"/>
    <n v="300"/>
    <n v="225"/>
    <x v="20"/>
    <n v="40000"/>
    <n v="39094"/>
    <n v="39500"/>
    <n v="500"/>
    <x v="92"/>
    <s v="UTEL6H"/>
    <n v="93"/>
    <n v="88"/>
    <n v="58"/>
    <n v="69"/>
    <n v="308"/>
    <n v="77"/>
    <n v="94"/>
    <n v="81"/>
    <n v="94"/>
    <n v="90"/>
    <n v="359"/>
    <x v="136"/>
    <n v="45"/>
    <n v="86"/>
    <n v="71"/>
    <n v="82"/>
    <n v="284"/>
    <n v="71"/>
    <n v="82"/>
    <n v="35"/>
    <n v="48"/>
    <n v="42"/>
    <n v="207"/>
    <n v="51.75"/>
    <m/>
    <n v="72.375"/>
  </r>
  <r>
    <x v="332"/>
    <s v="Liberty Chen"/>
    <x v="0"/>
    <s v="22/01/2011"/>
    <x v="332"/>
    <n v="3329346816"/>
    <x v="332"/>
    <x v="3"/>
    <n v="300"/>
    <n v="232"/>
    <x v="22"/>
    <n v="40000"/>
    <n v="36877"/>
    <n v="37000"/>
    <n v="3000"/>
    <x v="4"/>
    <s v="RETL33"/>
    <n v="92"/>
    <n v="57"/>
    <n v="94"/>
    <n v="85"/>
    <n v="328"/>
    <n v="82"/>
    <n v="36"/>
    <n v="94"/>
    <n v="56"/>
    <n v="51"/>
    <n v="237"/>
    <x v="125"/>
    <n v="51"/>
    <n v="41"/>
    <n v="68"/>
    <n v="48"/>
    <n v="208"/>
    <n v="52"/>
    <n v="35"/>
    <n v="99"/>
    <n v="58"/>
    <n v="52"/>
    <n v="244"/>
    <n v="61"/>
    <m/>
    <n v="63.5625"/>
  </r>
  <r>
    <x v="333"/>
    <s v="Alton Perez"/>
    <x v="1"/>
    <s v="19/03/2011"/>
    <x v="333"/>
    <n v="3349963357"/>
    <x v="333"/>
    <x v="3"/>
    <n v="300"/>
    <n v="264"/>
    <x v="34"/>
    <n v="40000"/>
    <n v="31283"/>
    <n v="31500"/>
    <n v="8500"/>
    <x v="12"/>
    <s v="HVC8DE"/>
    <n v="64"/>
    <n v="73"/>
    <n v="90"/>
    <n v="84"/>
    <n v="311"/>
    <n v="77.75"/>
    <n v="50"/>
    <n v="69"/>
    <n v="51"/>
    <n v="57"/>
    <n v="227"/>
    <x v="41"/>
    <n v="58"/>
    <n v="76"/>
    <n v="69"/>
    <n v="82"/>
    <n v="285"/>
    <n v="71.25"/>
    <n v="66"/>
    <n v="70"/>
    <n v="68"/>
    <n v="67"/>
    <n v="271"/>
    <n v="67.75"/>
    <m/>
    <n v="68.375"/>
  </r>
  <r>
    <x v="334"/>
    <s v="Jaspal William"/>
    <x v="1"/>
    <s v="01/04/2011"/>
    <x v="334"/>
    <n v="3353146927"/>
    <x v="334"/>
    <x v="3"/>
    <n v="300"/>
    <n v="259"/>
    <x v="30"/>
    <n v="40000"/>
    <n v="28122"/>
    <n v="28500"/>
    <n v="11500"/>
    <x v="13"/>
    <s v="TBSZDD"/>
    <n v="70"/>
    <n v="64"/>
    <n v="73"/>
    <n v="57"/>
    <n v="264"/>
    <n v="66"/>
    <n v="82"/>
    <n v="71"/>
    <n v="62"/>
    <n v="91"/>
    <n v="306"/>
    <x v="134"/>
    <n v="83"/>
    <n v="42"/>
    <n v="82"/>
    <n v="82"/>
    <n v="289"/>
    <n v="72.25"/>
    <n v="76"/>
    <n v="48"/>
    <n v="68"/>
    <n v="62"/>
    <n v="254"/>
    <n v="63.5"/>
    <m/>
    <n v="69.5625"/>
  </r>
  <r>
    <x v="335"/>
    <s v="Levi Decker"/>
    <x v="1"/>
    <s v="09/04/2011"/>
    <x v="335"/>
    <n v="3358439504"/>
    <x v="335"/>
    <x v="3"/>
    <n v="300"/>
    <n v="289"/>
    <x v="19"/>
    <n v="40000"/>
    <n v="35300"/>
    <n v="35500"/>
    <n v="4500"/>
    <x v="78"/>
    <s v="799X0Z"/>
    <n v="92"/>
    <n v="39"/>
    <n v="95"/>
    <n v="63"/>
    <n v="289"/>
    <n v="72.25"/>
    <n v="91"/>
    <n v="53"/>
    <n v="81"/>
    <n v="47"/>
    <n v="272"/>
    <x v="96"/>
    <n v="46"/>
    <n v="60"/>
    <n v="83"/>
    <n v="50"/>
    <n v="239"/>
    <n v="59.75"/>
    <n v="69"/>
    <n v="87"/>
    <n v="48"/>
    <n v="65"/>
    <n v="269"/>
    <n v="67.25"/>
    <m/>
    <n v="66.8125"/>
  </r>
  <r>
    <x v="336"/>
    <s v="Raul Schaefer"/>
    <x v="1"/>
    <s v="14/04/2011"/>
    <x v="336"/>
    <n v="3395468928"/>
    <x v="336"/>
    <x v="3"/>
    <n v="300"/>
    <n v="248"/>
    <x v="32"/>
    <n v="40000"/>
    <n v="38836"/>
    <n v="39000"/>
    <n v="1000"/>
    <x v="15"/>
    <s v="65SQWN"/>
    <n v="39"/>
    <n v="72"/>
    <n v="65"/>
    <n v="49"/>
    <n v="225"/>
    <n v="56.25"/>
    <n v="52"/>
    <n v="52"/>
    <n v="53"/>
    <n v="50"/>
    <n v="207"/>
    <x v="86"/>
    <n v="94"/>
    <n v="63"/>
    <n v="68"/>
    <n v="69"/>
    <n v="294"/>
    <n v="73.5"/>
    <n v="41"/>
    <n v="71"/>
    <n v="56"/>
    <n v="87"/>
    <n v="255"/>
    <n v="63.75"/>
    <m/>
    <n v="61.3125"/>
  </r>
  <r>
    <x v="337"/>
    <s v="Kyle Horton"/>
    <x v="1"/>
    <s v="18/04/2011"/>
    <x v="337"/>
    <n v="3396648414"/>
    <x v="337"/>
    <x v="3"/>
    <n v="300"/>
    <n v="240"/>
    <x v="28"/>
    <n v="40000"/>
    <n v="32411"/>
    <n v="32500"/>
    <n v="7500"/>
    <x v="51"/>
    <s v="UA1C5O"/>
    <n v="61"/>
    <n v="81"/>
    <n v="91"/>
    <n v="48"/>
    <n v="281"/>
    <n v="70.25"/>
    <n v="47"/>
    <n v="84"/>
    <n v="46"/>
    <n v="76"/>
    <n v="253"/>
    <x v="87"/>
    <n v="68"/>
    <n v="53"/>
    <n v="68"/>
    <n v="40"/>
    <n v="229"/>
    <n v="57.25"/>
    <n v="72"/>
    <n v="78"/>
    <n v="51"/>
    <n v="59"/>
    <n v="260"/>
    <n v="65"/>
    <m/>
    <n v="63.9375"/>
  </r>
  <r>
    <x v="338"/>
    <s v="Pearl Zimmerman"/>
    <x v="0"/>
    <s v="03/05/2011"/>
    <x v="338"/>
    <n v="3397764595"/>
    <x v="338"/>
    <x v="3"/>
    <n v="300"/>
    <n v="199"/>
    <x v="21"/>
    <n v="40000"/>
    <n v="29598"/>
    <n v="30000"/>
    <n v="10000"/>
    <x v="31"/>
    <s v="80KGN1"/>
    <n v="69"/>
    <n v="85"/>
    <n v="40"/>
    <n v="43"/>
    <n v="237"/>
    <n v="59.25"/>
    <n v="35"/>
    <n v="96"/>
    <n v="69"/>
    <n v="39"/>
    <n v="239"/>
    <x v="14"/>
    <n v="68"/>
    <n v="45"/>
    <n v="65"/>
    <n v="97"/>
    <n v="275"/>
    <n v="68.75"/>
    <n v="68"/>
    <n v="52"/>
    <n v="44"/>
    <n v="75"/>
    <n v="239"/>
    <n v="59.75"/>
    <m/>
    <n v="61.875"/>
  </r>
  <r>
    <x v="339"/>
    <s v="Rodney Rojas"/>
    <x v="1"/>
    <s v="05/05/2011"/>
    <x v="339"/>
    <n v="3402513394"/>
    <x v="339"/>
    <x v="3"/>
    <n v="300"/>
    <n v="231"/>
    <x v="22"/>
    <n v="40000"/>
    <n v="36872"/>
    <n v="37000"/>
    <n v="3000"/>
    <x v="52"/>
    <s v="1NPJR2"/>
    <n v="42"/>
    <n v="86"/>
    <n v="53"/>
    <n v="35"/>
    <n v="216"/>
    <n v="54"/>
    <n v="75"/>
    <n v="80"/>
    <n v="50"/>
    <n v="67"/>
    <n v="272"/>
    <x v="96"/>
    <n v="88"/>
    <n v="62"/>
    <n v="60"/>
    <n v="60"/>
    <n v="270"/>
    <n v="67.5"/>
    <n v="51"/>
    <n v="93"/>
    <n v="44"/>
    <n v="81"/>
    <n v="269"/>
    <n v="67.25"/>
    <m/>
    <n v="64.1875"/>
  </r>
  <r>
    <x v="340"/>
    <s v="Rhodri Cisneros"/>
    <x v="1"/>
    <s v="09/05/2011"/>
    <x v="340"/>
    <n v="3403920415"/>
    <x v="340"/>
    <x v="3"/>
    <n v="300"/>
    <n v="271"/>
    <x v="27"/>
    <n v="40000"/>
    <n v="32011"/>
    <n v="32500"/>
    <n v="7500"/>
    <x v="53"/>
    <s v="EXVHB0"/>
    <n v="59"/>
    <n v="63"/>
    <n v="37"/>
    <n v="64"/>
    <n v="223"/>
    <n v="55.75"/>
    <n v="66"/>
    <n v="45"/>
    <n v="68"/>
    <n v="36"/>
    <n v="215"/>
    <x v="137"/>
    <n v="89"/>
    <n v="77"/>
    <n v="35"/>
    <n v="69"/>
    <n v="270"/>
    <n v="67.5"/>
    <n v="36"/>
    <n v="58"/>
    <n v="52"/>
    <n v="57"/>
    <n v="203"/>
    <n v="50.75"/>
    <m/>
    <n v="56.9375"/>
  </r>
  <r>
    <x v="341"/>
    <s v="Mylie Jaramillo"/>
    <x v="1"/>
    <s v="06/06/2011"/>
    <x v="341"/>
    <n v="3423156307"/>
    <x v="341"/>
    <x v="3"/>
    <n v="300"/>
    <n v="266"/>
    <x v="10"/>
    <n v="40000"/>
    <n v="30766"/>
    <n v="31000"/>
    <n v="9000"/>
    <x v="80"/>
    <s v="R2U9F9"/>
    <n v="89"/>
    <n v="95"/>
    <n v="59"/>
    <n v="45"/>
    <n v="288"/>
    <n v="72"/>
    <n v="64"/>
    <n v="87"/>
    <n v="57"/>
    <n v="74"/>
    <n v="282"/>
    <x v="21"/>
    <n v="75"/>
    <n v="36"/>
    <n v="56"/>
    <n v="86"/>
    <n v="253"/>
    <n v="63.25"/>
    <n v="92"/>
    <n v="95"/>
    <n v="81"/>
    <n v="45"/>
    <n v="313"/>
    <n v="78.25"/>
    <m/>
    <n v="71"/>
  </r>
  <r>
    <x v="342"/>
    <s v="Yunus Zhang"/>
    <x v="1"/>
    <s v="17/06/2011"/>
    <x v="342"/>
    <n v="3433069049"/>
    <x v="342"/>
    <x v="3"/>
    <n v="300"/>
    <n v="211"/>
    <x v="16"/>
    <n v="40000"/>
    <n v="32057"/>
    <n v="32500"/>
    <n v="7500"/>
    <x v="16"/>
    <s v="PXC9YR"/>
    <n v="63"/>
    <n v="82"/>
    <n v="77"/>
    <n v="71"/>
    <n v="293"/>
    <n v="73.25"/>
    <n v="75"/>
    <n v="37"/>
    <n v="84"/>
    <n v="73"/>
    <n v="269"/>
    <x v="27"/>
    <n v="73"/>
    <n v="59"/>
    <n v="38"/>
    <n v="91"/>
    <n v="261"/>
    <n v="65.25"/>
    <n v="90"/>
    <n v="41"/>
    <n v="60"/>
    <n v="68"/>
    <n v="259"/>
    <n v="64.75"/>
    <m/>
    <n v="67.625"/>
  </r>
  <r>
    <x v="343"/>
    <s v="Ayrton Slater"/>
    <x v="1"/>
    <s v="21/06/2011"/>
    <x v="343"/>
    <n v="3438592022"/>
    <x v="343"/>
    <x v="3"/>
    <n v="300"/>
    <n v="195"/>
    <x v="13"/>
    <n v="40000"/>
    <n v="28224"/>
    <n v="28500"/>
    <n v="11500"/>
    <x v="71"/>
    <s v="EWY023"/>
    <n v="45"/>
    <n v="74"/>
    <n v="59"/>
    <n v="92"/>
    <n v="270"/>
    <n v="67.5"/>
    <n v="89"/>
    <n v="73"/>
    <n v="92"/>
    <n v="64"/>
    <n v="318"/>
    <x v="16"/>
    <n v="42"/>
    <n v="83"/>
    <n v="90"/>
    <n v="38"/>
    <n v="253"/>
    <n v="63.25"/>
    <n v="42"/>
    <n v="77"/>
    <n v="70"/>
    <n v="80"/>
    <n v="269"/>
    <n v="67.25"/>
    <m/>
    <n v="69.375"/>
  </r>
  <r>
    <x v="344"/>
    <s v="Charity Doherty"/>
    <x v="0"/>
    <s v="22/06/2011"/>
    <x v="344"/>
    <n v="3445939814"/>
    <x v="344"/>
    <x v="3"/>
    <n v="300"/>
    <n v="195"/>
    <x v="13"/>
    <n v="40000"/>
    <n v="38666"/>
    <n v="39000"/>
    <n v="1000"/>
    <x v="38"/>
    <s v="7Y1R23"/>
    <n v="81"/>
    <n v="60"/>
    <n v="38"/>
    <n v="55"/>
    <n v="234"/>
    <n v="58.5"/>
    <n v="51"/>
    <n v="39"/>
    <n v="51"/>
    <n v="71"/>
    <n v="212"/>
    <x v="56"/>
    <n v="51"/>
    <n v="63"/>
    <n v="43"/>
    <n v="98"/>
    <n v="255"/>
    <n v="63.75"/>
    <n v="37"/>
    <n v="47"/>
    <n v="61"/>
    <n v="66"/>
    <n v="211"/>
    <n v="52.75"/>
    <m/>
    <n v="57"/>
  </r>
  <r>
    <x v="345"/>
    <s v="Yannis Rosales"/>
    <x v="0"/>
    <s v="14/07/2011"/>
    <x v="345"/>
    <n v="3447602673"/>
    <x v="345"/>
    <x v="3"/>
    <n v="300"/>
    <n v="211"/>
    <x v="16"/>
    <n v="40000"/>
    <n v="32839"/>
    <n v="33000"/>
    <n v="7000"/>
    <x v="122"/>
    <s v="AJ96UN"/>
    <n v="98"/>
    <n v="84"/>
    <n v="62"/>
    <n v="76"/>
    <n v="320"/>
    <n v="80"/>
    <n v="83"/>
    <n v="94"/>
    <n v="41"/>
    <n v="70"/>
    <n v="288"/>
    <x v="71"/>
    <n v="55"/>
    <n v="58"/>
    <n v="49"/>
    <n v="99"/>
    <n v="261"/>
    <n v="65.25"/>
    <n v="41"/>
    <n v="84"/>
    <n v="91"/>
    <n v="78"/>
    <n v="294"/>
    <n v="73.5"/>
    <m/>
    <n v="72.6875"/>
  </r>
  <r>
    <x v="346"/>
    <s v="Kirby Choi"/>
    <x v="1"/>
    <s v="18/07/2011"/>
    <x v="346"/>
    <n v="3457518819"/>
    <x v="346"/>
    <x v="3"/>
    <n v="300"/>
    <n v="237"/>
    <x v="31"/>
    <n v="40000"/>
    <n v="34762"/>
    <n v="35000"/>
    <n v="5000"/>
    <x v="123"/>
    <s v="Y9DTLH"/>
    <n v="86"/>
    <n v="96"/>
    <n v="46"/>
    <n v="75"/>
    <n v="303"/>
    <n v="75.75"/>
    <n v="37"/>
    <n v="68"/>
    <n v="86"/>
    <n v="93"/>
    <n v="284"/>
    <x v="80"/>
    <n v="92"/>
    <n v="54"/>
    <n v="56"/>
    <n v="91"/>
    <n v="293"/>
    <n v="73.25"/>
    <n v="84"/>
    <n v="69"/>
    <n v="77"/>
    <n v="92"/>
    <n v="322"/>
    <n v="80.5"/>
    <m/>
    <n v="75.125"/>
  </r>
  <r>
    <x v="347"/>
    <s v="Kacy Sanderson"/>
    <x v="0"/>
    <s v="24/07/2011"/>
    <x v="347"/>
    <n v="3464398636"/>
    <x v="347"/>
    <x v="3"/>
    <n v="300"/>
    <n v="267"/>
    <x v="10"/>
    <n v="40000"/>
    <n v="31558"/>
    <n v="32000"/>
    <n v="8000"/>
    <x v="124"/>
    <s v="92NZ61"/>
    <n v="70"/>
    <n v="57"/>
    <n v="70"/>
    <n v="99"/>
    <n v="296"/>
    <n v="74"/>
    <n v="62"/>
    <n v="59"/>
    <n v="99"/>
    <n v="41"/>
    <n v="261"/>
    <x v="50"/>
    <n v="85"/>
    <n v="81"/>
    <n v="45"/>
    <n v="78"/>
    <n v="289"/>
    <n v="72.25"/>
    <n v="58"/>
    <n v="55"/>
    <n v="88"/>
    <n v="99"/>
    <n v="300"/>
    <n v="75"/>
    <m/>
    <n v="71.625"/>
  </r>
  <r>
    <x v="348"/>
    <s v="Travis Valentine"/>
    <x v="0"/>
    <s v="12/09/2011"/>
    <x v="348"/>
    <n v="3470683033"/>
    <x v="348"/>
    <x v="3"/>
    <n v="300"/>
    <n v="216"/>
    <x v="7"/>
    <n v="40000"/>
    <n v="33515"/>
    <n v="34000"/>
    <n v="6000"/>
    <x v="59"/>
    <s v="A65KTH"/>
    <n v="93"/>
    <n v="76"/>
    <n v="84"/>
    <n v="90"/>
    <n v="343"/>
    <n v="85.75"/>
    <n v="50"/>
    <n v="63"/>
    <n v="69"/>
    <n v="85"/>
    <n v="267"/>
    <x v="52"/>
    <n v="75"/>
    <n v="56"/>
    <n v="50"/>
    <n v="83"/>
    <n v="264"/>
    <n v="66"/>
    <n v="53"/>
    <n v="55"/>
    <n v="50"/>
    <n v="78"/>
    <n v="236"/>
    <n v="59"/>
    <m/>
    <n v="69.375"/>
  </r>
  <r>
    <x v="349"/>
    <s v="Kody Harding"/>
    <x v="1"/>
    <s v="21/10/2011"/>
    <x v="349"/>
    <n v="3498643467"/>
    <x v="349"/>
    <x v="3"/>
    <n v="300"/>
    <n v="262"/>
    <x v="15"/>
    <n v="40000"/>
    <n v="37802"/>
    <n v="38000"/>
    <n v="2000"/>
    <x v="24"/>
    <s v="N7XTZ0"/>
    <n v="64"/>
    <n v="45"/>
    <n v="58"/>
    <n v="35"/>
    <n v="202"/>
    <n v="50.5"/>
    <n v="36"/>
    <n v="52"/>
    <n v="35"/>
    <n v="37"/>
    <n v="160"/>
    <x v="138"/>
    <n v="90"/>
    <n v="99"/>
    <n v="55"/>
    <n v="81"/>
    <n v="325"/>
    <n v="81.25"/>
    <n v="75"/>
    <n v="53"/>
    <n v="47"/>
    <n v="51"/>
    <n v="226"/>
    <n v="56.5"/>
    <m/>
    <n v="57.0625"/>
  </r>
  <r>
    <x v="350"/>
    <s v="Stephan Busby"/>
    <x v="0"/>
    <s v="09/11/2011"/>
    <x v="350"/>
    <n v="3512866662"/>
    <x v="350"/>
    <x v="3"/>
    <n v="300"/>
    <n v="288"/>
    <x v="19"/>
    <n v="40000"/>
    <n v="36730"/>
    <n v="37000"/>
    <n v="3000"/>
    <x v="25"/>
    <s v="JLHUAQ"/>
    <n v="80"/>
    <n v="93"/>
    <n v="81"/>
    <n v="84"/>
    <n v="338"/>
    <n v="84.5"/>
    <n v="46"/>
    <n v="88"/>
    <n v="81"/>
    <n v="90"/>
    <n v="305"/>
    <x v="110"/>
    <n v="45"/>
    <n v="81"/>
    <n v="73"/>
    <n v="80"/>
    <n v="279"/>
    <n v="69.75"/>
    <n v="79"/>
    <n v="92"/>
    <n v="82"/>
    <n v="89"/>
    <n v="342"/>
    <n v="85.5"/>
    <m/>
    <n v="79"/>
  </r>
  <r>
    <x v="351"/>
    <s v="Kaden Hogan"/>
    <x v="0"/>
    <s v="15/11/2011"/>
    <x v="351"/>
    <n v="3513544099"/>
    <x v="351"/>
    <x v="3"/>
    <n v="300"/>
    <n v="275"/>
    <x v="18"/>
    <n v="40000"/>
    <n v="32172"/>
    <n v="32500"/>
    <n v="7500"/>
    <x v="104"/>
    <s v="LJELEE"/>
    <n v="64"/>
    <n v="94"/>
    <n v="56"/>
    <n v="90"/>
    <n v="304"/>
    <n v="76"/>
    <n v="54"/>
    <n v="49"/>
    <n v="79"/>
    <n v="40"/>
    <n v="222"/>
    <x v="51"/>
    <n v="35"/>
    <n v="62"/>
    <n v="52"/>
    <n v="93"/>
    <n v="242"/>
    <n v="60.5"/>
    <n v="80"/>
    <n v="49"/>
    <n v="51"/>
    <n v="73"/>
    <n v="253"/>
    <n v="63.25"/>
    <m/>
    <n v="63.8125"/>
  </r>
  <r>
    <x v="352"/>
    <s v="Aran Richmond"/>
    <x v="1"/>
    <s v="21/11/2011"/>
    <x v="352"/>
    <n v="3514205452"/>
    <x v="352"/>
    <x v="3"/>
    <n v="300"/>
    <n v="205"/>
    <x v="24"/>
    <n v="40000"/>
    <n v="37631"/>
    <n v="38000"/>
    <n v="2000"/>
    <x v="60"/>
    <s v="3ZQQKW"/>
    <n v="59"/>
    <n v="60"/>
    <n v="82"/>
    <n v="75"/>
    <n v="276"/>
    <n v="69"/>
    <n v="86"/>
    <n v="73"/>
    <n v="91"/>
    <n v="47"/>
    <n v="297"/>
    <x v="0"/>
    <n v="72"/>
    <n v="97"/>
    <n v="60"/>
    <n v="84"/>
    <n v="313"/>
    <n v="78.25"/>
    <n v="96"/>
    <n v="68"/>
    <n v="78"/>
    <n v="46"/>
    <n v="288"/>
    <n v="72"/>
    <m/>
    <n v="73.375"/>
  </r>
  <r>
    <x v="353"/>
    <s v="Sonya Bassett"/>
    <x v="1"/>
    <s v="01/12/2011"/>
    <x v="353"/>
    <n v="3524792915"/>
    <x v="353"/>
    <x v="3"/>
    <n v="300"/>
    <n v="230"/>
    <x v="22"/>
    <n v="40000"/>
    <n v="38179"/>
    <n v="38500"/>
    <n v="1500"/>
    <x v="120"/>
    <s v="WVABUW"/>
    <n v="61"/>
    <n v="48"/>
    <n v="84"/>
    <n v="53"/>
    <n v="246"/>
    <n v="61.5"/>
    <n v="90"/>
    <n v="57"/>
    <n v="77"/>
    <n v="55"/>
    <n v="279"/>
    <x v="20"/>
    <n v="85"/>
    <n v="61"/>
    <n v="50"/>
    <n v="60"/>
    <n v="256"/>
    <n v="64"/>
    <n v="59"/>
    <n v="63"/>
    <n v="60"/>
    <n v="92"/>
    <n v="274"/>
    <n v="68.5"/>
    <m/>
    <n v="65.9375"/>
  </r>
  <r>
    <x v="354"/>
    <s v="Mcauley Savage"/>
    <x v="1"/>
    <s v="19/12/2011"/>
    <x v="354"/>
    <n v="3531892801"/>
    <x v="354"/>
    <x v="3"/>
    <n v="300"/>
    <n v="294"/>
    <x v="8"/>
    <n v="40000"/>
    <n v="30783"/>
    <n v="31000"/>
    <n v="9000"/>
    <x v="115"/>
    <s v="3NW99Y"/>
    <n v="93"/>
    <n v="53"/>
    <n v="36"/>
    <n v="37"/>
    <n v="219"/>
    <n v="54.75"/>
    <n v="75"/>
    <n v="46"/>
    <n v="89"/>
    <n v="38"/>
    <n v="248"/>
    <x v="69"/>
    <n v="42"/>
    <n v="66"/>
    <n v="40"/>
    <n v="54"/>
    <n v="202"/>
    <n v="50.5"/>
    <n v="46"/>
    <n v="58"/>
    <n v="57"/>
    <n v="84"/>
    <n v="245"/>
    <n v="61.25"/>
    <m/>
    <n v="57.125"/>
  </r>
  <r>
    <x v="355"/>
    <s v="Aronas Maxwell"/>
    <x v="1"/>
    <s v="09/01/2011"/>
    <x v="355"/>
    <n v="3540910076"/>
    <x v="355"/>
    <x v="3"/>
    <n v="300"/>
    <n v="252"/>
    <x v="5"/>
    <n v="40000"/>
    <n v="37917"/>
    <n v="38000"/>
    <n v="2000"/>
    <x v="5"/>
    <s v="I3U9QZ"/>
    <n v="39"/>
    <n v="51"/>
    <n v="61"/>
    <n v="48"/>
    <n v="199"/>
    <n v="49.75"/>
    <n v="45"/>
    <n v="52"/>
    <n v="54"/>
    <n v="35"/>
    <n v="186"/>
    <x v="139"/>
    <n v="72"/>
    <n v="97"/>
    <n v="84"/>
    <n v="55"/>
    <n v="308"/>
    <n v="77"/>
    <n v="63"/>
    <n v="80"/>
    <n v="85"/>
    <n v="74"/>
    <n v="302"/>
    <n v="75.5"/>
    <m/>
    <n v="62.1875"/>
  </r>
  <r>
    <x v="356"/>
    <s v="Gideon Colley"/>
    <x v="1"/>
    <s v="15/01/2011"/>
    <x v="356"/>
    <n v="3541626441"/>
    <x v="356"/>
    <x v="3"/>
    <n v="300"/>
    <n v="229"/>
    <x v="14"/>
    <n v="40000"/>
    <n v="30211"/>
    <n v="30500"/>
    <n v="9500"/>
    <x v="107"/>
    <s v="U9H9Q4"/>
    <n v="67"/>
    <n v="98"/>
    <n v="50"/>
    <n v="65"/>
    <n v="280"/>
    <n v="70"/>
    <n v="86"/>
    <n v="99"/>
    <n v="48"/>
    <n v="45"/>
    <n v="278"/>
    <x v="126"/>
    <n v="52"/>
    <n v="75"/>
    <n v="68"/>
    <n v="40"/>
    <n v="235"/>
    <n v="58.75"/>
    <n v="95"/>
    <n v="56"/>
    <n v="59"/>
    <n v="58"/>
    <n v="268"/>
    <n v="67"/>
    <m/>
    <n v="66.3125"/>
  </r>
  <r>
    <x v="357"/>
    <s v="Myles Gilmour"/>
    <x v="0"/>
    <s v="04/02/2011"/>
    <x v="357"/>
    <n v="3541966267"/>
    <x v="357"/>
    <x v="3"/>
    <n v="300"/>
    <n v="232"/>
    <x v="22"/>
    <n v="40000"/>
    <n v="33256"/>
    <n v="33500"/>
    <n v="6500"/>
    <x v="49"/>
    <s v="3J1XAJ"/>
    <n v="95"/>
    <n v="78"/>
    <n v="89"/>
    <n v="48"/>
    <n v="310"/>
    <n v="77.5"/>
    <n v="48"/>
    <n v="43"/>
    <n v="44"/>
    <n v="48"/>
    <n v="183"/>
    <x v="140"/>
    <n v="49"/>
    <n v="57"/>
    <n v="35"/>
    <n v="90"/>
    <n v="231"/>
    <n v="57.75"/>
    <n v="81"/>
    <n v="53"/>
    <n v="61"/>
    <n v="36"/>
    <n v="231"/>
    <n v="57.75"/>
    <m/>
    <n v="59.6875"/>
  </r>
  <r>
    <x v="358"/>
    <s v="Colm Guest"/>
    <x v="1"/>
    <s v="16/02/2011"/>
    <x v="358"/>
    <n v="3550165965"/>
    <x v="358"/>
    <x v="3"/>
    <n v="300"/>
    <n v="198"/>
    <x v="21"/>
    <n v="40000"/>
    <n v="33802"/>
    <n v="34000"/>
    <n v="6000"/>
    <x v="9"/>
    <s v="36NZRA"/>
    <n v="63"/>
    <n v="92"/>
    <n v="70"/>
    <n v="46"/>
    <n v="271"/>
    <n v="67.75"/>
    <n v="98"/>
    <n v="84"/>
    <n v="67"/>
    <n v="96"/>
    <n v="345"/>
    <x v="53"/>
    <n v="48"/>
    <n v="35"/>
    <n v="62"/>
    <n v="78"/>
    <n v="223"/>
    <n v="55.75"/>
    <n v="94"/>
    <n v="75"/>
    <n v="69"/>
    <n v="81"/>
    <n v="319"/>
    <n v="79.75"/>
    <m/>
    <n v="72.375"/>
  </r>
  <r>
    <x v="359"/>
    <s v="Habib Keller"/>
    <x v="1"/>
    <s v="20/02/2011"/>
    <x v="359"/>
    <n v="3556958767"/>
    <x v="359"/>
    <x v="3"/>
    <n v="300"/>
    <n v="252"/>
    <x v="5"/>
    <n v="40000"/>
    <n v="29070"/>
    <n v="29500"/>
    <n v="10500"/>
    <x v="100"/>
    <s v="PAP9Z2"/>
    <n v="71"/>
    <n v="42"/>
    <n v="79"/>
    <n v="37"/>
    <n v="229"/>
    <n v="57.25"/>
    <n v="48"/>
    <n v="90"/>
    <n v="55"/>
    <n v="97"/>
    <n v="290"/>
    <x v="19"/>
    <n v="47"/>
    <n v="41"/>
    <n v="60"/>
    <n v="75"/>
    <n v="223"/>
    <n v="55.75"/>
    <n v="41"/>
    <n v="44"/>
    <n v="35"/>
    <n v="85"/>
    <n v="205"/>
    <n v="51.25"/>
    <m/>
    <n v="59.1875"/>
  </r>
  <r>
    <x v="360"/>
    <s v="Rylan Dickson"/>
    <x v="1"/>
    <s v="11/03/2011"/>
    <x v="360"/>
    <n v="3560048818"/>
    <x v="360"/>
    <x v="3"/>
    <n v="300"/>
    <n v="245"/>
    <x v="25"/>
    <n v="40000"/>
    <n v="31092"/>
    <n v="31500"/>
    <n v="8500"/>
    <x v="63"/>
    <s v="M9CDQ5"/>
    <n v="89"/>
    <n v="62"/>
    <n v="73"/>
    <n v="88"/>
    <n v="312"/>
    <n v="78"/>
    <n v="73"/>
    <n v="45"/>
    <n v="54"/>
    <n v="75"/>
    <n v="247"/>
    <x v="72"/>
    <n v="95"/>
    <n v="54"/>
    <n v="72"/>
    <n v="50"/>
    <n v="271"/>
    <n v="67.75"/>
    <n v="93"/>
    <n v="88"/>
    <n v="62"/>
    <n v="43"/>
    <n v="286"/>
    <n v="71.5"/>
    <m/>
    <n v="69.75"/>
  </r>
  <r>
    <x v="361"/>
    <s v="Malcolm Preece"/>
    <x v="0"/>
    <s v="17/03/2011"/>
    <x v="361"/>
    <n v="3584320417"/>
    <x v="361"/>
    <x v="3"/>
    <n v="300"/>
    <n v="242"/>
    <x v="29"/>
    <n v="40000"/>
    <n v="28227"/>
    <n v="28500"/>
    <n v="11500"/>
    <x v="93"/>
    <s v="MA1YAN"/>
    <n v="97"/>
    <n v="63"/>
    <n v="49"/>
    <n v="55"/>
    <n v="264"/>
    <n v="66"/>
    <n v="76"/>
    <n v="54"/>
    <n v="45"/>
    <n v="92"/>
    <n v="267"/>
    <x v="52"/>
    <n v="82"/>
    <n v="54"/>
    <n v="72"/>
    <n v="63"/>
    <n v="271"/>
    <n v="67.75"/>
    <n v="58"/>
    <n v="49"/>
    <n v="85"/>
    <n v="66"/>
    <n v="258"/>
    <n v="64.5"/>
    <m/>
    <n v="66.25"/>
  </r>
  <r>
    <x v="362"/>
    <s v="Gavin Firth"/>
    <x v="0"/>
    <s v="26/03/2011"/>
    <x v="362"/>
    <n v="3593892719"/>
    <x v="362"/>
    <x v="3"/>
    <n v="300"/>
    <n v="240"/>
    <x v="28"/>
    <n v="40000"/>
    <n v="36444"/>
    <n v="36500"/>
    <n v="3500"/>
    <x v="12"/>
    <s v="JSF79Y"/>
    <n v="73"/>
    <n v="59"/>
    <n v="44"/>
    <n v="95"/>
    <n v="271"/>
    <n v="67.75"/>
    <n v="48"/>
    <n v="60"/>
    <n v="75"/>
    <n v="96"/>
    <n v="279"/>
    <x v="20"/>
    <n v="94"/>
    <n v="75"/>
    <n v="69"/>
    <n v="99"/>
    <n v="337"/>
    <n v="84.25"/>
    <n v="96"/>
    <n v="35"/>
    <n v="43"/>
    <n v="46"/>
    <n v="220"/>
    <n v="55"/>
    <m/>
    <n v="69.1875"/>
  </r>
  <r>
    <x v="363"/>
    <s v="Zane Hess"/>
    <x v="0"/>
    <s v="11/04/2011"/>
    <x v="363"/>
    <n v="3598488902"/>
    <x v="363"/>
    <x v="3"/>
    <n v="300"/>
    <n v="274"/>
    <x v="4"/>
    <n v="40000"/>
    <n v="31612"/>
    <n v="32000"/>
    <n v="8000"/>
    <x v="65"/>
    <s v="J7LLE3"/>
    <n v="77"/>
    <n v="35"/>
    <n v="93"/>
    <n v="36"/>
    <n v="241"/>
    <n v="60.25"/>
    <n v="43"/>
    <n v="73"/>
    <n v="35"/>
    <n v="43"/>
    <n v="194"/>
    <x v="82"/>
    <n v="36"/>
    <n v="45"/>
    <n v="61"/>
    <n v="67"/>
    <n v="209"/>
    <n v="52.25"/>
    <n v="79"/>
    <n v="37"/>
    <n v="45"/>
    <n v="79"/>
    <n v="240"/>
    <n v="60"/>
    <m/>
    <n v="55.25"/>
  </r>
  <r>
    <x v="364"/>
    <s v="Everett Singh"/>
    <x v="0"/>
    <s v="29/04/2011"/>
    <x v="364"/>
    <n v="3600243824"/>
    <x v="364"/>
    <x v="3"/>
    <n v="300"/>
    <n v="230"/>
    <x v="22"/>
    <n v="40000"/>
    <n v="28427"/>
    <n v="28500"/>
    <n v="11500"/>
    <x v="51"/>
    <s v="4S3KVD"/>
    <n v="45"/>
    <n v="40"/>
    <n v="58"/>
    <n v="89"/>
    <n v="232"/>
    <n v="58"/>
    <n v="64"/>
    <n v="62"/>
    <n v="61"/>
    <n v="69"/>
    <n v="256"/>
    <x v="67"/>
    <n v="54"/>
    <n v="69"/>
    <n v="90"/>
    <n v="41"/>
    <n v="254"/>
    <n v="63.5"/>
    <n v="91"/>
    <n v="95"/>
    <n v="70"/>
    <n v="47"/>
    <n v="303"/>
    <n v="75.75"/>
    <m/>
    <n v="65.3125"/>
  </r>
  <r>
    <x v="365"/>
    <s v="Shuaib Mccormick"/>
    <x v="0"/>
    <s v="05/05/2011"/>
    <x v="365"/>
    <n v="3601192280"/>
    <x v="365"/>
    <x v="3"/>
    <n v="300"/>
    <n v="200"/>
    <x v="12"/>
    <n v="40000"/>
    <n v="35594"/>
    <n v="36000"/>
    <n v="4000"/>
    <x v="90"/>
    <s v="VH10WE"/>
    <n v="54"/>
    <n v="78"/>
    <n v="62"/>
    <n v="38"/>
    <n v="232"/>
    <n v="58"/>
    <n v="41"/>
    <n v="89"/>
    <n v="51"/>
    <n v="85"/>
    <n v="266"/>
    <x v="57"/>
    <n v="74"/>
    <n v="52"/>
    <n v="42"/>
    <n v="59"/>
    <n v="227"/>
    <n v="56.75"/>
    <n v="79"/>
    <n v="97"/>
    <n v="87"/>
    <n v="40"/>
    <n v="303"/>
    <n v="75.75"/>
    <m/>
    <n v="64.25"/>
  </r>
  <r>
    <x v="366"/>
    <s v="Kanye Delarosa"/>
    <x v="0"/>
    <s v="29/05/2011"/>
    <x v="366"/>
    <n v="3614429238"/>
    <x v="366"/>
    <x v="3"/>
    <n v="300"/>
    <n v="203"/>
    <x v="24"/>
    <n v="40000"/>
    <n v="35423"/>
    <n v="35500"/>
    <n v="4500"/>
    <x v="53"/>
    <s v="R7OG7L"/>
    <n v="95"/>
    <n v="66"/>
    <n v="65"/>
    <n v="80"/>
    <n v="306"/>
    <n v="76.5"/>
    <n v="91"/>
    <n v="71"/>
    <n v="44"/>
    <n v="58"/>
    <n v="264"/>
    <x v="105"/>
    <n v="88"/>
    <n v="92"/>
    <n v="65"/>
    <n v="58"/>
    <n v="303"/>
    <n v="75.75"/>
    <n v="94"/>
    <n v="58"/>
    <n v="86"/>
    <n v="83"/>
    <n v="321"/>
    <n v="80.25"/>
    <m/>
    <n v="74.625"/>
  </r>
  <r>
    <x v="367"/>
    <s v="Adeel Butt"/>
    <x v="0"/>
    <s v="09/06/2011"/>
    <x v="367"/>
    <n v="3617011319"/>
    <x v="367"/>
    <x v="3"/>
    <n v="300"/>
    <n v="238"/>
    <x v="31"/>
    <n v="40000"/>
    <n v="35084"/>
    <n v="35500"/>
    <n v="4500"/>
    <x v="33"/>
    <s v="JZ5K7M"/>
    <n v="63"/>
    <n v="46"/>
    <n v="64"/>
    <n v="50"/>
    <n v="223"/>
    <n v="55.75"/>
    <n v="66"/>
    <n v="95"/>
    <n v="93"/>
    <n v="67"/>
    <n v="321"/>
    <x v="132"/>
    <n v="47"/>
    <n v="93"/>
    <n v="40"/>
    <n v="55"/>
    <n v="235"/>
    <n v="58.75"/>
    <n v="63"/>
    <n v="99"/>
    <n v="77"/>
    <n v="65"/>
    <n v="304"/>
    <n v="76"/>
    <m/>
    <n v="67.6875"/>
  </r>
  <r>
    <x v="368"/>
    <s v="Chaim Tyler"/>
    <x v="0"/>
    <s v="09/01/2010"/>
    <x v="368"/>
    <n v="3623888078"/>
    <x v="368"/>
    <x v="4"/>
    <n v="300"/>
    <n v="247"/>
    <x v="25"/>
    <n v="50000"/>
    <n v="46144"/>
    <n v="46500"/>
    <n v="3500"/>
    <x v="35"/>
    <s v="2KOY5O"/>
    <n v="49"/>
    <n v="56"/>
    <n v="38"/>
    <n v="42"/>
    <n v="185"/>
    <n v="46.25"/>
    <n v="99"/>
    <n v="87"/>
    <n v="82"/>
    <n v="45"/>
    <n v="313"/>
    <x v="81"/>
    <n v="94"/>
    <n v="92"/>
    <n v="99"/>
    <n v="72"/>
    <n v="357"/>
    <n v="89.25"/>
    <n v="68"/>
    <n v="90"/>
    <n v="65"/>
    <n v="72"/>
    <n v="295"/>
    <n v="73.75"/>
    <m/>
    <n v="71.875"/>
  </r>
  <r>
    <x v="369"/>
    <s v="Nadeem O'Connor"/>
    <x v="0"/>
    <s v="17/01/2010"/>
    <x v="369"/>
    <n v="3648536348"/>
    <x v="369"/>
    <x v="4"/>
    <n v="300"/>
    <n v="242"/>
    <x v="29"/>
    <n v="50000"/>
    <n v="38593"/>
    <n v="39000"/>
    <n v="11000"/>
    <x v="20"/>
    <s v="7RJD1S"/>
    <n v="55"/>
    <n v="62"/>
    <n v="91"/>
    <n v="66"/>
    <n v="274"/>
    <n v="68.5"/>
    <n v="52"/>
    <n v="58"/>
    <n v="40"/>
    <n v="64"/>
    <n v="214"/>
    <x v="141"/>
    <n v="57"/>
    <n v="79"/>
    <n v="56"/>
    <n v="76"/>
    <n v="268"/>
    <n v="67"/>
    <n v="55"/>
    <n v="51"/>
    <n v="73"/>
    <n v="97"/>
    <n v="276"/>
    <n v="69"/>
    <m/>
    <n v="64.5"/>
  </r>
  <r>
    <x v="370"/>
    <s v="Findlay Alford"/>
    <x v="1"/>
    <s v="05/02/2010"/>
    <x v="370"/>
    <n v="3664875473"/>
    <x v="370"/>
    <x v="4"/>
    <n v="300"/>
    <n v="258"/>
    <x v="30"/>
    <n v="50000"/>
    <n v="41869"/>
    <n v="42000"/>
    <n v="8000"/>
    <x v="41"/>
    <s v="OKONBW"/>
    <n v="49"/>
    <n v="63"/>
    <n v="92"/>
    <n v="37"/>
    <n v="241"/>
    <n v="60.25"/>
    <n v="40"/>
    <n v="46"/>
    <n v="91"/>
    <n v="83"/>
    <n v="260"/>
    <x v="70"/>
    <n v="76"/>
    <n v="90"/>
    <n v="95"/>
    <n v="84"/>
    <n v="345"/>
    <n v="86.25"/>
    <n v="49"/>
    <n v="39"/>
    <n v="99"/>
    <n v="52"/>
    <n v="239"/>
    <n v="59.75"/>
    <m/>
    <n v="67.8125"/>
  </r>
  <r>
    <x v="371"/>
    <s v="Ronald Marquez"/>
    <x v="1"/>
    <s v="11/02/2010"/>
    <x v="371"/>
    <n v="3695186687"/>
    <x v="371"/>
    <x v="4"/>
    <n v="300"/>
    <n v="221"/>
    <x v="26"/>
    <n v="50000"/>
    <n v="41928"/>
    <n v="42000"/>
    <n v="8000"/>
    <x v="123"/>
    <s v="9YKDQF"/>
    <n v="50"/>
    <n v="96"/>
    <n v="45"/>
    <n v="80"/>
    <n v="271"/>
    <n v="67.75"/>
    <n v="99"/>
    <n v="37"/>
    <n v="98"/>
    <n v="90"/>
    <n v="324"/>
    <x v="129"/>
    <n v="91"/>
    <n v="52"/>
    <n v="94"/>
    <n v="71"/>
    <n v="308"/>
    <n v="77"/>
    <n v="60"/>
    <n v="37"/>
    <n v="55"/>
    <n v="61"/>
    <n v="213"/>
    <n v="53.25"/>
    <m/>
    <n v="69.75"/>
  </r>
  <r>
    <x v="372"/>
    <s v="Rikesh Holden"/>
    <x v="0"/>
    <s v="14/02/2010"/>
    <x v="372"/>
    <n v="3704423848"/>
    <x v="372"/>
    <x v="4"/>
    <n v="300"/>
    <n v="288"/>
    <x v="19"/>
    <n v="50000"/>
    <n v="43662"/>
    <n v="44000"/>
    <n v="6000"/>
    <x v="23"/>
    <s v="B6HY64"/>
    <n v="96"/>
    <n v="50"/>
    <n v="75"/>
    <n v="35"/>
    <n v="256"/>
    <n v="64"/>
    <n v="37"/>
    <n v="64"/>
    <n v="36"/>
    <n v="43"/>
    <n v="180"/>
    <x v="142"/>
    <n v="92"/>
    <n v="62"/>
    <n v="73"/>
    <n v="68"/>
    <n v="295"/>
    <n v="73.75"/>
    <n v="56"/>
    <n v="85"/>
    <n v="83"/>
    <n v="53"/>
    <n v="277"/>
    <n v="69.25"/>
    <m/>
    <n v="63"/>
  </r>
  <r>
    <x v="373"/>
    <s v="Franklin Lindsey"/>
    <x v="1"/>
    <s v="15/02/2010"/>
    <x v="373"/>
    <n v="3720149243"/>
    <x v="373"/>
    <x v="4"/>
    <n v="300"/>
    <n v="191"/>
    <x v="9"/>
    <n v="50000"/>
    <n v="40069"/>
    <n v="40500"/>
    <n v="9500"/>
    <x v="83"/>
    <s v="7CZBGS"/>
    <n v="41"/>
    <n v="88"/>
    <n v="96"/>
    <n v="71"/>
    <n v="296"/>
    <n v="74"/>
    <n v="61"/>
    <n v="54"/>
    <n v="53"/>
    <n v="66"/>
    <n v="234"/>
    <x v="45"/>
    <n v="83"/>
    <n v="99"/>
    <n v="77"/>
    <n v="59"/>
    <n v="318"/>
    <n v="79.5"/>
    <n v="56"/>
    <n v="84"/>
    <n v="49"/>
    <n v="43"/>
    <n v="232"/>
    <n v="58"/>
    <m/>
    <n v="67.5"/>
  </r>
  <r>
    <x v="374"/>
    <s v="Keenan Rennie"/>
    <x v="0"/>
    <s v="04/03/2010"/>
    <x v="374"/>
    <n v="3722057993"/>
    <x v="374"/>
    <x v="4"/>
    <n v="300"/>
    <n v="216"/>
    <x v="7"/>
    <n v="50000"/>
    <n v="47501"/>
    <n v="48000"/>
    <n v="2000"/>
    <x v="59"/>
    <s v="7JS5T5"/>
    <n v="63"/>
    <n v="60"/>
    <n v="81"/>
    <n v="69"/>
    <n v="273"/>
    <n v="68.25"/>
    <n v="81"/>
    <n v="68"/>
    <n v="92"/>
    <n v="59"/>
    <n v="300"/>
    <x v="29"/>
    <n v="94"/>
    <n v="79"/>
    <n v="99"/>
    <n v="97"/>
    <n v="369"/>
    <n v="92.25"/>
    <n v="56"/>
    <n v="95"/>
    <n v="84"/>
    <n v="65"/>
    <n v="300"/>
    <n v="75"/>
    <m/>
    <n v="77.625"/>
  </r>
  <r>
    <x v="375"/>
    <s v="Keith Schmidt"/>
    <x v="0"/>
    <s v="13/04/2010"/>
    <x v="375"/>
    <n v="3728689040"/>
    <x v="375"/>
    <x v="4"/>
    <n v="300"/>
    <n v="244"/>
    <x v="29"/>
    <n v="50000"/>
    <n v="46701"/>
    <n v="47000"/>
    <n v="3000"/>
    <x v="104"/>
    <s v="0KA22K"/>
    <n v="65"/>
    <n v="50"/>
    <n v="60"/>
    <n v="45"/>
    <n v="220"/>
    <n v="55"/>
    <n v="87"/>
    <n v="63"/>
    <n v="82"/>
    <n v="86"/>
    <n v="318"/>
    <x v="16"/>
    <n v="87"/>
    <n v="65"/>
    <n v="61"/>
    <n v="91"/>
    <n v="304"/>
    <n v="76"/>
    <n v="63"/>
    <n v="95"/>
    <n v="55"/>
    <n v="83"/>
    <n v="296"/>
    <n v="74"/>
    <m/>
    <n v="71.125"/>
  </r>
  <r>
    <x v="376"/>
    <s v="Bret Adam"/>
    <x v="0"/>
    <s v="18/04/2010"/>
    <x v="376"/>
    <n v="3729085512"/>
    <x v="376"/>
    <x v="4"/>
    <n v="300"/>
    <n v="241"/>
    <x v="28"/>
    <n v="50000"/>
    <n v="40708"/>
    <n v="41000"/>
    <n v="9000"/>
    <x v="1"/>
    <s v="52RJ7O"/>
    <n v="75"/>
    <n v="61"/>
    <n v="99"/>
    <n v="66"/>
    <n v="301"/>
    <n v="75.25"/>
    <n v="45"/>
    <n v="48"/>
    <n v="75"/>
    <n v="91"/>
    <n v="259"/>
    <x v="7"/>
    <n v="81"/>
    <n v="37"/>
    <n v="56"/>
    <n v="38"/>
    <n v="212"/>
    <n v="53"/>
    <n v="47"/>
    <n v="77"/>
    <n v="36"/>
    <n v="37"/>
    <n v="197"/>
    <n v="49.25"/>
    <m/>
    <n v="60.5625"/>
  </r>
  <r>
    <x v="377"/>
    <s v="Ammar Mcphee"/>
    <x v="0"/>
    <s v="14/05/2010"/>
    <x v="377"/>
    <n v="3739158404"/>
    <x v="377"/>
    <x v="4"/>
    <n v="300"/>
    <n v="213"/>
    <x v="6"/>
    <n v="50000"/>
    <n v="43415"/>
    <n v="43500"/>
    <n v="6500"/>
    <x v="45"/>
    <s v="IV7EFT"/>
    <n v="75"/>
    <n v="54"/>
    <n v="65"/>
    <n v="43"/>
    <n v="237"/>
    <n v="59.25"/>
    <n v="92"/>
    <n v="37"/>
    <n v="93"/>
    <n v="52"/>
    <n v="274"/>
    <x v="25"/>
    <n v="49"/>
    <n v="65"/>
    <n v="94"/>
    <n v="77"/>
    <n v="285"/>
    <n v="71.25"/>
    <n v="49"/>
    <n v="58"/>
    <n v="51"/>
    <n v="37"/>
    <n v="195"/>
    <n v="48.75"/>
    <m/>
    <n v="61.9375"/>
  </r>
  <r>
    <x v="378"/>
    <s v="Camille Dodd"/>
    <x v="0"/>
    <s v="28/05/2010"/>
    <x v="378"/>
    <n v="3756143277"/>
    <x v="378"/>
    <x v="4"/>
    <n v="300"/>
    <n v="227"/>
    <x v="14"/>
    <n v="50000"/>
    <n v="44215"/>
    <n v="44500"/>
    <n v="5500"/>
    <x v="49"/>
    <s v="VQGUWQ"/>
    <n v="59"/>
    <n v="40"/>
    <n v="69"/>
    <n v="47"/>
    <n v="215"/>
    <n v="53.75"/>
    <n v="47"/>
    <n v="65"/>
    <n v="99"/>
    <n v="80"/>
    <n v="291"/>
    <x v="17"/>
    <n v="71"/>
    <n v="56"/>
    <n v="94"/>
    <n v="54"/>
    <n v="275"/>
    <n v="68.75"/>
    <n v="79"/>
    <n v="82"/>
    <n v="51"/>
    <n v="75"/>
    <n v="287"/>
    <n v="71.75"/>
    <m/>
    <n v="66.75"/>
  </r>
  <r>
    <x v="379"/>
    <s v="Ridwan Huang"/>
    <x v="0"/>
    <s v="30/05/2010"/>
    <x v="379"/>
    <n v="3759809778"/>
    <x v="379"/>
    <x v="4"/>
    <n v="300"/>
    <n v="192"/>
    <x v="9"/>
    <n v="50000"/>
    <n v="49892"/>
    <n v="50000"/>
    <n v="0"/>
    <x v="108"/>
    <s v="W2L882"/>
    <n v="35"/>
    <n v="91"/>
    <n v="93"/>
    <n v="76"/>
    <n v="295"/>
    <n v="73.75"/>
    <n v="74"/>
    <n v="50"/>
    <n v="67"/>
    <n v="36"/>
    <n v="227"/>
    <x v="41"/>
    <n v="90"/>
    <n v="57"/>
    <n v="87"/>
    <n v="44"/>
    <n v="278"/>
    <n v="69.5"/>
    <n v="89"/>
    <n v="87"/>
    <n v="96"/>
    <n v="47"/>
    <n v="319"/>
    <n v="79.75"/>
    <m/>
    <n v="69.9375"/>
  </r>
  <r>
    <x v="380"/>
    <s v="Nabeel Foster"/>
    <x v="0"/>
    <s v="07/06/2010"/>
    <x v="380"/>
    <n v="3775796061"/>
    <x v="380"/>
    <x v="4"/>
    <n v="300"/>
    <n v="267"/>
    <x v="10"/>
    <n v="50000"/>
    <n v="48789"/>
    <n v="49000"/>
    <n v="1000"/>
    <x v="30"/>
    <s v="YEGA6J"/>
    <n v="74"/>
    <n v="38"/>
    <n v="94"/>
    <n v="67"/>
    <n v="273"/>
    <n v="68.25"/>
    <n v="48"/>
    <n v="93"/>
    <n v="64"/>
    <n v="66"/>
    <n v="271"/>
    <x v="23"/>
    <n v="78"/>
    <n v="53"/>
    <n v="37"/>
    <n v="63"/>
    <n v="231"/>
    <n v="57.75"/>
    <n v="72"/>
    <n v="65"/>
    <n v="74"/>
    <n v="70"/>
    <n v="281"/>
    <n v="70.25"/>
    <m/>
    <n v="66"/>
  </r>
  <r>
    <x v="381"/>
    <s v="Amman Beattie"/>
    <x v="1"/>
    <s v="04/07/2010"/>
    <x v="381"/>
    <n v="3777604783"/>
    <x v="381"/>
    <x v="4"/>
    <n v="300"/>
    <n v="282"/>
    <x v="11"/>
    <n v="50000"/>
    <n v="39797"/>
    <n v="40000"/>
    <n v="10000"/>
    <x v="64"/>
    <s v="MX6ZOT"/>
    <n v="74"/>
    <n v="72"/>
    <n v="67"/>
    <n v="83"/>
    <n v="296"/>
    <n v="74"/>
    <n v="36"/>
    <n v="49"/>
    <n v="44"/>
    <n v="88"/>
    <n v="217"/>
    <x v="64"/>
    <n v="81"/>
    <n v="83"/>
    <n v="48"/>
    <n v="75"/>
    <n v="287"/>
    <n v="71.75"/>
    <n v="96"/>
    <n v="74"/>
    <n v="76"/>
    <n v="56"/>
    <n v="302"/>
    <n v="75.5"/>
    <m/>
    <n v="68.875"/>
  </r>
  <r>
    <x v="382"/>
    <s v="Tim Ryder"/>
    <x v="1"/>
    <s v="17/07/2010"/>
    <x v="382"/>
    <n v="3778430250"/>
    <x v="382"/>
    <x v="4"/>
    <n v="300"/>
    <n v="290"/>
    <x v="17"/>
    <n v="50000"/>
    <n v="45194"/>
    <n v="45500"/>
    <n v="4500"/>
    <x v="11"/>
    <s v="2SKS6L"/>
    <n v="57"/>
    <n v="89"/>
    <n v="97"/>
    <n v="45"/>
    <n v="288"/>
    <n v="72"/>
    <n v="42"/>
    <n v="80"/>
    <n v="86"/>
    <n v="70"/>
    <n v="278"/>
    <x v="126"/>
    <n v="49"/>
    <n v="50"/>
    <n v="72"/>
    <n v="70"/>
    <n v="241"/>
    <n v="60.25"/>
    <n v="79"/>
    <n v="94"/>
    <n v="90"/>
    <n v="75"/>
    <n v="338"/>
    <n v="84.5"/>
    <m/>
    <n v="71.5625"/>
  </r>
  <r>
    <x v="383"/>
    <s v="Glenn Kumar"/>
    <x v="0"/>
    <s v="12/08/2010"/>
    <x v="383"/>
    <n v="3780877131"/>
    <x v="383"/>
    <x v="4"/>
    <n v="300"/>
    <n v="231"/>
    <x v="22"/>
    <n v="50000"/>
    <n v="42111"/>
    <n v="42500"/>
    <n v="7500"/>
    <x v="85"/>
    <s v="Z839TP"/>
    <n v="50"/>
    <n v="56"/>
    <n v="37"/>
    <n v="35"/>
    <n v="178"/>
    <n v="44.5"/>
    <n v="90"/>
    <n v="75"/>
    <n v="97"/>
    <n v="98"/>
    <n v="360"/>
    <x v="143"/>
    <n v="91"/>
    <n v="60"/>
    <n v="82"/>
    <n v="61"/>
    <n v="294"/>
    <n v="73.5"/>
    <n v="60"/>
    <n v="53"/>
    <n v="41"/>
    <n v="83"/>
    <n v="237"/>
    <n v="59.25"/>
    <m/>
    <n v="66.8125"/>
  </r>
  <r>
    <x v="384"/>
    <s v="River Mendoza"/>
    <x v="1"/>
    <s v="08/09/2010"/>
    <x v="384"/>
    <n v="3785181412"/>
    <x v="384"/>
    <x v="4"/>
    <n v="300"/>
    <n v="263"/>
    <x v="34"/>
    <n v="50000"/>
    <n v="47437"/>
    <n v="47500"/>
    <n v="2500"/>
    <x v="65"/>
    <s v="QQG6LK"/>
    <n v="57"/>
    <n v="44"/>
    <n v="47"/>
    <n v="51"/>
    <n v="199"/>
    <n v="49.75"/>
    <n v="90"/>
    <n v="53"/>
    <n v="79"/>
    <n v="78"/>
    <n v="300"/>
    <x v="29"/>
    <n v="53"/>
    <n v="40"/>
    <n v="64"/>
    <n v="73"/>
    <n v="230"/>
    <n v="57.5"/>
    <n v="46"/>
    <n v="61"/>
    <n v="43"/>
    <n v="91"/>
    <n v="241"/>
    <n v="60.25"/>
    <m/>
    <n v="60.625"/>
  </r>
  <r>
    <x v="385"/>
    <s v="Hasan Todd"/>
    <x v="1"/>
    <s v="16/09/2010"/>
    <x v="385"/>
    <n v="3785584523"/>
    <x v="385"/>
    <x v="4"/>
    <n v="300"/>
    <n v="245"/>
    <x v="25"/>
    <n v="50000"/>
    <n v="40136"/>
    <n v="40500"/>
    <n v="9500"/>
    <x v="78"/>
    <s v="MNLZGE"/>
    <n v="52"/>
    <n v="46"/>
    <n v="82"/>
    <n v="91"/>
    <n v="271"/>
    <n v="67.75"/>
    <n v="90"/>
    <n v="54"/>
    <n v="83"/>
    <n v="76"/>
    <n v="303"/>
    <x v="77"/>
    <n v="64"/>
    <n v="82"/>
    <n v="74"/>
    <n v="87"/>
    <n v="307"/>
    <n v="76.75"/>
    <n v="75"/>
    <n v="52"/>
    <n v="95"/>
    <n v="54"/>
    <n v="276"/>
    <n v="69"/>
    <m/>
    <n v="72.3125"/>
  </r>
  <r>
    <x v="386"/>
    <s v="Niall Calvert"/>
    <x v="1"/>
    <s v="20/09/2010"/>
    <x v="386"/>
    <n v="3787696743"/>
    <x v="386"/>
    <x v="4"/>
    <n v="300"/>
    <n v="276"/>
    <x v="18"/>
    <n v="50000"/>
    <n v="45708"/>
    <n v="46000"/>
    <n v="4000"/>
    <x v="86"/>
    <s v="6BAWA9"/>
    <n v="95"/>
    <n v="86"/>
    <n v="65"/>
    <n v="72"/>
    <n v="318"/>
    <n v="79.5"/>
    <n v="94"/>
    <n v="63"/>
    <n v="88"/>
    <n v="87"/>
    <n v="332"/>
    <x v="40"/>
    <n v="77"/>
    <n v="45"/>
    <n v="88"/>
    <n v="76"/>
    <n v="286"/>
    <n v="71.5"/>
    <n v="63"/>
    <n v="75"/>
    <n v="66"/>
    <n v="62"/>
    <n v="266"/>
    <n v="66.5"/>
    <m/>
    <n v="75.125"/>
  </r>
  <r>
    <x v="387"/>
    <s v="Saul Caldwell"/>
    <x v="1"/>
    <s v="12/10/2010"/>
    <x v="387"/>
    <n v="3799822918"/>
    <x v="387"/>
    <x v="4"/>
    <n v="300"/>
    <n v="201"/>
    <x v="12"/>
    <n v="50000"/>
    <n v="44530"/>
    <n v="45000"/>
    <n v="5000"/>
    <x v="102"/>
    <s v="EKNFMU"/>
    <n v="50"/>
    <n v="38"/>
    <n v="84"/>
    <n v="62"/>
    <n v="234"/>
    <n v="58.5"/>
    <n v="63"/>
    <n v="62"/>
    <n v="49"/>
    <n v="63"/>
    <n v="237"/>
    <x v="125"/>
    <n v="93"/>
    <n v="72"/>
    <n v="71"/>
    <n v="98"/>
    <n v="334"/>
    <n v="83.5"/>
    <n v="49"/>
    <n v="62"/>
    <n v="66"/>
    <n v="74"/>
    <n v="251"/>
    <n v="62.75"/>
    <m/>
    <n v="66"/>
  </r>
  <r>
    <x v="388"/>
    <s v="Ronan Montgomery"/>
    <x v="0"/>
    <s v="08/11/2010"/>
    <x v="388"/>
    <n v="3800601744"/>
    <x v="388"/>
    <x v="4"/>
    <n v="300"/>
    <n v="294"/>
    <x v="8"/>
    <n v="50000"/>
    <n v="40025"/>
    <n v="40500"/>
    <n v="9500"/>
    <x v="15"/>
    <s v="N79XKH"/>
    <n v="48"/>
    <n v="47"/>
    <n v="70"/>
    <n v="90"/>
    <n v="255"/>
    <n v="63.75"/>
    <n v="38"/>
    <n v="94"/>
    <n v="51"/>
    <n v="94"/>
    <n v="277"/>
    <x v="83"/>
    <n v="69"/>
    <n v="62"/>
    <n v="75"/>
    <n v="41"/>
    <n v="247"/>
    <n v="61.75"/>
    <n v="62"/>
    <n v="68"/>
    <n v="44"/>
    <n v="78"/>
    <n v="252"/>
    <n v="63"/>
    <m/>
    <n v="64.4375"/>
  </r>
  <r>
    <x v="389"/>
    <s v="Gregg Irwin"/>
    <x v="1"/>
    <s v="13/11/2010"/>
    <x v="389"/>
    <n v="3822639209"/>
    <x v="389"/>
    <x v="4"/>
    <n v="300"/>
    <n v="284"/>
    <x v="1"/>
    <n v="50000"/>
    <n v="45358"/>
    <n v="45500"/>
    <n v="4500"/>
    <x v="103"/>
    <s v="DK9HFQ"/>
    <n v="70"/>
    <n v="68"/>
    <n v="76"/>
    <n v="72"/>
    <n v="286"/>
    <n v="71.5"/>
    <n v="58"/>
    <n v="73"/>
    <n v="72"/>
    <n v="40"/>
    <n v="243"/>
    <x v="1"/>
    <n v="84"/>
    <n v="85"/>
    <n v="72"/>
    <n v="84"/>
    <n v="325"/>
    <n v="81.25"/>
    <n v="52"/>
    <n v="52"/>
    <n v="59"/>
    <n v="58"/>
    <n v="221"/>
    <n v="55.25"/>
    <m/>
    <n v="67.1875"/>
  </r>
  <r>
    <x v="390"/>
    <s v="John Cisneros"/>
    <x v="1"/>
    <s v="25/11/2010"/>
    <x v="390"/>
    <n v="3832224466"/>
    <x v="390"/>
    <x v="4"/>
    <n v="300"/>
    <n v="194"/>
    <x v="13"/>
    <n v="50000"/>
    <n v="49526"/>
    <n v="50000"/>
    <n v="0"/>
    <x v="110"/>
    <s v="97FU97"/>
    <n v="38"/>
    <n v="68"/>
    <n v="59"/>
    <n v="80"/>
    <n v="245"/>
    <n v="61.25"/>
    <n v="48"/>
    <n v="55"/>
    <n v="99"/>
    <n v="41"/>
    <n v="243"/>
    <x v="1"/>
    <n v="63"/>
    <n v="56"/>
    <n v="45"/>
    <n v="60"/>
    <n v="224"/>
    <n v="56"/>
    <n v="37"/>
    <n v="99"/>
    <n v="61"/>
    <n v="70"/>
    <n v="267"/>
    <n v="66.75"/>
    <m/>
    <n v="61.1875"/>
  </r>
  <r>
    <x v="391"/>
    <s v="Aarron Larson"/>
    <x v="0"/>
    <s v="13/12/2010"/>
    <x v="391"/>
    <n v="3834737447"/>
    <x v="391"/>
    <x v="4"/>
    <n v="300"/>
    <n v="206"/>
    <x v="23"/>
    <n v="50000"/>
    <n v="45299"/>
    <n v="45500"/>
    <n v="4500"/>
    <x v="34"/>
    <s v="HHFZR6"/>
    <n v="39"/>
    <n v="72"/>
    <n v="92"/>
    <n v="50"/>
    <n v="253"/>
    <n v="63.25"/>
    <n v="83"/>
    <n v="42"/>
    <n v="80"/>
    <n v="64"/>
    <n v="269"/>
    <x v="27"/>
    <n v="77"/>
    <n v="58"/>
    <n v="47"/>
    <n v="66"/>
    <n v="248"/>
    <n v="62"/>
    <n v="66"/>
    <n v="72"/>
    <n v="55"/>
    <n v="35"/>
    <n v="228"/>
    <n v="57"/>
    <m/>
    <n v="62.375"/>
  </r>
  <r>
    <x v="392"/>
    <s v="Tadhg Wade"/>
    <x v="0"/>
    <s v="14/12/2010"/>
    <x v="392"/>
    <n v="3895062472"/>
    <x v="392"/>
    <x v="4"/>
    <n v="300"/>
    <n v="219"/>
    <x v="0"/>
    <n v="50000"/>
    <n v="42597"/>
    <n v="43000"/>
    <n v="7000"/>
    <x v="16"/>
    <s v="58YO2F"/>
    <n v="75"/>
    <n v="60"/>
    <n v="75"/>
    <n v="52"/>
    <n v="262"/>
    <n v="65.5"/>
    <n v="95"/>
    <n v="52"/>
    <n v="65"/>
    <n v="80"/>
    <n v="292"/>
    <x v="6"/>
    <n v="91"/>
    <n v="64"/>
    <n v="59"/>
    <n v="59"/>
    <n v="273"/>
    <n v="68.25"/>
    <n v="54"/>
    <n v="87"/>
    <n v="78"/>
    <n v="61"/>
    <n v="280"/>
    <n v="70"/>
    <m/>
    <n v="69.1875"/>
  </r>
  <r>
    <x v="393"/>
    <s v="Reyansh Marin"/>
    <x v="1"/>
    <s v="07/01/2010"/>
    <x v="393"/>
    <n v="3923665046"/>
    <x v="393"/>
    <x v="4"/>
    <n v="300"/>
    <n v="268"/>
    <x v="10"/>
    <n v="50000"/>
    <n v="38238"/>
    <n v="38500"/>
    <n v="11500"/>
    <x v="18"/>
    <s v="96CQWS"/>
    <n v="46"/>
    <n v="59"/>
    <n v="96"/>
    <n v="55"/>
    <n v="256"/>
    <n v="64"/>
    <n v="65"/>
    <n v="99"/>
    <n v="74"/>
    <n v="48"/>
    <n v="286"/>
    <x v="113"/>
    <n v="67"/>
    <n v="85"/>
    <n v="81"/>
    <n v="59"/>
    <n v="292"/>
    <n v="73"/>
    <n v="60"/>
    <n v="72"/>
    <n v="69"/>
    <n v="90"/>
    <n v="291"/>
    <n v="72.75"/>
    <m/>
    <n v="70.3125"/>
  </r>
  <r>
    <x v="394"/>
    <s v="Juan Rosas"/>
    <x v="1"/>
    <s v="04/02/2010"/>
    <x v="394"/>
    <n v="3924099003"/>
    <x v="394"/>
    <x v="4"/>
    <n v="300"/>
    <n v="292"/>
    <x v="17"/>
    <n v="50000"/>
    <n v="46478"/>
    <n v="46500"/>
    <n v="3500"/>
    <x v="19"/>
    <s v="VCJX5Z"/>
    <n v="47"/>
    <n v="41"/>
    <n v="35"/>
    <n v="70"/>
    <n v="193"/>
    <n v="48.25"/>
    <n v="74"/>
    <n v="66"/>
    <n v="59"/>
    <n v="42"/>
    <n v="241"/>
    <x v="116"/>
    <n v="64"/>
    <n v="41"/>
    <n v="85"/>
    <n v="62"/>
    <n v="252"/>
    <n v="63"/>
    <n v="90"/>
    <n v="60"/>
    <n v="86"/>
    <n v="90"/>
    <n v="326"/>
    <n v="81.5"/>
    <m/>
    <n v="63.25"/>
  </r>
  <r>
    <x v="395"/>
    <s v="Zavier Blevins"/>
    <x v="1"/>
    <s v="13/02/2010"/>
    <x v="395"/>
    <n v="3935725161"/>
    <x v="395"/>
    <x v="4"/>
    <n v="300"/>
    <n v="238"/>
    <x v="31"/>
    <n v="50000"/>
    <n v="46080"/>
    <n v="46500"/>
    <n v="3500"/>
    <x v="56"/>
    <s v="XQS6BO"/>
    <n v="98"/>
    <n v="40"/>
    <n v="84"/>
    <n v="92"/>
    <n v="314"/>
    <n v="78.5"/>
    <n v="96"/>
    <n v="49"/>
    <n v="65"/>
    <n v="52"/>
    <n v="262"/>
    <x v="117"/>
    <n v="39"/>
    <n v="70"/>
    <n v="49"/>
    <n v="66"/>
    <n v="224"/>
    <n v="56"/>
    <n v="85"/>
    <n v="39"/>
    <n v="48"/>
    <n v="91"/>
    <n v="263"/>
    <n v="65.75"/>
    <m/>
    <n v="66.4375"/>
  </r>
  <r>
    <x v="396"/>
    <s v="Gus Choi"/>
    <x v="1"/>
    <s v="17/02/2010"/>
    <x v="396"/>
    <n v="3950909925"/>
    <x v="396"/>
    <x v="4"/>
    <n v="300"/>
    <n v="200"/>
    <x v="12"/>
    <n v="50000"/>
    <n v="38518"/>
    <n v="39000"/>
    <n v="11000"/>
    <x v="37"/>
    <s v="RXT0YG"/>
    <n v="36"/>
    <n v="61"/>
    <n v="39"/>
    <n v="53"/>
    <n v="189"/>
    <n v="47.25"/>
    <n v="90"/>
    <n v="65"/>
    <n v="78"/>
    <n v="41"/>
    <n v="274"/>
    <x v="25"/>
    <n v="88"/>
    <n v="77"/>
    <n v="53"/>
    <n v="57"/>
    <n v="275"/>
    <n v="68.75"/>
    <n v="82"/>
    <n v="59"/>
    <n v="80"/>
    <n v="65"/>
    <n v="286"/>
    <n v="71.5"/>
    <m/>
    <n v="64"/>
  </r>
  <r>
    <x v="397"/>
    <s v="Evangeline Mora"/>
    <x v="0"/>
    <s v="28/03/2010"/>
    <x v="397"/>
    <n v="3955011681"/>
    <x v="397"/>
    <x v="4"/>
    <n v="300"/>
    <n v="286"/>
    <x v="1"/>
    <n v="50000"/>
    <n v="46365"/>
    <n v="46500"/>
    <n v="3500"/>
    <x v="73"/>
    <s v="ZRVYQ6"/>
    <n v="70"/>
    <n v="96"/>
    <n v="92"/>
    <n v="71"/>
    <n v="329"/>
    <n v="82.25"/>
    <n v="71"/>
    <n v="54"/>
    <n v="74"/>
    <n v="85"/>
    <n v="284"/>
    <x v="80"/>
    <n v="89"/>
    <n v="68"/>
    <n v="43"/>
    <n v="63"/>
    <n v="263"/>
    <n v="65.75"/>
    <n v="40"/>
    <n v="80"/>
    <n v="51"/>
    <n v="81"/>
    <n v="252"/>
    <n v="63"/>
    <m/>
    <n v="70.5"/>
  </r>
  <r>
    <x v="398"/>
    <s v="Roosevelt Reid"/>
    <x v="0"/>
    <s v="03/04/2010"/>
    <x v="398"/>
    <n v="3968434878"/>
    <x v="398"/>
    <x v="4"/>
    <n v="300"/>
    <n v="222"/>
    <x v="26"/>
    <n v="50000"/>
    <n v="39159"/>
    <n v="39500"/>
    <n v="10500"/>
    <x v="119"/>
    <s v="21934X"/>
    <n v="68"/>
    <n v="58"/>
    <n v="59"/>
    <n v="83"/>
    <n v="268"/>
    <n v="67"/>
    <n v="47"/>
    <n v="78"/>
    <n v="67"/>
    <n v="83"/>
    <n v="275"/>
    <x v="61"/>
    <n v="83"/>
    <n v="76"/>
    <n v="58"/>
    <n v="67"/>
    <n v="284"/>
    <n v="71"/>
    <n v="58"/>
    <n v="59"/>
    <n v="96"/>
    <n v="79"/>
    <n v="292"/>
    <n v="73"/>
    <m/>
    <n v="69.9375"/>
  </r>
  <r>
    <x v="399"/>
    <s v="Siraj Fountain"/>
    <x v="0"/>
    <s v="23/04/2010"/>
    <x v="399"/>
    <n v="3981875479"/>
    <x v="399"/>
    <x v="4"/>
    <n v="300"/>
    <n v="220"/>
    <x v="0"/>
    <n v="50000"/>
    <n v="41100"/>
    <n v="41500"/>
    <n v="8500"/>
    <x v="24"/>
    <s v="LGLLN0"/>
    <n v="46"/>
    <n v="96"/>
    <n v="87"/>
    <n v="66"/>
    <n v="295"/>
    <n v="73.75"/>
    <n v="65"/>
    <n v="96"/>
    <n v="60"/>
    <n v="48"/>
    <n v="269"/>
    <x v="27"/>
    <n v="94"/>
    <n v="40"/>
    <n v="50"/>
    <n v="88"/>
    <n v="272"/>
    <n v="68"/>
    <n v="55"/>
    <n v="58"/>
    <n v="54"/>
    <n v="77"/>
    <n v="244"/>
    <n v="61"/>
    <m/>
    <n v="67.5"/>
  </r>
  <r>
    <x v="400"/>
    <s v="Sultan Chung"/>
    <x v="1"/>
    <s v="13/05/2010"/>
    <x v="400"/>
    <n v="4000125915"/>
    <x v="400"/>
    <x v="4"/>
    <n v="300"/>
    <n v="273"/>
    <x v="4"/>
    <n v="50000"/>
    <n v="42731"/>
    <n v="43000"/>
    <n v="7000"/>
    <x v="121"/>
    <s v="IRPBEI"/>
    <n v="38"/>
    <n v="62"/>
    <n v="69"/>
    <n v="77"/>
    <n v="246"/>
    <n v="61.5"/>
    <n v="91"/>
    <n v="44"/>
    <n v="59"/>
    <n v="36"/>
    <n v="230"/>
    <x v="34"/>
    <n v="88"/>
    <n v="49"/>
    <n v="88"/>
    <n v="46"/>
    <n v="271"/>
    <n v="67.75"/>
    <n v="41"/>
    <n v="64"/>
    <n v="73"/>
    <n v="45"/>
    <n v="223"/>
    <n v="55.75"/>
    <m/>
    <n v="60.625"/>
  </r>
  <r>
    <x v="401"/>
    <s v="Tj Jones"/>
    <x v="1"/>
    <s v="21/05/2010"/>
    <x v="401"/>
    <n v="4005405978"/>
    <x v="401"/>
    <x v="4"/>
    <n v="300"/>
    <n v="205"/>
    <x v="24"/>
    <n v="50000"/>
    <n v="38033"/>
    <n v="38500"/>
    <n v="11500"/>
    <x v="91"/>
    <s v="R2TOUP"/>
    <n v="51"/>
    <n v="60"/>
    <n v="50"/>
    <n v="74"/>
    <n v="235"/>
    <n v="58.75"/>
    <n v="48"/>
    <n v="94"/>
    <n v="72"/>
    <n v="78"/>
    <n v="292"/>
    <x v="6"/>
    <n v="50"/>
    <n v="91"/>
    <n v="66"/>
    <n v="68"/>
    <n v="275"/>
    <n v="68.75"/>
    <n v="76"/>
    <n v="81"/>
    <n v="90"/>
    <n v="61"/>
    <n v="308"/>
    <n v="77"/>
    <m/>
    <n v="69.375"/>
  </r>
  <r>
    <x v="402"/>
    <s v="Samuel Wong"/>
    <x v="1"/>
    <s v="26/05/2010"/>
    <x v="402"/>
    <n v="4005447344"/>
    <x v="402"/>
    <x v="4"/>
    <n v="300"/>
    <n v="255"/>
    <x v="3"/>
    <n v="50000"/>
    <n v="49653"/>
    <n v="50000"/>
    <n v="0"/>
    <x v="29"/>
    <s v="KQ22UK"/>
    <n v="85"/>
    <n v="57"/>
    <n v="58"/>
    <n v="82"/>
    <n v="282"/>
    <n v="70.5"/>
    <n v="65"/>
    <n v="90"/>
    <n v="97"/>
    <n v="65"/>
    <n v="317"/>
    <x v="42"/>
    <n v="82"/>
    <n v="59"/>
    <n v="66"/>
    <n v="61"/>
    <n v="268"/>
    <n v="67"/>
    <n v="40"/>
    <n v="48"/>
    <n v="66"/>
    <n v="40"/>
    <n v="194"/>
    <n v="48.5"/>
    <m/>
    <n v="66.3125"/>
  </r>
  <r>
    <x v="403"/>
    <s v="Matei Ashton"/>
    <x v="1"/>
    <s v="28/06/2010"/>
    <x v="403"/>
    <n v="4035200882"/>
    <x v="403"/>
    <x v="4"/>
    <n v="300"/>
    <n v="282"/>
    <x v="11"/>
    <n v="50000"/>
    <n v="39292"/>
    <n v="39500"/>
    <n v="10500"/>
    <x v="76"/>
    <s v="A4J37M"/>
    <n v="89"/>
    <n v="84"/>
    <n v="73"/>
    <n v="52"/>
    <n v="298"/>
    <n v="74.5"/>
    <n v="63"/>
    <n v="62"/>
    <n v="55"/>
    <n v="86"/>
    <n v="266"/>
    <x v="57"/>
    <n v="91"/>
    <n v="37"/>
    <n v="86"/>
    <n v="78"/>
    <n v="292"/>
    <n v="73"/>
    <n v="63"/>
    <n v="75"/>
    <n v="92"/>
    <n v="60"/>
    <n v="290"/>
    <n v="72.5"/>
    <m/>
    <n v="71.625"/>
  </r>
  <r>
    <x v="404"/>
    <s v="Kendrick Markham"/>
    <x v="0"/>
    <s v="10/07/2010"/>
    <x v="404"/>
    <n v="4038297467"/>
    <x v="404"/>
    <x v="4"/>
    <n v="300"/>
    <n v="193"/>
    <x v="9"/>
    <n v="50000"/>
    <n v="39229"/>
    <n v="39500"/>
    <n v="10500"/>
    <x v="106"/>
    <s v="HRTA9E"/>
    <n v="71"/>
    <n v="66"/>
    <n v="80"/>
    <n v="39"/>
    <n v="256"/>
    <n v="64"/>
    <n v="97"/>
    <n v="51"/>
    <n v="71"/>
    <n v="94"/>
    <n v="313"/>
    <x v="81"/>
    <n v="87"/>
    <n v="81"/>
    <n v="54"/>
    <n v="37"/>
    <n v="259"/>
    <n v="64.75"/>
    <n v="39"/>
    <n v="52"/>
    <n v="58"/>
    <n v="50"/>
    <n v="199"/>
    <n v="49.75"/>
    <m/>
    <n v="64.1875"/>
  </r>
  <r>
    <x v="405"/>
    <s v="Conna Harwood"/>
    <x v="0"/>
    <s v="27/07/2010"/>
    <x v="405"/>
    <n v="4054247662"/>
    <x v="405"/>
    <x v="4"/>
    <n v="300"/>
    <n v="277"/>
    <x v="18"/>
    <n v="50000"/>
    <n v="44938"/>
    <n v="45000"/>
    <n v="5000"/>
    <x v="49"/>
    <s v="DRESKY"/>
    <n v="75"/>
    <n v="93"/>
    <n v="66"/>
    <n v="44"/>
    <n v="278"/>
    <n v="69.5"/>
    <n v="63"/>
    <n v="62"/>
    <n v="98"/>
    <n v="84"/>
    <n v="307"/>
    <x v="144"/>
    <n v="84"/>
    <n v="38"/>
    <n v="47"/>
    <n v="45"/>
    <n v="214"/>
    <n v="53.5"/>
    <n v="83"/>
    <n v="49"/>
    <n v="72"/>
    <n v="99"/>
    <n v="303"/>
    <n v="75.75"/>
    <m/>
    <n v="68.875"/>
  </r>
  <r>
    <x v="406"/>
    <s v="Montana Briggs"/>
    <x v="0"/>
    <s v="03/08/2010"/>
    <x v="406"/>
    <n v="4118257704"/>
    <x v="406"/>
    <x v="4"/>
    <n v="300"/>
    <n v="212"/>
    <x v="6"/>
    <n v="50000"/>
    <n v="38799"/>
    <n v="39000"/>
    <n v="11000"/>
    <x v="108"/>
    <s v="VIICBP"/>
    <n v="95"/>
    <n v="70"/>
    <n v="44"/>
    <n v="58"/>
    <n v="267"/>
    <n v="66.75"/>
    <n v="47"/>
    <n v="55"/>
    <n v="82"/>
    <n v="89"/>
    <n v="273"/>
    <x v="89"/>
    <n v="49"/>
    <n v="52"/>
    <n v="94"/>
    <n v="80"/>
    <n v="275"/>
    <n v="68.75"/>
    <n v="92"/>
    <n v="58"/>
    <n v="59"/>
    <n v="74"/>
    <n v="283"/>
    <n v="70.75"/>
    <m/>
    <n v="68.625"/>
  </r>
  <r>
    <x v="407"/>
    <s v="Aiden Carter"/>
    <x v="1"/>
    <s v="13/08/2010"/>
    <x v="407"/>
    <n v="4133446599"/>
    <x v="407"/>
    <x v="4"/>
    <n v="300"/>
    <n v="231"/>
    <x v="22"/>
    <n v="50000"/>
    <n v="45464"/>
    <n v="45500"/>
    <n v="4500"/>
    <x v="67"/>
    <s v="2UF114"/>
    <n v="67"/>
    <n v="74"/>
    <n v="66"/>
    <n v="52"/>
    <n v="259"/>
    <n v="64.75"/>
    <n v="38"/>
    <n v="62"/>
    <n v="77"/>
    <n v="85"/>
    <n v="262"/>
    <x v="117"/>
    <n v="89"/>
    <n v="83"/>
    <n v="72"/>
    <n v="55"/>
    <n v="299"/>
    <n v="74.75"/>
    <n v="76"/>
    <n v="55"/>
    <n v="67"/>
    <n v="62"/>
    <n v="260"/>
    <n v="65"/>
    <m/>
    <n v="67.5"/>
  </r>
  <r>
    <x v="408"/>
    <s v="Domas Hays"/>
    <x v="1"/>
    <s v="20/08/2010"/>
    <x v="408"/>
    <n v="4136424432"/>
    <x v="408"/>
    <x v="4"/>
    <n v="300"/>
    <n v="218"/>
    <x v="0"/>
    <n v="50000"/>
    <n v="42085"/>
    <n v="42500"/>
    <n v="7500"/>
    <x v="78"/>
    <s v="GLCH2Z"/>
    <n v="73"/>
    <n v="56"/>
    <n v="58"/>
    <n v="36"/>
    <n v="223"/>
    <n v="55.75"/>
    <n v="72"/>
    <n v="39"/>
    <n v="90"/>
    <n v="64"/>
    <n v="265"/>
    <x v="63"/>
    <n v="84"/>
    <n v="49"/>
    <n v="48"/>
    <n v="86"/>
    <n v="267"/>
    <n v="66.75"/>
    <n v="47"/>
    <n v="75"/>
    <n v="77"/>
    <n v="79"/>
    <n v="278"/>
    <n v="69.5"/>
    <m/>
    <n v="64.5625"/>
  </r>
  <r>
    <x v="409"/>
    <s v="Tahmid Olson"/>
    <x v="0"/>
    <s v="27/08/2010"/>
    <x v="409"/>
    <n v="4147924839"/>
    <x v="409"/>
    <x v="4"/>
    <n v="300"/>
    <n v="261"/>
    <x v="15"/>
    <n v="50000"/>
    <n v="46509"/>
    <n v="47000"/>
    <n v="3000"/>
    <x v="79"/>
    <s v="345EEH"/>
    <n v="98"/>
    <n v="60"/>
    <n v="50"/>
    <n v="86"/>
    <n v="294"/>
    <n v="73.5"/>
    <n v="74"/>
    <n v="58"/>
    <n v="36"/>
    <n v="53"/>
    <n v="221"/>
    <x v="94"/>
    <n v="95"/>
    <n v="42"/>
    <n v="93"/>
    <n v="57"/>
    <n v="287"/>
    <n v="71.75"/>
    <n v="60"/>
    <n v="73"/>
    <n v="66"/>
    <n v="95"/>
    <n v="294"/>
    <n v="73.5"/>
    <m/>
    <n v="68.5"/>
  </r>
  <r>
    <x v="410"/>
    <s v="Hope Nicholson"/>
    <x v="1"/>
    <s v="15/09/2010"/>
    <x v="410"/>
    <n v="4165248296"/>
    <x v="410"/>
    <x v="4"/>
    <n v="300"/>
    <n v="288"/>
    <x v="19"/>
    <n v="50000"/>
    <n v="38732"/>
    <n v="39000"/>
    <n v="11000"/>
    <x v="86"/>
    <s v="Q06EPS"/>
    <n v="57"/>
    <n v="53"/>
    <n v="53"/>
    <n v="71"/>
    <n v="234"/>
    <n v="58.5"/>
    <n v="51"/>
    <n v="97"/>
    <n v="67"/>
    <n v="35"/>
    <n v="250"/>
    <x v="58"/>
    <n v="89"/>
    <n v="73"/>
    <n v="85"/>
    <n v="74"/>
    <n v="321"/>
    <n v="80.25"/>
    <n v="69"/>
    <n v="84"/>
    <n v="66"/>
    <n v="48"/>
    <n v="267"/>
    <n v="66.75"/>
    <m/>
    <n v="67"/>
  </r>
  <r>
    <x v="411"/>
    <s v="Atif Goodman"/>
    <x v="1"/>
    <s v="19/09/2010"/>
    <x v="411"/>
    <n v="4166762514"/>
    <x v="411"/>
    <x v="4"/>
    <n v="300"/>
    <n v="245"/>
    <x v="25"/>
    <n v="50000"/>
    <n v="38384"/>
    <n v="38500"/>
    <n v="11500"/>
    <x v="69"/>
    <s v="T4AP8Z"/>
    <n v="59"/>
    <n v="55"/>
    <n v="99"/>
    <n v="59"/>
    <n v="272"/>
    <n v="68"/>
    <n v="99"/>
    <n v="56"/>
    <n v="57"/>
    <n v="59"/>
    <n v="271"/>
    <x v="23"/>
    <n v="58"/>
    <n v="71"/>
    <n v="53"/>
    <n v="44"/>
    <n v="226"/>
    <n v="56.5"/>
    <n v="60"/>
    <n v="41"/>
    <n v="80"/>
    <n v="83"/>
    <n v="264"/>
    <n v="66"/>
    <m/>
    <n v="64.5625"/>
  </r>
  <r>
    <x v="412"/>
    <s v="Gianluca Almond"/>
    <x v="0"/>
    <s v="27/10/2010"/>
    <x v="412"/>
    <n v="4170471871"/>
    <x v="412"/>
    <x v="4"/>
    <n v="300"/>
    <n v="224"/>
    <x v="20"/>
    <n v="50000"/>
    <n v="49427"/>
    <n v="49500"/>
    <n v="500"/>
    <x v="87"/>
    <s v="EL5TK8"/>
    <n v="99"/>
    <n v="88"/>
    <n v="57"/>
    <n v="94"/>
    <n v="338"/>
    <n v="84.5"/>
    <n v="94"/>
    <n v="85"/>
    <n v="38"/>
    <n v="56"/>
    <n v="273"/>
    <x v="89"/>
    <n v="88"/>
    <n v="39"/>
    <n v="90"/>
    <n v="85"/>
    <n v="302"/>
    <n v="75.5"/>
    <n v="63"/>
    <n v="55"/>
    <n v="64"/>
    <n v="45"/>
    <n v="227"/>
    <n v="56.75"/>
    <m/>
    <n v="71.25"/>
  </r>
  <r>
    <x v="413"/>
    <s v="Alby Finch"/>
    <x v="1"/>
    <s v="06/11/2010"/>
    <x v="413"/>
    <n v="4181338786"/>
    <x v="413"/>
    <x v="4"/>
    <n v="300"/>
    <n v="277"/>
    <x v="18"/>
    <n v="50000"/>
    <n v="42890"/>
    <n v="43000"/>
    <n v="7000"/>
    <x v="90"/>
    <s v="R15T32"/>
    <n v="46"/>
    <n v="36"/>
    <n v="81"/>
    <n v="57"/>
    <n v="220"/>
    <n v="55"/>
    <n v="65"/>
    <n v="80"/>
    <n v="80"/>
    <n v="86"/>
    <n v="311"/>
    <x v="2"/>
    <n v="59"/>
    <n v="83"/>
    <n v="80"/>
    <n v="79"/>
    <n v="301"/>
    <n v="75.25"/>
    <n v="43"/>
    <n v="56"/>
    <n v="93"/>
    <n v="72"/>
    <n v="264"/>
    <n v="66"/>
    <m/>
    <n v="68.5"/>
  </r>
  <r>
    <x v="414"/>
    <s v="Aadam Bullock"/>
    <x v="1"/>
    <s v="10/11/2010"/>
    <x v="414"/>
    <n v="4195745182"/>
    <x v="414"/>
    <x v="4"/>
    <n v="300"/>
    <n v="244"/>
    <x v="29"/>
    <n v="50000"/>
    <n v="40774"/>
    <n v="41000"/>
    <n v="9000"/>
    <x v="32"/>
    <s v="R7R1VY"/>
    <n v="69"/>
    <n v="82"/>
    <n v="74"/>
    <n v="95"/>
    <n v="320"/>
    <n v="80"/>
    <n v="73"/>
    <n v="40"/>
    <n v="91"/>
    <n v="93"/>
    <n v="297"/>
    <x v="0"/>
    <n v="37"/>
    <n v="52"/>
    <n v="69"/>
    <n v="78"/>
    <n v="236"/>
    <n v="59"/>
    <n v="69"/>
    <n v="48"/>
    <n v="65"/>
    <n v="59"/>
    <n v="241"/>
    <n v="60.25"/>
    <m/>
    <n v="68.375"/>
  </r>
  <r>
    <x v="415"/>
    <s v="Evangeline Portillo"/>
    <x v="0"/>
    <s v="12/11/2010"/>
    <x v="415"/>
    <n v="4217524329"/>
    <x v="415"/>
    <x v="4"/>
    <n v="300"/>
    <n v="249"/>
    <x v="32"/>
    <n v="50000"/>
    <n v="39341"/>
    <n v="39500"/>
    <n v="10500"/>
    <x v="53"/>
    <s v="XKLFLR"/>
    <n v="72"/>
    <n v="91"/>
    <n v="66"/>
    <n v="61"/>
    <n v="290"/>
    <n v="72.5"/>
    <n v="98"/>
    <n v="51"/>
    <n v="36"/>
    <n v="98"/>
    <n v="283"/>
    <x v="62"/>
    <n v="94"/>
    <n v="61"/>
    <n v="89"/>
    <n v="69"/>
    <n v="313"/>
    <n v="78.25"/>
    <n v="64"/>
    <n v="50"/>
    <n v="50"/>
    <n v="35"/>
    <n v="199"/>
    <n v="49.75"/>
    <m/>
    <n v="67.8125"/>
  </r>
  <r>
    <x v="416"/>
    <s v="Abdi Bannister"/>
    <x v="0"/>
    <s v="19/11/2010"/>
    <x v="416"/>
    <n v="4222600301"/>
    <x v="416"/>
    <x v="4"/>
    <n v="300"/>
    <n v="216"/>
    <x v="7"/>
    <n v="50000"/>
    <n v="46374"/>
    <n v="46500"/>
    <n v="3500"/>
    <x v="95"/>
    <s v="T6I6BL"/>
    <n v="47"/>
    <n v="92"/>
    <n v="51"/>
    <n v="86"/>
    <n v="276"/>
    <n v="69"/>
    <n v="99"/>
    <n v="37"/>
    <n v="37"/>
    <n v="46"/>
    <n v="219"/>
    <x v="100"/>
    <n v="99"/>
    <n v="56"/>
    <n v="87"/>
    <n v="60"/>
    <n v="302"/>
    <n v="75.5"/>
    <n v="52"/>
    <n v="37"/>
    <n v="41"/>
    <n v="84"/>
    <n v="214"/>
    <n v="53.5"/>
    <m/>
    <n v="63.1875"/>
  </r>
  <r>
    <x v="417"/>
    <s v="Jaylan Cruz"/>
    <x v="1"/>
    <s v="23/12/2010"/>
    <x v="417"/>
    <n v="4234204714"/>
    <x v="417"/>
    <x v="4"/>
    <n v="300"/>
    <n v="295"/>
    <x v="8"/>
    <n v="50000"/>
    <n v="41147"/>
    <n v="41500"/>
    <n v="8500"/>
    <x v="33"/>
    <s v="AFUBD2"/>
    <n v="95"/>
    <n v="91"/>
    <n v="85"/>
    <n v="38"/>
    <n v="309"/>
    <n v="77.25"/>
    <n v="88"/>
    <n v="86"/>
    <n v="58"/>
    <n v="57"/>
    <n v="289"/>
    <x v="26"/>
    <n v="83"/>
    <n v="71"/>
    <n v="98"/>
    <n v="96"/>
    <n v="348"/>
    <n v="87"/>
    <n v="49"/>
    <n v="39"/>
    <n v="70"/>
    <n v="49"/>
    <n v="207"/>
    <n v="51.75"/>
    <m/>
    <n v="72.0625"/>
  </r>
  <r>
    <x v="418"/>
    <s v="Benito Kennedy"/>
    <x v="1"/>
    <s v="24/01/2010"/>
    <x v="418"/>
    <n v="4234485211"/>
    <x v="418"/>
    <x v="4"/>
    <n v="300"/>
    <n v="259"/>
    <x v="30"/>
    <n v="50000"/>
    <n v="45400"/>
    <n v="45500"/>
    <n v="4500"/>
    <x v="55"/>
    <s v="VMRD4X"/>
    <n v="60"/>
    <n v="69"/>
    <n v="57"/>
    <n v="58"/>
    <n v="244"/>
    <n v="61"/>
    <n v="69"/>
    <n v="92"/>
    <n v="84"/>
    <n v="67"/>
    <n v="312"/>
    <x v="38"/>
    <n v="98"/>
    <n v="41"/>
    <n v="89"/>
    <n v="37"/>
    <n v="265"/>
    <n v="66.25"/>
    <n v="73"/>
    <n v="39"/>
    <n v="92"/>
    <n v="53"/>
    <n v="257"/>
    <n v="64.25"/>
    <m/>
    <n v="67.375"/>
  </r>
  <r>
    <x v="419"/>
    <s v="Dana Hackett"/>
    <x v="1"/>
    <s v="01/02/2010"/>
    <x v="419"/>
    <n v="4235196711"/>
    <x v="419"/>
    <x v="4"/>
    <n v="300"/>
    <n v="282"/>
    <x v="11"/>
    <n v="50000"/>
    <n v="41785"/>
    <n v="42000"/>
    <n v="8000"/>
    <x v="57"/>
    <s v="6HOCGE"/>
    <n v="39"/>
    <n v="58"/>
    <n v="79"/>
    <n v="89"/>
    <n v="265"/>
    <n v="66.25"/>
    <n v="49"/>
    <n v="86"/>
    <n v="84"/>
    <n v="82"/>
    <n v="301"/>
    <x v="18"/>
    <n v="80"/>
    <n v="47"/>
    <n v="74"/>
    <n v="90"/>
    <n v="291"/>
    <n v="72.75"/>
    <n v="95"/>
    <n v="92"/>
    <n v="41"/>
    <n v="62"/>
    <n v="290"/>
    <n v="72.5"/>
    <m/>
    <n v="71.6875"/>
  </r>
  <r>
    <x v="420"/>
    <s v="Mikael Archer"/>
    <x v="0"/>
    <s v="11/02/2010"/>
    <x v="420"/>
    <n v="4282610099"/>
    <x v="420"/>
    <x v="4"/>
    <n v="300"/>
    <n v="208"/>
    <x v="23"/>
    <n v="50000"/>
    <n v="41170"/>
    <n v="41500"/>
    <n v="8500"/>
    <x v="38"/>
    <s v="EBRDU5"/>
    <n v="48"/>
    <n v="55"/>
    <n v="62"/>
    <n v="43"/>
    <n v="208"/>
    <n v="52"/>
    <n v="83"/>
    <n v="40"/>
    <n v="96"/>
    <n v="96"/>
    <n v="315"/>
    <x v="46"/>
    <n v="69"/>
    <n v="43"/>
    <n v="57"/>
    <n v="35"/>
    <n v="204"/>
    <n v="51"/>
    <n v="99"/>
    <n v="95"/>
    <n v="53"/>
    <n v="64"/>
    <n v="311"/>
    <n v="77.75"/>
    <m/>
    <n v="64.875"/>
  </r>
  <r>
    <x v="421"/>
    <s v="Kris Friedman"/>
    <x v="0"/>
    <s v="19/02/2010"/>
    <x v="421"/>
    <n v="4283855962"/>
    <x v="421"/>
    <x v="4"/>
    <n v="300"/>
    <n v="235"/>
    <x v="33"/>
    <n v="50000"/>
    <n v="45651"/>
    <n v="46000"/>
    <n v="4000"/>
    <x v="58"/>
    <s v="24Y2ZP"/>
    <n v="77"/>
    <n v="98"/>
    <n v="67"/>
    <n v="95"/>
    <n v="337"/>
    <n v="84.25"/>
    <n v="92"/>
    <n v="91"/>
    <n v="93"/>
    <n v="74"/>
    <n v="350"/>
    <x v="145"/>
    <n v="40"/>
    <n v="38"/>
    <n v="91"/>
    <n v="44"/>
    <n v="213"/>
    <n v="53.25"/>
    <n v="93"/>
    <n v="62"/>
    <n v="71"/>
    <n v="77"/>
    <n v="303"/>
    <n v="75.75"/>
    <m/>
    <n v="75.1875"/>
  </r>
  <r>
    <x v="422"/>
    <s v="Osman Needham"/>
    <x v="1"/>
    <s v="21/02/2010"/>
    <x v="422"/>
    <n v="4289845976"/>
    <x v="422"/>
    <x v="4"/>
    <n v="300"/>
    <n v="236"/>
    <x v="31"/>
    <n v="50000"/>
    <n v="41997"/>
    <n v="42000"/>
    <n v="8000"/>
    <x v="123"/>
    <s v="DDRVFT"/>
    <n v="95"/>
    <n v="39"/>
    <n v="56"/>
    <n v="80"/>
    <n v="270"/>
    <n v="67.5"/>
    <n v="57"/>
    <n v="94"/>
    <n v="85"/>
    <n v="36"/>
    <n v="272"/>
    <x v="96"/>
    <n v="73"/>
    <n v="75"/>
    <n v="44"/>
    <n v="65"/>
    <n v="257"/>
    <n v="64.25"/>
    <n v="60"/>
    <n v="98"/>
    <n v="86"/>
    <n v="48"/>
    <n v="292"/>
    <n v="73"/>
    <m/>
    <n v="68.1875"/>
  </r>
  <r>
    <x v="423"/>
    <s v="Harpreet Molloy"/>
    <x v="1"/>
    <s v="05/03/2010"/>
    <x v="423"/>
    <n v="4292932815"/>
    <x v="423"/>
    <x v="4"/>
    <n v="300"/>
    <n v="283"/>
    <x v="11"/>
    <n v="50000"/>
    <n v="43749"/>
    <n v="44000"/>
    <n v="6000"/>
    <x v="119"/>
    <s v="GFTY8W"/>
    <n v="43"/>
    <n v="94"/>
    <n v="42"/>
    <n v="39"/>
    <n v="218"/>
    <n v="54.5"/>
    <n v="99"/>
    <n v="89"/>
    <n v="68"/>
    <n v="79"/>
    <n v="335"/>
    <x v="146"/>
    <n v="62"/>
    <n v="41"/>
    <n v="93"/>
    <n v="92"/>
    <n v="288"/>
    <n v="72"/>
    <n v="47"/>
    <n v="64"/>
    <n v="99"/>
    <n v="64"/>
    <n v="274"/>
    <n v="68.5"/>
    <m/>
    <n v="69.6875"/>
  </r>
  <r>
    <x v="424"/>
    <s v="Vincent Sears"/>
    <x v="0"/>
    <s v="13/03/2010"/>
    <x v="424"/>
    <n v="4293668032"/>
    <x v="424"/>
    <x v="4"/>
    <n v="300"/>
    <n v="231"/>
    <x v="22"/>
    <n v="50000"/>
    <n v="45244"/>
    <n v="45500"/>
    <n v="4500"/>
    <x v="83"/>
    <s v="FQJ1LO"/>
    <n v="48"/>
    <n v="53"/>
    <n v="67"/>
    <n v="60"/>
    <n v="228"/>
    <n v="57"/>
    <n v="78"/>
    <n v="65"/>
    <n v="65"/>
    <n v="88"/>
    <n v="296"/>
    <x v="121"/>
    <n v="80"/>
    <n v="91"/>
    <n v="82"/>
    <n v="86"/>
    <n v="339"/>
    <n v="84.75"/>
    <n v="41"/>
    <n v="45"/>
    <n v="59"/>
    <n v="62"/>
    <n v="207"/>
    <n v="51.75"/>
    <m/>
    <n v="66.875"/>
  </r>
  <r>
    <x v="425"/>
    <s v="Maddox Childs"/>
    <x v="0"/>
    <s v="24/04/2010"/>
    <x v="425"/>
    <n v="4309239774"/>
    <x v="425"/>
    <x v="4"/>
    <n v="300"/>
    <n v="207"/>
    <x v="23"/>
    <n v="50000"/>
    <n v="41025"/>
    <n v="41500"/>
    <n v="8500"/>
    <x v="25"/>
    <s v="T22SNV"/>
    <n v="57"/>
    <n v="99"/>
    <n v="91"/>
    <n v="59"/>
    <n v="306"/>
    <n v="76.5"/>
    <n v="82"/>
    <n v="45"/>
    <n v="71"/>
    <n v="36"/>
    <n v="234"/>
    <x v="45"/>
    <n v="93"/>
    <n v="72"/>
    <n v="73"/>
    <n v="75"/>
    <n v="313"/>
    <n v="78.25"/>
    <n v="63"/>
    <n v="54"/>
    <n v="42"/>
    <n v="51"/>
    <n v="210"/>
    <n v="52.5"/>
    <m/>
    <n v="66.4375"/>
  </r>
  <r>
    <x v="426"/>
    <s v="Cinar Driscoll"/>
    <x v="1"/>
    <s v="16/05/2010"/>
    <x v="426"/>
    <n v="4313388564"/>
    <x v="426"/>
    <x v="4"/>
    <n v="300"/>
    <n v="248"/>
    <x v="32"/>
    <n v="50000"/>
    <n v="42189"/>
    <n v="42500"/>
    <n v="7500"/>
    <x v="26"/>
    <s v="WFJAKU"/>
    <n v="57"/>
    <n v="78"/>
    <n v="76"/>
    <n v="89"/>
    <n v="300"/>
    <n v="75"/>
    <n v="36"/>
    <n v="99"/>
    <n v="67"/>
    <n v="41"/>
    <n v="243"/>
    <x v="1"/>
    <n v="86"/>
    <n v="72"/>
    <n v="56"/>
    <n v="43"/>
    <n v="257"/>
    <n v="64.25"/>
    <n v="87"/>
    <n v="58"/>
    <n v="53"/>
    <n v="79"/>
    <n v="277"/>
    <n v="69.25"/>
    <m/>
    <n v="67.3125"/>
  </r>
  <r>
    <x v="427"/>
    <s v="Belle Wyatt"/>
    <x v="1"/>
    <s v="22/06/2010"/>
    <x v="427"/>
    <n v="4334657035"/>
    <x v="427"/>
    <x v="4"/>
    <n v="300"/>
    <n v="238"/>
    <x v="31"/>
    <n v="50000"/>
    <n v="48983"/>
    <n v="49000"/>
    <n v="1000"/>
    <x v="120"/>
    <s v="UZEHYC"/>
    <n v="49"/>
    <n v="56"/>
    <n v="40"/>
    <n v="68"/>
    <n v="213"/>
    <n v="53.25"/>
    <n v="95"/>
    <n v="62"/>
    <n v="84"/>
    <n v="70"/>
    <n v="311"/>
    <x v="2"/>
    <n v="71"/>
    <n v="89"/>
    <n v="61"/>
    <n v="40"/>
    <n v="261"/>
    <n v="65.25"/>
    <n v="48"/>
    <n v="49"/>
    <n v="90"/>
    <n v="38"/>
    <n v="225"/>
    <n v="56.25"/>
    <m/>
    <n v="63.125"/>
  </r>
  <r>
    <x v="428"/>
    <s v="Bear Paul"/>
    <x v="1"/>
    <s v="28/06/2010"/>
    <x v="428"/>
    <n v="4348571444"/>
    <x v="428"/>
    <x v="4"/>
    <n v="300"/>
    <n v="242"/>
    <x v="29"/>
    <n v="50000"/>
    <n v="47036"/>
    <n v="47500"/>
    <n v="2500"/>
    <x v="75"/>
    <s v="IT2USY"/>
    <n v="62"/>
    <n v="69"/>
    <n v="88"/>
    <n v="41"/>
    <n v="260"/>
    <n v="65"/>
    <n v="55"/>
    <n v="75"/>
    <n v="54"/>
    <n v="90"/>
    <n v="274"/>
    <x v="25"/>
    <n v="69"/>
    <n v="67"/>
    <n v="98"/>
    <n v="47"/>
    <n v="281"/>
    <n v="70.25"/>
    <n v="45"/>
    <n v="72"/>
    <n v="86"/>
    <n v="95"/>
    <n v="298"/>
    <n v="74.5"/>
    <m/>
    <n v="69.5625"/>
  </r>
  <r>
    <x v="429"/>
    <s v="Kaylum Gregory"/>
    <x v="0"/>
    <s v="13/07/2010"/>
    <x v="429"/>
    <n v="4348960246"/>
    <x v="429"/>
    <x v="4"/>
    <n v="300"/>
    <n v="292"/>
    <x v="17"/>
    <n v="50000"/>
    <n v="40000"/>
    <n v="40000"/>
    <n v="10000"/>
    <x v="48"/>
    <s v="S3ZWWS"/>
    <n v="64"/>
    <n v="85"/>
    <n v="97"/>
    <n v="92"/>
    <n v="338"/>
    <n v="84.5"/>
    <n v="83"/>
    <n v="80"/>
    <n v="75"/>
    <n v="66"/>
    <n v="304"/>
    <x v="101"/>
    <n v="85"/>
    <n v="45"/>
    <n v="41"/>
    <n v="84"/>
    <n v="255"/>
    <n v="63.75"/>
    <n v="98"/>
    <n v="47"/>
    <n v="50"/>
    <n v="35"/>
    <n v="230"/>
    <n v="57.5"/>
    <m/>
    <n v="70.4375"/>
  </r>
  <r>
    <x v="430"/>
    <s v="Harlen Dillon"/>
    <x v="1"/>
    <s v="18/07/2010"/>
    <x v="430"/>
    <n v="4351989876"/>
    <x v="430"/>
    <x v="4"/>
    <n v="300"/>
    <n v="196"/>
    <x v="13"/>
    <n v="50000"/>
    <n v="45940"/>
    <n v="46000"/>
    <n v="4000"/>
    <x v="8"/>
    <s v="AWK4WS"/>
    <n v="81"/>
    <n v="91"/>
    <n v="73"/>
    <n v="94"/>
    <n v="339"/>
    <n v="84.75"/>
    <n v="74"/>
    <n v="51"/>
    <n v="37"/>
    <n v="88"/>
    <n v="250"/>
    <x v="58"/>
    <n v="44"/>
    <n v="66"/>
    <n v="58"/>
    <n v="43"/>
    <n v="211"/>
    <n v="52.75"/>
    <n v="98"/>
    <n v="64"/>
    <n v="61"/>
    <n v="62"/>
    <n v="285"/>
    <n v="71.25"/>
    <m/>
    <n v="67.8125"/>
  </r>
  <r>
    <x v="431"/>
    <s v="Mathias Lindsay"/>
    <x v="0"/>
    <s v="29/07/2010"/>
    <x v="431"/>
    <n v="4358545613"/>
    <x v="431"/>
    <x v="4"/>
    <n v="300"/>
    <n v="244"/>
    <x v="29"/>
    <n v="50000"/>
    <n v="49457"/>
    <n v="49500"/>
    <n v="500"/>
    <x v="30"/>
    <s v="I177HD"/>
    <n v="52"/>
    <n v="87"/>
    <n v="52"/>
    <n v="83"/>
    <n v="274"/>
    <n v="68.5"/>
    <n v="83"/>
    <n v="68"/>
    <n v="91"/>
    <n v="45"/>
    <n v="287"/>
    <x v="102"/>
    <n v="72"/>
    <n v="58"/>
    <n v="94"/>
    <n v="57"/>
    <n v="281"/>
    <n v="70.25"/>
    <n v="62"/>
    <n v="49"/>
    <n v="38"/>
    <n v="38"/>
    <n v="187"/>
    <n v="46.75"/>
    <m/>
    <n v="64.3125"/>
  </r>
  <r>
    <x v="432"/>
    <s v="Sahil Fenton"/>
    <x v="1"/>
    <s v="07/08/2010"/>
    <x v="432"/>
    <n v="4394959829"/>
    <x v="432"/>
    <x v="4"/>
    <n v="300"/>
    <n v="287"/>
    <x v="19"/>
    <n v="50000"/>
    <n v="44101"/>
    <n v="44500"/>
    <n v="5500"/>
    <x v="64"/>
    <s v="DR5ER6"/>
    <n v="57"/>
    <n v="93"/>
    <n v="73"/>
    <n v="83"/>
    <n v="306"/>
    <n v="76.5"/>
    <n v="96"/>
    <n v="43"/>
    <n v="56"/>
    <n v="82"/>
    <n v="277"/>
    <x v="83"/>
    <n v="80"/>
    <n v="94"/>
    <n v="68"/>
    <n v="73"/>
    <n v="315"/>
    <n v="78.75"/>
    <n v="78"/>
    <n v="40"/>
    <n v="72"/>
    <n v="79"/>
    <n v="269"/>
    <n v="67.25"/>
    <m/>
    <n v="72.9375"/>
  </r>
  <r>
    <x v="433"/>
    <s v="Arnas Hart"/>
    <x v="1"/>
    <s v="30/08/2010"/>
    <x v="433"/>
    <n v="4407203786"/>
    <x v="433"/>
    <x v="4"/>
    <n v="300"/>
    <n v="214"/>
    <x v="6"/>
    <n v="50000"/>
    <n v="40514"/>
    <n v="41000"/>
    <n v="9000"/>
    <x v="125"/>
    <s v="UB1BDR"/>
    <n v="68"/>
    <n v="87"/>
    <n v="65"/>
    <n v="93"/>
    <n v="313"/>
    <n v="78.25"/>
    <n v="92"/>
    <n v="74"/>
    <n v="82"/>
    <n v="40"/>
    <n v="288"/>
    <x v="71"/>
    <n v="48"/>
    <n v="56"/>
    <n v="74"/>
    <n v="69"/>
    <n v="247"/>
    <n v="61.75"/>
    <n v="99"/>
    <n v="45"/>
    <n v="71"/>
    <n v="63"/>
    <n v="278"/>
    <n v="69.5"/>
    <m/>
    <n v="70.375"/>
  </r>
  <r>
    <x v="434"/>
    <s v="Karis Austin"/>
    <x v="0"/>
    <s v="12/09/2010"/>
    <x v="434"/>
    <n v="4411771416"/>
    <x v="434"/>
    <x v="4"/>
    <n v="300"/>
    <n v="274"/>
    <x v="4"/>
    <n v="50000"/>
    <n v="47758"/>
    <n v="48000"/>
    <n v="2000"/>
    <x v="65"/>
    <s v="0JP4MO"/>
    <n v="92"/>
    <n v="58"/>
    <n v="98"/>
    <n v="75"/>
    <n v="323"/>
    <n v="80.75"/>
    <n v="52"/>
    <n v="77"/>
    <n v="86"/>
    <n v="71"/>
    <n v="286"/>
    <x v="113"/>
    <n v="73"/>
    <n v="53"/>
    <n v="69"/>
    <n v="51"/>
    <n v="246"/>
    <n v="61.5"/>
    <n v="43"/>
    <n v="57"/>
    <n v="43"/>
    <n v="65"/>
    <n v="208"/>
    <n v="52"/>
    <m/>
    <n v="66.4375"/>
  </r>
  <r>
    <x v="435"/>
    <s v="Haidar Elliott"/>
    <x v="0"/>
    <s v="24/09/2010"/>
    <x v="435"/>
    <n v="4425258449"/>
    <x v="435"/>
    <x v="4"/>
    <n v="300"/>
    <n v="197"/>
    <x v="21"/>
    <n v="50000"/>
    <n v="39114"/>
    <n v="39500"/>
    <n v="10500"/>
    <x v="66"/>
    <s v="RWQ08D"/>
    <n v="60"/>
    <n v="52"/>
    <n v="89"/>
    <n v="50"/>
    <n v="251"/>
    <n v="62.75"/>
    <n v="36"/>
    <n v="90"/>
    <n v="83"/>
    <n v="72"/>
    <n v="281"/>
    <x v="54"/>
    <n v="74"/>
    <n v="52"/>
    <n v="57"/>
    <n v="91"/>
    <n v="274"/>
    <n v="68.5"/>
    <n v="79"/>
    <n v="82"/>
    <n v="86"/>
    <n v="40"/>
    <n v="287"/>
    <n v="71.75"/>
    <m/>
    <n v="68.3125"/>
  </r>
  <r>
    <x v="436"/>
    <s v="Xavier Bostock"/>
    <x v="1"/>
    <s v="06/10/2010"/>
    <x v="436"/>
    <n v="4427583739"/>
    <x v="436"/>
    <x v="4"/>
    <n v="300"/>
    <n v="224"/>
    <x v="20"/>
    <n v="50000"/>
    <n v="48283"/>
    <n v="48500"/>
    <n v="1500"/>
    <x v="67"/>
    <s v="696NZA"/>
    <n v="42"/>
    <n v="89"/>
    <n v="63"/>
    <n v="66"/>
    <n v="260"/>
    <n v="65"/>
    <n v="83"/>
    <n v="62"/>
    <n v="72"/>
    <n v="86"/>
    <n v="303"/>
    <x v="77"/>
    <n v="72"/>
    <n v="73"/>
    <n v="64"/>
    <n v="85"/>
    <n v="294"/>
    <n v="73.5"/>
    <n v="37"/>
    <n v="74"/>
    <n v="94"/>
    <n v="43"/>
    <n v="248"/>
    <n v="62"/>
    <m/>
    <n v="69.0625"/>
  </r>
  <r>
    <x v="437"/>
    <s v="Jia Manning"/>
    <x v="1"/>
    <s v="09/11/2010"/>
    <x v="437"/>
    <n v="4428613883"/>
    <x v="437"/>
    <x v="4"/>
    <n v="300"/>
    <n v="291"/>
    <x v="17"/>
    <n v="50000"/>
    <n v="43603"/>
    <n v="44000"/>
    <n v="6000"/>
    <x v="86"/>
    <s v="3D3XY6"/>
    <n v="39"/>
    <n v="94"/>
    <n v="75"/>
    <n v="80"/>
    <n v="288"/>
    <n v="72"/>
    <n v="90"/>
    <n v="41"/>
    <n v="72"/>
    <n v="37"/>
    <n v="240"/>
    <x v="37"/>
    <n v="55"/>
    <n v="36"/>
    <n v="91"/>
    <n v="95"/>
    <n v="277"/>
    <n v="69.25"/>
    <n v="42"/>
    <n v="70"/>
    <n v="92"/>
    <n v="95"/>
    <n v="299"/>
    <n v="74.75"/>
    <m/>
    <n v="69"/>
  </r>
  <r>
    <x v="438"/>
    <s v="Bartlomiej Wood"/>
    <x v="1"/>
    <s v="19/11/2010"/>
    <x v="438"/>
    <n v="4431554347"/>
    <x v="438"/>
    <x v="4"/>
    <n v="300"/>
    <n v="203"/>
    <x v="24"/>
    <n v="50000"/>
    <n v="38097"/>
    <n v="38500"/>
    <n v="11500"/>
    <x v="70"/>
    <s v="JCRDOU"/>
    <n v="67"/>
    <n v="97"/>
    <n v="86"/>
    <n v="74"/>
    <n v="324"/>
    <n v="81"/>
    <n v="53"/>
    <n v="79"/>
    <n v="85"/>
    <n v="65"/>
    <n v="282"/>
    <x v="21"/>
    <n v="44"/>
    <n v="37"/>
    <n v="87"/>
    <n v="74"/>
    <n v="242"/>
    <n v="60.5"/>
    <n v="58"/>
    <n v="97"/>
    <n v="77"/>
    <n v="96"/>
    <n v="328"/>
    <n v="82"/>
    <m/>
    <n v="73.5"/>
  </r>
  <r>
    <x v="439"/>
    <s v="Asim Byers"/>
    <x v="1"/>
    <s v="20/11/2010"/>
    <x v="439"/>
    <n v="4461193857"/>
    <x v="439"/>
    <x v="4"/>
    <n v="300"/>
    <n v="223"/>
    <x v="26"/>
    <n v="50000"/>
    <n v="47845"/>
    <n v="48000"/>
    <n v="2000"/>
    <x v="87"/>
    <s v="ANR4O7"/>
    <n v="87"/>
    <n v="69"/>
    <n v="42"/>
    <n v="81"/>
    <n v="279"/>
    <n v="69.75"/>
    <n v="42"/>
    <n v="53"/>
    <n v="64"/>
    <n v="39"/>
    <n v="198"/>
    <x v="147"/>
    <n v="64"/>
    <n v="93"/>
    <n v="73"/>
    <n v="71"/>
    <n v="301"/>
    <n v="75.25"/>
    <n v="84"/>
    <n v="96"/>
    <n v="91"/>
    <n v="53"/>
    <n v="324"/>
    <n v="81"/>
    <m/>
    <n v="68.875"/>
  </r>
  <r>
    <x v="440"/>
    <s v="Jodie Anderson"/>
    <x v="1"/>
    <s v="26/11/2010"/>
    <x v="440"/>
    <n v="4473484434"/>
    <x v="440"/>
    <x v="4"/>
    <n v="300"/>
    <n v="216"/>
    <x v="7"/>
    <n v="50000"/>
    <n v="40668"/>
    <n v="41000"/>
    <n v="9000"/>
    <x v="95"/>
    <s v="CNLYZW"/>
    <n v="93"/>
    <n v="77"/>
    <n v="38"/>
    <n v="47"/>
    <n v="255"/>
    <n v="63.75"/>
    <n v="54"/>
    <n v="93"/>
    <n v="90"/>
    <n v="35"/>
    <n v="272"/>
    <x v="96"/>
    <n v="40"/>
    <n v="98"/>
    <n v="60"/>
    <n v="40"/>
    <n v="238"/>
    <n v="59.5"/>
    <n v="91"/>
    <n v="37"/>
    <n v="53"/>
    <n v="86"/>
    <n v="267"/>
    <n v="66.75"/>
    <m/>
    <n v="64.5"/>
  </r>
  <r>
    <x v="441"/>
    <s v="Zakary Farrell"/>
    <x v="1"/>
    <s v="09/12/2010"/>
    <x v="441"/>
    <n v="4488698891"/>
    <x v="441"/>
    <x v="4"/>
    <n v="300"/>
    <n v="289"/>
    <x v="19"/>
    <n v="50000"/>
    <n v="49962"/>
    <n v="50000"/>
    <n v="0"/>
    <x v="80"/>
    <s v="ARSZ9L"/>
    <n v="50"/>
    <n v="99"/>
    <n v="66"/>
    <n v="42"/>
    <n v="257"/>
    <n v="64.25"/>
    <n v="64"/>
    <n v="84"/>
    <n v="52"/>
    <n v="60"/>
    <n v="260"/>
    <x v="70"/>
    <n v="85"/>
    <n v="85"/>
    <n v="64"/>
    <n v="94"/>
    <n v="328"/>
    <n v="82"/>
    <n v="70"/>
    <n v="95"/>
    <n v="62"/>
    <n v="98"/>
    <n v="325"/>
    <n v="81.25"/>
    <m/>
    <n v="73.125"/>
  </r>
  <r>
    <x v="442"/>
    <s v="Talha Vincent"/>
    <x v="1"/>
    <s v="20/12/2010"/>
    <x v="442"/>
    <n v="4495822366"/>
    <x v="442"/>
    <x v="4"/>
    <n v="300"/>
    <n v="260"/>
    <x v="15"/>
    <n v="50000"/>
    <n v="45714"/>
    <n v="46000"/>
    <n v="4000"/>
    <x v="19"/>
    <s v="PP9T6F"/>
    <n v="68"/>
    <n v="89"/>
    <n v="79"/>
    <n v="81"/>
    <n v="317"/>
    <n v="79.25"/>
    <n v="85"/>
    <n v="79"/>
    <n v="87"/>
    <n v="47"/>
    <n v="298"/>
    <x v="93"/>
    <n v="46"/>
    <n v="41"/>
    <n v="49"/>
    <n v="53"/>
    <n v="189"/>
    <n v="47.25"/>
    <n v="94"/>
    <n v="76"/>
    <n v="41"/>
    <n v="88"/>
    <n v="299"/>
    <n v="74.75"/>
    <m/>
    <n v="68.9375"/>
  </r>
  <r>
    <x v="443"/>
    <s v="Saqib Burton"/>
    <x v="1"/>
    <s v="07/01/2010"/>
    <x v="443"/>
    <n v="4507730123"/>
    <x v="443"/>
    <x v="4"/>
    <n v="300"/>
    <n v="264"/>
    <x v="34"/>
    <n v="50000"/>
    <n v="42865"/>
    <n v="43000"/>
    <n v="7000"/>
    <x v="56"/>
    <s v="ME83EI"/>
    <n v="83"/>
    <n v="93"/>
    <n v="70"/>
    <n v="99"/>
    <n v="345"/>
    <n v="86.25"/>
    <n v="84"/>
    <n v="72"/>
    <n v="83"/>
    <n v="81"/>
    <n v="320"/>
    <x v="111"/>
    <n v="82"/>
    <n v="62"/>
    <n v="42"/>
    <n v="98"/>
    <n v="284"/>
    <n v="71"/>
    <n v="98"/>
    <n v="87"/>
    <n v="61"/>
    <n v="42"/>
    <n v="288"/>
    <n v="72"/>
    <m/>
    <n v="77.3125"/>
  </r>
  <r>
    <x v="444"/>
    <s v="Jax Vazquez"/>
    <x v="0"/>
    <s v="09/01/2010"/>
    <x v="444"/>
    <n v="4516329580"/>
    <x v="444"/>
    <x v="4"/>
    <n v="300"/>
    <n v="210"/>
    <x v="16"/>
    <n v="50000"/>
    <n v="38894"/>
    <n v="39000"/>
    <n v="11000"/>
    <x v="38"/>
    <s v="D1K94Z"/>
    <n v="84"/>
    <n v="98"/>
    <n v="44"/>
    <n v="93"/>
    <n v="319"/>
    <n v="79.75"/>
    <n v="65"/>
    <n v="59"/>
    <n v="75"/>
    <n v="73"/>
    <n v="272"/>
    <x v="96"/>
    <n v="86"/>
    <n v="40"/>
    <n v="89"/>
    <n v="70"/>
    <n v="285"/>
    <n v="71.25"/>
    <n v="53"/>
    <n v="74"/>
    <n v="78"/>
    <n v="91"/>
    <n v="296"/>
    <n v="74"/>
    <m/>
    <n v="73.25"/>
  </r>
  <r>
    <x v="445"/>
    <s v="Trystan Frost"/>
    <x v="0"/>
    <s v="15/01/2010"/>
    <x v="445"/>
    <n v="4521834637"/>
    <x v="445"/>
    <x v="4"/>
    <n v="300"/>
    <n v="211"/>
    <x v="16"/>
    <n v="50000"/>
    <n v="45152"/>
    <n v="45500"/>
    <n v="4500"/>
    <x v="20"/>
    <s v="M9DSWU"/>
    <n v="39"/>
    <n v="57"/>
    <n v="74"/>
    <n v="35"/>
    <n v="205"/>
    <n v="51.25"/>
    <n v="93"/>
    <n v="38"/>
    <n v="81"/>
    <n v="91"/>
    <n v="303"/>
    <x v="77"/>
    <n v="68"/>
    <n v="55"/>
    <n v="40"/>
    <n v="51"/>
    <n v="214"/>
    <n v="53.5"/>
    <n v="71"/>
    <n v="74"/>
    <n v="63"/>
    <n v="81"/>
    <n v="289"/>
    <n v="72.25"/>
    <m/>
    <n v="63.1875"/>
  </r>
  <r>
    <x v="446"/>
    <s v="Kabir Charlton"/>
    <x v="0"/>
    <s v="21/01/2010"/>
    <x v="446"/>
    <n v="4525998960"/>
    <x v="446"/>
    <x v="4"/>
    <n v="300"/>
    <n v="274"/>
    <x v="4"/>
    <n v="50000"/>
    <n v="45152"/>
    <n v="45500"/>
    <n v="4500"/>
    <x v="96"/>
    <s v="2NSEUK"/>
    <n v="53"/>
    <n v="36"/>
    <n v="89"/>
    <n v="96"/>
    <n v="274"/>
    <n v="68.5"/>
    <n v="42"/>
    <n v="53"/>
    <n v="65"/>
    <n v="94"/>
    <n v="254"/>
    <x v="60"/>
    <n v="50"/>
    <n v="95"/>
    <n v="61"/>
    <n v="71"/>
    <n v="277"/>
    <n v="69.25"/>
    <n v="42"/>
    <n v="67"/>
    <n v="67"/>
    <n v="71"/>
    <n v="247"/>
    <n v="61.75"/>
    <m/>
    <n v="65.75"/>
  </r>
  <r>
    <x v="447"/>
    <s v="Edwin Morse"/>
    <x v="1"/>
    <s v="28/01/2010"/>
    <x v="447"/>
    <n v="4537018759"/>
    <x v="447"/>
    <x v="4"/>
    <n v="300"/>
    <n v="293"/>
    <x v="8"/>
    <n v="50000"/>
    <n v="48011"/>
    <n v="48500"/>
    <n v="1500"/>
    <x v="22"/>
    <s v="K7SHGV"/>
    <n v="43"/>
    <n v="36"/>
    <n v="74"/>
    <n v="49"/>
    <n v="202"/>
    <n v="50.5"/>
    <n v="38"/>
    <n v="92"/>
    <n v="61"/>
    <n v="60"/>
    <n v="251"/>
    <x v="112"/>
    <n v="66"/>
    <n v="36"/>
    <n v="68"/>
    <n v="55"/>
    <n v="225"/>
    <n v="56.25"/>
    <n v="42"/>
    <n v="75"/>
    <n v="66"/>
    <n v="73"/>
    <n v="256"/>
    <n v="64"/>
    <m/>
    <n v="58.375"/>
  </r>
  <r>
    <x v="448"/>
    <s v="Dana Lam"/>
    <x v="0"/>
    <s v="31/01/2010"/>
    <x v="448"/>
    <n v="4539596310"/>
    <x v="448"/>
    <x v="4"/>
    <n v="300"/>
    <n v="203"/>
    <x v="24"/>
    <n v="50000"/>
    <n v="47210"/>
    <n v="47500"/>
    <n v="2500"/>
    <x v="39"/>
    <s v="A8MOZ4"/>
    <n v="51"/>
    <n v="35"/>
    <n v="85"/>
    <n v="67"/>
    <n v="238"/>
    <n v="59.5"/>
    <n v="57"/>
    <n v="79"/>
    <n v="38"/>
    <n v="89"/>
    <n v="263"/>
    <x v="36"/>
    <n v="39"/>
    <n v="96"/>
    <n v="77"/>
    <n v="89"/>
    <n v="301"/>
    <n v="75.25"/>
    <n v="49"/>
    <n v="87"/>
    <n v="92"/>
    <n v="35"/>
    <n v="263"/>
    <n v="65.75"/>
    <m/>
    <n v="66.5625"/>
  </r>
  <r>
    <x v="449"/>
    <s v="Aryan Tait"/>
    <x v="0"/>
    <s v="02/03/2010"/>
    <x v="449"/>
    <n v="4540599221"/>
    <x v="449"/>
    <x v="4"/>
    <n v="300"/>
    <n v="195"/>
    <x v="13"/>
    <n v="50000"/>
    <n v="45023"/>
    <n v="45500"/>
    <n v="4500"/>
    <x v="123"/>
    <s v="6GF3M3"/>
    <n v="98"/>
    <n v="69"/>
    <n v="65"/>
    <n v="83"/>
    <n v="315"/>
    <n v="78.75"/>
    <n v="76"/>
    <n v="80"/>
    <n v="42"/>
    <n v="70"/>
    <n v="268"/>
    <x v="48"/>
    <n v="42"/>
    <n v="52"/>
    <n v="63"/>
    <n v="75"/>
    <n v="232"/>
    <n v="58"/>
    <n v="68"/>
    <n v="55"/>
    <n v="51"/>
    <n v="46"/>
    <n v="220"/>
    <n v="55"/>
    <m/>
    <n v="64.6875"/>
  </r>
  <r>
    <x v="450"/>
    <s v="Angelo Parra"/>
    <x v="1"/>
    <s v="06/03/2010"/>
    <x v="450"/>
    <n v="4546425394"/>
    <x v="450"/>
    <x v="4"/>
    <n v="300"/>
    <n v="230"/>
    <x v="22"/>
    <n v="50000"/>
    <n v="43053"/>
    <n v="43500"/>
    <n v="6500"/>
    <x v="84"/>
    <s v="50HVW4"/>
    <n v="77"/>
    <n v="39"/>
    <n v="49"/>
    <n v="83"/>
    <n v="248"/>
    <n v="62"/>
    <n v="63"/>
    <n v="49"/>
    <n v="83"/>
    <n v="65"/>
    <n v="260"/>
    <x v="70"/>
    <n v="47"/>
    <n v="51"/>
    <n v="59"/>
    <n v="36"/>
    <n v="193"/>
    <n v="48.25"/>
    <n v="60"/>
    <n v="47"/>
    <n v="66"/>
    <n v="41"/>
    <n v="214"/>
    <n v="53.5"/>
    <m/>
    <n v="57.1875"/>
  </r>
  <r>
    <x v="451"/>
    <s v="Karson Huber"/>
    <x v="0"/>
    <s v="15/05/2010"/>
    <x v="451"/>
    <n v="4567522904"/>
    <x v="451"/>
    <x v="4"/>
    <n v="300"/>
    <n v="193"/>
    <x v="9"/>
    <n v="50000"/>
    <n v="40066"/>
    <n v="40500"/>
    <n v="9500"/>
    <x v="45"/>
    <s v="FMUYNS"/>
    <n v="57"/>
    <n v="67"/>
    <n v="41"/>
    <n v="38"/>
    <n v="203"/>
    <n v="50.75"/>
    <n v="51"/>
    <n v="92"/>
    <n v="87"/>
    <n v="47"/>
    <n v="277"/>
    <x v="83"/>
    <n v="54"/>
    <n v="98"/>
    <n v="43"/>
    <n v="69"/>
    <n v="264"/>
    <n v="66"/>
    <n v="88"/>
    <n v="52"/>
    <n v="79"/>
    <n v="92"/>
    <n v="311"/>
    <n v="77.75"/>
    <m/>
    <n v="65.9375"/>
  </r>
  <r>
    <x v="452"/>
    <s v="Zoey Mccann"/>
    <x v="1"/>
    <s v="01/06/2010"/>
    <x v="452"/>
    <n v="4596295720"/>
    <x v="452"/>
    <x v="4"/>
    <n v="300"/>
    <n v="205"/>
    <x v="24"/>
    <n v="50000"/>
    <n v="48660"/>
    <n v="49000"/>
    <n v="1000"/>
    <x v="27"/>
    <s v="YSK4KB"/>
    <n v="66"/>
    <n v="52"/>
    <n v="69"/>
    <n v="37"/>
    <n v="224"/>
    <n v="56"/>
    <n v="35"/>
    <n v="91"/>
    <n v="66"/>
    <n v="74"/>
    <n v="266"/>
    <x v="57"/>
    <n v="68"/>
    <n v="58"/>
    <n v="71"/>
    <n v="87"/>
    <n v="284"/>
    <n v="71"/>
    <n v="80"/>
    <n v="96"/>
    <n v="73"/>
    <n v="44"/>
    <n v="293"/>
    <n v="73.25"/>
    <m/>
    <n v="66.6875"/>
  </r>
  <r>
    <x v="453"/>
    <s v="Bentley Mackay"/>
    <x v="1"/>
    <s v="07/07/2010"/>
    <x v="453"/>
    <n v="4604267390"/>
    <x v="453"/>
    <x v="4"/>
    <n v="300"/>
    <n v="246"/>
    <x v="25"/>
    <n v="50000"/>
    <n v="48949"/>
    <n v="49000"/>
    <n v="1000"/>
    <x v="7"/>
    <s v="31N1TW"/>
    <n v="67"/>
    <n v="37"/>
    <n v="74"/>
    <n v="81"/>
    <n v="259"/>
    <n v="64.75"/>
    <n v="71"/>
    <n v="72"/>
    <n v="72"/>
    <n v="72"/>
    <n v="287"/>
    <x v="102"/>
    <n v="65"/>
    <n v="84"/>
    <n v="50"/>
    <n v="79"/>
    <n v="278"/>
    <n v="69.5"/>
    <n v="65"/>
    <n v="66"/>
    <n v="89"/>
    <n v="51"/>
    <n v="271"/>
    <n v="67.75"/>
    <m/>
    <n v="68.4375"/>
  </r>
  <r>
    <x v="454"/>
    <s v="Noor Bullock"/>
    <x v="1"/>
    <s v="16/07/2010"/>
    <x v="454"/>
    <n v="4643987553"/>
    <x v="454"/>
    <x v="4"/>
    <n v="300"/>
    <n v="252"/>
    <x v="5"/>
    <n v="50000"/>
    <n v="46099"/>
    <n v="46500"/>
    <n v="3500"/>
    <x v="9"/>
    <s v="C4H2TN"/>
    <n v="58"/>
    <n v="55"/>
    <n v="83"/>
    <n v="45"/>
    <n v="241"/>
    <n v="60.25"/>
    <n v="91"/>
    <n v="56"/>
    <n v="98"/>
    <n v="90"/>
    <n v="335"/>
    <x v="146"/>
    <n v="40"/>
    <n v="92"/>
    <n v="40"/>
    <n v="68"/>
    <n v="240"/>
    <n v="60"/>
    <n v="46"/>
    <n v="61"/>
    <n v="71"/>
    <n v="44"/>
    <n v="222"/>
    <n v="55.5"/>
    <m/>
    <n v="64.875"/>
  </r>
  <r>
    <x v="455"/>
    <s v="Branden Palmer"/>
    <x v="1"/>
    <s v="25/08/2010"/>
    <x v="455"/>
    <n v="4664633095"/>
    <x v="455"/>
    <x v="4"/>
    <n v="300"/>
    <n v="237"/>
    <x v="31"/>
    <n v="50000"/>
    <n v="49505"/>
    <n v="50000"/>
    <n v="0"/>
    <x v="10"/>
    <s v="TZ6TUL"/>
    <n v="55"/>
    <n v="75"/>
    <n v="77"/>
    <n v="41"/>
    <n v="248"/>
    <n v="62"/>
    <n v="80"/>
    <n v="95"/>
    <n v="45"/>
    <n v="81"/>
    <n v="301"/>
    <x v="18"/>
    <n v="71"/>
    <n v="89"/>
    <n v="92"/>
    <n v="55"/>
    <n v="307"/>
    <n v="76.75"/>
    <n v="60"/>
    <n v="98"/>
    <n v="36"/>
    <n v="76"/>
    <n v="270"/>
    <n v="67.5"/>
    <m/>
    <n v="70.375"/>
  </r>
  <r>
    <x v="456"/>
    <s v="Krishan Croft"/>
    <x v="0"/>
    <s v="04/09/2010"/>
    <x v="456"/>
    <n v="4672069571"/>
    <x v="456"/>
    <x v="4"/>
    <n v="300"/>
    <n v="253"/>
    <x v="5"/>
    <n v="50000"/>
    <n v="48596"/>
    <n v="49000"/>
    <n v="1000"/>
    <x v="11"/>
    <s v="W6BB61"/>
    <n v="77"/>
    <n v="53"/>
    <n v="40"/>
    <n v="39"/>
    <n v="209"/>
    <n v="52.25"/>
    <n v="46"/>
    <n v="91"/>
    <n v="84"/>
    <n v="68"/>
    <n v="289"/>
    <x v="26"/>
    <n v="96"/>
    <n v="68"/>
    <n v="67"/>
    <n v="43"/>
    <n v="274"/>
    <n v="68.5"/>
    <n v="68"/>
    <n v="93"/>
    <n v="49"/>
    <n v="67"/>
    <n v="277"/>
    <n v="69.25"/>
    <m/>
    <n v="65.5625"/>
  </r>
  <r>
    <x v="457"/>
    <s v="Zackery Beech"/>
    <x v="0"/>
    <s v="09/09/2010"/>
    <x v="457"/>
    <n v="4714593378"/>
    <x v="457"/>
    <x v="4"/>
    <n v="300"/>
    <n v="278"/>
    <x v="2"/>
    <n v="50000"/>
    <n v="44668"/>
    <n v="45000"/>
    <n v="5000"/>
    <x v="66"/>
    <s v="57TE83"/>
    <n v="91"/>
    <n v="98"/>
    <n v="52"/>
    <n v="98"/>
    <n v="339"/>
    <n v="84.75"/>
    <n v="41"/>
    <n v="39"/>
    <n v="68"/>
    <n v="77"/>
    <n v="225"/>
    <x v="55"/>
    <n v="41"/>
    <n v="80"/>
    <n v="39"/>
    <n v="83"/>
    <n v="243"/>
    <n v="60.75"/>
    <n v="67"/>
    <n v="67"/>
    <n v="35"/>
    <n v="74"/>
    <n v="243"/>
    <n v="60.75"/>
    <m/>
    <n v="65.625"/>
  </r>
  <r>
    <x v="458"/>
    <s v="Keith Manning"/>
    <x v="1"/>
    <s v="10/09/2010"/>
    <x v="458"/>
    <n v="4717349294"/>
    <x v="458"/>
    <x v="4"/>
    <n v="300"/>
    <n v="260"/>
    <x v="15"/>
    <n v="50000"/>
    <n v="47282"/>
    <n v="47500"/>
    <n v="2500"/>
    <x v="67"/>
    <s v="07033E"/>
    <n v="86"/>
    <n v="67"/>
    <n v="94"/>
    <n v="47"/>
    <n v="294"/>
    <n v="73.5"/>
    <n v="54"/>
    <n v="75"/>
    <n v="39"/>
    <n v="59"/>
    <n v="227"/>
    <x v="41"/>
    <n v="38"/>
    <n v="42"/>
    <n v="42"/>
    <n v="57"/>
    <n v="179"/>
    <n v="44.75"/>
    <n v="44"/>
    <n v="97"/>
    <n v="85"/>
    <n v="60"/>
    <n v="286"/>
    <n v="71.5"/>
    <m/>
    <n v="61.625"/>
  </r>
  <r>
    <x v="459"/>
    <s v="Romy Raymond"/>
    <x v="0"/>
    <s v="16/09/2010"/>
    <x v="459"/>
    <n v="4723945713"/>
    <x v="459"/>
    <x v="4"/>
    <n v="300"/>
    <n v="225"/>
    <x v="20"/>
    <n v="50000"/>
    <n v="40163"/>
    <n v="40500"/>
    <n v="9500"/>
    <x v="79"/>
    <s v="2SOX4I"/>
    <n v="59"/>
    <n v="56"/>
    <n v="43"/>
    <n v="59"/>
    <n v="217"/>
    <n v="54.25"/>
    <n v="56"/>
    <n v="91"/>
    <n v="87"/>
    <n v="57"/>
    <n v="291"/>
    <x v="17"/>
    <n v="66"/>
    <n v="84"/>
    <n v="84"/>
    <n v="42"/>
    <n v="276"/>
    <n v="69"/>
    <n v="86"/>
    <n v="57"/>
    <n v="85"/>
    <n v="51"/>
    <n v="279"/>
    <n v="69.75"/>
    <m/>
    <n v="66.4375"/>
  </r>
  <r>
    <x v="460"/>
    <s v="Mallory Yu"/>
    <x v="0"/>
    <s v="22/09/2010"/>
    <x v="460"/>
    <n v="4727996920"/>
    <x v="460"/>
    <x v="4"/>
    <n v="300"/>
    <n v="242"/>
    <x v="29"/>
    <n v="50000"/>
    <n v="45425"/>
    <n v="45500"/>
    <n v="4500"/>
    <x v="68"/>
    <s v="AAPQ9D"/>
    <n v="86"/>
    <n v="35"/>
    <n v="92"/>
    <n v="83"/>
    <n v="296"/>
    <n v="74"/>
    <n v="73"/>
    <n v="74"/>
    <n v="80"/>
    <n v="67"/>
    <n v="294"/>
    <x v="92"/>
    <n v="86"/>
    <n v="46"/>
    <n v="83"/>
    <n v="36"/>
    <n v="251"/>
    <n v="62.75"/>
    <n v="53"/>
    <n v="59"/>
    <n v="63"/>
    <n v="80"/>
    <n v="255"/>
    <n v="63.75"/>
    <m/>
    <n v="68.5"/>
  </r>
  <r>
    <x v="461"/>
    <s v="Moshe Melendez"/>
    <x v="1"/>
    <s v="30/09/2010"/>
    <x v="461"/>
    <n v="4749445397"/>
    <x v="461"/>
    <x v="4"/>
    <n v="300"/>
    <n v="220"/>
    <x v="0"/>
    <n v="50000"/>
    <n v="46055"/>
    <n v="46500"/>
    <n v="3500"/>
    <x v="109"/>
    <s v="GAINDU"/>
    <n v="41"/>
    <n v="48"/>
    <n v="77"/>
    <n v="49"/>
    <n v="215"/>
    <n v="53.75"/>
    <n v="39"/>
    <n v="48"/>
    <n v="94"/>
    <n v="89"/>
    <n v="270"/>
    <x v="30"/>
    <n v="58"/>
    <n v="45"/>
    <n v="39"/>
    <n v="51"/>
    <n v="193"/>
    <n v="48.25"/>
    <n v="35"/>
    <n v="94"/>
    <n v="71"/>
    <n v="80"/>
    <n v="280"/>
    <n v="70"/>
    <m/>
    <n v="59.875"/>
  </r>
  <r>
    <x v="462"/>
    <s v="Giovanni Bate"/>
    <x v="0"/>
    <s v="02/10/2010"/>
    <x v="462"/>
    <n v="4749727525"/>
    <x v="462"/>
    <x v="4"/>
    <n v="300"/>
    <n v="192"/>
    <x v="9"/>
    <n v="50000"/>
    <n v="46383"/>
    <n v="46500"/>
    <n v="3500"/>
    <x v="89"/>
    <s v="8VVETX"/>
    <n v="97"/>
    <n v="41"/>
    <n v="62"/>
    <n v="89"/>
    <n v="289"/>
    <n v="72.25"/>
    <n v="74"/>
    <n v="77"/>
    <n v="54"/>
    <n v="51"/>
    <n v="256"/>
    <x v="67"/>
    <n v="88"/>
    <n v="66"/>
    <n v="49"/>
    <n v="73"/>
    <n v="276"/>
    <n v="69"/>
    <n v="97"/>
    <n v="48"/>
    <n v="64"/>
    <n v="92"/>
    <n v="301"/>
    <n v="75.25"/>
    <m/>
    <n v="70.125"/>
  </r>
  <r>
    <x v="463"/>
    <s v="Balraj Mcneil"/>
    <x v="1"/>
    <s v="06/10/2010"/>
    <x v="463"/>
    <n v="4758613991"/>
    <x v="463"/>
    <x v="4"/>
    <n v="300"/>
    <n v="225"/>
    <x v="20"/>
    <n v="50000"/>
    <n v="44044"/>
    <n v="44500"/>
    <n v="5500"/>
    <x v="117"/>
    <s v="G9F9LN"/>
    <n v="39"/>
    <n v="82"/>
    <n v="83"/>
    <n v="92"/>
    <n v="296"/>
    <n v="74"/>
    <n v="90"/>
    <n v="82"/>
    <n v="51"/>
    <n v="71"/>
    <n v="294"/>
    <x v="92"/>
    <n v="65"/>
    <n v="67"/>
    <n v="81"/>
    <n v="66"/>
    <n v="279"/>
    <n v="69.75"/>
    <n v="67"/>
    <n v="55"/>
    <n v="50"/>
    <n v="78"/>
    <n v="250"/>
    <n v="62.5"/>
    <m/>
    <n v="69.9375"/>
  </r>
  <r>
    <x v="464"/>
    <s v="Calvin Bull"/>
    <x v="0"/>
    <s v="04/01/2009"/>
    <x v="464"/>
    <n v="4818495060"/>
    <x v="464"/>
    <x v="5"/>
    <n v="300"/>
    <n v="295"/>
    <x v="8"/>
    <n v="55000"/>
    <n v="46101"/>
    <n v="46500"/>
    <n v="8500"/>
    <x v="52"/>
    <s v="994HZW"/>
    <n v="59"/>
    <n v="91"/>
    <n v="62"/>
    <n v="56"/>
    <n v="268"/>
    <n v="67"/>
    <n v="38"/>
    <n v="60"/>
    <n v="82"/>
    <n v="65"/>
    <n v="245"/>
    <x v="15"/>
    <n v="48"/>
    <n v="66"/>
    <n v="86"/>
    <n v="36"/>
    <n v="236"/>
    <n v="59"/>
    <n v="53"/>
    <n v="61"/>
    <n v="72"/>
    <n v="54"/>
    <n v="240"/>
    <n v="60"/>
    <m/>
    <n v="61.8125"/>
  </r>
  <r>
    <x v="465"/>
    <s v="Aaran Frey"/>
    <x v="0"/>
    <s v="15/01/2009"/>
    <x v="465"/>
    <n v="4825472685"/>
    <x v="465"/>
    <x v="5"/>
    <n v="300"/>
    <n v="250"/>
    <x v="32"/>
    <n v="55000"/>
    <n v="49900"/>
    <n v="50000"/>
    <n v="5000"/>
    <x v="34"/>
    <s v="94E2M3"/>
    <n v="92"/>
    <n v="50"/>
    <n v="65"/>
    <n v="39"/>
    <n v="246"/>
    <n v="61.5"/>
    <n v="57"/>
    <n v="37"/>
    <n v="84"/>
    <n v="64"/>
    <n v="242"/>
    <x v="119"/>
    <n v="66"/>
    <n v="76"/>
    <n v="81"/>
    <n v="40"/>
    <n v="263"/>
    <n v="65.75"/>
    <n v="61"/>
    <n v="86"/>
    <n v="36"/>
    <n v="73"/>
    <n v="256"/>
    <n v="64"/>
    <m/>
    <n v="62.9375"/>
  </r>
  <r>
    <x v="466"/>
    <s v="Wallace Dennis"/>
    <x v="1"/>
    <s v="18/01/2009"/>
    <x v="466"/>
    <n v="4838146193"/>
    <x v="466"/>
    <x v="5"/>
    <n v="300"/>
    <n v="275"/>
    <x v="18"/>
    <n v="55000"/>
    <n v="48431"/>
    <n v="48500"/>
    <n v="6500"/>
    <x v="80"/>
    <s v="O2P7XP"/>
    <n v="98"/>
    <n v="45"/>
    <n v="84"/>
    <n v="50"/>
    <n v="277"/>
    <n v="69.25"/>
    <n v="36"/>
    <n v="77"/>
    <n v="64"/>
    <n v="49"/>
    <n v="226"/>
    <x v="148"/>
    <n v="65"/>
    <n v="35"/>
    <n v="56"/>
    <n v="99"/>
    <n v="255"/>
    <n v="63.75"/>
    <n v="83"/>
    <n v="76"/>
    <n v="53"/>
    <n v="48"/>
    <n v="260"/>
    <n v="65"/>
    <m/>
    <n v="63.625"/>
  </r>
  <r>
    <x v="467"/>
    <s v="Laurie Millar"/>
    <x v="1"/>
    <s v="04/02/2009"/>
    <x v="467"/>
    <n v="4852715284"/>
    <x v="467"/>
    <x v="5"/>
    <n v="300"/>
    <n v="254"/>
    <x v="3"/>
    <n v="55000"/>
    <n v="48760"/>
    <n v="49000"/>
    <n v="6000"/>
    <x v="71"/>
    <s v="RIKQWD"/>
    <n v="42"/>
    <n v="57"/>
    <n v="54"/>
    <n v="54"/>
    <n v="207"/>
    <n v="51.75"/>
    <n v="90"/>
    <n v="67"/>
    <n v="94"/>
    <n v="38"/>
    <n v="289"/>
    <x v="26"/>
    <n v="51"/>
    <n v="49"/>
    <n v="84"/>
    <n v="85"/>
    <n v="269"/>
    <n v="67.25"/>
    <n v="42"/>
    <n v="62"/>
    <n v="44"/>
    <n v="72"/>
    <n v="220"/>
    <n v="55"/>
    <m/>
    <n v="61.5625"/>
  </r>
  <r>
    <x v="468"/>
    <s v="Cohen Prosser"/>
    <x v="0"/>
    <s v="09/02/2009"/>
    <x v="468"/>
    <n v="4854160173"/>
    <x v="468"/>
    <x v="5"/>
    <n v="300"/>
    <n v="282"/>
    <x v="11"/>
    <n v="55000"/>
    <n v="54982"/>
    <n v="55000"/>
    <n v="0"/>
    <x v="37"/>
    <s v="IHHNTI"/>
    <n v="35"/>
    <n v="42"/>
    <n v="70"/>
    <n v="76"/>
    <n v="223"/>
    <n v="55.75"/>
    <n v="63"/>
    <n v="35"/>
    <n v="91"/>
    <n v="53"/>
    <n v="242"/>
    <x v="119"/>
    <n v="61"/>
    <n v="91"/>
    <n v="67"/>
    <n v="38"/>
    <n v="257"/>
    <n v="64.25"/>
    <n v="35"/>
    <n v="48"/>
    <n v="87"/>
    <n v="74"/>
    <n v="244"/>
    <n v="61"/>
    <m/>
    <n v="60.375"/>
  </r>
  <r>
    <x v="469"/>
    <s v="Usman Madden"/>
    <x v="0"/>
    <s v="27/02/2009"/>
    <x v="469"/>
    <n v="4876793660"/>
    <x v="469"/>
    <x v="5"/>
    <n v="300"/>
    <n v="217"/>
    <x v="7"/>
    <n v="55000"/>
    <n v="41697"/>
    <n v="42000"/>
    <n v="13000"/>
    <x v="96"/>
    <s v="MOQR4B"/>
    <n v="43"/>
    <n v="59"/>
    <n v="60"/>
    <n v="57"/>
    <n v="219"/>
    <n v="54.75"/>
    <n v="60"/>
    <n v="52"/>
    <n v="75"/>
    <n v="37"/>
    <n v="224"/>
    <x v="131"/>
    <n v="98"/>
    <n v="61"/>
    <n v="74"/>
    <n v="86"/>
    <n v="319"/>
    <n v="79.75"/>
    <n v="78"/>
    <n v="70"/>
    <n v="65"/>
    <n v="62"/>
    <n v="275"/>
    <n v="68.75"/>
    <m/>
    <n v="64.8125"/>
  </r>
  <r>
    <x v="470"/>
    <s v="Emaan Espinosa"/>
    <x v="1"/>
    <s v="09/03/2009"/>
    <x v="470"/>
    <n v="4890336684"/>
    <x v="470"/>
    <x v="5"/>
    <n v="300"/>
    <n v="293"/>
    <x v="8"/>
    <n v="55000"/>
    <n v="45537"/>
    <n v="46000"/>
    <n v="9000"/>
    <x v="21"/>
    <s v="1AC5P6"/>
    <n v="68"/>
    <n v="57"/>
    <n v="90"/>
    <n v="89"/>
    <n v="304"/>
    <n v="76"/>
    <n v="59"/>
    <n v="69"/>
    <n v="76"/>
    <n v="90"/>
    <n v="294"/>
    <x v="92"/>
    <n v="92"/>
    <n v="90"/>
    <n v="92"/>
    <n v="77"/>
    <n v="351"/>
    <n v="87.75"/>
    <n v="43"/>
    <n v="97"/>
    <n v="76"/>
    <n v="61"/>
    <n v="277"/>
    <n v="69.25"/>
    <m/>
    <n v="76.625"/>
  </r>
  <r>
    <x v="471"/>
    <s v="Umar Krause"/>
    <x v="0"/>
    <s v="21/03/2009"/>
    <x v="471"/>
    <n v="4893176045"/>
    <x v="471"/>
    <x v="5"/>
    <n v="300"/>
    <n v="236"/>
    <x v="31"/>
    <n v="55000"/>
    <n v="43469"/>
    <n v="43500"/>
    <n v="11500"/>
    <x v="22"/>
    <s v="GGX3YA"/>
    <n v="73"/>
    <n v="55"/>
    <n v="71"/>
    <n v="51"/>
    <n v="250"/>
    <n v="62.5"/>
    <n v="44"/>
    <n v="70"/>
    <n v="84"/>
    <n v="52"/>
    <n v="250"/>
    <x v="58"/>
    <n v="65"/>
    <n v="80"/>
    <n v="88"/>
    <n v="53"/>
    <n v="286"/>
    <n v="71.5"/>
    <n v="93"/>
    <n v="42"/>
    <n v="47"/>
    <n v="96"/>
    <n v="278"/>
    <n v="69.5"/>
    <m/>
    <n v="66.5"/>
  </r>
  <r>
    <x v="472"/>
    <s v="Thierry Lowry"/>
    <x v="0"/>
    <s v="27/03/2009"/>
    <x v="472"/>
    <n v="4918944427"/>
    <x v="472"/>
    <x v="5"/>
    <n v="300"/>
    <n v="272"/>
    <x v="4"/>
    <n v="55000"/>
    <n v="43395"/>
    <n v="43500"/>
    <n v="11500"/>
    <x v="23"/>
    <s v="KK71GN"/>
    <n v="71"/>
    <n v="53"/>
    <n v="95"/>
    <n v="83"/>
    <n v="302"/>
    <n v="75.5"/>
    <n v="83"/>
    <n v="55"/>
    <n v="45"/>
    <n v="57"/>
    <n v="240"/>
    <x v="37"/>
    <n v="47"/>
    <n v="54"/>
    <n v="75"/>
    <n v="47"/>
    <n v="223"/>
    <n v="55.75"/>
    <n v="48"/>
    <n v="43"/>
    <n v="75"/>
    <n v="45"/>
    <n v="211"/>
    <n v="52.75"/>
    <m/>
    <n v="61"/>
  </r>
  <r>
    <x v="473"/>
    <s v="Keeley Sosa"/>
    <x v="1"/>
    <s v="15/04/2009"/>
    <x v="473"/>
    <n v="4921693441"/>
    <x v="473"/>
    <x v="5"/>
    <n v="300"/>
    <n v="255"/>
    <x v="3"/>
    <n v="55000"/>
    <n v="45125"/>
    <n v="45500"/>
    <n v="9500"/>
    <x v="43"/>
    <s v="XS4TMF"/>
    <n v="65"/>
    <n v="76"/>
    <n v="75"/>
    <n v="75"/>
    <n v="291"/>
    <n v="72.75"/>
    <n v="76"/>
    <n v="35"/>
    <n v="36"/>
    <n v="91"/>
    <n v="238"/>
    <x v="35"/>
    <n v="51"/>
    <n v="39"/>
    <n v="89"/>
    <n v="74"/>
    <n v="253"/>
    <n v="63.25"/>
    <n v="55"/>
    <n v="60"/>
    <n v="86"/>
    <n v="59"/>
    <n v="260"/>
    <n v="65"/>
    <m/>
    <n v="65.125"/>
  </r>
  <r>
    <x v="474"/>
    <s v="Brendon Jacobson"/>
    <x v="1"/>
    <s v="17/04/2009"/>
    <x v="474"/>
    <n v="4930314109"/>
    <x v="474"/>
    <x v="5"/>
    <n v="300"/>
    <n v="229"/>
    <x v="14"/>
    <n v="55000"/>
    <n v="47068"/>
    <n v="47500"/>
    <n v="7500"/>
    <x v="24"/>
    <s v="UITGY2"/>
    <n v="92"/>
    <n v="84"/>
    <n v="69"/>
    <n v="67"/>
    <n v="312"/>
    <n v="78"/>
    <n v="81"/>
    <n v="37"/>
    <n v="43"/>
    <n v="46"/>
    <n v="207"/>
    <x v="86"/>
    <n v="57"/>
    <n v="86"/>
    <n v="95"/>
    <n v="63"/>
    <n v="301"/>
    <n v="75.25"/>
    <n v="40"/>
    <n v="48"/>
    <n v="47"/>
    <n v="41"/>
    <n v="176"/>
    <n v="44"/>
    <m/>
    <n v="62.25"/>
  </r>
  <r>
    <x v="475"/>
    <s v="Chaim Byrne"/>
    <x v="1"/>
    <s v="05/05/2009"/>
    <x v="475"/>
    <n v="4954166442"/>
    <x v="475"/>
    <x v="5"/>
    <n v="300"/>
    <n v="262"/>
    <x v="15"/>
    <n v="55000"/>
    <n v="47870"/>
    <n v="48000"/>
    <n v="7000"/>
    <x v="114"/>
    <s v="ONUY2F"/>
    <n v="36"/>
    <n v="64"/>
    <n v="97"/>
    <n v="38"/>
    <n v="235"/>
    <n v="58.75"/>
    <n v="52"/>
    <n v="49"/>
    <n v="35"/>
    <n v="68"/>
    <n v="204"/>
    <x v="108"/>
    <n v="97"/>
    <n v="93"/>
    <n v="91"/>
    <n v="78"/>
    <n v="359"/>
    <n v="89.75"/>
    <n v="41"/>
    <n v="54"/>
    <n v="61"/>
    <n v="53"/>
    <n v="209"/>
    <n v="52.25"/>
    <m/>
    <n v="62.9375"/>
  </r>
  <r>
    <x v="476"/>
    <s v="Denis Henson"/>
    <x v="0"/>
    <s v="07/05/2009"/>
    <x v="476"/>
    <n v="4971365106"/>
    <x v="476"/>
    <x v="5"/>
    <n v="300"/>
    <n v="234"/>
    <x v="33"/>
    <n v="55000"/>
    <n v="49752"/>
    <n v="50000"/>
    <n v="5000"/>
    <x v="105"/>
    <s v="J0FR31"/>
    <n v="66"/>
    <n v="71"/>
    <n v="54"/>
    <n v="62"/>
    <n v="253"/>
    <n v="63.25"/>
    <n v="75"/>
    <n v="85"/>
    <n v="37"/>
    <n v="87"/>
    <n v="284"/>
    <x v="80"/>
    <n v="58"/>
    <n v="78"/>
    <n v="65"/>
    <n v="93"/>
    <n v="294"/>
    <n v="73.5"/>
    <n v="39"/>
    <n v="73"/>
    <n v="73"/>
    <n v="41"/>
    <n v="226"/>
    <n v="56.5"/>
    <m/>
    <n v="66.0625"/>
  </r>
  <r>
    <x v="477"/>
    <s v="Ieuan Barnes"/>
    <x v="1"/>
    <s v="09/05/2009"/>
    <x v="477"/>
    <n v="4977830173"/>
    <x v="477"/>
    <x v="5"/>
    <n v="300"/>
    <n v="203"/>
    <x v="24"/>
    <n v="55000"/>
    <n v="41341"/>
    <n v="41500"/>
    <n v="13500"/>
    <x v="60"/>
    <s v="VKOS42"/>
    <n v="63"/>
    <n v="72"/>
    <n v="65"/>
    <n v="87"/>
    <n v="287"/>
    <n v="71.75"/>
    <n v="41"/>
    <n v="41"/>
    <n v="73"/>
    <n v="95"/>
    <n v="250"/>
    <x v="58"/>
    <n v="66"/>
    <n v="50"/>
    <n v="48"/>
    <n v="42"/>
    <n v="206"/>
    <n v="51.5"/>
    <n v="35"/>
    <n v="99"/>
    <n v="68"/>
    <n v="48"/>
    <n v="250"/>
    <n v="62.5"/>
    <m/>
    <n v="62.0625"/>
  </r>
  <r>
    <x v="478"/>
    <s v="Tevin Alexander"/>
    <x v="1"/>
    <s v="18/05/2009"/>
    <x v="478"/>
    <n v="5045957988"/>
    <x v="478"/>
    <x v="5"/>
    <n v="300"/>
    <n v="274"/>
    <x v="4"/>
    <n v="55000"/>
    <n v="49190"/>
    <n v="49500"/>
    <n v="5500"/>
    <x v="120"/>
    <s v="1NVZAS"/>
    <n v="37"/>
    <n v="93"/>
    <n v="75"/>
    <n v="72"/>
    <n v="277"/>
    <n v="69.25"/>
    <n v="84"/>
    <n v="95"/>
    <n v="56"/>
    <n v="44"/>
    <n v="279"/>
    <x v="20"/>
    <n v="48"/>
    <n v="54"/>
    <n v="85"/>
    <n v="39"/>
    <n v="226"/>
    <n v="56.5"/>
    <n v="54"/>
    <n v="39"/>
    <n v="58"/>
    <n v="87"/>
    <n v="238"/>
    <n v="59.5"/>
    <m/>
    <n v="63.75"/>
  </r>
  <r>
    <x v="479"/>
    <s v="Beck O'Ryan"/>
    <x v="1"/>
    <s v="28/05/2009"/>
    <x v="479"/>
    <n v="5054890977"/>
    <x v="479"/>
    <x v="5"/>
    <n v="300"/>
    <n v="215"/>
    <x v="7"/>
    <n v="55000"/>
    <n v="43158"/>
    <n v="43500"/>
    <n v="11500"/>
    <x v="28"/>
    <s v="U8JWFG"/>
    <n v="53"/>
    <n v="97"/>
    <n v="66"/>
    <n v="52"/>
    <n v="268"/>
    <n v="67"/>
    <n v="50"/>
    <n v="48"/>
    <n v="52"/>
    <n v="68"/>
    <n v="218"/>
    <x v="47"/>
    <n v="86"/>
    <n v="78"/>
    <n v="77"/>
    <n v="38"/>
    <n v="279"/>
    <n v="69.75"/>
    <n v="80"/>
    <n v="81"/>
    <n v="51"/>
    <n v="35"/>
    <n v="247"/>
    <n v="61.75"/>
    <m/>
    <n v="63.25"/>
  </r>
  <r>
    <x v="480"/>
    <s v="Finbar Dowling"/>
    <x v="0"/>
    <s v="08/06/2009"/>
    <x v="480"/>
    <n v="5057341172"/>
    <x v="480"/>
    <x v="5"/>
    <n v="300"/>
    <n v="252"/>
    <x v="5"/>
    <n v="55000"/>
    <n v="45026"/>
    <n v="45500"/>
    <n v="9500"/>
    <x v="118"/>
    <s v="A1ERTS"/>
    <n v="77"/>
    <n v="89"/>
    <n v="40"/>
    <n v="78"/>
    <n v="284"/>
    <n v="71"/>
    <n v="83"/>
    <n v="85"/>
    <n v="42"/>
    <n v="91"/>
    <n v="301"/>
    <x v="18"/>
    <n v="70"/>
    <n v="46"/>
    <n v="44"/>
    <n v="53"/>
    <n v="213"/>
    <n v="53.25"/>
    <n v="92"/>
    <n v="68"/>
    <n v="57"/>
    <n v="49"/>
    <n v="266"/>
    <n v="66.5"/>
    <m/>
    <n v="66.5"/>
  </r>
  <r>
    <x v="481"/>
    <s v="Zayyan Phan"/>
    <x v="0"/>
    <s v="24/06/2009"/>
    <x v="481"/>
    <n v="5057791992"/>
    <x v="481"/>
    <x v="5"/>
    <n v="300"/>
    <n v="194"/>
    <x v="13"/>
    <n v="55000"/>
    <n v="49571"/>
    <n v="50000"/>
    <n v="5000"/>
    <x v="9"/>
    <s v="WCO3GU"/>
    <n v="35"/>
    <n v="67"/>
    <n v="73"/>
    <n v="35"/>
    <n v="210"/>
    <n v="52.5"/>
    <n v="50"/>
    <n v="58"/>
    <n v="60"/>
    <n v="77"/>
    <n v="245"/>
    <x v="15"/>
    <n v="81"/>
    <n v="71"/>
    <n v="43"/>
    <n v="51"/>
    <n v="246"/>
    <n v="61.5"/>
    <n v="46"/>
    <n v="93"/>
    <n v="71"/>
    <n v="36"/>
    <n v="246"/>
    <n v="61.5"/>
    <m/>
    <n v="59.1875"/>
  </r>
  <r>
    <x v="482"/>
    <s v="Shah Stott"/>
    <x v="1"/>
    <s v="25/07/2009"/>
    <x v="482"/>
    <n v="5062162905"/>
    <x v="482"/>
    <x v="5"/>
    <n v="300"/>
    <n v="271"/>
    <x v="27"/>
    <n v="55000"/>
    <n v="40406"/>
    <n v="40500"/>
    <n v="14500"/>
    <x v="30"/>
    <s v="1NLJDF"/>
    <n v="66"/>
    <n v="82"/>
    <n v="45"/>
    <n v="62"/>
    <n v="255"/>
    <n v="63.75"/>
    <n v="45"/>
    <n v="65"/>
    <n v="91"/>
    <n v="41"/>
    <n v="242"/>
    <x v="119"/>
    <n v="99"/>
    <n v="55"/>
    <n v="75"/>
    <n v="66"/>
    <n v="295"/>
    <n v="73.75"/>
    <n v="40"/>
    <n v="92"/>
    <n v="73"/>
    <n v="90"/>
    <n v="295"/>
    <n v="73.75"/>
    <m/>
    <n v="67.9375"/>
  </r>
  <r>
    <x v="483"/>
    <s v="Tony Macleod"/>
    <x v="1"/>
    <s v="31/07/2009"/>
    <x v="483"/>
    <n v="5063284531"/>
    <x v="483"/>
    <x v="5"/>
    <n v="300"/>
    <n v="204"/>
    <x v="24"/>
    <n v="55000"/>
    <n v="49859"/>
    <n v="50000"/>
    <n v="5000"/>
    <x v="100"/>
    <s v="1GPK3P"/>
    <n v="35"/>
    <n v="54"/>
    <n v="81"/>
    <n v="98"/>
    <n v="268"/>
    <n v="67"/>
    <n v="80"/>
    <n v="42"/>
    <n v="82"/>
    <n v="51"/>
    <n v="255"/>
    <x v="122"/>
    <n v="58"/>
    <n v="95"/>
    <n v="73"/>
    <n v="57"/>
    <n v="283"/>
    <n v="70.75"/>
    <n v="90"/>
    <n v="35"/>
    <n v="86"/>
    <n v="76"/>
    <n v="287"/>
    <n v="71.75"/>
    <m/>
    <n v="68.3125"/>
  </r>
  <r>
    <x v="484"/>
    <s v="Adeeb Curran"/>
    <x v="1"/>
    <s v="21/08/2009"/>
    <x v="484"/>
    <n v="5067236102"/>
    <x v="484"/>
    <x v="5"/>
    <n v="300"/>
    <n v="255"/>
    <x v="3"/>
    <n v="55000"/>
    <n v="54912"/>
    <n v="55000"/>
    <n v="0"/>
    <x v="63"/>
    <s v="EZDQ0O"/>
    <n v="46"/>
    <n v="89"/>
    <n v="84"/>
    <n v="78"/>
    <n v="297"/>
    <n v="74.25"/>
    <n v="38"/>
    <n v="60"/>
    <n v="36"/>
    <n v="52"/>
    <n v="186"/>
    <x v="139"/>
    <n v="37"/>
    <n v="99"/>
    <n v="78"/>
    <n v="49"/>
    <n v="263"/>
    <n v="65.75"/>
    <n v="83"/>
    <n v="53"/>
    <n v="98"/>
    <n v="38"/>
    <n v="272"/>
    <n v="68"/>
    <m/>
    <n v="63.625"/>
  </r>
  <r>
    <x v="485"/>
    <s v="Devonte Mcintosh"/>
    <x v="1"/>
    <s v="06/09/2009"/>
    <x v="485"/>
    <n v="5071304157"/>
    <x v="485"/>
    <x v="5"/>
    <n v="300"/>
    <n v="230"/>
    <x v="22"/>
    <n v="55000"/>
    <n v="46338"/>
    <n v="46500"/>
    <n v="8500"/>
    <x v="93"/>
    <s v="5C4CHS"/>
    <n v="80"/>
    <n v="41"/>
    <n v="60"/>
    <n v="58"/>
    <n v="239"/>
    <n v="59.75"/>
    <n v="74"/>
    <n v="38"/>
    <n v="56"/>
    <n v="88"/>
    <n v="256"/>
    <x v="67"/>
    <n v="66"/>
    <n v="37"/>
    <n v="43"/>
    <n v="64"/>
    <n v="210"/>
    <n v="52.5"/>
    <n v="51"/>
    <n v="73"/>
    <n v="65"/>
    <n v="45"/>
    <n v="234"/>
    <n v="58.5"/>
    <m/>
    <n v="58.6875"/>
  </r>
  <r>
    <x v="486"/>
    <s v="Josh Crouch"/>
    <x v="1"/>
    <s v="08/09/2009"/>
    <x v="486"/>
    <n v="5072545253"/>
    <x v="486"/>
    <x v="5"/>
    <n v="300"/>
    <n v="204"/>
    <x v="24"/>
    <n v="55000"/>
    <n v="50180"/>
    <n v="50500"/>
    <n v="4500"/>
    <x v="79"/>
    <s v="JZGHVN"/>
    <n v="83"/>
    <n v="50"/>
    <n v="48"/>
    <n v="36"/>
    <n v="217"/>
    <n v="54.25"/>
    <n v="64"/>
    <n v="82"/>
    <n v="51"/>
    <n v="42"/>
    <n v="239"/>
    <x v="14"/>
    <n v="86"/>
    <n v="48"/>
    <n v="76"/>
    <n v="75"/>
    <n v="285"/>
    <n v="71.25"/>
    <n v="77"/>
    <n v="63"/>
    <n v="60"/>
    <n v="56"/>
    <n v="256"/>
    <n v="64"/>
    <m/>
    <n v="62.3125"/>
  </r>
  <r>
    <x v="487"/>
    <s v="Keelan Kerr"/>
    <x v="0"/>
    <s v="05/10/2009"/>
    <x v="487"/>
    <n v="5087334199"/>
    <x v="487"/>
    <x v="5"/>
    <n v="300"/>
    <n v="209"/>
    <x v="16"/>
    <n v="55000"/>
    <n v="54214"/>
    <n v="54500"/>
    <n v="500"/>
    <x v="14"/>
    <s v="JMUU6L"/>
    <n v="77"/>
    <n v="56"/>
    <n v="58"/>
    <n v="72"/>
    <n v="263"/>
    <n v="65.75"/>
    <n v="78"/>
    <n v="79"/>
    <n v="47"/>
    <n v="76"/>
    <n v="280"/>
    <x v="28"/>
    <n v="39"/>
    <n v="38"/>
    <n v="58"/>
    <n v="87"/>
    <n v="222"/>
    <n v="55.5"/>
    <n v="38"/>
    <n v="81"/>
    <n v="64"/>
    <n v="53"/>
    <n v="236"/>
    <n v="59"/>
    <m/>
    <n v="62.5625"/>
  </r>
  <r>
    <x v="488"/>
    <s v="Aryan Gillespie"/>
    <x v="0"/>
    <s v="19/10/2009"/>
    <x v="488"/>
    <n v="5097565998"/>
    <x v="488"/>
    <x v="5"/>
    <n v="300"/>
    <n v="228"/>
    <x v="14"/>
    <n v="55000"/>
    <n v="43496"/>
    <n v="43500"/>
    <n v="11500"/>
    <x v="15"/>
    <s v="6OE1AW"/>
    <n v="40"/>
    <n v="99"/>
    <n v="93"/>
    <n v="73"/>
    <n v="305"/>
    <n v="76.25"/>
    <n v="42"/>
    <n v="97"/>
    <n v="40"/>
    <n v="87"/>
    <n v="266"/>
    <x v="57"/>
    <n v="62"/>
    <n v="44"/>
    <n v="83"/>
    <n v="82"/>
    <n v="271"/>
    <n v="67.75"/>
    <n v="63"/>
    <n v="92"/>
    <n v="53"/>
    <n v="65"/>
    <n v="273"/>
    <n v="68.25"/>
    <m/>
    <n v="69.6875"/>
  </r>
  <r>
    <x v="489"/>
    <s v="Jardel Spears"/>
    <x v="1"/>
    <s v="06/01/2009"/>
    <x v="489"/>
    <n v="5124312432"/>
    <x v="489"/>
    <x v="5"/>
    <n v="300"/>
    <n v="203"/>
    <x v="24"/>
    <n v="55000"/>
    <n v="51955"/>
    <n v="52000"/>
    <n v="3000"/>
    <x v="87"/>
    <s v="MU17SE"/>
    <n v="70"/>
    <n v="85"/>
    <n v="58"/>
    <n v="72"/>
    <n v="285"/>
    <n v="71.25"/>
    <n v="80"/>
    <n v="73"/>
    <n v="81"/>
    <n v="46"/>
    <n v="280"/>
    <x v="28"/>
    <n v="98"/>
    <n v="61"/>
    <n v="74"/>
    <n v="57"/>
    <n v="290"/>
    <n v="72.5"/>
    <n v="44"/>
    <n v="84"/>
    <n v="63"/>
    <n v="57"/>
    <n v="248"/>
    <n v="62"/>
    <m/>
    <n v="68.9375"/>
  </r>
  <r>
    <x v="490"/>
    <s v="Bradley Stark"/>
    <x v="0"/>
    <s v="19/01/2009"/>
    <x v="490"/>
    <n v="5143815207"/>
    <x v="490"/>
    <x v="5"/>
    <n v="300"/>
    <n v="255"/>
    <x v="3"/>
    <n v="55000"/>
    <n v="41659"/>
    <n v="42000"/>
    <n v="13000"/>
    <x v="110"/>
    <s v="25074P"/>
    <n v="66"/>
    <n v="93"/>
    <n v="77"/>
    <n v="35"/>
    <n v="271"/>
    <n v="67.75"/>
    <n v="76"/>
    <n v="97"/>
    <n v="78"/>
    <n v="88"/>
    <n v="339"/>
    <x v="128"/>
    <n v="80"/>
    <n v="38"/>
    <n v="88"/>
    <n v="45"/>
    <n v="251"/>
    <n v="62.75"/>
    <n v="47"/>
    <n v="84"/>
    <n v="83"/>
    <n v="87"/>
    <n v="301"/>
    <n v="75.25"/>
    <m/>
    <n v="72.625"/>
  </r>
  <r>
    <x v="491"/>
    <s v="Domonic Preece"/>
    <x v="0"/>
    <s v="02/02/2009"/>
    <x v="491"/>
    <n v="5149766540"/>
    <x v="491"/>
    <x v="5"/>
    <n v="300"/>
    <n v="222"/>
    <x v="26"/>
    <n v="55000"/>
    <n v="48517"/>
    <n v="49000"/>
    <n v="6000"/>
    <x v="54"/>
    <s v="34LEFA"/>
    <n v="43"/>
    <n v="49"/>
    <n v="62"/>
    <n v="56"/>
    <n v="210"/>
    <n v="52.5"/>
    <n v="51"/>
    <n v="77"/>
    <n v="78"/>
    <n v="41"/>
    <n v="247"/>
    <x v="72"/>
    <n v="43"/>
    <n v="70"/>
    <n v="85"/>
    <n v="50"/>
    <n v="248"/>
    <n v="62"/>
    <n v="96"/>
    <n v="57"/>
    <n v="84"/>
    <n v="43"/>
    <n v="280"/>
    <n v="70"/>
    <m/>
    <n v="61.5625"/>
  </r>
  <r>
    <x v="492"/>
    <s v="Korben Whittle"/>
    <x v="1"/>
    <s v="07/02/2009"/>
    <x v="492"/>
    <n v="5160880216"/>
    <x v="492"/>
    <x v="5"/>
    <n v="300"/>
    <n v="214"/>
    <x v="6"/>
    <n v="55000"/>
    <n v="48252"/>
    <n v="48500"/>
    <n v="6500"/>
    <x v="33"/>
    <s v="HZHKTL"/>
    <n v="44"/>
    <n v="42"/>
    <n v="95"/>
    <n v="51"/>
    <n v="232"/>
    <n v="58"/>
    <n v="73"/>
    <n v="81"/>
    <n v="84"/>
    <n v="96"/>
    <n v="334"/>
    <x v="149"/>
    <n v="48"/>
    <n v="42"/>
    <n v="84"/>
    <n v="62"/>
    <n v="236"/>
    <n v="59"/>
    <n v="55"/>
    <n v="76"/>
    <n v="57"/>
    <n v="62"/>
    <n v="250"/>
    <n v="62.5"/>
    <m/>
    <n v="65.75"/>
  </r>
  <r>
    <x v="493"/>
    <s v="Jakob Maynard"/>
    <x v="1"/>
    <s v="15/02/2009"/>
    <x v="493"/>
    <n v="5166118144"/>
    <x v="493"/>
    <x v="5"/>
    <n v="300"/>
    <n v="258"/>
    <x v="30"/>
    <n v="55000"/>
    <n v="53012"/>
    <n v="53500"/>
    <n v="1500"/>
    <x v="111"/>
    <s v="LQ4R3Z"/>
    <n v="93"/>
    <n v="54"/>
    <n v="72"/>
    <n v="35"/>
    <n v="254"/>
    <n v="63.5"/>
    <n v="52"/>
    <n v="60"/>
    <n v="39"/>
    <n v="70"/>
    <n v="221"/>
    <x v="94"/>
    <n v="67"/>
    <n v="42"/>
    <n v="59"/>
    <n v="79"/>
    <n v="247"/>
    <n v="61.75"/>
    <n v="79"/>
    <n v="98"/>
    <n v="89"/>
    <n v="52"/>
    <n v="318"/>
    <n v="79.5"/>
    <m/>
    <n v="65"/>
  </r>
  <r>
    <x v="494"/>
    <s v="Rohan Bellamy"/>
    <x v="0"/>
    <s v="17/02/2009"/>
    <x v="494"/>
    <n v="5179378161"/>
    <x v="494"/>
    <x v="5"/>
    <n v="300"/>
    <n v="252"/>
    <x v="5"/>
    <n v="55000"/>
    <n v="48356"/>
    <n v="48500"/>
    <n v="6500"/>
    <x v="16"/>
    <s v="N18UR1"/>
    <n v="89"/>
    <n v="94"/>
    <n v="69"/>
    <n v="85"/>
    <n v="337"/>
    <n v="84.25"/>
    <n v="43"/>
    <n v="90"/>
    <n v="51"/>
    <n v="55"/>
    <n v="239"/>
    <x v="14"/>
    <n v="39"/>
    <n v="71"/>
    <n v="52"/>
    <n v="49"/>
    <n v="211"/>
    <n v="52.75"/>
    <n v="61"/>
    <n v="66"/>
    <n v="47"/>
    <n v="94"/>
    <n v="268"/>
    <n v="67"/>
    <m/>
    <n v="65.9375"/>
  </r>
  <r>
    <x v="495"/>
    <s v="Nicolas O'Gallagher"/>
    <x v="0"/>
    <s v="13/03/2009"/>
    <x v="495"/>
    <n v="5191508689"/>
    <x v="495"/>
    <x v="5"/>
    <n v="300"/>
    <n v="223"/>
    <x v="26"/>
    <n v="55000"/>
    <n v="54488"/>
    <n v="54500"/>
    <n v="500"/>
    <x v="18"/>
    <s v="YGBBQR"/>
    <n v="43"/>
    <n v="89"/>
    <n v="77"/>
    <n v="49"/>
    <n v="258"/>
    <n v="64.5"/>
    <n v="49"/>
    <n v="55"/>
    <n v="76"/>
    <n v="77"/>
    <n v="257"/>
    <x v="85"/>
    <n v="64"/>
    <n v="57"/>
    <n v="47"/>
    <n v="60"/>
    <n v="228"/>
    <n v="57"/>
    <n v="79"/>
    <n v="74"/>
    <n v="40"/>
    <n v="65"/>
    <n v="258"/>
    <n v="64.5"/>
    <m/>
    <n v="62.5625"/>
  </r>
  <r>
    <x v="496"/>
    <s v="Conan Nixon"/>
    <x v="0"/>
    <s v="12/04/2009"/>
    <x v="496"/>
    <n v="5206713325"/>
    <x v="496"/>
    <x v="5"/>
    <n v="300"/>
    <n v="215"/>
    <x v="7"/>
    <n v="55000"/>
    <n v="43789"/>
    <n v="44000"/>
    <n v="11000"/>
    <x v="82"/>
    <s v="65029H"/>
    <n v="73"/>
    <n v="69"/>
    <n v="74"/>
    <n v="85"/>
    <n v="301"/>
    <n v="75.25"/>
    <n v="60"/>
    <n v="50"/>
    <n v="46"/>
    <n v="76"/>
    <n v="232"/>
    <x v="78"/>
    <n v="60"/>
    <n v="85"/>
    <n v="84"/>
    <n v="88"/>
    <n v="317"/>
    <n v="79.25"/>
    <n v="42"/>
    <n v="58"/>
    <n v="94"/>
    <n v="38"/>
    <n v="232"/>
    <n v="58"/>
    <m/>
    <n v="67.625"/>
  </r>
  <r>
    <x v="497"/>
    <s v="Remi Noble"/>
    <x v="1"/>
    <s v="15/04/2009"/>
    <x v="497"/>
    <n v="5215681631"/>
    <x v="497"/>
    <x v="5"/>
    <n v="300"/>
    <n v="251"/>
    <x v="5"/>
    <n v="55000"/>
    <n v="52652"/>
    <n v="53000"/>
    <n v="2000"/>
    <x v="37"/>
    <s v="DAZBS0"/>
    <n v="65"/>
    <n v="69"/>
    <n v="94"/>
    <n v="64"/>
    <n v="292"/>
    <n v="73"/>
    <n v="97"/>
    <n v="53"/>
    <n v="55"/>
    <n v="43"/>
    <n v="248"/>
    <x v="69"/>
    <n v="56"/>
    <n v="95"/>
    <n v="91"/>
    <n v="63"/>
    <n v="305"/>
    <n v="76.25"/>
    <n v="40"/>
    <n v="99"/>
    <n v="68"/>
    <n v="52"/>
    <n v="259"/>
    <n v="64.75"/>
    <m/>
    <n v="69"/>
  </r>
  <r>
    <x v="498"/>
    <s v="Eryk Squires"/>
    <x v="1"/>
    <s v="18/04/2009"/>
    <x v="498"/>
    <n v="5231721132"/>
    <x v="498"/>
    <x v="5"/>
    <n v="300"/>
    <n v="284"/>
    <x v="1"/>
    <n v="55000"/>
    <n v="43601"/>
    <n v="44000"/>
    <n v="11000"/>
    <x v="22"/>
    <s v="5N4DAN"/>
    <n v="97"/>
    <n v="82"/>
    <n v="67"/>
    <n v="73"/>
    <n v="319"/>
    <n v="79.75"/>
    <n v="63"/>
    <n v="90"/>
    <n v="75"/>
    <n v="52"/>
    <n v="280"/>
    <x v="28"/>
    <n v="57"/>
    <n v="66"/>
    <n v="88"/>
    <n v="85"/>
    <n v="296"/>
    <n v="74"/>
    <n v="97"/>
    <n v="48"/>
    <n v="56"/>
    <n v="47"/>
    <n v="248"/>
    <n v="62"/>
    <m/>
    <n v="71.4375"/>
  </r>
  <r>
    <x v="499"/>
    <s v="Marek Kearney"/>
    <x v="0"/>
    <s v="21/04/2009"/>
    <x v="499"/>
    <n v="5232494662"/>
    <x v="499"/>
    <x v="5"/>
    <n v="300"/>
    <n v="210"/>
    <x v="16"/>
    <n v="55000"/>
    <n v="40181"/>
    <n v="40500"/>
    <n v="14500"/>
    <x v="122"/>
    <s v="RDSCHV"/>
    <n v="43"/>
    <n v="52"/>
    <n v="72"/>
    <n v="65"/>
    <n v="232"/>
    <n v="58"/>
    <n v="56"/>
    <n v="58"/>
    <n v="55"/>
    <n v="82"/>
    <n v="251"/>
    <x v="112"/>
    <n v="63"/>
    <n v="68"/>
    <n v="98"/>
    <n v="43"/>
    <n v="272"/>
    <n v="68"/>
    <n v="38"/>
    <n v="80"/>
    <n v="87"/>
    <n v="69"/>
    <n v="274"/>
    <n v="68.5"/>
    <m/>
    <n v="64.3125"/>
  </r>
  <r>
    <x v="500"/>
    <s v="Ayman Perry"/>
    <x v="1"/>
    <s v="22/04/2009"/>
    <x v="500"/>
    <n v="5238547174"/>
    <x v="500"/>
    <x v="5"/>
    <n v="300"/>
    <n v="278"/>
    <x v="2"/>
    <n v="55000"/>
    <n v="43953"/>
    <n v="44000"/>
    <n v="11000"/>
    <x v="25"/>
    <s v="1EEQM7"/>
    <n v="61"/>
    <n v="35"/>
    <n v="93"/>
    <n v="91"/>
    <n v="280"/>
    <n v="70"/>
    <n v="53"/>
    <n v="46"/>
    <n v="35"/>
    <n v="63"/>
    <n v="197"/>
    <x v="150"/>
    <n v="56"/>
    <n v="70"/>
    <n v="40"/>
    <n v="35"/>
    <n v="201"/>
    <n v="50.25"/>
    <n v="45"/>
    <n v="68"/>
    <n v="68"/>
    <n v="88"/>
    <n v="269"/>
    <n v="67.25"/>
    <m/>
    <n v="59.1875"/>
  </r>
  <r>
    <x v="501"/>
    <s v="Chris Herbert"/>
    <x v="0"/>
    <s v="28/04/2009"/>
    <x v="501"/>
    <n v="5247670091"/>
    <x v="501"/>
    <x v="5"/>
    <n v="300"/>
    <n v="203"/>
    <x v="24"/>
    <n v="55000"/>
    <n v="40450"/>
    <n v="40500"/>
    <n v="14500"/>
    <x v="60"/>
    <s v="PGG77C"/>
    <n v="43"/>
    <n v="71"/>
    <n v="75"/>
    <n v="98"/>
    <n v="287"/>
    <n v="71.75"/>
    <n v="85"/>
    <n v="72"/>
    <n v="97"/>
    <n v="42"/>
    <n v="296"/>
    <x v="121"/>
    <n v="66"/>
    <n v="69"/>
    <n v="57"/>
    <n v="41"/>
    <n v="233"/>
    <n v="58.25"/>
    <n v="99"/>
    <n v="56"/>
    <n v="38"/>
    <n v="40"/>
    <n v="233"/>
    <n v="58.25"/>
    <m/>
    <n v="65.5625"/>
  </r>
  <r>
    <x v="502"/>
    <s v="Joel Hughes"/>
    <x v="0"/>
    <s v="16/05/2009"/>
    <x v="502"/>
    <n v="5252843959"/>
    <x v="502"/>
    <x v="5"/>
    <n v="300"/>
    <n v="206"/>
    <x v="23"/>
    <n v="55000"/>
    <n v="48056"/>
    <n v="48500"/>
    <n v="6500"/>
    <x v="99"/>
    <s v="V33HZ6"/>
    <n v="90"/>
    <n v="72"/>
    <n v="88"/>
    <n v="35"/>
    <n v="285"/>
    <n v="71.25"/>
    <n v="53"/>
    <n v="64"/>
    <n v="73"/>
    <n v="57"/>
    <n v="247"/>
    <x v="72"/>
    <n v="49"/>
    <n v="54"/>
    <n v="36"/>
    <n v="86"/>
    <n v="225"/>
    <n v="56.25"/>
    <n v="92"/>
    <n v="67"/>
    <n v="51"/>
    <n v="93"/>
    <n v="303"/>
    <n v="75.75"/>
    <m/>
    <n v="66.25"/>
  </r>
  <r>
    <x v="503"/>
    <s v="Ammar Fletcher"/>
    <x v="1"/>
    <s v="29/05/2009"/>
    <x v="503"/>
    <n v="5291956650"/>
    <x v="503"/>
    <x v="5"/>
    <n v="300"/>
    <n v="232"/>
    <x v="22"/>
    <n v="55000"/>
    <n v="52356"/>
    <n v="52500"/>
    <n v="2500"/>
    <x v="106"/>
    <s v="VBKBD3"/>
    <n v="50"/>
    <n v="70"/>
    <n v="82"/>
    <n v="70"/>
    <n v="272"/>
    <n v="68"/>
    <n v="90"/>
    <n v="55"/>
    <n v="89"/>
    <n v="68"/>
    <n v="302"/>
    <x v="66"/>
    <n v="64"/>
    <n v="86"/>
    <n v="76"/>
    <n v="83"/>
    <n v="309"/>
    <n v="77.25"/>
    <n v="83"/>
    <n v="88"/>
    <n v="44"/>
    <n v="69"/>
    <n v="284"/>
    <n v="71"/>
    <m/>
    <n v="72.9375"/>
  </r>
  <r>
    <x v="504"/>
    <s v="Siobhan Velazquez"/>
    <x v="1"/>
    <s v="13/06/2009"/>
    <x v="504"/>
    <n v="5306275872"/>
    <x v="504"/>
    <x v="5"/>
    <n v="300"/>
    <n v="268"/>
    <x v="10"/>
    <n v="55000"/>
    <n v="45284"/>
    <n v="45500"/>
    <n v="9500"/>
    <x v="77"/>
    <s v="HX9Q82"/>
    <n v="54"/>
    <n v="73"/>
    <n v="73"/>
    <n v="45"/>
    <n v="245"/>
    <n v="61.25"/>
    <n v="43"/>
    <n v="98"/>
    <n v="43"/>
    <n v="99"/>
    <n v="283"/>
    <x v="62"/>
    <n v="71"/>
    <n v="68"/>
    <n v="72"/>
    <n v="68"/>
    <n v="279"/>
    <n v="69.75"/>
    <n v="58"/>
    <n v="71"/>
    <n v="70"/>
    <n v="56"/>
    <n v="255"/>
    <n v="63.75"/>
    <m/>
    <n v="66.375"/>
  </r>
  <r>
    <x v="505"/>
    <s v="Adeeb Cairns"/>
    <x v="1"/>
    <s v="29/06/2009"/>
    <x v="505"/>
    <n v="5312631400"/>
    <x v="505"/>
    <x v="5"/>
    <n v="300"/>
    <n v="266"/>
    <x v="10"/>
    <n v="55000"/>
    <n v="53986"/>
    <n v="54000"/>
    <n v="1000"/>
    <x v="30"/>
    <s v="QMB7KG"/>
    <n v="74"/>
    <n v="61"/>
    <n v="55"/>
    <n v="88"/>
    <n v="278"/>
    <n v="69.5"/>
    <n v="88"/>
    <n v="52"/>
    <n v="61"/>
    <n v="54"/>
    <n v="255"/>
    <x v="122"/>
    <n v="89"/>
    <n v="38"/>
    <n v="44"/>
    <n v="81"/>
    <n v="252"/>
    <n v="63"/>
    <n v="51"/>
    <n v="84"/>
    <n v="39"/>
    <n v="47"/>
    <n v="221"/>
    <n v="55.25"/>
    <m/>
    <n v="62.875"/>
  </r>
  <r>
    <x v="506"/>
    <s v="Nora Castaneda"/>
    <x v="0"/>
    <s v="18/07/2009"/>
    <x v="506"/>
    <n v="5337110002"/>
    <x v="506"/>
    <x v="5"/>
    <n v="300"/>
    <n v="219"/>
    <x v="0"/>
    <n v="55000"/>
    <n v="42103"/>
    <n v="42500"/>
    <n v="12500"/>
    <x v="10"/>
    <s v="KPCRCV"/>
    <n v="92"/>
    <n v="81"/>
    <n v="52"/>
    <n v="48"/>
    <n v="273"/>
    <n v="68.25"/>
    <n v="41"/>
    <n v="89"/>
    <n v="82"/>
    <n v="54"/>
    <n v="266"/>
    <x v="57"/>
    <n v="81"/>
    <n v="73"/>
    <n v="41"/>
    <n v="69"/>
    <n v="264"/>
    <n v="66"/>
    <n v="53"/>
    <n v="73"/>
    <n v="45"/>
    <n v="61"/>
    <n v="232"/>
    <n v="58"/>
    <m/>
    <n v="64.6875"/>
  </r>
  <r>
    <x v="507"/>
    <s v="Frederic Bradley"/>
    <x v="1"/>
    <s v="19/08/2009"/>
    <x v="507"/>
    <n v="5347190999"/>
    <x v="507"/>
    <x v="5"/>
    <n v="300"/>
    <n v="256"/>
    <x v="3"/>
    <n v="55000"/>
    <n v="43255"/>
    <n v="43500"/>
    <n v="11500"/>
    <x v="65"/>
    <s v="PKIS5C"/>
    <n v="56"/>
    <n v="86"/>
    <n v="70"/>
    <n v="54"/>
    <n v="266"/>
    <n v="66.5"/>
    <n v="97"/>
    <n v="84"/>
    <n v="79"/>
    <n v="65"/>
    <n v="325"/>
    <x v="84"/>
    <n v="92"/>
    <n v="49"/>
    <n v="82"/>
    <n v="55"/>
    <n v="278"/>
    <n v="69.5"/>
    <n v="65"/>
    <n v="52"/>
    <n v="65"/>
    <n v="95"/>
    <n v="277"/>
    <n v="69.25"/>
    <m/>
    <n v="71.625"/>
  </r>
  <r>
    <x v="508"/>
    <s v="Ines Prosser"/>
    <x v="1"/>
    <s v="25/08/2009"/>
    <x v="508"/>
    <n v="5361271660"/>
    <x v="508"/>
    <x v="5"/>
    <n v="300"/>
    <n v="230"/>
    <x v="22"/>
    <n v="55000"/>
    <n v="51561"/>
    <n v="52000"/>
    <n v="3000"/>
    <x v="78"/>
    <s v="9SA7C1"/>
    <n v="60"/>
    <n v="49"/>
    <n v="83"/>
    <n v="77"/>
    <n v="269"/>
    <n v="67.25"/>
    <n v="89"/>
    <n v="64"/>
    <n v="70"/>
    <n v="91"/>
    <n v="314"/>
    <x v="123"/>
    <n v="56"/>
    <n v="73"/>
    <n v="60"/>
    <n v="47"/>
    <n v="236"/>
    <n v="59"/>
    <n v="81"/>
    <n v="86"/>
    <n v="55"/>
    <n v="41"/>
    <n v="263"/>
    <n v="65.75"/>
    <m/>
    <n v="67.625"/>
  </r>
  <r>
    <x v="509"/>
    <s v="Ross Henson"/>
    <x v="0"/>
    <s v="10/10/2009"/>
    <x v="509"/>
    <n v="5366859882"/>
    <x v="509"/>
    <x v="5"/>
    <n v="300"/>
    <n v="192"/>
    <x v="9"/>
    <n v="55000"/>
    <n v="43585"/>
    <n v="44000"/>
    <n v="11000"/>
    <x v="79"/>
    <s v="KVIYIC"/>
    <n v="48"/>
    <n v="61"/>
    <n v="66"/>
    <n v="65"/>
    <n v="240"/>
    <n v="60"/>
    <n v="98"/>
    <n v="76"/>
    <n v="37"/>
    <n v="77"/>
    <n v="288"/>
    <x v="71"/>
    <n v="82"/>
    <n v="66"/>
    <n v="90"/>
    <n v="46"/>
    <n v="284"/>
    <n v="71"/>
    <n v="79"/>
    <n v="66"/>
    <n v="52"/>
    <n v="80"/>
    <n v="277"/>
    <n v="69.25"/>
    <m/>
    <n v="68.0625"/>
  </r>
  <r>
    <x v="510"/>
    <s v="Ahsan Jones"/>
    <x v="0"/>
    <s v="12/10/2009"/>
    <x v="510"/>
    <n v="5368825611"/>
    <x v="510"/>
    <x v="5"/>
    <n v="300"/>
    <n v="279"/>
    <x v="2"/>
    <n v="55000"/>
    <n v="53953"/>
    <n v="54000"/>
    <n v="1000"/>
    <x v="70"/>
    <s v="GJSDB5"/>
    <n v="63"/>
    <n v="59"/>
    <n v="67"/>
    <n v="81"/>
    <n v="270"/>
    <n v="67.5"/>
    <n v="59"/>
    <n v="83"/>
    <n v="51"/>
    <n v="38"/>
    <n v="231"/>
    <x v="151"/>
    <n v="64"/>
    <n v="82"/>
    <n v="64"/>
    <n v="45"/>
    <n v="255"/>
    <n v="63.75"/>
    <n v="53"/>
    <n v="97"/>
    <n v="70"/>
    <n v="97"/>
    <n v="317"/>
    <n v="79.25"/>
    <m/>
    <n v="67.0625"/>
  </r>
  <r>
    <x v="511"/>
    <s v="Che Hackett"/>
    <x v="0"/>
    <s v="16/10/2009"/>
    <x v="511"/>
    <n v="5369662862"/>
    <x v="511"/>
    <x v="5"/>
    <n v="300"/>
    <n v="281"/>
    <x v="11"/>
    <n v="55000"/>
    <n v="47881"/>
    <n v="48000"/>
    <n v="7000"/>
    <x v="94"/>
    <s v="8Y1CA3"/>
    <n v="64"/>
    <n v="93"/>
    <n v="73"/>
    <n v="39"/>
    <n v="269"/>
    <n v="67.25"/>
    <n v="66"/>
    <n v="57"/>
    <n v="90"/>
    <n v="69"/>
    <n v="282"/>
    <x v="21"/>
    <n v="44"/>
    <n v="54"/>
    <n v="95"/>
    <n v="95"/>
    <n v="288"/>
    <n v="72"/>
    <n v="88"/>
    <n v="86"/>
    <n v="93"/>
    <n v="80"/>
    <n v="347"/>
    <n v="86.75"/>
    <m/>
    <n v="74.125"/>
  </r>
  <r>
    <x v="512"/>
    <s v="Danny Thorpe"/>
    <x v="1"/>
    <s v="23/10/2009"/>
    <x v="512"/>
    <n v="5380578046"/>
    <x v="512"/>
    <x v="5"/>
    <n v="300"/>
    <n v="291"/>
    <x v="17"/>
    <n v="55000"/>
    <n v="46377"/>
    <n v="46500"/>
    <n v="8500"/>
    <x v="88"/>
    <s v="VT4VH7"/>
    <n v="83"/>
    <n v="83"/>
    <n v="74"/>
    <n v="42"/>
    <n v="282"/>
    <n v="70.5"/>
    <n v="75"/>
    <n v="38"/>
    <n v="86"/>
    <n v="43"/>
    <n v="242"/>
    <x v="119"/>
    <n v="77"/>
    <n v="44"/>
    <n v="77"/>
    <n v="39"/>
    <n v="237"/>
    <n v="59.25"/>
    <n v="41"/>
    <n v="84"/>
    <n v="96"/>
    <n v="93"/>
    <n v="314"/>
    <n v="78.5"/>
    <m/>
    <n v="67.1875"/>
  </r>
  <r>
    <x v="513"/>
    <s v="Neil Cartwright"/>
    <x v="1"/>
    <s v="28/10/2009"/>
    <x v="513"/>
    <n v="5389900165"/>
    <x v="513"/>
    <x v="5"/>
    <n v="300"/>
    <n v="264"/>
    <x v="34"/>
    <n v="55000"/>
    <n v="45293"/>
    <n v="45500"/>
    <n v="9500"/>
    <x v="31"/>
    <s v="6G6QYM"/>
    <n v="79"/>
    <n v="65"/>
    <n v="99"/>
    <n v="80"/>
    <n v="323"/>
    <n v="80.75"/>
    <n v="79"/>
    <n v="79"/>
    <n v="74"/>
    <n v="46"/>
    <n v="278"/>
    <x v="126"/>
    <n v="62"/>
    <n v="71"/>
    <n v="53"/>
    <n v="72"/>
    <n v="258"/>
    <n v="64.5"/>
    <n v="75"/>
    <n v="67"/>
    <n v="97"/>
    <n v="60"/>
    <n v="299"/>
    <n v="74.75"/>
    <m/>
    <n v="72.375"/>
  </r>
  <r>
    <x v="514"/>
    <s v="Benn Gilliam"/>
    <x v="0"/>
    <s v="20/02/2009"/>
    <x v="514"/>
    <n v="5415637197"/>
    <x v="514"/>
    <x v="5"/>
    <n v="300"/>
    <n v="209"/>
    <x v="16"/>
    <n v="55000"/>
    <n v="44978"/>
    <n v="45000"/>
    <n v="10000"/>
    <x v="95"/>
    <s v="NMFAQJ"/>
    <n v="77"/>
    <n v="47"/>
    <n v="43"/>
    <n v="53"/>
    <n v="220"/>
    <n v="55"/>
    <n v="55"/>
    <n v="86"/>
    <n v="68"/>
    <n v="89"/>
    <n v="298"/>
    <x v="93"/>
    <n v="61"/>
    <n v="38"/>
    <n v="95"/>
    <n v="67"/>
    <n v="261"/>
    <n v="65.25"/>
    <n v="47"/>
    <n v="99"/>
    <n v="90"/>
    <n v="87"/>
    <n v="323"/>
    <n v="80.75"/>
    <m/>
    <n v="68.875"/>
  </r>
  <r>
    <x v="515"/>
    <s v="Kingston Haworth"/>
    <x v="1"/>
    <s v="29/03/2009"/>
    <x v="515"/>
    <n v="5415764041"/>
    <x v="515"/>
    <x v="5"/>
    <n v="300"/>
    <n v="240"/>
    <x v="28"/>
    <n v="55000"/>
    <n v="49638"/>
    <n v="50000"/>
    <n v="5000"/>
    <x v="19"/>
    <s v="JABYJV"/>
    <n v="59"/>
    <n v="95"/>
    <n v="37"/>
    <n v="73"/>
    <n v="264"/>
    <n v="66"/>
    <n v="79"/>
    <n v="73"/>
    <n v="55"/>
    <n v="77"/>
    <n v="284"/>
    <x v="80"/>
    <n v="69"/>
    <n v="41"/>
    <n v="57"/>
    <n v="96"/>
    <n v="263"/>
    <n v="65.75"/>
    <n v="38"/>
    <n v="49"/>
    <n v="69"/>
    <n v="40"/>
    <n v="196"/>
    <n v="49"/>
    <m/>
    <n v="62.9375"/>
  </r>
  <r>
    <x v="516"/>
    <s v="Misha Gentry"/>
    <x v="0"/>
    <s v="05/04/2009"/>
    <x v="516"/>
    <n v="5420265920"/>
    <x v="516"/>
    <x v="5"/>
    <n v="300"/>
    <n v="239"/>
    <x v="28"/>
    <n v="55000"/>
    <n v="43944"/>
    <n v="44000"/>
    <n v="11000"/>
    <x v="71"/>
    <s v="5GL4LK"/>
    <n v="92"/>
    <n v="41"/>
    <n v="75"/>
    <n v="72"/>
    <n v="280"/>
    <n v="70"/>
    <n v="53"/>
    <n v="85"/>
    <n v="70"/>
    <n v="82"/>
    <n v="290"/>
    <x v="19"/>
    <n v="66"/>
    <n v="49"/>
    <n v="39"/>
    <n v="53"/>
    <n v="207"/>
    <n v="51.75"/>
    <n v="89"/>
    <n v="66"/>
    <n v="51"/>
    <n v="48"/>
    <n v="254"/>
    <n v="63.5"/>
    <m/>
    <n v="64.4375"/>
  </r>
  <r>
    <x v="517"/>
    <s v="Eisa Harding"/>
    <x v="1"/>
    <s v="14/04/2009"/>
    <x v="517"/>
    <n v="5445927633"/>
    <x v="517"/>
    <x v="5"/>
    <n v="300"/>
    <n v="290"/>
    <x v="17"/>
    <n v="55000"/>
    <n v="41271"/>
    <n v="41500"/>
    <n v="13500"/>
    <x v="58"/>
    <s v="I43QBU"/>
    <n v="44"/>
    <n v="85"/>
    <n v="37"/>
    <n v="51"/>
    <n v="217"/>
    <n v="54.25"/>
    <n v="51"/>
    <n v="94"/>
    <n v="36"/>
    <n v="55"/>
    <n v="236"/>
    <x v="74"/>
    <n v="69"/>
    <n v="44"/>
    <n v="37"/>
    <n v="60"/>
    <n v="210"/>
    <n v="52.5"/>
    <n v="79"/>
    <n v="62"/>
    <n v="83"/>
    <n v="90"/>
    <n v="314"/>
    <n v="78.5"/>
    <m/>
    <n v="61.0625"/>
  </r>
  <r>
    <x v="518"/>
    <s v="Eshan Brett"/>
    <x v="1"/>
    <s v="10/05/2009"/>
    <x v="518"/>
    <n v="5447779704"/>
    <x v="518"/>
    <x v="5"/>
    <n v="300"/>
    <n v="240"/>
    <x v="28"/>
    <n v="55000"/>
    <n v="48607"/>
    <n v="49000"/>
    <n v="6000"/>
    <x v="96"/>
    <s v="6C5PDE"/>
    <n v="64"/>
    <n v="49"/>
    <n v="89"/>
    <n v="75"/>
    <n v="277"/>
    <n v="69.25"/>
    <n v="62"/>
    <n v="44"/>
    <n v="46"/>
    <n v="98"/>
    <n v="250"/>
    <x v="58"/>
    <n v="56"/>
    <n v="41"/>
    <n v="84"/>
    <n v="91"/>
    <n v="272"/>
    <n v="68"/>
    <n v="77"/>
    <n v="83"/>
    <n v="58"/>
    <n v="85"/>
    <n v="303"/>
    <n v="75.75"/>
    <m/>
    <n v="68.875"/>
  </r>
  <r>
    <x v="519"/>
    <s v="Ahmad Haines"/>
    <x v="1"/>
    <s v="17/05/2009"/>
    <x v="519"/>
    <n v="5450302620"/>
    <x v="519"/>
    <x v="5"/>
    <n v="300"/>
    <n v="278"/>
    <x v="2"/>
    <n v="55000"/>
    <n v="40516"/>
    <n v="41000"/>
    <n v="14000"/>
    <x v="72"/>
    <s v="GKJOFA"/>
    <n v="90"/>
    <n v="65"/>
    <n v="41"/>
    <n v="36"/>
    <n v="232"/>
    <n v="58"/>
    <n v="38"/>
    <n v="62"/>
    <n v="97"/>
    <n v="54"/>
    <n v="251"/>
    <x v="112"/>
    <n v="47"/>
    <n v="76"/>
    <n v="42"/>
    <n v="66"/>
    <n v="231"/>
    <n v="57.75"/>
    <n v="46"/>
    <n v="75"/>
    <n v="60"/>
    <n v="69"/>
    <n v="250"/>
    <n v="62.5"/>
    <m/>
    <n v="60.25"/>
  </r>
  <r>
    <x v="520"/>
    <s v="Cruz Rutledge"/>
    <x v="0"/>
    <s v="22/05/2009"/>
    <x v="520"/>
    <n v="5453190414"/>
    <x v="520"/>
    <x v="5"/>
    <n v="300"/>
    <n v="231"/>
    <x v="22"/>
    <n v="55000"/>
    <n v="42290"/>
    <n v="42500"/>
    <n v="12500"/>
    <x v="42"/>
    <s v="A1LRAD"/>
    <n v="76"/>
    <n v="94"/>
    <n v="40"/>
    <n v="60"/>
    <n v="270"/>
    <n v="67.5"/>
    <n v="69"/>
    <n v="40"/>
    <n v="65"/>
    <n v="55"/>
    <n v="229"/>
    <x v="118"/>
    <n v="85"/>
    <n v="54"/>
    <n v="55"/>
    <n v="93"/>
    <n v="287"/>
    <n v="71.75"/>
    <n v="44"/>
    <n v="38"/>
    <n v="95"/>
    <n v="73"/>
    <n v="250"/>
    <n v="62.5"/>
    <m/>
    <n v="64.75"/>
  </r>
  <r>
    <x v="521"/>
    <s v="Tracey Summers"/>
    <x v="0"/>
    <s v="31/05/2009"/>
    <x v="521"/>
    <n v="5468405020"/>
    <x v="521"/>
    <x v="5"/>
    <n v="300"/>
    <n v="285"/>
    <x v="1"/>
    <n v="55000"/>
    <n v="51303"/>
    <n v="51500"/>
    <n v="3500"/>
    <x v="119"/>
    <s v="V0N31L"/>
    <n v="75"/>
    <n v="62"/>
    <n v="52"/>
    <n v="95"/>
    <n v="284"/>
    <n v="71"/>
    <n v="90"/>
    <n v="86"/>
    <n v="73"/>
    <n v="93"/>
    <n v="342"/>
    <x v="152"/>
    <n v="92"/>
    <n v="35"/>
    <n v="61"/>
    <n v="66"/>
    <n v="254"/>
    <n v="63.5"/>
    <n v="90"/>
    <n v="78"/>
    <n v="58"/>
    <n v="47"/>
    <n v="273"/>
    <n v="68.25"/>
    <m/>
    <n v="72.0625"/>
  </r>
  <r>
    <x v="522"/>
    <s v="Rami Guest"/>
    <x v="1"/>
    <s v="05/06/2009"/>
    <x v="522"/>
    <n v="5473885237"/>
    <x v="522"/>
    <x v="5"/>
    <n v="300"/>
    <n v="267"/>
    <x v="10"/>
    <n v="55000"/>
    <n v="41912"/>
    <n v="42000"/>
    <n v="13000"/>
    <x v="74"/>
    <s v="NVP4YZ"/>
    <n v="82"/>
    <n v="89"/>
    <n v="95"/>
    <n v="99"/>
    <n v="365"/>
    <n v="91.25"/>
    <n v="71"/>
    <n v="74"/>
    <n v="50"/>
    <n v="46"/>
    <n v="241"/>
    <x v="116"/>
    <n v="58"/>
    <n v="52"/>
    <n v="97"/>
    <n v="63"/>
    <n v="270"/>
    <n v="67.5"/>
    <n v="96"/>
    <n v="95"/>
    <n v="78"/>
    <n v="77"/>
    <n v="346"/>
    <n v="86.5"/>
    <m/>
    <n v="76.375"/>
  </r>
  <r>
    <x v="523"/>
    <s v="Phillip Howarth"/>
    <x v="1"/>
    <s v="17/07/2009"/>
    <x v="523"/>
    <n v="5483287773"/>
    <x v="523"/>
    <x v="5"/>
    <n v="300"/>
    <n v="274"/>
    <x v="4"/>
    <n v="55000"/>
    <n v="41363"/>
    <n v="41500"/>
    <n v="13500"/>
    <x v="83"/>
    <s v="20JU7M"/>
    <n v="94"/>
    <n v="57"/>
    <n v="42"/>
    <n v="93"/>
    <n v="286"/>
    <n v="71.5"/>
    <n v="68"/>
    <n v="44"/>
    <n v="58"/>
    <n v="82"/>
    <n v="252"/>
    <x v="106"/>
    <n v="42"/>
    <n v="97"/>
    <n v="42"/>
    <n v="74"/>
    <n v="255"/>
    <n v="63.75"/>
    <n v="50"/>
    <n v="76"/>
    <n v="97"/>
    <n v="79"/>
    <n v="302"/>
    <n v="75.5"/>
    <m/>
    <n v="68.4375"/>
  </r>
  <r>
    <x v="524"/>
    <s v="Stewart Murillo"/>
    <x v="1"/>
    <s v="27/07/2009"/>
    <x v="524"/>
    <n v="5490624007"/>
    <x v="524"/>
    <x v="5"/>
    <n v="300"/>
    <n v="212"/>
    <x v="6"/>
    <n v="55000"/>
    <n v="45336"/>
    <n v="45500"/>
    <n v="9500"/>
    <x v="59"/>
    <s v="461FZ0"/>
    <n v="95"/>
    <n v="71"/>
    <n v="56"/>
    <n v="50"/>
    <n v="272"/>
    <n v="68"/>
    <n v="63"/>
    <n v="37"/>
    <n v="59"/>
    <n v="36"/>
    <n v="195"/>
    <x v="68"/>
    <n v="52"/>
    <n v="96"/>
    <n v="79"/>
    <n v="60"/>
    <n v="287"/>
    <n v="71.75"/>
    <n v="98"/>
    <n v="35"/>
    <n v="37"/>
    <n v="88"/>
    <n v="258"/>
    <n v="64.5"/>
    <m/>
    <n v="63.25"/>
  </r>
  <r>
    <x v="525"/>
    <s v="Oskar Mcfarland"/>
    <x v="1"/>
    <s v="03/08/2009"/>
    <x v="525"/>
    <n v="5492256607"/>
    <x v="525"/>
    <x v="5"/>
    <n v="300"/>
    <n v="192"/>
    <x v="9"/>
    <n v="55000"/>
    <n v="42562"/>
    <n v="43000"/>
    <n v="12000"/>
    <x v="0"/>
    <s v="A30MN8"/>
    <n v="69"/>
    <n v="63"/>
    <n v="56"/>
    <n v="56"/>
    <n v="244"/>
    <n v="61"/>
    <n v="63"/>
    <n v="69"/>
    <n v="63"/>
    <n v="55"/>
    <n v="250"/>
    <x v="58"/>
    <n v="63"/>
    <n v="78"/>
    <n v="71"/>
    <n v="96"/>
    <n v="308"/>
    <n v="77"/>
    <n v="44"/>
    <n v="77"/>
    <n v="42"/>
    <n v="42"/>
    <n v="205"/>
    <n v="51.25"/>
    <m/>
    <n v="62.9375"/>
  </r>
  <r>
    <x v="526"/>
    <s v="Hisham Manning"/>
    <x v="0"/>
    <s v="04/08/2009"/>
    <x v="526"/>
    <n v="5492562728"/>
    <x v="526"/>
    <x v="5"/>
    <n v="300"/>
    <n v="278"/>
    <x v="2"/>
    <n v="55000"/>
    <n v="48842"/>
    <n v="49000"/>
    <n v="6000"/>
    <x v="105"/>
    <s v="QDDZFQ"/>
    <n v="95"/>
    <n v="97"/>
    <n v="98"/>
    <n v="90"/>
    <n v="380"/>
    <n v="95"/>
    <n v="36"/>
    <n v="88"/>
    <n v="77"/>
    <n v="51"/>
    <n v="252"/>
    <x v="106"/>
    <n v="37"/>
    <n v="65"/>
    <n v="42"/>
    <n v="76"/>
    <n v="220"/>
    <n v="55"/>
    <n v="93"/>
    <n v="70"/>
    <n v="53"/>
    <n v="82"/>
    <n v="298"/>
    <n v="74.5"/>
    <m/>
    <n v="71.875"/>
  </r>
  <r>
    <x v="527"/>
    <s v="Jedd Dougherty"/>
    <x v="0"/>
    <s v="13/08/2009"/>
    <x v="527"/>
    <n v="5499193018"/>
    <x v="527"/>
    <x v="5"/>
    <n v="300"/>
    <n v="216"/>
    <x v="7"/>
    <n v="55000"/>
    <n v="46785"/>
    <n v="47000"/>
    <n v="8000"/>
    <x v="121"/>
    <s v="8CZLJL"/>
    <n v="93"/>
    <n v="38"/>
    <n v="66"/>
    <n v="87"/>
    <n v="284"/>
    <n v="71"/>
    <n v="90"/>
    <n v="57"/>
    <n v="84"/>
    <n v="79"/>
    <n v="310"/>
    <x v="32"/>
    <n v="79"/>
    <n v="82"/>
    <n v="75"/>
    <n v="63"/>
    <n v="299"/>
    <n v="74.75"/>
    <n v="87"/>
    <n v="56"/>
    <n v="42"/>
    <n v="80"/>
    <n v="265"/>
    <n v="66.25"/>
    <m/>
    <n v="72.375"/>
  </r>
  <r>
    <x v="528"/>
    <s v="Griff Kane"/>
    <x v="0"/>
    <s v="17/08/2009"/>
    <x v="528"/>
    <n v="5517787359"/>
    <x v="528"/>
    <x v="5"/>
    <n v="300"/>
    <n v="242"/>
    <x v="29"/>
    <n v="55000"/>
    <n v="49836"/>
    <n v="50000"/>
    <n v="5000"/>
    <x v="91"/>
    <s v="5KAT48"/>
    <n v="56"/>
    <n v="50"/>
    <n v="52"/>
    <n v="89"/>
    <n v="247"/>
    <n v="61.75"/>
    <n v="77"/>
    <n v="35"/>
    <n v="48"/>
    <n v="56"/>
    <n v="216"/>
    <x v="59"/>
    <n v="90"/>
    <n v="95"/>
    <n v="45"/>
    <n v="94"/>
    <n v="324"/>
    <n v="81"/>
    <n v="66"/>
    <n v="54"/>
    <n v="56"/>
    <n v="55"/>
    <n v="231"/>
    <n v="57.75"/>
    <m/>
    <n v="63.625"/>
  </r>
  <r>
    <x v="529"/>
    <s v="Elmer Hinton"/>
    <x v="0"/>
    <s v="24/08/2009"/>
    <x v="529"/>
    <n v="5519206371"/>
    <x v="529"/>
    <x v="5"/>
    <n v="300"/>
    <n v="258"/>
    <x v="30"/>
    <n v="55000"/>
    <n v="50100"/>
    <n v="50500"/>
    <n v="4500"/>
    <x v="115"/>
    <s v="NIKAMI"/>
    <n v="77"/>
    <n v="35"/>
    <n v="94"/>
    <n v="96"/>
    <n v="302"/>
    <n v="75.5"/>
    <n v="59"/>
    <n v="54"/>
    <n v="45"/>
    <n v="82"/>
    <n v="240"/>
    <x v="37"/>
    <n v="82"/>
    <n v="99"/>
    <n v="92"/>
    <n v="59"/>
    <n v="332"/>
    <n v="83"/>
    <n v="39"/>
    <n v="46"/>
    <n v="80"/>
    <n v="52"/>
    <n v="217"/>
    <n v="54.25"/>
    <m/>
    <n v="68.1875"/>
  </r>
  <r>
    <x v="530"/>
    <s v="Billy Lozano"/>
    <x v="0"/>
    <s v="27/08/2009"/>
    <x v="530"/>
    <n v="5527121008"/>
    <x v="530"/>
    <x v="5"/>
    <n v="300"/>
    <n v="261"/>
    <x v="15"/>
    <n v="55000"/>
    <n v="46288"/>
    <n v="46500"/>
    <n v="8500"/>
    <x v="28"/>
    <s v="OV2XO3"/>
    <n v="50"/>
    <n v="61"/>
    <n v="65"/>
    <n v="96"/>
    <n v="272"/>
    <n v="68"/>
    <n v="56"/>
    <n v="91"/>
    <n v="97"/>
    <n v="40"/>
    <n v="284"/>
    <x v="80"/>
    <n v="76"/>
    <n v="82"/>
    <n v="71"/>
    <n v="94"/>
    <n v="323"/>
    <n v="80.75"/>
    <n v="37"/>
    <n v="57"/>
    <n v="80"/>
    <n v="74"/>
    <n v="248"/>
    <n v="62"/>
    <m/>
    <n v="70.4375"/>
  </r>
  <r>
    <x v="531"/>
    <s v="Fletcher Corbett"/>
    <x v="0"/>
    <s v="26/09/2009"/>
    <x v="531"/>
    <n v="5537739063"/>
    <x v="531"/>
    <x v="5"/>
    <n v="300"/>
    <n v="255"/>
    <x v="3"/>
    <n v="55000"/>
    <n v="40819"/>
    <n v="41000"/>
    <n v="14000"/>
    <x v="92"/>
    <s v="L7G38D"/>
    <n v="92"/>
    <n v="46"/>
    <n v="79"/>
    <n v="84"/>
    <n v="301"/>
    <n v="75.25"/>
    <n v="43"/>
    <n v="85"/>
    <n v="41"/>
    <n v="83"/>
    <n v="252"/>
    <x v="106"/>
    <n v="72"/>
    <n v="57"/>
    <n v="94"/>
    <n v="77"/>
    <n v="300"/>
    <n v="75"/>
    <n v="58"/>
    <n v="41"/>
    <n v="46"/>
    <n v="68"/>
    <n v="213"/>
    <n v="53.25"/>
    <m/>
    <n v="66.625"/>
  </r>
  <r>
    <x v="532"/>
    <s v="Kristian Bernard"/>
    <x v="1"/>
    <s v="18/10/2009"/>
    <x v="532"/>
    <n v="5561012832"/>
    <x v="532"/>
    <x v="5"/>
    <n v="300"/>
    <n v="277"/>
    <x v="18"/>
    <n v="55000"/>
    <n v="52051"/>
    <n v="52500"/>
    <n v="2500"/>
    <x v="48"/>
    <s v="0SFS6K"/>
    <n v="60"/>
    <n v="87"/>
    <n v="97"/>
    <n v="58"/>
    <n v="302"/>
    <n v="75.5"/>
    <n v="57"/>
    <n v="36"/>
    <n v="73"/>
    <n v="65"/>
    <n v="231"/>
    <x v="151"/>
    <n v="65"/>
    <n v="89"/>
    <n v="61"/>
    <n v="98"/>
    <n v="313"/>
    <n v="78.25"/>
    <n v="97"/>
    <n v="75"/>
    <n v="44"/>
    <n v="97"/>
    <n v="313"/>
    <n v="78.25"/>
    <m/>
    <n v="72.4375"/>
  </r>
  <r>
    <x v="533"/>
    <s v="Asher Buckley"/>
    <x v="1"/>
    <s v="13/11/2009"/>
    <x v="533"/>
    <n v="5580538553"/>
    <x v="533"/>
    <x v="5"/>
    <n v="300"/>
    <n v="261"/>
    <x v="15"/>
    <n v="55000"/>
    <n v="51258"/>
    <n v="51500"/>
    <n v="3500"/>
    <x v="63"/>
    <s v="26F3J4"/>
    <n v="43"/>
    <n v="40"/>
    <n v="64"/>
    <n v="67"/>
    <n v="214"/>
    <n v="53.5"/>
    <n v="74"/>
    <n v="36"/>
    <n v="86"/>
    <n v="66"/>
    <n v="262"/>
    <x v="117"/>
    <n v="74"/>
    <n v="85"/>
    <n v="40"/>
    <n v="47"/>
    <n v="246"/>
    <n v="61.5"/>
    <n v="56"/>
    <n v="57"/>
    <n v="42"/>
    <n v="89"/>
    <n v="244"/>
    <n v="61"/>
    <m/>
    <n v="60.375"/>
  </r>
  <r>
    <x v="534"/>
    <s v="Shabaz Ho"/>
    <x v="1"/>
    <s v="22/11/2009"/>
    <x v="534"/>
    <n v="5588297855"/>
    <x v="534"/>
    <x v="5"/>
    <n v="300"/>
    <n v="288"/>
    <x v="19"/>
    <n v="55000"/>
    <n v="46242"/>
    <n v="46500"/>
    <n v="8500"/>
    <x v="85"/>
    <s v="RO43FL"/>
    <n v="94"/>
    <n v="44"/>
    <n v="66"/>
    <n v="52"/>
    <n v="256"/>
    <n v="64"/>
    <n v="80"/>
    <n v="81"/>
    <n v="89"/>
    <n v="49"/>
    <n v="299"/>
    <x v="104"/>
    <n v="81"/>
    <n v="67"/>
    <n v="35"/>
    <n v="41"/>
    <n v="224"/>
    <n v="56"/>
    <n v="50"/>
    <n v="64"/>
    <n v="43"/>
    <n v="40"/>
    <n v="197"/>
    <n v="49.25"/>
    <m/>
    <n v="61"/>
  </r>
  <r>
    <x v="535"/>
    <s v="Bryce Pearce"/>
    <x v="0"/>
    <s v="24/11/2009"/>
    <x v="535"/>
    <n v="5590320962"/>
    <x v="535"/>
    <x v="5"/>
    <n v="300"/>
    <n v="211"/>
    <x v="16"/>
    <n v="55000"/>
    <n v="43495"/>
    <n v="43500"/>
    <n v="11500"/>
    <x v="125"/>
    <s v="BZE46U"/>
    <n v="68"/>
    <n v="35"/>
    <n v="87"/>
    <n v="99"/>
    <n v="289"/>
    <n v="72.25"/>
    <n v="46"/>
    <n v="72"/>
    <n v="47"/>
    <n v="51"/>
    <n v="216"/>
    <x v="59"/>
    <n v="62"/>
    <n v="66"/>
    <n v="53"/>
    <n v="51"/>
    <n v="232"/>
    <n v="58"/>
    <n v="71"/>
    <n v="87"/>
    <n v="75"/>
    <n v="49"/>
    <n v="282"/>
    <n v="70.5"/>
    <m/>
    <n v="63.6875"/>
  </r>
  <r>
    <x v="536"/>
    <s v="Jareth Herring"/>
    <x v="0"/>
    <s v="05/12/2009"/>
    <x v="536"/>
    <n v="5659965467"/>
    <x v="536"/>
    <x v="5"/>
    <n v="300"/>
    <n v="282"/>
    <x v="11"/>
    <n v="55000"/>
    <n v="53604"/>
    <n v="54000"/>
    <n v="1000"/>
    <x v="101"/>
    <s v="CG0RDD"/>
    <n v="49"/>
    <n v="84"/>
    <n v="74"/>
    <n v="53"/>
    <n v="260"/>
    <n v="65"/>
    <n v="64"/>
    <n v="76"/>
    <n v="92"/>
    <n v="46"/>
    <n v="278"/>
    <x v="126"/>
    <n v="64"/>
    <n v="84"/>
    <n v="48"/>
    <n v="37"/>
    <n v="233"/>
    <n v="58.25"/>
    <n v="45"/>
    <n v="62"/>
    <n v="36"/>
    <n v="52"/>
    <n v="195"/>
    <n v="48.75"/>
    <m/>
    <n v="60.375"/>
  </r>
  <r>
    <x v="537"/>
    <s v="Remi Jackson"/>
    <x v="0"/>
    <s v="08/12/2009"/>
    <x v="537"/>
    <n v="5671189470"/>
    <x v="537"/>
    <x v="5"/>
    <n v="300"/>
    <n v="219"/>
    <x v="0"/>
    <n v="55000"/>
    <n v="48954"/>
    <n v="49000"/>
    <n v="6000"/>
    <x v="68"/>
    <s v="Q61NC9"/>
    <n v="93"/>
    <n v="50"/>
    <n v="85"/>
    <n v="85"/>
    <n v="313"/>
    <n v="78.25"/>
    <n v="76"/>
    <n v="83"/>
    <n v="94"/>
    <n v="92"/>
    <n v="345"/>
    <x v="53"/>
    <n v="94"/>
    <n v="46"/>
    <n v="48"/>
    <n v="97"/>
    <n v="285"/>
    <n v="71.25"/>
    <n v="75"/>
    <n v="58"/>
    <n v="71"/>
    <n v="53"/>
    <n v="257"/>
    <n v="64.25"/>
    <m/>
    <n v="75"/>
  </r>
  <r>
    <x v="538"/>
    <s v="Shiv Haines"/>
    <x v="0"/>
    <s v="09/12/2009"/>
    <x v="538"/>
    <n v="5671442327"/>
    <x v="538"/>
    <x v="5"/>
    <n v="300"/>
    <n v="230"/>
    <x v="22"/>
    <n v="55000"/>
    <n v="40247"/>
    <n v="40500"/>
    <n v="14500"/>
    <x v="102"/>
    <s v="YG8UC3"/>
    <n v="74"/>
    <n v="64"/>
    <n v="45"/>
    <n v="53"/>
    <n v="236"/>
    <n v="59"/>
    <n v="81"/>
    <n v="81"/>
    <n v="43"/>
    <n v="80"/>
    <n v="285"/>
    <x v="4"/>
    <n v="70"/>
    <n v="83"/>
    <n v="66"/>
    <n v="93"/>
    <n v="312"/>
    <n v="78"/>
    <n v="46"/>
    <n v="55"/>
    <n v="38"/>
    <n v="81"/>
    <n v="220"/>
    <n v="55"/>
    <m/>
    <n v="65.8125"/>
  </r>
  <r>
    <x v="539"/>
    <s v="Cassidy Castillo"/>
    <x v="1"/>
    <s v="21/01/2009"/>
    <x v="539"/>
    <n v="5681850720"/>
    <x v="539"/>
    <x v="5"/>
    <n v="300"/>
    <n v="286"/>
    <x v="1"/>
    <n v="55000"/>
    <n v="52497"/>
    <n v="52500"/>
    <n v="2500"/>
    <x v="70"/>
    <s v="J2JTUQ"/>
    <n v="68"/>
    <n v="98"/>
    <n v="42"/>
    <n v="44"/>
    <n v="252"/>
    <n v="63"/>
    <n v="59"/>
    <n v="83"/>
    <n v="38"/>
    <n v="89"/>
    <n v="269"/>
    <x v="27"/>
    <n v="72"/>
    <n v="63"/>
    <n v="97"/>
    <n v="41"/>
    <n v="273"/>
    <n v="68.25"/>
    <n v="83"/>
    <n v="62"/>
    <n v="94"/>
    <n v="90"/>
    <n v="329"/>
    <n v="82.25"/>
    <m/>
    <n v="70.1875"/>
  </r>
  <r>
    <x v="540"/>
    <s v="Kit Dunne"/>
    <x v="1"/>
    <s v="05/02/2009"/>
    <x v="540"/>
    <n v="5697390757"/>
    <x v="540"/>
    <x v="5"/>
    <n v="300"/>
    <n v="264"/>
    <x v="34"/>
    <n v="55000"/>
    <n v="52199"/>
    <n v="52500"/>
    <n v="2500"/>
    <x v="51"/>
    <s v="9CZTRV"/>
    <n v="95"/>
    <n v="57"/>
    <n v="60"/>
    <n v="53"/>
    <n v="265"/>
    <n v="66.25"/>
    <n v="79"/>
    <n v="72"/>
    <n v="84"/>
    <n v="96"/>
    <n v="331"/>
    <x v="153"/>
    <n v="39"/>
    <n v="97"/>
    <n v="58"/>
    <n v="36"/>
    <n v="230"/>
    <n v="57.5"/>
    <n v="56"/>
    <n v="83"/>
    <n v="54"/>
    <n v="60"/>
    <n v="253"/>
    <n v="63.25"/>
    <m/>
    <n v="67.4375"/>
  </r>
  <r>
    <x v="541"/>
    <s v="Hywel Moody"/>
    <x v="1"/>
    <s v="27/02/2009"/>
    <x v="541"/>
    <n v="5698690016"/>
    <x v="541"/>
    <x v="5"/>
    <n v="300"/>
    <n v="249"/>
    <x v="32"/>
    <n v="55000"/>
    <n v="44134"/>
    <n v="44500"/>
    <n v="10500"/>
    <x v="109"/>
    <s v="8A2RE8"/>
    <n v="50"/>
    <n v="51"/>
    <n v="60"/>
    <n v="60"/>
    <n v="221"/>
    <n v="55.25"/>
    <n v="44"/>
    <n v="56"/>
    <n v="78"/>
    <n v="79"/>
    <n v="257"/>
    <x v="85"/>
    <n v="68"/>
    <n v="83"/>
    <n v="38"/>
    <n v="45"/>
    <n v="234"/>
    <n v="58.5"/>
    <n v="83"/>
    <n v="54"/>
    <n v="61"/>
    <n v="39"/>
    <n v="237"/>
    <n v="59.25"/>
    <m/>
    <n v="59.3125"/>
  </r>
  <r>
    <x v="542"/>
    <s v="Shiloh Houston"/>
    <x v="1"/>
    <s v="02/03/2009"/>
    <x v="542"/>
    <n v="5713417531"/>
    <x v="542"/>
    <x v="5"/>
    <n v="300"/>
    <n v="195"/>
    <x v="13"/>
    <n v="55000"/>
    <n v="51882"/>
    <n v="52000"/>
    <n v="3000"/>
    <x v="17"/>
    <s v="W9V2OS"/>
    <n v="78"/>
    <n v="90"/>
    <n v="52"/>
    <n v="42"/>
    <n v="262"/>
    <n v="65.5"/>
    <n v="42"/>
    <n v="58"/>
    <n v="53"/>
    <n v="96"/>
    <n v="249"/>
    <x v="107"/>
    <n v="37"/>
    <n v="44"/>
    <n v="52"/>
    <n v="80"/>
    <n v="213"/>
    <n v="53.25"/>
    <n v="82"/>
    <n v="83"/>
    <n v="93"/>
    <n v="63"/>
    <n v="321"/>
    <n v="80.25"/>
    <m/>
    <n v="65.3125"/>
  </r>
  <r>
    <x v="543"/>
    <s v="Kieron Rosales"/>
    <x v="1"/>
    <s v="10/03/2009"/>
    <x v="543"/>
    <n v="5723415031"/>
    <x v="543"/>
    <x v="5"/>
    <n v="300"/>
    <n v="239"/>
    <x v="28"/>
    <n v="55000"/>
    <n v="53503"/>
    <n v="54000"/>
    <n v="1000"/>
    <x v="36"/>
    <s v="Y4BL1J"/>
    <n v="81"/>
    <n v="57"/>
    <n v="43"/>
    <n v="39"/>
    <n v="220"/>
    <n v="55"/>
    <n v="58"/>
    <n v="46"/>
    <n v="82"/>
    <n v="84"/>
    <n v="270"/>
    <x v="30"/>
    <n v="39"/>
    <n v="69"/>
    <n v="95"/>
    <n v="71"/>
    <n v="274"/>
    <n v="68.5"/>
    <n v="63"/>
    <n v="70"/>
    <n v="96"/>
    <n v="39"/>
    <n v="268"/>
    <n v="67"/>
    <m/>
    <n v="64.5"/>
  </r>
  <r>
    <x v="544"/>
    <s v="Sid Pike"/>
    <x v="0"/>
    <s v="28/03/2009"/>
    <x v="544"/>
    <n v="5732028704"/>
    <x v="544"/>
    <x v="5"/>
    <n v="300"/>
    <n v="248"/>
    <x v="32"/>
    <n v="55000"/>
    <n v="50914"/>
    <n v="51000"/>
    <n v="4000"/>
    <x v="57"/>
    <s v="U7DAX4"/>
    <n v="82"/>
    <n v="47"/>
    <n v="91"/>
    <n v="46"/>
    <n v="266"/>
    <n v="66.5"/>
    <n v="50"/>
    <n v="83"/>
    <n v="60"/>
    <n v="45"/>
    <n v="238"/>
    <x v="35"/>
    <n v="43"/>
    <n v="57"/>
    <n v="54"/>
    <n v="68"/>
    <n v="222"/>
    <n v="55.5"/>
    <n v="51"/>
    <n v="62"/>
    <n v="40"/>
    <n v="53"/>
    <n v="206"/>
    <n v="51.5"/>
    <m/>
    <n v="58.25"/>
  </r>
  <r>
    <x v="545"/>
    <s v="Otis Parker"/>
    <x v="1"/>
    <s v="19/05/2009"/>
    <x v="545"/>
    <n v="5759044105"/>
    <x v="545"/>
    <x v="5"/>
    <n v="300"/>
    <n v="241"/>
    <x v="28"/>
    <n v="55000"/>
    <n v="42988"/>
    <n v="43000"/>
    <n v="12000"/>
    <x v="96"/>
    <s v="P6OQNT"/>
    <n v="98"/>
    <n v="80"/>
    <n v="96"/>
    <n v="58"/>
    <n v="332"/>
    <n v="83"/>
    <n v="70"/>
    <n v="88"/>
    <n v="93"/>
    <n v="89"/>
    <n v="340"/>
    <x v="154"/>
    <n v="66"/>
    <n v="77"/>
    <n v="91"/>
    <n v="76"/>
    <n v="310"/>
    <n v="77.5"/>
    <n v="72"/>
    <n v="62"/>
    <n v="76"/>
    <n v="72"/>
    <n v="282"/>
    <n v="70.5"/>
    <m/>
    <n v="79"/>
  </r>
  <r>
    <x v="546"/>
    <s v="Terrence Mann"/>
    <x v="0"/>
    <s v="27/05/2009"/>
    <x v="546"/>
    <n v="5759557123"/>
    <x v="546"/>
    <x v="5"/>
    <n v="300"/>
    <n v="211"/>
    <x v="16"/>
    <n v="55000"/>
    <n v="41820"/>
    <n v="42000"/>
    <n v="13000"/>
    <x v="22"/>
    <s v="1RKI0D"/>
    <n v="88"/>
    <n v="87"/>
    <n v="68"/>
    <n v="49"/>
    <n v="292"/>
    <n v="73"/>
    <n v="40"/>
    <n v="49"/>
    <n v="46"/>
    <n v="96"/>
    <n v="231"/>
    <x v="151"/>
    <n v="99"/>
    <n v="42"/>
    <n v="72"/>
    <n v="70"/>
    <n v="283"/>
    <n v="70.75"/>
    <n v="59"/>
    <n v="45"/>
    <n v="71"/>
    <n v="36"/>
    <n v="211"/>
    <n v="52.75"/>
    <m/>
    <n v="63.5625"/>
  </r>
  <r>
    <x v="547"/>
    <s v="Joy Novak"/>
    <x v="1"/>
    <s v="02/06/2009"/>
    <x v="547"/>
    <n v="5765608874"/>
    <x v="547"/>
    <x v="5"/>
    <n v="300"/>
    <n v="207"/>
    <x v="23"/>
    <n v="55000"/>
    <n v="46661"/>
    <n v="47000"/>
    <n v="8000"/>
    <x v="112"/>
    <s v="CUXM4Y"/>
    <n v="69"/>
    <n v="66"/>
    <n v="54"/>
    <n v="37"/>
    <n v="226"/>
    <n v="56.5"/>
    <n v="44"/>
    <n v="58"/>
    <n v="75"/>
    <n v="69"/>
    <n v="246"/>
    <x v="12"/>
    <n v="40"/>
    <n v="96"/>
    <n v="56"/>
    <n v="38"/>
    <n v="230"/>
    <n v="57.5"/>
    <n v="39"/>
    <n v="50"/>
    <n v="61"/>
    <n v="47"/>
    <n v="197"/>
    <n v="49.25"/>
    <m/>
    <n v="56.1875"/>
  </r>
  <r>
    <x v="548"/>
    <s v="Domas Hollis"/>
    <x v="0"/>
    <s v="07/06/2009"/>
    <x v="548"/>
    <n v="5771908658"/>
    <x v="548"/>
    <x v="5"/>
    <n v="300"/>
    <n v="272"/>
    <x v="4"/>
    <n v="55000"/>
    <n v="48704"/>
    <n v="49000"/>
    <n v="6000"/>
    <x v="122"/>
    <s v="YFV8BW"/>
    <n v="81"/>
    <n v="66"/>
    <n v="42"/>
    <n v="75"/>
    <n v="264"/>
    <n v="66"/>
    <n v="71"/>
    <n v="87"/>
    <n v="50"/>
    <n v="58"/>
    <n v="266"/>
    <x v="57"/>
    <n v="70"/>
    <n v="67"/>
    <n v="87"/>
    <n v="69"/>
    <n v="293"/>
    <n v="73.25"/>
    <n v="53"/>
    <n v="61"/>
    <n v="79"/>
    <n v="73"/>
    <n v="266"/>
    <n v="66.5"/>
    <m/>
    <n v="68.0625"/>
  </r>
  <r>
    <x v="549"/>
    <s v="Usamah Lowery"/>
    <x v="1"/>
    <s v="13/06/2009"/>
    <x v="549"/>
    <n v="5785844724"/>
    <x v="549"/>
    <x v="5"/>
    <n v="300"/>
    <n v="286"/>
    <x v="1"/>
    <n v="55000"/>
    <n v="49288"/>
    <n v="49500"/>
    <n v="5500"/>
    <x v="113"/>
    <s v="YRS6WY"/>
    <n v="69"/>
    <n v="61"/>
    <n v="53"/>
    <n v="76"/>
    <n v="259"/>
    <n v="64.75"/>
    <n v="82"/>
    <n v="79"/>
    <n v="49"/>
    <n v="74"/>
    <n v="284"/>
    <x v="80"/>
    <n v="45"/>
    <n v="81"/>
    <n v="95"/>
    <n v="92"/>
    <n v="313"/>
    <n v="78.25"/>
    <n v="60"/>
    <n v="71"/>
    <n v="86"/>
    <n v="78"/>
    <n v="295"/>
    <n v="73.75"/>
    <m/>
    <n v="71.9375"/>
  </r>
  <r>
    <x v="550"/>
    <s v="Pascal Winter"/>
    <x v="1"/>
    <s v="05/02/2008"/>
    <x v="550"/>
    <n v="5812722209"/>
    <x v="550"/>
    <x v="6"/>
    <n v="300"/>
    <n v="279"/>
    <x v="2"/>
    <n v="65000"/>
    <n v="58617"/>
    <n v="59000"/>
    <n v="6000"/>
    <x v="114"/>
    <s v="WCLUI5"/>
    <n v="61"/>
    <n v="63"/>
    <n v="78"/>
    <n v="52"/>
    <n v="254"/>
    <n v="63.5"/>
    <n v="59"/>
    <n v="72"/>
    <n v="72"/>
    <n v="72"/>
    <n v="275"/>
    <x v="61"/>
    <n v="40"/>
    <n v="76"/>
    <n v="35"/>
    <n v="66"/>
    <n v="217"/>
    <n v="54.25"/>
    <n v="99"/>
    <n v="51"/>
    <n v="57"/>
    <n v="63"/>
    <n v="270"/>
    <n v="67.5"/>
    <m/>
    <n v="63.5"/>
  </r>
  <r>
    <x v="551"/>
    <s v="Conner Lake"/>
    <x v="1"/>
    <s v="14/02/2008"/>
    <x v="551"/>
    <n v="5838339445"/>
    <x v="551"/>
    <x v="6"/>
    <n v="300"/>
    <n v="205"/>
    <x v="24"/>
    <n v="65000"/>
    <n v="54089"/>
    <n v="54500"/>
    <n v="10500"/>
    <x v="121"/>
    <s v="JVUUON"/>
    <n v="37"/>
    <n v="73"/>
    <n v="66"/>
    <n v="96"/>
    <n v="272"/>
    <n v="68"/>
    <n v="79"/>
    <n v="38"/>
    <n v="60"/>
    <n v="55"/>
    <n v="232"/>
    <x v="78"/>
    <n v="89"/>
    <n v="40"/>
    <n v="62"/>
    <n v="51"/>
    <n v="242"/>
    <n v="60.5"/>
    <n v="74"/>
    <n v="76"/>
    <n v="41"/>
    <n v="48"/>
    <n v="239"/>
    <n v="59.75"/>
    <m/>
    <n v="61.5625"/>
  </r>
  <r>
    <x v="552"/>
    <s v="Maheen Sharma"/>
    <x v="0"/>
    <s v="01/03/2008"/>
    <x v="552"/>
    <n v="5848475294"/>
    <x v="552"/>
    <x v="6"/>
    <n v="300"/>
    <n v="240"/>
    <x v="28"/>
    <n v="65000"/>
    <n v="60863"/>
    <n v="61000"/>
    <n v="4000"/>
    <x v="1"/>
    <s v="C5TOU8"/>
    <n v="86"/>
    <n v="39"/>
    <n v="74"/>
    <n v="62"/>
    <n v="261"/>
    <n v="65.25"/>
    <n v="99"/>
    <n v="96"/>
    <n v="54"/>
    <n v="40"/>
    <n v="289"/>
    <x v="26"/>
    <n v="86"/>
    <n v="83"/>
    <n v="89"/>
    <n v="45"/>
    <n v="303"/>
    <n v="75.75"/>
    <n v="97"/>
    <n v="96"/>
    <n v="74"/>
    <n v="59"/>
    <n v="326"/>
    <n v="81.5"/>
    <m/>
    <n v="73.6875"/>
  </r>
  <r>
    <x v="553"/>
    <s v="Ira Hewitt"/>
    <x v="1"/>
    <s v="19/03/2008"/>
    <x v="553"/>
    <n v="5859177072"/>
    <x v="553"/>
    <x v="6"/>
    <n v="300"/>
    <n v="289"/>
    <x v="19"/>
    <n v="65000"/>
    <n v="57339"/>
    <n v="57500"/>
    <n v="7500"/>
    <x v="27"/>
    <s v="AGPIEN"/>
    <n v="61"/>
    <n v="50"/>
    <n v="46"/>
    <n v="68"/>
    <n v="225"/>
    <n v="56.25"/>
    <n v="51"/>
    <n v="55"/>
    <n v="97"/>
    <n v="48"/>
    <n v="251"/>
    <x v="112"/>
    <n v="47"/>
    <n v="80"/>
    <n v="93"/>
    <n v="83"/>
    <n v="303"/>
    <n v="75.75"/>
    <n v="92"/>
    <n v="53"/>
    <n v="80"/>
    <n v="84"/>
    <n v="309"/>
    <n v="77.25"/>
    <m/>
    <n v="68"/>
  </r>
  <r>
    <x v="554"/>
    <s v="Matas Baker"/>
    <x v="1"/>
    <s v="29/03/2008"/>
    <x v="554"/>
    <n v="5860355414"/>
    <x v="554"/>
    <x v="6"/>
    <n v="300"/>
    <n v="198"/>
    <x v="21"/>
    <n v="65000"/>
    <n v="55062"/>
    <n v="55500"/>
    <n v="9500"/>
    <x v="3"/>
    <s v="RYG0FH"/>
    <n v="88"/>
    <n v="76"/>
    <n v="83"/>
    <n v="99"/>
    <n v="346"/>
    <n v="86.5"/>
    <n v="77"/>
    <n v="35"/>
    <n v="62"/>
    <n v="79"/>
    <n v="253"/>
    <x v="87"/>
    <n v="53"/>
    <n v="75"/>
    <n v="40"/>
    <n v="97"/>
    <n v="265"/>
    <n v="66.25"/>
    <n v="75"/>
    <n v="70"/>
    <n v="76"/>
    <n v="48"/>
    <n v="269"/>
    <n v="67.25"/>
    <m/>
    <n v="70.8125"/>
  </r>
  <r>
    <x v="555"/>
    <s v="Neo Bassett"/>
    <x v="1"/>
    <s v="30/03/2008"/>
    <x v="555"/>
    <n v="5872860079"/>
    <x v="555"/>
    <x v="6"/>
    <n v="300"/>
    <n v="199"/>
    <x v="21"/>
    <n v="65000"/>
    <n v="59390"/>
    <n v="59500"/>
    <n v="5500"/>
    <x v="120"/>
    <s v="MGCEMW"/>
    <n v="84"/>
    <n v="92"/>
    <n v="89"/>
    <n v="40"/>
    <n v="305"/>
    <n v="76.25"/>
    <n v="74"/>
    <n v="78"/>
    <n v="74"/>
    <n v="35"/>
    <n v="261"/>
    <x v="50"/>
    <n v="44"/>
    <n v="71"/>
    <n v="47"/>
    <n v="95"/>
    <n v="257"/>
    <n v="64.25"/>
    <n v="47"/>
    <n v="64"/>
    <n v="99"/>
    <n v="61"/>
    <n v="271"/>
    <n v="67.75"/>
    <m/>
    <n v="68.375"/>
  </r>
  <r>
    <x v="556"/>
    <s v="Maciej Vasquez"/>
    <x v="1"/>
    <s v="02/05/2008"/>
    <x v="556"/>
    <n v="5878091925"/>
    <x v="556"/>
    <x v="6"/>
    <n v="300"/>
    <n v="267"/>
    <x v="10"/>
    <n v="65000"/>
    <n v="54760"/>
    <n v="55000"/>
    <n v="10000"/>
    <x v="115"/>
    <s v="WXX5BP"/>
    <n v="51"/>
    <n v="54"/>
    <n v="70"/>
    <n v="69"/>
    <n v="244"/>
    <n v="61"/>
    <n v="35"/>
    <n v="47"/>
    <n v="70"/>
    <n v="62"/>
    <n v="214"/>
    <x v="141"/>
    <n v="46"/>
    <n v="79"/>
    <n v="78"/>
    <n v="67"/>
    <n v="270"/>
    <n v="67.5"/>
    <n v="37"/>
    <n v="95"/>
    <n v="66"/>
    <n v="43"/>
    <n v="241"/>
    <n v="60.25"/>
    <m/>
    <n v="60.5625"/>
  </r>
  <r>
    <x v="557"/>
    <s v="Ehsan Wilkerson"/>
    <x v="1"/>
    <s v="19/05/2008"/>
    <x v="557"/>
    <n v="5897842057"/>
    <x v="557"/>
    <x v="6"/>
    <n v="300"/>
    <n v="209"/>
    <x v="16"/>
    <n v="65000"/>
    <n v="58709"/>
    <n v="59000"/>
    <n v="6000"/>
    <x v="116"/>
    <s v="18YBJM"/>
    <n v="44"/>
    <n v="36"/>
    <n v="43"/>
    <n v="69"/>
    <n v="192"/>
    <n v="48"/>
    <n v="39"/>
    <n v="44"/>
    <n v="67"/>
    <n v="78"/>
    <n v="228"/>
    <x v="44"/>
    <n v="59"/>
    <n v="98"/>
    <n v="86"/>
    <n v="71"/>
    <n v="314"/>
    <n v="78.5"/>
    <n v="70"/>
    <n v="98"/>
    <n v="43"/>
    <n v="57"/>
    <n v="268"/>
    <n v="67"/>
    <m/>
    <n v="62.625"/>
  </r>
  <r>
    <x v="558"/>
    <s v="Kira Kinney"/>
    <x v="1"/>
    <s v="05/06/2008"/>
    <x v="558"/>
    <n v="5900061899"/>
    <x v="558"/>
    <x v="6"/>
    <n v="300"/>
    <n v="204"/>
    <x v="24"/>
    <n v="65000"/>
    <n v="54009"/>
    <n v="54500"/>
    <n v="10500"/>
    <x v="47"/>
    <s v="VH0XDP"/>
    <n v="86"/>
    <n v="59"/>
    <n v="67"/>
    <n v="79"/>
    <n v="291"/>
    <n v="72.75"/>
    <n v="88"/>
    <n v="71"/>
    <n v="99"/>
    <n v="65"/>
    <n v="323"/>
    <x v="75"/>
    <n v="58"/>
    <n v="73"/>
    <n v="46"/>
    <n v="58"/>
    <n v="235"/>
    <n v="58.75"/>
    <n v="44"/>
    <n v="86"/>
    <n v="53"/>
    <n v="37"/>
    <n v="220"/>
    <n v="55"/>
    <m/>
    <n v="66.8125"/>
  </r>
  <r>
    <x v="559"/>
    <s v="Safwan Salgado"/>
    <x v="1"/>
    <s v="13/06/2008"/>
    <x v="559"/>
    <n v="5908760619"/>
    <x v="559"/>
    <x v="6"/>
    <n v="300"/>
    <n v="245"/>
    <x v="25"/>
    <n v="65000"/>
    <n v="57684"/>
    <n v="58000"/>
    <n v="7000"/>
    <x v="8"/>
    <s v="E33HFN"/>
    <n v="61"/>
    <n v="47"/>
    <n v="86"/>
    <n v="65"/>
    <n v="259"/>
    <n v="64.75"/>
    <n v="72"/>
    <n v="51"/>
    <n v="59"/>
    <n v="42"/>
    <n v="224"/>
    <x v="131"/>
    <n v="65"/>
    <n v="67"/>
    <n v="87"/>
    <n v="57"/>
    <n v="276"/>
    <n v="69"/>
    <n v="75"/>
    <n v="69"/>
    <n v="41"/>
    <n v="86"/>
    <n v="271"/>
    <n v="67.75"/>
    <m/>
    <n v="64.375"/>
  </r>
  <r>
    <x v="560"/>
    <s v="Haroon Finley"/>
    <x v="1"/>
    <s v="07/07/2008"/>
    <x v="560"/>
    <n v="5929815341"/>
    <x v="560"/>
    <x v="6"/>
    <n v="300"/>
    <n v="266"/>
    <x v="10"/>
    <n v="65000"/>
    <n v="52208"/>
    <n v="52500"/>
    <n v="12500"/>
    <x v="64"/>
    <s v="K32FIH"/>
    <n v="55"/>
    <n v="71"/>
    <n v="75"/>
    <n v="47"/>
    <n v="248"/>
    <n v="62"/>
    <n v="91"/>
    <n v="97"/>
    <n v="44"/>
    <n v="90"/>
    <n v="322"/>
    <x v="90"/>
    <n v="94"/>
    <n v="74"/>
    <n v="77"/>
    <n v="69"/>
    <n v="314"/>
    <n v="78.5"/>
    <n v="93"/>
    <n v="35"/>
    <n v="97"/>
    <n v="41"/>
    <n v="266"/>
    <n v="66.5"/>
    <m/>
    <n v="71.875"/>
  </r>
  <r>
    <x v="561"/>
    <s v="Kaiya Greig"/>
    <x v="0"/>
    <s v="15/07/2008"/>
    <x v="561"/>
    <n v="5938024628"/>
    <x v="561"/>
    <x v="6"/>
    <n v="300"/>
    <n v="285"/>
    <x v="1"/>
    <n v="65000"/>
    <n v="55699"/>
    <n v="56000"/>
    <n v="9000"/>
    <x v="86"/>
    <s v="YZZXLB"/>
    <n v="65"/>
    <n v="42"/>
    <n v="67"/>
    <n v="48"/>
    <n v="222"/>
    <n v="55.5"/>
    <n v="38"/>
    <n v="91"/>
    <n v="95"/>
    <n v="55"/>
    <n v="279"/>
    <x v="20"/>
    <n v="46"/>
    <n v="52"/>
    <n v="74"/>
    <n v="52"/>
    <n v="224"/>
    <n v="56"/>
    <n v="63"/>
    <n v="69"/>
    <n v="98"/>
    <n v="61"/>
    <n v="291"/>
    <n v="72.75"/>
    <m/>
    <n v="63.5"/>
  </r>
  <r>
    <x v="562"/>
    <s v="Lennie Roche"/>
    <x v="0"/>
    <s v="19/07/2008"/>
    <x v="562"/>
    <n v="5953628051"/>
    <x v="562"/>
    <x v="6"/>
    <n v="300"/>
    <n v="271"/>
    <x v="27"/>
    <n v="65000"/>
    <n v="63682"/>
    <n v="64000"/>
    <n v="1000"/>
    <x v="51"/>
    <s v="00ACOQ"/>
    <n v="47"/>
    <n v="69"/>
    <n v="62"/>
    <n v="63"/>
    <n v="241"/>
    <n v="60.25"/>
    <n v="54"/>
    <n v="45"/>
    <n v="53"/>
    <n v="90"/>
    <n v="242"/>
    <x v="119"/>
    <n v="93"/>
    <n v="64"/>
    <n v="92"/>
    <n v="55"/>
    <n v="304"/>
    <n v="76"/>
    <n v="90"/>
    <n v="60"/>
    <n v="92"/>
    <n v="71"/>
    <n v="313"/>
    <n v="78.25"/>
    <m/>
    <n v="68.75"/>
  </r>
  <r>
    <x v="563"/>
    <s v="Maksymilian Stewart"/>
    <x v="1"/>
    <s v="28/08/2008"/>
    <x v="563"/>
    <n v="5968297498"/>
    <x v="563"/>
    <x v="6"/>
    <n v="300"/>
    <n v="204"/>
    <x v="24"/>
    <n v="65000"/>
    <n v="63836"/>
    <n v="64000"/>
    <n v="1000"/>
    <x v="90"/>
    <s v="P0VIVA"/>
    <n v="45"/>
    <n v="84"/>
    <n v="77"/>
    <n v="96"/>
    <n v="302"/>
    <n v="75.5"/>
    <n v="66"/>
    <n v="97"/>
    <n v="37"/>
    <n v="52"/>
    <n v="252"/>
    <x v="106"/>
    <n v="43"/>
    <n v="82"/>
    <n v="38"/>
    <n v="73"/>
    <n v="236"/>
    <n v="59"/>
    <n v="68"/>
    <n v="58"/>
    <n v="62"/>
    <n v="91"/>
    <n v="279"/>
    <n v="69.75"/>
    <m/>
    <n v="66.8125"/>
  </r>
  <r>
    <x v="564"/>
    <s v="Dane Coleman"/>
    <x v="0"/>
    <s v="30/08/2008"/>
    <x v="564"/>
    <n v="5968321734"/>
    <x v="564"/>
    <x v="6"/>
    <n v="300"/>
    <n v="261"/>
    <x v="15"/>
    <n v="65000"/>
    <n v="57130"/>
    <n v="57500"/>
    <n v="7500"/>
    <x v="32"/>
    <s v="Q3OC6L"/>
    <n v="64"/>
    <n v="62"/>
    <n v="83"/>
    <n v="43"/>
    <n v="252"/>
    <n v="63"/>
    <n v="63"/>
    <n v="58"/>
    <n v="38"/>
    <n v="53"/>
    <n v="212"/>
    <x v="56"/>
    <n v="73"/>
    <n v="75"/>
    <n v="81"/>
    <n v="88"/>
    <n v="317"/>
    <n v="79.25"/>
    <n v="90"/>
    <n v="41"/>
    <n v="42"/>
    <n v="46"/>
    <n v="219"/>
    <n v="54.75"/>
    <m/>
    <n v="62.5"/>
  </r>
  <r>
    <x v="565"/>
    <s v="Martyn Joyce"/>
    <x v="0"/>
    <s v="04/09/2008"/>
    <x v="565"/>
    <n v="5971562420"/>
    <x v="565"/>
    <x v="6"/>
    <n v="300"/>
    <n v="240"/>
    <x v="28"/>
    <n v="65000"/>
    <n v="51881"/>
    <n v="52000"/>
    <n v="13000"/>
    <x v="126"/>
    <s v="Y6BMNU"/>
    <n v="64"/>
    <n v="56"/>
    <n v="72"/>
    <n v="78"/>
    <n v="270"/>
    <n v="67.5"/>
    <n v="36"/>
    <n v="77"/>
    <n v="48"/>
    <n v="63"/>
    <n v="224"/>
    <x v="131"/>
    <n v="56"/>
    <n v="37"/>
    <n v="78"/>
    <n v="46"/>
    <n v="217"/>
    <n v="54.25"/>
    <n v="82"/>
    <n v="35"/>
    <n v="97"/>
    <n v="77"/>
    <n v="291"/>
    <n v="72.75"/>
    <m/>
    <n v="62.625"/>
  </r>
  <r>
    <x v="566"/>
    <s v="Kareem Meadows"/>
    <x v="0"/>
    <s v="17/09/2008"/>
    <x v="566"/>
    <n v="5995956138"/>
    <x v="566"/>
    <x v="6"/>
    <n v="300"/>
    <n v="207"/>
    <x v="23"/>
    <n v="65000"/>
    <n v="58377"/>
    <n v="58500"/>
    <n v="6500"/>
    <x v="16"/>
    <s v="6KVW22"/>
    <n v="53"/>
    <n v="84"/>
    <n v="75"/>
    <n v="69"/>
    <n v="281"/>
    <n v="70.25"/>
    <n v="84"/>
    <n v="57"/>
    <n v="64"/>
    <n v="49"/>
    <n v="254"/>
    <x v="60"/>
    <n v="89"/>
    <n v="93"/>
    <n v="80"/>
    <n v="98"/>
    <n v="360"/>
    <n v="90"/>
    <n v="51"/>
    <n v="96"/>
    <n v="94"/>
    <n v="70"/>
    <n v="311"/>
    <n v="77.75"/>
    <m/>
    <n v="75.375"/>
  </r>
  <r>
    <x v="567"/>
    <s v="Hendrix Connolly"/>
    <x v="0"/>
    <s v="10/10/2008"/>
    <x v="567"/>
    <n v="6007208815"/>
    <x v="567"/>
    <x v="6"/>
    <n v="300"/>
    <n v="219"/>
    <x v="0"/>
    <n v="65000"/>
    <n v="59677"/>
    <n v="60000"/>
    <n v="5000"/>
    <x v="82"/>
    <s v="KK3UD1"/>
    <n v="91"/>
    <n v="97"/>
    <n v="79"/>
    <n v="96"/>
    <n v="363"/>
    <n v="90.75"/>
    <n v="47"/>
    <n v="41"/>
    <n v="79"/>
    <n v="49"/>
    <n v="216"/>
    <x v="59"/>
    <n v="83"/>
    <n v="81"/>
    <n v="62"/>
    <n v="75"/>
    <n v="301"/>
    <n v="75.25"/>
    <n v="40"/>
    <n v="43"/>
    <n v="80"/>
    <n v="83"/>
    <n v="246"/>
    <n v="61.5"/>
    <m/>
    <n v="70.375"/>
  </r>
  <r>
    <x v="568"/>
    <s v="Willis Lott"/>
    <x v="1"/>
    <s v="20/10/2008"/>
    <x v="568"/>
    <n v="6026074409"/>
    <x v="568"/>
    <x v="6"/>
    <n v="300"/>
    <n v="284"/>
    <x v="1"/>
    <n v="65000"/>
    <n v="58097"/>
    <n v="58500"/>
    <n v="6500"/>
    <x v="37"/>
    <s v="IMSOZ0"/>
    <n v="64"/>
    <n v="43"/>
    <n v="54"/>
    <n v="54"/>
    <n v="215"/>
    <n v="53.75"/>
    <n v="39"/>
    <n v="81"/>
    <n v="39"/>
    <n v="51"/>
    <n v="210"/>
    <x v="99"/>
    <n v="72"/>
    <n v="66"/>
    <n v="97"/>
    <n v="87"/>
    <n v="322"/>
    <n v="80.5"/>
    <n v="52"/>
    <n v="54"/>
    <n v="41"/>
    <n v="42"/>
    <n v="189"/>
    <n v="47.25"/>
    <m/>
    <n v="58.5"/>
  </r>
  <r>
    <x v="569"/>
    <s v="Eliott Rosales"/>
    <x v="1"/>
    <s v="05/11/2008"/>
    <x v="569"/>
    <n v="6040172486"/>
    <x v="569"/>
    <x v="6"/>
    <n v="300"/>
    <n v="210"/>
    <x v="16"/>
    <n v="65000"/>
    <n v="56614"/>
    <n v="57000"/>
    <n v="8000"/>
    <x v="38"/>
    <s v="8ENQGK"/>
    <n v="98"/>
    <n v="95"/>
    <n v="88"/>
    <n v="40"/>
    <n v="321"/>
    <n v="80.25"/>
    <n v="41"/>
    <n v="41"/>
    <n v="46"/>
    <n v="51"/>
    <n v="179"/>
    <x v="155"/>
    <n v="91"/>
    <n v="49"/>
    <n v="45"/>
    <n v="49"/>
    <n v="234"/>
    <n v="58.5"/>
    <n v="77"/>
    <n v="92"/>
    <n v="46"/>
    <n v="58"/>
    <n v="273"/>
    <n v="68.25"/>
    <m/>
    <n v="62.9375"/>
  </r>
  <r>
    <x v="570"/>
    <s v="Kory Ballard"/>
    <x v="0"/>
    <s v="13/11/2008"/>
    <x v="570"/>
    <n v="6042678229"/>
    <x v="570"/>
    <x v="6"/>
    <n v="300"/>
    <n v="197"/>
    <x v="21"/>
    <n v="65000"/>
    <n v="62996"/>
    <n v="63000"/>
    <n v="2000"/>
    <x v="20"/>
    <s v="QZ3W2U"/>
    <n v="61"/>
    <n v="82"/>
    <n v="74"/>
    <n v="62"/>
    <n v="279"/>
    <n v="69.75"/>
    <n v="79"/>
    <n v="77"/>
    <n v="53"/>
    <n v="57"/>
    <n v="266"/>
    <x v="57"/>
    <n v="48"/>
    <n v="65"/>
    <n v="82"/>
    <n v="97"/>
    <n v="292"/>
    <n v="73"/>
    <n v="82"/>
    <n v="70"/>
    <n v="70"/>
    <n v="70"/>
    <n v="292"/>
    <n v="73"/>
    <m/>
    <n v="70.5625"/>
  </r>
  <r>
    <x v="571"/>
    <s v="Blessing Young"/>
    <x v="0"/>
    <s v="27/11/2008"/>
    <x v="571"/>
    <n v="6043318544"/>
    <x v="571"/>
    <x v="6"/>
    <n v="300"/>
    <n v="246"/>
    <x v="25"/>
    <n v="65000"/>
    <n v="50154"/>
    <n v="50500"/>
    <n v="14500"/>
    <x v="21"/>
    <s v="325MZ0"/>
    <n v="80"/>
    <n v="66"/>
    <n v="79"/>
    <n v="91"/>
    <n v="316"/>
    <n v="79"/>
    <n v="54"/>
    <n v="57"/>
    <n v="78"/>
    <n v="47"/>
    <n v="236"/>
    <x v="74"/>
    <n v="45"/>
    <n v="36"/>
    <n v="80"/>
    <n v="78"/>
    <n v="239"/>
    <n v="59.75"/>
    <n v="54"/>
    <n v="71"/>
    <n v="48"/>
    <n v="42"/>
    <n v="215"/>
    <n v="53.75"/>
    <m/>
    <n v="62.875"/>
  </r>
  <r>
    <x v="572"/>
    <s v="Kyron Griffith"/>
    <x v="0"/>
    <s v="01/12/2008"/>
    <x v="572"/>
    <n v="6054242035"/>
    <x v="572"/>
    <x v="6"/>
    <n v="300"/>
    <n v="294"/>
    <x v="8"/>
    <n v="65000"/>
    <n v="56912"/>
    <n v="57000"/>
    <n v="8000"/>
    <x v="22"/>
    <s v="JVBULK"/>
    <n v="35"/>
    <n v="55"/>
    <n v="63"/>
    <n v="46"/>
    <n v="199"/>
    <n v="49.75"/>
    <n v="89"/>
    <n v="60"/>
    <n v="39"/>
    <n v="74"/>
    <n v="262"/>
    <x v="117"/>
    <n v="44"/>
    <n v="35"/>
    <n v="78"/>
    <n v="90"/>
    <n v="247"/>
    <n v="61.75"/>
    <n v="39"/>
    <n v="75"/>
    <n v="96"/>
    <n v="86"/>
    <n v="296"/>
    <n v="74"/>
    <m/>
    <n v="62.75"/>
  </r>
  <r>
    <x v="573"/>
    <s v="Ollie Moyer"/>
    <x v="1"/>
    <s v="10/12/2008"/>
    <x v="573"/>
    <n v="6066420139"/>
    <x v="573"/>
    <x v="6"/>
    <n v="300"/>
    <n v="195"/>
    <x v="13"/>
    <n v="65000"/>
    <n v="60552"/>
    <n v="61000"/>
    <n v="4000"/>
    <x v="123"/>
    <s v="AMBXY2"/>
    <n v="67"/>
    <n v="81"/>
    <n v="78"/>
    <n v="79"/>
    <n v="305"/>
    <n v="76.25"/>
    <n v="89"/>
    <n v="90"/>
    <n v="41"/>
    <n v="74"/>
    <n v="294"/>
    <x v="92"/>
    <n v="79"/>
    <n v="44"/>
    <n v="76"/>
    <n v="39"/>
    <n v="238"/>
    <n v="59.5"/>
    <n v="63"/>
    <n v="81"/>
    <n v="80"/>
    <n v="73"/>
    <n v="297"/>
    <n v="74.25"/>
    <m/>
    <n v="70.875"/>
  </r>
  <r>
    <x v="574"/>
    <s v="Kyran Salt"/>
    <x v="0"/>
    <s v="17/12/2008"/>
    <x v="574"/>
    <n v="6068780577"/>
    <x v="574"/>
    <x v="6"/>
    <n v="300"/>
    <n v="285"/>
    <x v="1"/>
    <n v="65000"/>
    <n v="63749"/>
    <n v="64000"/>
    <n v="1000"/>
    <x v="83"/>
    <s v="I0ICTL"/>
    <n v="79"/>
    <n v="89"/>
    <n v="47"/>
    <n v="89"/>
    <n v="304"/>
    <n v="76"/>
    <n v="39"/>
    <n v="38"/>
    <n v="75"/>
    <n v="89"/>
    <n v="241"/>
    <x v="116"/>
    <n v="76"/>
    <n v="46"/>
    <n v="43"/>
    <n v="58"/>
    <n v="223"/>
    <n v="55.75"/>
    <n v="84"/>
    <n v="89"/>
    <n v="69"/>
    <n v="37"/>
    <n v="279"/>
    <n v="69.75"/>
    <m/>
    <n v="65.4375"/>
  </r>
  <r>
    <x v="575"/>
    <s v="Luqman Dunne"/>
    <x v="0"/>
    <s v="07/02/2008"/>
    <x v="575"/>
    <n v="6073076853"/>
    <x v="575"/>
    <x v="6"/>
    <n v="300"/>
    <n v="222"/>
    <x v="26"/>
    <n v="65000"/>
    <n v="59221"/>
    <n v="59500"/>
    <n v="5500"/>
    <x v="1"/>
    <s v="F6ZH14"/>
    <n v="83"/>
    <n v="64"/>
    <n v="57"/>
    <n v="39"/>
    <n v="243"/>
    <n v="60.75"/>
    <n v="67"/>
    <n v="66"/>
    <n v="48"/>
    <n v="44"/>
    <n v="225"/>
    <x v="55"/>
    <n v="66"/>
    <n v="76"/>
    <n v="90"/>
    <n v="82"/>
    <n v="314"/>
    <n v="78.5"/>
    <n v="68"/>
    <n v="67"/>
    <n v="93"/>
    <n v="40"/>
    <n v="268"/>
    <n v="67"/>
    <m/>
    <n v="65.625"/>
  </r>
  <r>
    <x v="576"/>
    <s v="Ashlee Baldwin"/>
    <x v="1"/>
    <s v="19/02/2008"/>
    <x v="576"/>
    <n v="6077669413"/>
    <x v="576"/>
    <x v="6"/>
    <n v="300"/>
    <n v="286"/>
    <x v="1"/>
    <n v="65000"/>
    <n v="60825"/>
    <n v="61000"/>
    <n v="4000"/>
    <x v="26"/>
    <s v="22FVJ8"/>
    <n v="36"/>
    <n v="55"/>
    <n v="48"/>
    <n v="82"/>
    <n v="221"/>
    <n v="55.25"/>
    <n v="71"/>
    <n v="97"/>
    <n v="94"/>
    <n v="93"/>
    <n v="355"/>
    <x v="156"/>
    <n v="99"/>
    <n v="93"/>
    <n v="80"/>
    <n v="60"/>
    <n v="332"/>
    <n v="83"/>
    <n v="82"/>
    <n v="46"/>
    <n v="37"/>
    <n v="59"/>
    <n v="224"/>
    <n v="56"/>
    <m/>
    <n v="70.75"/>
  </r>
  <r>
    <x v="577"/>
    <s v="Finlay Ferry"/>
    <x v="0"/>
    <s v="06/03/2008"/>
    <x v="577"/>
    <n v="6087465236"/>
    <x v="577"/>
    <x v="6"/>
    <n v="300"/>
    <n v="201"/>
    <x v="12"/>
    <n v="65000"/>
    <n v="62679"/>
    <n v="63000"/>
    <n v="2000"/>
    <x v="60"/>
    <s v="WTIV8A"/>
    <n v="68"/>
    <n v="72"/>
    <n v="58"/>
    <n v="39"/>
    <n v="237"/>
    <n v="59.25"/>
    <n v="68"/>
    <n v="99"/>
    <n v="57"/>
    <n v="73"/>
    <n v="297"/>
    <x v="0"/>
    <n v="35"/>
    <n v="55"/>
    <n v="52"/>
    <n v="84"/>
    <n v="226"/>
    <n v="56.5"/>
    <n v="84"/>
    <n v="58"/>
    <n v="70"/>
    <n v="68"/>
    <n v="280"/>
    <n v="70"/>
    <m/>
    <n v="65"/>
  </r>
  <r>
    <x v="578"/>
    <s v="Manraj Pollard"/>
    <x v="1"/>
    <s v="13/03/2008"/>
    <x v="578"/>
    <n v="6100644981"/>
    <x v="578"/>
    <x v="6"/>
    <n v="300"/>
    <n v="266"/>
    <x v="10"/>
    <n v="65000"/>
    <n v="52172"/>
    <n v="52500"/>
    <n v="12500"/>
    <x v="98"/>
    <s v="5MLXG9"/>
    <n v="92"/>
    <n v="93"/>
    <n v="64"/>
    <n v="79"/>
    <n v="328"/>
    <n v="82"/>
    <n v="86"/>
    <n v="84"/>
    <n v="40"/>
    <n v="79"/>
    <n v="289"/>
    <x v="26"/>
    <n v="73"/>
    <n v="91"/>
    <n v="66"/>
    <n v="49"/>
    <n v="279"/>
    <n v="69.75"/>
    <n v="63"/>
    <n v="75"/>
    <n v="85"/>
    <n v="78"/>
    <n v="301"/>
    <n v="75.25"/>
    <m/>
    <n v="74.8125"/>
  </r>
  <r>
    <x v="579"/>
    <s v="Mahi Hammond"/>
    <x v="1"/>
    <s v="09/04/2008"/>
    <x v="579"/>
    <n v="6105983639"/>
    <x v="579"/>
    <x v="6"/>
    <n v="300"/>
    <n v="245"/>
    <x v="25"/>
    <n v="65000"/>
    <n v="60181"/>
    <n v="60500"/>
    <n v="4500"/>
    <x v="46"/>
    <s v="VYRSN0"/>
    <n v="97"/>
    <n v="45"/>
    <n v="64"/>
    <n v="72"/>
    <n v="278"/>
    <n v="69.5"/>
    <n v="81"/>
    <n v="73"/>
    <n v="79"/>
    <n v="59"/>
    <n v="292"/>
    <x v="6"/>
    <n v="85"/>
    <n v="41"/>
    <n v="77"/>
    <n v="47"/>
    <n v="250"/>
    <n v="62.5"/>
    <n v="38"/>
    <n v="76"/>
    <n v="87"/>
    <n v="44"/>
    <n v="245"/>
    <n v="61.25"/>
    <m/>
    <n v="66.5625"/>
  </r>
  <r>
    <x v="580"/>
    <s v="Lexi Shaw"/>
    <x v="0"/>
    <s v="18/04/2008"/>
    <x v="580"/>
    <n v="6119981019"/>
    <x v="580"/>
    <x v="6"/>
    <n v="300"/>
    <n v="206"/>
    <x v="23"/>
    <n v="65000"/>
    <n v="60154"/>
    <n v="60500"/>
    <n v="4500"/>
    <x v="5"/>
    <s v="R13RUO"/>
    <n v="53"/>
    <n v="36"/>
    <n v="57"/>
    <n v="60"/>
    <n v="206"/>
    <n v="51.5"/>
    <n v="72"/>
    <n v="59"/>
    <n v="84"/>
    <n v="42"/>
    <n v="257"/>
    <x v="85"/>
    <n v="42"/>
    <n v="77"/>
    <n v="52"/>
    <n v="58"/>
    <n v="229"/>
    <n v="57.25"/>
    <n v="67"/>
    <n v="57"/>
    <n v="69"/>
    <n v="45"/>
    <n v="238"/>
    <n v="59.5"/>
    <m/>
    <n v="58.125"/>
  </r>
  <r>
    <x v="581"/>
    <s v="Muhamed Rodriguez"/>
    <x v="1"/>
    <s v="05/05/2008"/>
    <x v="581"/>
    <n v="6144587725"/>
    <x v="581"/>
    <x v="6"/>
    <n v="300"/>
    <n v="201"/>
    <x v="12"/>
    <n v="65000"/>
    <n v="58384"/>
    <n v="58500"/>
    <n v="6500"/>
    <x v="11"/>
    <s v="BTGSEC"/>
    <n v="50"/>
    <n v="73"/>
    <n v="68"/>
    <n v="88"/>
    <n v="279"/>
    <n v="69.75"/>
    <n v="63"/>
    <n v="97"/>
    <n v="49"/>
    <n v="37"/>
    <n v="246"/>
    <x v="12"/>
    <n v="92"/>
    <n v="67"/>
    <n v="83"/>
    <n v="79"/>
    <n v="321"/>
    <n v="80.25"/>
    <n v="80"/>
    <n v="81"/>
    <n v="95"/>
    <n v="65"/>
    <n v="321"/>
    <n v="80.25"/>
    <m/>
    <n v="72.9375"/>
  </r>
  <r>
    <x v="582"/>
    <s v="Faizaan Christian"/>
    <x v="0"/>
    <s v="17/05/2008"/>
    <x v="582"/>
    <n v="6150093152"/>
    <x v="582"/>
    <x v="6"/>
    <n v="300"/>
    <n v="236"/>
    <x v="31"/>
    <n v="65000"/>
    <n v="50198"/>
    <n v="50500"/>
    <n v="14500"/>
    <x v="66"/>
    <s v="6HBPEY"/>
    <n v="51"/>
    <n v="45"/>
    <n v="89"/>
    <n v="92"/>
    <n v="277"/>
    <n v="69.25"/>
    <n v="81"/>
    <n v="39"/>
    <n v="69"/>
    <n v="43"/>
    <n v="232"/>
    <x v="78"/>
    <n v="40"/>
    <n v="90"/>
    <n v="42"/>
    <n v="60"/>
    <n v="232"/>
    <n v="58"/>
    <n v="59"/>
    <n v="41"/>
    <n v="63"/>
    <n v="46"/>
    <n v="209"/>
    <n v="52.25"/>
    <m/>
    <n v="59.375"/>
  </r>
  <r>
    <x v="583"/>
    <s v="Hashim Green"/>
    <x v="0"/>
    <s v="25/06/2008"/>
    <x v="583"/>
    <n v="6154978494"/>
    <x v="583"/>
    <x v="6"/>
    <n v="300"/>
    <n v="257"/>
    <x v="30"/>
    <n v="65000"/>
    <n v="51320"/>
    <n v="51500"/>
    <n v="13500"/>
    <x v="67"/>
    <s v="2JV4LF"/>
    <n v="60"/>
    <n v="59"/>
    <n v="38"/>
    <n v="87"/>
    <n v="244"/>
    <n v="61"/>
    <n v="72"/>
    <n v="40"/>
    <n v="53"/>
    <n v="73"/>
    <n v="238"/>
    <x v="35"/>
    <n v="36"/>
    <n v="40"/>
    <n v="64"/>
    <n v="94"/>
    <n v="234"/>
    <n v="58.5"/>
    <n v="50"/>
    <n v="61"/>
    <n v="56"/>
    <n v="46"/>
    <n v="213"/>
    <n v="53.25"/>
    <m/>
    <n v="58.0625"/>
  </r>
  <r>
    <x v="584"/>
    <s v="Ira Franco"/>
    <x v="0"/>
    <s v="06/07/2008"/>
    <x v="584"/>
    <n v="6156908564"/>
    <x v="584"/>
    <x v="6"/>
    <n v="300"/>
    <n v="220"/>
    <x v="0"/>
    <n v="65000"/>
    <n v="57314"/>
    <n v="57500"/>
    <n v="7500"/>
    <x v="78"/>
    <s v="JK27HZ"/>
    <n v="93"/>
    <n v="38"/>
    <n v="44"/>
    <n v="73"/>
    <n v="248"/>
    <n v="62"/>
    <n v="62"/>
    <n v="57"/>
    <n v="47"/>
    <n v="97"/>
    <n v="263"/>
    <x v="36"/>
    <n v="61"/>
    <n v="94"/>
    <n v="97"/>
    <n v="87"/>
    <n v="339"/>
    <n v="84.75"/>
    <n v="45"/>
    <n v="83"/>
    <n v="76"/>
    <n v="92"/>
    <n v="296"/>
    <n v="74"/>
    <m/>
    <n v="71.625"/>
  </r>
  <r>
    <x v="585"/>
    <s v="Shakeel Jeffery"/>
    <x v="0"/>
    <s v="10/08/2008"/>
    <x v="585"/>
    <n v="6161669908"/>
    <x v="585"/>
    <x v="6"/>
    <n v="300"/>
    <n v="198"/>
    <x v="21"/>
    <n v="65000"/>
    <n v="51055"/>
    <n v="51500"/>
    <n v="13500"/>
    <x v="79"/>
    <s v="B5GSE7"/>
    <n v="83"/>
    <n v="97"/>
    <n v="36"/>
    <n v="50"/>
    <n v="266"/>
    <n v="66.5"/>
    <n v="36"/>
    <n v="66"/>
    <n v="67"/>
    <n v="52"/>
    <n v="221"/>
    <x v="94"/>
    <n v="87"/>
    <n v="83"/>
    <n v="96"/>
    <n v="55"/>
    <n v="321"/>
    <n v="80.25"/>
    <n v="44"/>
    <n v="86"/>
    <n v="66"/>
    <n v="67"/>
    <n v="263"/>
    <n v="65.75"/>
    <m/>
    <n v="66.9375"/>
  </r>
  <r>
    <x v="586"/>
    <s v="Dylan Watt"/>
    <x v="0"/>
    <s v="21/08/2008"/>
    <x v="586"/>
    <n v="6165221522"/>
    <x v="586"/>
    <x v="6"/>
    <n v="300"/>
    <n v="232"/>
    <x v="22"/>
    <n v="65000"/>
    <n v="54509"/>
    <n v="55000"/>
    <n v="10000"/>
    <x v="117"/>
    <s v="EWWWMT"/>
    <n v="87"/>
    <n v="58"/>
    <n v="75"/>
    <n v="78"/>
    <n v="298"/>
    <n v="74.5"/>
    <n v="67"/>
    <n v="43"/>
    <n v="78"/>
    <n v="82"/>
    <n v="270"/>
    <x v="30"/>
    <n v="77"/>
    <n v="51"/>
    <n v="84"/>
    <n v="40"/>
    <n v="252"/>
    <n v="63"/>
    <n v="88"/>
    <n v="53"/>
    <n v="40"/>
    <n v="72"/>
    <n v="253"/>
    <n v="63.25"/>
    <m/>
    <n v="67.0625"/>
  </r>
  <r>
    <x v="587"/>
    <s v="Finbar Hartley"/>
    <x v="0"/>
    <s v="09/09/2008"/>
    <x v="587"/>
    <n v="6169175465"/>
    <x v="587"/>
    <x v="6"/>
    <n v="300"/>
    <n v="275"/>
    <x v="18"/>
    <n v="65000"/>
    <n v="52747"/>
    <n v="53000"/>
    <n v="12000"/>
    <x v="90"/>
    <s v="CC61IC"/>
    <n v="95"/>
    <n v="84"/>
    <n v="98"/>
    <n v="81"/>
    <n v="358"/>
    <n v="89.5"/>
    <n v="65"/>
    <n v="71"/>
    <n v="62"/>
    <n v="65"/>
    <n v="263"/>
    <x v="36"/>
    <n v="56"/>
    <n v="70"/>
    <n v="89"/>
    <n v="77"/>
    <n v="292"/>
    <n v="73"/>
    <n v="94"/>
    <n v="74"/>
    <n v="43"/>
    <n v="76"/>
    <n v="287"/>
    <n v="71.75"/>
    <m/>
    <n v="75"/>
  </r>
  <r>
    <x v="588"/>
    <s v="Connah Richardson"/>
    <x v="0"/>
    <s v="12/09/2008"/>
    <x v="588"/>
    <n v="6189453904"/>
    <x v="588"/>
    <x v="6"/>
    <n v="300"/>
    <n v="195"/>
    <x v="13"/>
    <n v="65000"/>
    <n v="55410"/>
    <n v="55500"/>
    <n v="9500"/>
    <x v="95"/>
    <s v="SNRKO2"/>
    <n v="55"/>
    <n v="96"/>
    <n v="44"/>
    <n v="90"/>
    <n v="285"/>
    <n v="71.25"/>
    <n v="53"/>
    <n v="39"/>
    <n v="85"/>
    <n v="94"/>
    <n v="271"/>
    <x v="23"/>
    <n v="71"/>
    <n v="69"/>
    <n v="58"/>
    <n v="61"/>
    <n v="259"/>
    <n v="64.75"/>
    <n v="74"/>
    <n v="90"/>
    <n v="78"/>
    <n v="52"/>
    <n v="294"/>
    <n v="73.5"/>
    <m/>
    <n v="69.3125"/>
  </r>
  <r>
    <x v="589"/>
    <s v="Rylee Hollis"/>
    <x v="0"/>
    <s v="19/09/2008"/>
    <x v="589"/>
    <n v="6220648854"/>
    <x v="589"/>
    <x v="6"/>
    <n v="300"/>
    <n v="243"/>
    <x v="29"/>
    <n v="65000"/>
    <n v="51697"/>
    <n v="52000"/>
    <n v="13000"/>
    <x v="34"/>
    <s v="32WXXI"/>
    <n v="76"/>
    <n v="75"/>
    <n v="83"/>
    <n v="67"/>
    <n v="301"/>
    <n v="75.25"/>
    <n v="86"/>
    <n v="40"/>
    <n v="75"/>
    <n v="37"/>
    <n v="238"/>
    <x v="35"/>
    <n v="63"/>
    <n v="96"/>
    <n v="85"/>
    <n v="72"/>
    <n v="316"/>
    <n v="79"/>
    <n v="50"/>
    <n v="35"/>
    <n v="73"/>
    <n v="61"/>
    <n v="219"/>
    <n v="54.75"/>
    <m/>
    <n v="67.125"/>
  </r>
  <r>
    <x v="590"/>
    <s v="Arnav Callahan"/>
    <x v="0"/>
    <s v="22/09/2008"/>
    <x v="590"/>
    <n v="6220671662"/>
    <x v="590"/>
    <x v="6"/>
    <n v="300"/>
    <n v="262"/>
    <x v="15"/>
    <n v="65000"/>
    <n v="50512"/>
    <n v="51000"/>
    <n v="14000"/>
    <x v="19"/>
    <s v="E1LR9K"/>
    <n v="79"/>
    <n v="66"/>
    <n v="55"/>
    <n v="94"/>
    <n v="294"/>
    <n v="73.5"/>
    <n v="61"/>
    <n v="65"/>
    <n v="97"/>
    <n v="66"/>
    <n v="289"/>
    <x v="26"/>
    <n v="87"/>
    <n v="72"/>
    <n v="70"/>
    <n v="79"/>
    <n v="308"/>
    <n v="77"/>
    <n v="91"/>
    <n v="63"/>
    <n v="87"/>
    <n v="81"/>
    <n v="322"/>
    <n v="80.5"/>
    <m/>
    <n v="75.8125"/>
  </r>
  <r>
    <x v="591"/>
    <s v="Evan Sexton"/>
    <x v="0"/>
    <s v="26/09/2008"/>
    <x v="591"/>
    <n v="6229300134"/>
    <x v="591"/>
    <x v="6"/>
    <n v="300"/>
    <n v="219"/>
    <x v="0"/>
    <n v="65000"/>
    <n v="50930"/>
    <n v="51000"/>
    <n v="14000"/>
    <x v="37"/>
    <s v="MLI069"/>
    <n v="63"/>
    <n v="84"/>
    <n v="89"/>
    <n v="86"/>
    <n v="322"/>
    <n v="80.5"/>
    <n v="39"/>
    <n v="65"/>
    <n v="77"/>
    <n v="50"/>
    <n v="231"/>
    <x v="151"/>
    <n v="69"/>
    <n v="60"/>
    <n v="94"/>
    <n v="79"/>
    <n v="302"/>
    <n v="75.5"/>
    <n v="39"/>
    <n v="62"/>
    <n v="39"/>
    <n v="63"/>
    <n v="203"/>
    <n v="50.75"/>
    <m/>
    <n v="66.125"/>
  </r>
  <r>
    <x v="592"/>
    <s v="Dawud Mohamed"/>
    <x v="0"/>
    <s v="04/10/2008"/>
    <x v="592"/>
    <n v="6276759707"/>
    <x v="592"/>
    <x v="6"/>
    <n v="300"/>
    <n v="199"/>
    <x v="21"/>
    <n v="65000"/>
    <n v="58334"/>
    <n v="58500"/>
    <n v="6500"/>
    <x v="39"/>
    <s v="YJFCNR"/>
    <n v="52"/>
    <n v="83"/>
    <n v="80"/>
    <n v="96"/>
    <n v="311"/>
    <n v="77.75"/>
    <n v="53"/>
    <n v="56"/>
    <n v="76"/>
    <n v="69"/>
    <n v="254"/>
    <x v="60"/>
    <n v="48"/>
    <n v="77"/>
    <n v="67"/>
    <n v="84"/>
    <n v="276"/>
    <n v="69"/>
    <n v="44"/>
    <n v="60"/>
    <n v="64"/>
    <n v="82"/>
    <n v="250"/>
    <n v="62.5"/>
    <m/>
    <n v="68.1875"/>
  </r>
  <r>
    <x v="593"/>
    <s v="Arthur Cleveland"/>
    <x v="0"/>
    <s v="20/10/2008"/>
    <x v="593"/>
    <n v="6286052054"/>
    <x v="593"/>
    <x v="6"/>
    <n v="300"/>
    <n v="257"/>
    <x v="30"/>
    <n v="65000"/>
    <n v="58362"/>
    <n v="58500"/>
    <n v="6500"/>
    <x v="112"/>
    <s v="CZVCAX"/>
    <n v="95"/>
    <n v="50"/>
    <n v="57"/>
    <n v="51"/>
    <n v="253"/>
    <n v="63.25"/>
    <n v="38"/>
    <n v="69"/>
    <n v="99"/>
    <n v="73"/>
    <n v="279"/>
    <x v="20"/>
    <n v="71"/>
    <n v="73"/>
    <n v="72"/>
    <n v="82"/>
    <n v="298"/>
    <n v="74.5"/>
    <n v="74"/>
    <n v="93"/>
    <n v="35"/>
    <n v="62"/>
    <n v="264"/>
    <n v="66"/>
    <m/>
    <n v="68.375"/>
  </r>
  <r>
    <x v="594"/>
    <s v="Drake Oconnor"/>
    <x v="1"/>
    <s v="20/11/2008"/>
    <x v="594"/>
    <n v="6316743090"/>
    <x v="594"/>
    <x v="6"/>
    <n v="300"/>
    <n v="286"/>
    <x v="1"/>
    <n v="65000"/>
    <n v="52053"/>
    <n v="52500"/>
    <n v="12500"/>
    <x v="122"/>
    <s v="7K43C7"/>
    <n v="66"/>
    <n v="51"/>
    <n v="70"/>
    <n v="79"/>
    <n v="266"/>
    <n v="66.5"/>
    <n v="86"/>
    <n v="64"/>
    <n v="56"/>
    <n v="50"/>
    <n v="256"/>
    <x v="67"/>
    <n v="85"/>
    <n v="54"/>
    <n v="49"/>
    <n v="91"/>
    <n v="279"/>
    <n v="69.75"/>
    <n v="46"/>
    <n v="97"/>
    <n v="38"/>
    <n v="86"/>
    <n v="267"/>
    <n v="66.75"/>
    <m/>
    <n v="66.75"/>
  </r>
  <r>
    <x v="595"/>
    <s v="Jaya Hendrix"/>
    <x v="0"/>
    <s v="21/11/2008"/>
    <x v="595"/>
    <n v="6322442415"/>
    <x v="595"/>
    <x v="6"/>
    <n v="300"/>
    <n v="253"/>
    <x v="5"/>
    <n v="65000"/>
    <n v="59097"/>
    <n v="59500"/>
    <n v="5500"/>
    <x v="73"/>
    <s v="I1QQ3O"/>
    <n v="58"/>
    <n v="39"/>
    <n v="47"/>
    <n v="94"/>
    <n v="238"/>
    <n v="59.5"/>
    <n v="52"/>
    <n v="62"/>
    <n v="98"/>
    <n v="64"/>
    <n v="276"/>
    <x v="157"/>
    <n v="89"/>
    <n v="55"/>
    <n v="81"/>
    <n v="41"/>
    <n v="266"/>
    <n v="66.5"/>
    <n v="93"/>
    <n v="72"/>
    <n v="47"/>
    <n v="97"/>
    <n v="309"/>
    <n v="77.25"/>
    <m/>
    <n v="68.0625"/>
  </r>
  <r>
    <x v="596"/>
    <s v="Caine Franklin"/>
    <x v="0"/>
    <s v="25/11/2008"/>
    <x v="596"/>
    <n v="6342972924"/>
    <x v="596"/>
    <x v="6"/>
    <n v="300"/>
    <n v="284"/>
    <x v="1"/>
    <n v="65000"/>
    <n v="58091"/>
    <n v="58500"/>
    <n v="6500"/>
    <x v="42"/>
    <s v="L3UHVL"/>
    <n v="68"/>
    <n v="96"/>
    <n v="55"/>
    <n v="94"/>
    <n v="313"/>
    <n v="78.25"/>
    <n v="85"/>
    <n v="62"/>
    <n v="60"/>
    <n v="69"/>
    <n v="276"/>
    <x v="157"/>
    <n v="75"/>
    <n v="72"/>
    <n v="74"/>
    <n v="36"/>
    <n v="257"/>
    <n v="64.25"/>
    <n v="78"/>
    <n v="68"/>
    <n v="92"/>
    <n v="74"/>
    <n v="312"/>
    <n v="78"/>
    <m/>
    <n v="72.375"/>
  </r>
  <r>
    <x v="597"/>
    <s v="Arianne Young"/>
    <x v="0"/>
    <s v="07/12/2008"/>
    <x v="597"/>
    <n v="6346800020"/>
    <x v="597"/>
    <x v="6"/>
    <n v="300"/>
    <n v="288"/>
    <x v="19"/>
    <n v="65000"/>
    <n v="62647"/>
    <n v="63000"/>
    <n v="2000"/>
    <x v="43"/>
    <s v="VFQA9K"/>
    <n v="58"/>
    <n v="83"/>
    <n v="63"/>
    <n v="79"/>
    <n v="283"/>
    <n v="70.75"/>
    <n v="39"/>
    <n v="66"/>
    <n v="96"/>
    <n v="91"/>
    <n v="292"/>
    <x v="6"/>
    <n v="48"/>
    <n v="87"/>
    <n v="68"/>
    <n v="41"/>
    <n v="244"/>
    <n v="61"/>
    <n v="72"/>
    <n v="57"/>
    <n v="41"/>
    <n v="57"/>
    <n v="227"/>
    <n v="56.75"/>
    <m/>
    <n v="65.375"/>
  </r>
  <r>
    <x v="598"/>
    <s v="Jeremiah O'Connor"/>
    <x v="1"/>
    <s v="18/12/2008"/>
    <x v="598"/>
    <n v="6347208821"/>
    <x v="598"/>
    <x v="6"/>
    <n v="300"/>
    <n v="273"/>
    <x v="4"/>
    <n v="65000"/>
    <n v="63853"/>
    <n v="64000"/>
    <n v="1000"/>
    <x v="119"/>
    <s v="WCTC63"/>
    <n v="51"/>
    <n v="71"/>
    <n v="39"/>
    <n v="54"/>
    <n v="215"/>
    <n v="53.75"/>
    <n v="75"/>
    <n v="46"/>
    <n v="70"/>
    <n v="60"/>
    <n v="251"/>
    <x v="112"/>
    <n v="43"/>
    <n v="92"/>
    <n v="90"/>
    <n v="91"/>
    <n v="316"/>
    <n v="79"/>
    <n v="47"/>
    <n v="77"/>
    <n v="91"/>
    <n v="66"/>
    <n v="281"/>
    <n v="70.25"/>
    <m/>
    <n v="66.4375"/>
  </r>
  <r>
    <x v="599"/>
    <s v="Abel Christensen"/>
    <x v="1"/>
    <s v="25/12/2008"/>
    <x v="599"/>
    <n v="6350597744"/>
    <x v="599"/>
    <x v="6"/>
    <n v="300"/>
    <n v="217"/>
    <x v="7"/>
    <n v="65000"/>
    <n v="62172"/>
    <n v="62500"/>
    <n v="2500"/>
    <x v="24"/>
    <s v="T0IMOK"/>
    <n v="65"/>
    <n v="66"/>
    <n v="97"/>
    <n v="88"/>
    <n v="316"/>
    <n v="79"/>
    <n v="68"/>
    <n v="50"/>
    <n v="74"/>
    <n v="87"/>
    <n v="279"/>
    <x v="20"/>
    <n v="87"/>
    <n v="62"/>
    <n v="39"/>
    <n v="83"/>
    <n v="271"/>
    <n v="67.75"/>
    <n v="43"/>
    <n v="55"/>
    <n v="48"/>
    <n v="40"/>
    <n v="186"/>
    <n v="46.5"/>
    <m/>
    <n v="65.75"/>
  </r>
  <r>
    <x v="600"/>
    <s v="Emrys Rogers"/>
    <x v="1"/>
    <s v="05/01/2008"/>
    <x v="600"/>
    <n v="6381856075"/>
    <x v="600"/>
    <x v="6"/>
    <n v="300"/>
    <n v="234"/>
    <x v="33"/>
    <n v="65000"/>
    <n v="61741"/>
    <n v="62000"/>
    <n v="3000"/>
    <x v="104"/>
    <s v="FG7K8Z"/>
    <n v="79"/>
    <n v="82"/>
    <n v="48"/>
    <n v="52"/>
    <n v="261"/>
    <n v="65.25"/>
    <n v="80"/>
    <n v="98"/>
    <n v="90"/>
    <n v="59"/>
    <n v="327"/>
    <x v="115"/>
    <n v="37"/>
    <n v="44"/>
    <n v="45"/>
    <n v="53"/>
    <n v="179"/>
    <n v="44.75"/>
    <n v="79"/>
    <n v="42"/>
    <n v="42"/>
    <n v="68"/>
    <n v="231"/>
    <n v="57.75"/>
    <m/>
    <n v="62.375"/>
  </r>
  <r>
    <x v="601"/>
    <s v="Amani Humphreys"/>
    <x v="0"/>
    <s v="20/01/2008"/>
    <x v="601"/>
    <n v="6388696228"/>
    <x v="601"/>
    <x v="6"/>
    <n v="300"/>
    <n v="271"/>
    <x v="27"/>
    <n v="65000"/>
    <n v="53173"/>
    <n v="53500"/>
    <n v="11500"/>
    <x v="114"/>
    <s v="HJZXUJ"/>
    <n v="68"/>
    <n v="65"/>
    <n v="42"/>
    <n v="87"/>
    <n v="262"/>
    <n v="65.5"/>
    <n v="48"/>
    <n v="76"/>
    <n v="62"/>
    <n v="51"/>
    <n v="237"/>
    <x v="125"/>
    <n v="72"/>
    <n v="81"/>
    <n v="47"/>
    <n v="96"/>
    <n v="296"/>
    <n v="74"/>
    <n v="65"/>
    <n v="36"/>
    <n v="90"/>
    <n v="88"/>
    <n v="279"/>
    <n v="69.75"/>
    <m/>
    <n v="67.125"/>
  </r>
  <r>
    <x v="602"/>
    <s v="Yunus Ahmad"/>
    <x v="0"/>
    <s v="17/02/2008"/>
    <x v="602"/>
    <n v="6403290269"/>
    <x v="602"/>
    <x v="6"/>
    <n v="300"/>
    <n v="272"/>
    <x v="4"/>
    <n v="65000"/>
    <n v="50383"/>
    <n v="50500"/>
    <n v="14500"/>
    <x v="84"/>
    <s v="K76NIB"/>
    <n v="89"/>
    <n v="35"/>
    <n v="72"/>
    <n v="93"/>
    <n v="289"/>
    <n v="72.25"/>
    <n v="66"/>
    <n v="71"/>
    <n v="62"/>
    <n v="76"/>
    <n v="275"/>
    <x v="61"/>
    <n v="58"/>
    <n v="41"/>
    <n v="35"/>
    <n v="74"/>
    <n v="208"/>
    <n v="52"/>
    <n v="98"/>
    <n v="52"/>
    <n v="70"/>
    <n v="63"/>
    <n v="283"/>
    <n v="70.75"/>
    <m/>
    <n v="65.9375"/>
  </r>
  <r>
    <x v="603"/>
    <s v="Floyd Sloan"/>
    <x v="1"/>
    <s v="24/02/2008"/>
    <x v="603"/>
    <n v="6409144288"/>
    <x v="603"/>
    <x v="6"/>
    <n v="300"/>
    <n v="286"/>
    <x v="1"/>
    <n v="65000"/>
    <n v="59145"/>
    <n v="59500"/>
    <n v="5500"/>
    <x v="2"/>
    <s v="MUUZ75"/>
    <n v="75"/>
    <n v="93"/>
    <n v="56"/>
    <n v="64"/>
    <n v="288"/>
    <n v="72"/>
    <n v="92"/>
    <n v="81"/>
    <n v="42"/>
    <n v="79"/>
    <n v="294"/>
    <x v="92"/>
    <n v="42"/>
    <n v="99"/>
    <n v="38"/>
    <n v="38"/>
    <n v="217"/>
    <n v="54.25"/>
    <n v="47"/>
    <n v="47"/>
    <n v="63"/>
    <n v="62"/>
    <n v="219"/>
    <n v="54.75"/>
    <m/>
    <n v="63.625"/>
  </r>
  <r>
    <x v="604"/>
    <s v="Kacey Zavala"/>
    <x v="0"/>
    <s v="05/03/2008"/>
    <x v="604"/>
    <n v="6423410277"/>
    <x v="604"/>
    <x v="6"/>
    <n v="300"/>
    <n v="280"/>
    <x v="2"/>
    <n v="65000"/>
    <n v="52552"/>
    <n v="53000"/>
    <n v="12000"/>
    <x v="27"/>
    <s v="RNC5TF"/>
    <n v="47"/>
    <n v="65"/>
    <n v="84"/>
    <n v="61"/>
    <n v="257"/>
    <n v="64.25"/>
    <n v="44"/>
    <n v="97"/>
    <n v="96"/>
    <n v="82"/>
    <n v="319"/>
    <x v="95"/>
    <n v="65"/>
    <n v="44"/>
    <n v="58"/>
    <n v="74"/>
    <n v="241"/>
    <n v="60.25"/>
    <n v="49"/>
    <n v="58"/>
    <n v="56"/>
    <n v="59"/>
    <n v="222"/>
    <n v="55.5"/>
    <m/>
    <n v="64.9375"/>
  </r>
  <r>
    <x v="605"/>
    <s v="Aryan Rosario"/>
    <x v="1"/>
    <s v="24/03/2008"/>
    <x v="605"/>
    <n v="6438021275"/>
    <x v="605"/>
    <x v="6"/>
    <n v="300"/>
    <n v="269"/>
    <x v="27"/>
    <n v="65000"/>
    <n v="57527"/>
    <n v="58000"/>
    <n v="7000"/>
    <x v="97"/>
    <s v="NAJOLP"/>
    <n v="89"/>
    <n v="54"/>
    <n v="83"/>
    <n v="48"/>
    <n v="274"/>
    <n v="68.5"/>
    <n v="74"/>
    <n v="75"/>
    <n v="64"/>
    <n v="52"/>
    <n v="265"/>
    <x v="63"/>
    <n v="73"/>
    <n v="64"/>
    <n v="78"/>
    <n v="89"/>
    <n v="304"/>
    <n v="76"/>
    <n v="60"/>
    <n v="65"/>
    <n v="79"/>
    <n v="96"/>
    <n v="300"/>
    <n v="75"/>
    <m/>
    <n v="71.4375"/>
  </r>
  <r>
    <x v="606"/>
    <s v="Nur Allen"/>
    <x v="1"/>
    <s v="25/03/2008"/>
    <x v="606"/>
    <n v="6449938045"/>
    <x v="606"/>
    <x v="6"/>
    <n v="300"/>
    <n v="219"/>
    <x v="0"/>
    <n v="65000"/>
    <n v="58574"/>
    <n v="59000"/>
    <n v="6000"/>
    <x v="28"/>
    <s v="XFI1UY"/>
    <n v="69"/>
    <n v="37"/>
    <n v="99"/>
    <n v="40"/>
    <n v="245"/>
    <n v="61.25"/>
    <n v="53"/>
    <n v="38"/>
    <n v="94"/>
    <n v="73"/>
    <n v="258"/>
    <x v="11"/>
    <n v="96"/>
    <n v="40"/>
    <n v="76"/>
    <n v="76"/>
    <n v="288"/>
    <n v="72"/>
    <n v="72"/>
    <n v="49"/>
    <n v="39"/>
    <n v="43"/>
    <n v="203"/>
    <n v="50.75"/>
    <m/>
    <n v="62.125"/>
  </r>
  <r>
    <x v="607"/>
    <s v="Conna Lester"/>
    <x v="0"/>
    <s v="28/03/2008"/>
    <x v="607"/>
    <n v="6457550084"/>
    <x v="607"/>
    <x v="6"/>
    <n v="300"/>
    <n v="259"/>
    <x v="30"/>
    <n v="65000"/>
    <n v="56084"/>
    <n v="56500"/>
    <n v="8500"/>
    <x v="107"/>
    <s v="5WY290"/>
    <n v="61"/>
    <n v="56"/>
    <n v="97"/>
    <n v="76"/>
    <n v="290"/>
    <n v="72.5"/>
    <n v="71"/>
    <n v="66"/>
    <n v="41"/>
    <n v="80"/>
    <n v="258"/>
    <x v="11"/>
    <n v="95"/>
    <n v="62"/>
    <n v="57"/>
    <n v="66"/>
    <n v="280"/>
    <n v="70"/>
    <n v="65"/>
    <n v="97"/>
    <n v="46"/>
    <n v="72"/>
    <n v="280"/>
    <n v="70"/>
    <m/>
    <n v="69.25"/>
  </r>
  <r>
    <x v="608"/>
    <s v="Teo Burke"/>
    <x v="1"/>
    <s v="22/04/2008"/>
    <x v="608"/>
    <n v="6458708926"/>
    <x v="608"/>
    <x v="6"/>
    <n v="300"/>
    <n v="219"/>
    <x v="0"/>
    <n v="65000"/>
    <n v="53300"/>
    <n v="53500"/>
    <n v="11500"/>
    <x v="50"/>
    <s v="NQ8PW9"/>
    <n v="96"/>
    <n v="57"/>
    <n v="91"/>
    <n v="98"/>
    <n v="342"/>
    <n v="85.5"/>
    <n v="73"/>
    <n v="42"/>
    <n v="97"/>
    <n v="37"/>
    <n v="249"/>
    <x v="107"/>
    <n v="91"/>
    <n v="55"/>
    <n v="89"/>
    <n v="36"/>
    <n v="271"/>
    <n v="67.75"/>
    <n v="59"/>
    <n v="47"/>
    <n v="92"/>
    <n v="91"/>
    <n v="289"/>
    <n v="72.25"/>
    <m/>
    <n v="71.9375"/>
  </r>
  <r>
    <x v="609"/>
    <s v="Arthur Salter"/>
    <x v="0"/>
    <s v="03/05/2008"/>
    <x v="609"/>
    <n v="6494958264"/>
    <x v="609"/>
    <x v="6"/>
    <n v="300"/>
    <n v="268"/>
    <x v="10"/>
    <n v="65000"/>
    <n v="54619"/>
    <n v="55000"/>
    <n v="10000"/>
    <x v="9"/>
    <s v="CLDYAD"/>
    <n v="73"/>
    <n v="90"/>
    <n v="38"/>
    <n v="49"/>
    <n v="250"/>
    <n v="62.5"/>
    <n v="40"/>
    <n v="72"/>
    <n v="84"/>
    <n v="56"/>
    <n v="252"/>
    <x v="106"/>
    <n v="45"/>
    <n v="76"/>
    <n v="72"/>
    <n v="80"/>
    <n v="273"/>
    <n v="68.25"/>
    <n v="47"/>
    <n v="36"/>
    <n v="38"/>
    <n v="75"/>
    <n v="196"/>
    <n v="49"/>
    <m/>
    <n v="60.6875"/>
  </r>
  <r>
    <x v="610"/>
    <s v="Fahad Webb"/>
    <x v="0"/>
    <s v="19/05/2008"/>
    <x v="610"/>
    <n v="6495004653"/>
    <x v="610"/>
    <x v="6"/>
    <n v="300"/>
    <n v="295"/>
    <x v="8"/>
    <n v="65000"/>
    <n v="52526"/>
    <n v="53000"/>
    <n v="12000"/>
    <x v="12"/>
    <s v="5AZ5JU"/>
    <n v="54"/>
    <n v="67"/>
    <n v="39"/>
    <n v="88"/>
    <n v="248"/>
    <n v="62"/>
    <n v="44"/>
    <n v="50"/>
    <n v="90"/>
    <n v="35"/>
    <n v="219"/>
    <x v="100"/>
    <n v="38"/>
    <n v="36"/>
    <n v="90"/>
    <n v="78"/>
    <n v="242"/>
    <n v="60.5"/>
    <n v="81"/>
    <n v="60"/>
    <n v="38"/>
    <n v="89"/>
    <n v="268"/>
    <n v="67"/>
    <m/>
    <n v="61.0625"/>
  </r>
  <r>
    <x v="611"/>
    <s v="Jaiden Nieves"/>
    <x v="1"/>
    <s v="22/05/2008"/>
    <x v="611"/>
    <n v="6516932669"/>
    <x v="611"/>
    <x v="6"/>
    <n v="300"/>
    <n v="283"/>
    <x v="11"/>
    <n v="65000"/>
    <n v="57221"/>
    <n v="57500"/>
    <n v="7500"/>
    <x v="69"/>
    <s v="R8J2F3"/>
    <n v="59"/>
    <n v="41"/>
    <n v="96"/>
    <n v="77"/>
    <n v="273"/>
    <n v="68.25"/>
    <n v="35"/>
    <n v="52"/>
    <n v="88"/>
    <n v="86"/>
    <n v="261"/>
    <x v="50"/>
    <n v="43"/>
    <n v="59"/>
    <n v="93"/>
    <n v="55"/>
    <n v="250"/>
    <n v="62.5"/>
    <n v="75"/>
    <n v="49"/>
    <n v="95"/>
    <n v="47"/>
    <n v="266"/>
    <n v="66.5"/>
    <m/>
    <n v="65.625"/>
  </r>
  <r>
    <x v="612"/>
    <s v="Jo Wills"/>
    <x v="0"/>
    <s v="24/05/2008"/>
    <x v="612"/>
    <n v="6532402411"/>
    <x v="612"/>
    <x v="6"/>
    <n v="300"/>
    <n v="210"/>
    <x v="16"/>
    <n v="65000"/>
    <n v="57727"/>
    <n v="58000"/>
    <n v="7000"/>
    <x v="15"/>
    <s v="XLL9CU"/>
    <n v="91"/>
    <n v="84"/>
    <n v="94"/>
    <n v="53"/>
    <n v="322"/>
    <n v="80.5"/>
    <n v="60"/>
    <n v="74"/>
    <n v="44"/>
    <n v="67"/>
    <n v="245"/>
    <x v="15"/>
    <n v="38"/>
    <n v="75"/>
    <n v="96"/>
    <n v="87"/>
    <n v="296"/>
    <n v="74"/>
    <n v="41"/>
    <n v="73"/>
    <n v="51"/>
    <n v="46"/>
    <n v="211"/>
    <n v="52.75"/>
    <m/>
    <n v="67.125"/>
  </r>
  <r>
    <x v="613"/>
    <s v="Amritpal Guthrie"/>
    <x v="0"/>
    <s v="13/06/2008"/>
    <x v="613"/>
    <n v="6534911088"/>
    <x v="613"/>
    <x v="6"/>
    <n v="300"/>
    <n v="272"/>
    <x v="4"/>
    <n v="65000"/>
    <n v="59575"/>
    <n v="60000"/>
    <n v="5000"/>
    <x v="31"/>
    <s v="OZV7VZ"/>
    <n v="68"/>
    <n v="53"/>
    <n v="84"/>
    <n v="38"/>
    <n v="243"/>
    <n v="60.75"/>
    <n v="39"/>
    <n v="92"/>
    <n v="98"/>
    <n v="53"/>
    <n v="282"/>
    <x v="21"/>
    <n v="48"/>
    <n v="48"/>
    <n v="64"/>
    <n v="63"/>
    <n v="223"/>
    <n v="55.75"/>
    <n v="50"/>
    <n v="94"/>
    <n v="57"/>
    <n v="76"/>
    <n v="277"/>
    <n v="69.25"/>
    <m/>
    <n v="64.0625"/>
  </r>
  <r>
    <x v="614"/>
    <s v="Jardel Beasley"/>
    <x v="1"/>
    <s v="26/06/2008"/>
    <x v="614"/>
    <n v="6549235860"/>
    <x v="614"/>
    <x v="6"/>
    <n v="300"/>
    <n v="195"/>
    <x v="13"/>
    <n v="65000"/>
    <n v="59473"/>
    <n v="59500"/>
    <n v="5500"/>
    <x v="117"/>
    <s v="79XVQ2"/>
    <n v="68"/>
    <n v="95"/>
    <n v="84"/>
    <n v="52"/>
    <n v="299"/>
    <n v="74.75"/>
    <n v="86"/>
    <n v="70"/>
    <n v="89"/>
    <n v="96"/>
    <n v="341"/>
    <x v="158"/>
    <n v="76"/>
    <n v="91"/>
    <n v="62"/>
    <n v="88"/>
    <n v="317"/>
    <n v="79.25"/>
    <n v="40"/>
    <n v="49"/>
    <n v="64"/>
    <n v="92"/>
    <n v="245"/>
    <n v="61.25"/>
    <m/>
    <n v="75.125"/>
  </r>
  <r>
    <x v="615"/>
    <s v="Dennis Cassidy"/>
    <x v="1"/>
    <s v="24/07/2008"/>
    <x v="615"/>
    <n v="6554483747"/>
    <x v="615"/>
    <x v="6"/>
    <n v="300"/>
    <n v="226"/>
    <x v="20"/>
    <n v="65000"/>
    <n v="56984"/>
    <n v="57000"/>
    <n v="8000"/>
    <x v="53"/>
    <s v="LSZ043"/>
    <n v="82"/>
    <n v="38"/>
    <n v="83"/>
    <n v="70"/>
    <n v="273"/>
    <n v="68.25"/>
    <n v="99"/>
    <n v="99"/>
    <n v="43"/>
    <n v="86"/>
    <n v="327"/>
    <x v="115"/>
    <n v="65"/>
    <n v="47"/>
    <n v="61"/>
    <n v="88"/>
    <n v="261"/>
    <n v="65.25"/>
    <n v="87"/>
    <n v="79"/>
    <n v="56"/>
    <n v="86"/>
    <n v="308"/>
    <n v="77"/>
    <m/>
    <n v="73.0625"/>
  </r>
  <r>
    <x v="616"/>
    <s v="Billy England"/>
    <x v="1"/>
    <s v="07/08/2008"/>
    <x v="616"/>
    <n v="6559280574"/>
    <x v="616"/>
    <x v="6"/>
    <n v="300"/>
    <n v="256"/>
    <x v="3"/>
    <n v="65000"/>
    <n v="62428"/>
    <n v="62500"/>
    <n v="2500"/>
    <x v="95"/>
    <s v="023KKG"/>
    <n v="82"/>
    <n v="41"/>
    <n v="64"/>
    <n v="48"/>
    <n v="235"/>
    <n v="58.75"/>
    <n v="63"/>
    <n v="80"/>
    <n v="50"/>
    <n v="92"/>
    <n v="285"/>
    <x v="4"/>
    <n v="80"/>
    <n v="91"/>
    <n v="97"/>
    <n v="67"/>
    <n v="335"/>
    <n v="83.75"/>
    <n v="36"/>
    <n v="54"/>
    <n v="70"/>
    <n v="72"/>
    <n v="232"/>
    <n v="58"/>
    <m/>
    <n v="67.9375"/>
  </r>
  <r>
    <x v="617"/>
    <s v="Roma Powers"/>
    <x v="0"/>
    <s v="10/08/2008"/>
    <x v="617"/>
    <n v="6597062498"/>
    <x v="617"/>
    <x v="6"/>
    <n v="300"/>
    <n v="235"/>
    <x v="33"/>
    <n v="65000"/>
    <n v="51412"/>
    <n v="51500"/>
    <n v="13500"/>
    <x v="17"/>
    <s v="DDW5KG"/>
    <n v="79"/>
    <n v="43"/>
    <n v="79"/>
    <n v="77"/>
    <n v="278"/>
    <n v="69.5"/>
    <n v="93"/>
    <n v="40"/>
    <n v="41"/>
    <n v="40"/>
    <n v="214"/>
    <x v="141"/>
    <n v="97"/>
    <n v="46"/>
    <n v="43"/>
    <n v="85"/>
    <n v="271"/>
    <n v="67.75"/>
    <n v="91"/>
    <n v="47"/>
    <n v="65"/>
    <n v="57"/>
    <n v="260"/>
    <n v="65"/>
    <m/>
    <n v="63.9375"/>
  </r>
  <r>
    <x v="618"/>
    <s v="Jerry Dodson"/>
    <x v="1"/>
    <s v="03/09/2008"/>
    <x v="618"/>
    <n v="6602046209"/>
    <x v="618"/>
    <x v="6"/>
    <n v="300"/>
    <n v="249"/>
    <x v="32"/>
    <n v="65000"/>
    <n v="58520"/>
    <n v="59000"/>
    <n v="6000"/>
    <x v="55"/>
    <s v="U5AZGL"/>
    <n v="79"/>
    <n v="67"/>
    <n v="89"/>
    <n v="72"/>
    <n v="307"/>
    <n v="76.75"/>
    <n v="48"/>
    <n v="86"/>
    <n v="79"/>
    <n v="64"/>
    <n v="277"/>
    <x v="83"/>
    <n v="91"/>
    <n v="50"/>
    <n v="55"/>
    <n v="40"/>
    <n v="236"/>
    <n v="59"/>
    <n v="35"/>
    <n v="91"/>
    <n v="85"/>
    <n v="84"/>
    <n v="295"/>
    <n v="73.75"/>
    <m/>
    <n v="69.6875"/>
  </r>
  <r>
    <x v="619"/>
    <s v="Idrees Nash"/>
    <x v="1"/>
    <s v="17/09/2008"/>
    <x v="619"/>
    <n v="6611213825"/>
    <x v="619"/>
    <x v="6"/>
    <n v="300"/>
    <n v="241"/>
    <x v="28"/>
    <n v="65000"/>
    <n v="54659"/>
    <n v="55000"/>
    <n v="10000"/>
    <x v="57"/>
    <s v="JDY2PL"/>
    <n v="54"/>
    <n v="59"/>
    <n v="37"/>
    <n v="79"/>
    <n v="229"/>
    <n v="57.25"/>
    <n v="51"/>
    <n v="67"/>
    <n v="85"/>
    <n v="91"/>
    <n v="294"/>
    <x v="92"/>
    <n v="87"/>
    <n v="73"/>
    <n v="40"/>
    <n v="86"/>
    <n v="286"/>
    <n v="71.5"/>
    <n v="51"/>
    <n v="83"/>
    <n v="76"/>
    <n v="54"/>
    <n v="264"/>
    <n v="66"/>
    <m/>
    <n v="67.0625"/>
  </r>
  <r>
    <x v="620"/>
    <s v="Abdullahi Benitez"/>
    <x v="1"/>
    <s v="22/10/2008"/>
    <x v="620"/>
    <n v="6623785179"/>
    <x v="620"/>
    <x v="6"/>
    <n v="300"/>
    <n v="224"/>
    <x v="20"/>
    <n v="65000"/>
    <n v="61482"/>
    <n v="61500"/>
    <n v="3500"/>
    <x v="96"/>
    <s v="WBCHBR"/>
    <n v="54"/>
    <n v="84"/>
    <n v="82"/>
    <n v="61"/>
    <n v="281"/>
    <n v="70.25"/>
    <n v="74"/>
    <n v="76"/>
    <n v="63"/>
    <n v="71"/>
    <n v="284"/>
    <x v="80"/>
    <n v="38"/>
    <n v="36"/>
    <n v="92"/>
    <n v="45"/>
    <n v="211"/>
    <n v="52.75"/>
    <n v="57"/>
    <n v="64"/>
    <n v="51"/>
    <n v="79"/>
    <n v="251"/>
    <n v="62.75"/>
    <m/>
    <n v="64.1875"/>
  </r>
  <r>
    <x v="621"/>
    <s v="Horace Rossi"/>
    <x v="1"/>
    <s v="13/11/2008"/>
    <x v="621"/>
    <n v="6625166839"/>
    <x v="621"/>
    <x v="6"/>
    <n v="300"/>
    <n v="270"/>
    <x v="27"/>
    <n v="65000"/>
    <n v="60673"/>
    <n v="61000"/>
    <n v="4000"/>
    <x v="39"/>
    <s v="LOR9B8"/>
    <n v="65"/>
    <n v="58"/>
    <n v="76"/>
    <n v="86"/>
    <n v="285"/>
    <n v="71.25"/>
    <n v="79"/>
    <n v="44"/>
    <n v="60"/>
    <n v="85"/>
    <n v="268"/>
    <x v="48"/>
    <n v="90"/>
    <n v="92"/>
    <n v="46"/>
    <n v="87"/>
    <n v="315"/>
    <n v="78.75"/>
    <n v="89"/>
    <n v="77"/>
    <n v="55"/>
    <n v="66"/>
    <n v="287"/>
    <n v="71.75"/>
    <m/>
    <n v="72.1875"/>
  </r>
  <r>
    <x v="622"/>
    <s v="Harlow John"/>
    <x v="1"/>
    <s v="15/11/2008"/>
    <x v="622"/>
    <n v="6638638343"/>
    <x v="622"/>
    <x v="6"/>
    <n v="300"/>
    <n v="238"/>
    <x v="31"/>
    <n v="65000"/>
    <n v="55219"/>
    <n v="55500"/>
    <n v="9500"/>
    <x v="112"/>
    <s v="NPC9AJ"/>
    <n v="94"/>
    <n v="77"/>
    <n v="68"/>
    <n v="90"/>
    <n v="329"/>
    <n v="82.25"/>
    <n v="56"/>
    <n v="95"/>
    <n v="40"/>
    <n v="65"/>
    <n v="256"/>
    <x v="67"/>
    <n v="38"/>
    <n v="85"/>
    <n v="78"/>
    <n v="73"/>
    <n v="274"/>
    <n v="68.5"/>
    <n v="76"/>
    <n v="62"/>
    <n v="88"/>
    <n v="56"/>
    <n v="282"/>
    <n v="70.5"/>
    <m/>
    <n v="71.3125"/>
  </r>
  <r>
    <x v="623"/>
    <s v="Trevor Alexander"/>
    <x v="0"/>
    <s v="23/12/2008"/>
    <x v="623"/>
    <n v="6643539099"/>
    <x v="623"/>
    <x v="6"/>
    <n v="300"/>
    <n v="234"/>
    <x v="33"/>
    <n v="65000"/>
    <n v="58849"/>
    <n v="59000"/>
    <n v="6000"/>
    <x v="123"/>
    <s v="FDU3GZ"/>
    <n v="68"/>
    <n v="52"/>
    <n v="98"/>
    <n v="58"/>
    <n v="276"/>
    <n v="69"/>
    <n v="57"/>
    <n v="48"/>
    <n v="98"/>
    <n v="53"/>
    <n v="256"/>
    <x v="67"/>
    <n v="79"/>
    <n v="77"/>
    <n v="82"/>
    <n v="40"/>
    <n v="278"/>
    <n v="69.5"/>
    <n v="81"/>
    <n v="98"/>
    <n v="82"/>
    <n v="67"/>
    <n v="328"/>
    <n v="82"/>
    <m/>
    <n v="71.125"/>
  </r>
  <r>
    <x v="624"/>
    <s v="Arvin Chavez"/>
    <x v="1"/>
    <s v="27/12/2008"/>
    <x v="624"/>
    <n v="6673372307"/>
    <x v="624"/>
    <x v="6"/>
    <n v="300"/>
    <n v="208"/>
    <x v="23"/>
    <n v="65000"/>
    <n v="60749"/>
    <n v="61000"/>
    <n v="4000"/>
    <x v="73"/>
    <s v="OP1Z6Z"/>
    <n v="80"/>
    <n v="72"/>
    <n v="47"/>
    <n v="46"/>
    <n v="245"/>
    <n v="61.25"/>
    <n v="63"/>
    <n v="47"/>
    <n v="53"/>
    <n v="45"/>
    <n v="208"/>
    <x v="114"/>
    <n v="69"/>
    <n v="85"/>
    <n v="59"/>
    <n v="72"/>
    <n v="285"/>
    <n v="71.25"/>
    <n v="39"/>
    <n v="81"/>
    <n v="61"/>
    <n v="63"/>
    <n v="244"/>
    <n v="61"/>
    <m/>
    <n v="61.375"/>
  </r>
  <r>
    <x v="625"/>
    <s v="Zander Dyer"/>
    <x v="1"/>
    <s v="07/01/2008"/>
    <x v="625"/>
    <n v="6675104253"/>
    <x v="625"/>
    <x v="6"/>
    <n v="300"/>
    <n v="201"/>
    <x v="12"/>
    <n v="65000"/>
    <n v="62588"/>
    <n v="63000"/>
    <n v="2000"/>
    <x v="26"/>
    <s v="2VRGWC"/>
    <n v="80"/>
    <n v="43"/>
    <n v="82"/>
    <n v="95"/>
    <n v="300"/>
    <n v="75"/>
    <n v="75"/>
    <n v="63"/>
    <n v="76"/>
    <n v="36"/>
    <n v="250"/>
    <x v="58"/>
    <n v="55"/>
    <n v="52"/>
    <n v="63"/>
    <n v="38"/>
    <n v="208"/>
    <n v="52"/>
    <n v="62"/>
    <n v="84"/>
    <n v="57"/>
    <n v="70"/>
    <n v="273"/>
    <n v="68.25"/>
    <m/>
    <n v="64.4375"/>
  </r>
  <r>
    <x v="626"/>
    <s v="Aydin Delaney"/>
    <x v="1"/>
    <s v="09/01/2008"/>
    <x v="626"/>
    <n v="6684602453"/>
    <x v="626"/>
    <x v="6"/>
    <n v="300"/>
    <n v="249"/>
    <x v="32"/>
    <n v="65000"/>
    <n v="54606"/>
    <n v="55000"/>
    <n v="10000"/>
    <x v="45"/>
    <s v="W9HOJM"/>
    <n v="92"/>
    <n v="95"/>
    <n v="88"/>
    <n v="64"/>
    <n v="339"/>
    <n v="84.75"/>
    <n v="61"/>
    <n v="38"/>
    <n v="68"/>
    <n v="58"/>
    <n v="225"/>
    <x v="55"/>
    <n v="47"/>
    <n v="42"/>
    <n v="76"/>
    <n v="68"/>
    <n v="233"/>
    <n v="58.25"/>
    <n v="64"/>
    <n v="77"/>
    <n v="84"/>
    <n v="93"/>
    <n v="318"/>
    <n v="79.5"/>
    <m/>
    <n v="69.6875"/>
  </r>
  <r>
    <x v="627"/>
    <s v="Darcey Nolan"/>
    <x v="0"/>
    <s v="17/01/2008"/>
    <x v="627"/>
    <n v="6713491831"/>
    <x v="627"/>
    <x v="6"/>
    <n v="300"/>
    <n v="190"/>
    <x v="35"/>
    <n v="65000"/>
    <n v="55820"/>
    <n v="56000"/>
    <n v="9000"/>
    <x v="47"/>
    <s v="9L6OWU"/>
    <n v="62"/>
    <n v="38"/>
    <n v="65"/>
    <n v="50"/>
    <n v="215"/>
    <n v="53.75"/>
    <n v="83"/>
    <n v="80"/>
    <n v="74"/>
    <n v="53"/>
    <n v="290"/>
    <x v="19"/>
    <n v="69"/>
    <n v="37"/>
    <n v="57"/>
    <n v="76"/>
    <n v="239"/>
    <n v="59.75"/>
    <n v="39"/>
    <n v="57"/>
    <n v="80"/>
    <n v="89"/>
    <n v="265"/>
    <n v="66.25"/>
    <m/>
    <n v="63.0625"/>
  </r>
  <r>
    <x v="628"/>
    <s v="Renee Davies"/>
    <x v="0"/>
    <s v="14/02/2008"/>
    <x v="628"/>
    <n v="6715703940"/>
    <x v="628"/>
    <x v="6"/>
    <n v="300"/>
    <n v="246"/>
    <x v="25"/>
    <n v="65000"/>
    <n v="55561"/>
    <n v="56000"/>
    <n v="9000"/>
    <x v="92"/>
    <s v="4O4YMO"/>
    <n v="45"/>
    <n v="38"/>
    <n v="76"/>
    <n v="97"/>
    <n v="256"/>
    <n v="64"/>
    <n v="60"/>
    <n v="36"/>
    <n v="39"/>
    <n v="35"/>
    <n v="170"/>
    <x v="79"/>
    <n v="99"/>
    <n v="66"/>
    <n v="72"/>
    <n v="99"/>
    <n v="336"/>
    <n v="84"/>
    <n v="87"/>
    <n v="73"/>
    <n v="55"/>
    <n v="49"/>
    <n v="264"/>
    <n v="66"/>
    <m/>
    <n v="64.125"/>
  </r>
  <r>
    <x v="629"/>
    <s v="Kirk Britt"/>
    <x v="1"/>
    <s v="21/02/2008"/>
    <x v="629"/>
    <n v="6718054609"/>
    <x v="629"/>
    <x v="6"/>
    <n v="300"/>
    <n v="255"/>
    <x v="3"/>
    <n v="65000"/>
    <n v="54285"/>
    <n v="54500"/>
    <n v="10500"/>
    <x v="4"/>
    <s v="AXTQ8Q"/>
    <n v="58"/>
    <n v="37"/>
    <n v="75"/>
    <n v="43"/>
    <n v="213"/>
    <n v="53.25"/>
    <n v="94"/>
    <n v="51"/>
    <n v="90"/>
    <n v="42"/>
    <n v="277"/>
    <x v="83"/>
    <n v="58"/>
    <n v="98"/>
    <n v="65"/>
    <n v="84"/>
    <n v="305"/>
    <n v="76.25"/>
    <n v="60"/>
    <n v="48"/>
    <n v="96"/>
    <n v="69"/>
    <n v="273"/>
    <n v="68.25"/>
    <m/>
    <n v="66.75"/>
  </r>
  <r>
    <x v="630"/>
    <s v="Nazim Bartlett"/>
    <x v="0"/>
    <s v="04/03/2008"/>
    <x v="630"/>
    <n v="6726429332"/>
    <x v="630"/>
    <x v="6"/>
    <n v="300"/>
    <n v="224"/>
    <x v="20"/>
    <n v="65000"/>
    <n v="60204"/>
    <n v="60500"/>
    <n v="4500"/>
    <x v="5"/>
    <s v="E5SSHT"/>
    <n v="86"/>
    <n v="68"/>
    <n v="72"/>
    <n v="65"/>
    <n v="291"/>
    <n v="72.75"/>
    <n v="91"/>
    <n v="66"/>
    <n v="71"/>
    <n v="53"/>
    <n v="281"/>
    <x v="54"/>
    <n v="36"/>
    <n v="76"/>
    <n v="95"/>
    <n v="89"/>
    <n v="296"/>
    <n v="74"/>
    <n v="96"/>
    <n v="47"/>
    <n v="48"/>
    <n v="97"/>
    <n v="288"/>
    <n v="72"/>
    <m/>
    <n v="72.25"/>
  </r>
  <r>
    <x v="631"/>
    <s v="Grant Ho"/>
    <x v="0"/>
    <s v="14/03/2008"/>
    <x v="631"/>
    <n v="6728888136"/>
    <x v="631"/>
    <x v="6"/>
    <n v="300"/>
    <n v="202"/>
    <x v="12"/>
    <n v="65000"/>
    <n v="55161"/>
    <n v="55500"/>
    <n v="9500"/>
    <x v="48"/>
    <s v="PWAP41"/>
    <n v="93"/>
    <n v="69"/>
    <n v="79"/>
    <n v="41"/>
    <n v="282"/>
    <n v="70.5"/>
    <n v="58"/>
    <n v="71"/>
    <n v="36"/>
    <n v="46"/>
    <n v="211"/>
    <x v="98"/>
    <n v="37"/>
    <n v="92"/>
    <n v="51"/>
    <n v="60"/>
    <n v="240"/>
    <n v="60"/>
    <n v="79"/>
    <n v="65"/>
    <n v="35"/>
    <n v="40"/>
    <n v="219"/>
    <n v="54.75"/>
    <m/>
    <n v="59.5"/>
  </r>
  <r>
    <x v="632"/>
    <s v="Frankie Salgado"/>
    <x v="0"/>
    <s v="02/04/2008"/>
    <x v="632"/>
    <n v="6730312932"/>
    <x v="632"/>
    <x v="6"/>
    <n v="300"/>
    <n v="287"/>
    <x v="19"/>
    <n v="65000"/>
    <n v="62119"/>
    <n v="62500"/>
    <n v="2500"/>
    <x v="49"/>
    <s v="NIZ6YK"/>
    <n v="98"/>
    <n v="82"/>
    <n v="44"/>
    <n v="44"/>
    <n v="268"/>
    <n v="67"/>
    <n v="82"/>
    <n v="37"/>
    <n v="40"/>
    <n v="87"/>
    <n v="246"/>
    <x v="12"/>
    <n v="85"/>
    <n v="82"/>
    <n v="70"/>
    <n v="89"/>
    <n v="326"/>
    <n v="81.5"/>
    <n v="71"/>
    <n v="77"/>
    <n v="97"/>
    <n v="49"/>
    <n v="294"/>
    <n v="73.5"/>
    <m/>
    <n v="70.875"/>
  </r>
  <r>
    <x v="633"/>
    <s v="Jimi Holden"/>
    <x v="0"/>
    <s v="21/05/2008"/>
    <x v="633"/>
    <n v="6738310408"/>
    <x v="633"/>
    <x v="6"/>
    <n v="300"/>
    <n v="249"/>
    <x v="32"/>
    <n v="65000"/>
    <n v="62145"/>
    <n v="62500"/>
    <n v="2500"/>
    <x v="118"/>
    <s v="060PEU"/>
    <n v="63"/>
    <n v="49"/>
    <n v="39"/>
    <n v="52"/>
    <n v="203"/>
    <n v="50.75"/>
    <n v="55"/>
    <n v="74"/>
    <n v="48"/>
    <n v="80"/>
    <n v="257"/>
    <x v="85"/>
    <n v="76"/>
    <n v="75"/>
    <n v="87"/>
    <n v="70"/>
    <n v="308"/>
    <n v="77"/>
    <n v="81"/>
    <n v="94"/>
    <n v="64"/>
    <n v="49"/>
    <n v="288"/>
    <n v="72"/>
    <m/>
    <n v="66"/>
  </r>
  <r>
    <x v="634"/>
    <s v="Alec Lindsey"/>
    <x v="1"/>
    <s v="20/06/2008"/>
    <x v="634"/>
    <n v="6756538599"/>
    <x v="634"/>
    <x v="6"/>
    <n v="300"/>
    <n v="293"/>
    <x v="8"/>
    <n v="65000"/>
    <n v="52022"/>
    <n v="52500"/>
    <n v="12500"/>
    <x v="9"/>
    <s v="JEBYGP"/>
    <n v="44"/>
    <n v="44"/>
    <n v="70"/>
    <n v="42"/>
    <n v="200"/>
    <n v="50"/>
    <n v="76"/>
    <n v="98"/>
    <n v="65"/>
    <n v="49"/>
    <n v="288"/>
    <x v="71"/>
    <n v="81"/>
    <n v="96"/>
    <n v="54"/>
    <n v="90"/>
    <n v="321"/>
    <n v="80.25"/>
    <n v="67"/>
    <n v="48"/>
    <n v="48"/>
    <n v="85"/>
    <n v="248"/>
    <n v="62"/>
    <m/>
    <n v="66.0625"/>
  </r>
  <r>
    <x v="635"/>
    <s v="Aayush Thatcher"/>
    <x v="1"/>
    <s v="30/06/2008"/>
    <x v="635"/>
    <n v="6761942594"/>
    <x v="635"/>
    <x v="6"/>
    <n v="300"/>
    <n v="228"/>
    <x v="14"/>
    <n v="65000"/>
    <n v="55096"/>
    <n v="55500"/>
    <n v="9500"/>
    <x v="30"/>
    <s v="3SZ2XX"/>
    <n v="42"/>
    <n v="47"/>
    <n v="36"/>
    <n v="57"/>
    <n v="182"/>
    <n v="45.5"/>
    <n v="77"/>
    <n v="49"/>
    <n v="51"/>
    <n v="76"/>
    <n v="253"/>
    <x v="87"/>
    <n v="84"/>
    <n v="77"/>
    <n v="94"/>
    <n v="78"/>
    <n v="333"/>
    <n v="83.25"/>
    <n v="59"/>
    <n v="95"/>
    <n v="38"/>
    <n v="69"/>
    <n v="261"/>
    <n v="65.25"/>
    <m/>
    <n v="64.3125"/>
  </r>
  <r>
    <x v="636"/>
    <s v="Riley-Jay Beach"/>
    <x v="0"/>
    <s v="03/07/2008"/>
    <x v="636"/>
    <n v="6775389141"/>
    <x v="636"/>
    <x v="6"/>
    <n v="300"/>
    <n v="238"/>
    <x v="31"/>
    <n v="65000"/>
    <n v="63665"/>
    <n v="64000"/>
    <n v="1000"/>
    <x v="11"/>
    <s v="YO04IC"/>
    <n v="75"/>
    <n v="55"/>
    <n v="97"/>
    <n v="61"/>
    <n v="288"/>
    <n v="72"/>
    <n v="69"/>
    <n v="87"/>
    <n v="89"/>
    <n v="83"/>
    <n v="328"/>
    <x v="49"/>
    <n v="91"/>
    <n v="55"/>
    <n v="59"/>
    <n v="76"/>
    <n v="281"/>
    <n v="70.25"/>
    <n v="73"/>
    <n v="99"/>
    <n v="67"/>
    <n v="39"/>
    <n v="278"/>
    <n v="69.5"/>
    <m/>
    <n v="73.4375"/>
  </r>
  <r>
    <x v="637"/>
    <s v="Timur Rasmussen"/>
    <x v="1"/>
    <s v="15/07/2008"/>
    <x v="637"/>
    <n v="6782152564"/>
    <x v="637"/>
    <x v="6"/>
    <n v="300"/>
    <n v="231"/>
    <x v="22"/>
    <n v="65000"/>
    <n v="55811"/>
    <n v="56000"/>
    <n v="9000"/>
    <x v="13"/>
    <s v="NVCX74"/>
    <n v="62"/>
    <n v="96"/>
    <n v="86"/>
    <n v="78"/>
    <n v="322"/>
    <n v="80.5"/>
    <n v="40"/>
    <n v="62"/>
    <n v="67"/>
    <n v="74"/>
    <n v="243"/>
    <x v="1"/>
    <n v="82"/>
    <n v="55"/>
    <n v="99"/>
    <n v="80"/>
    <n v="316"/>
    <n v="79"/>
    <n v="80"/>
    <n v="46"/>
    <n v="85"/>
    <n v="41"/>
    <n v="252"/>
    <n v="63"/>
    <m/>
    <n v="70.8125"/>
  </r>
  <r>
    <x v="638"/>
    <s v="Justin Weiss"/>
    <x v="0"/>
    <s v="01/01/2007"/>
    <x v="638"/>
    <n v="6786201139"/>
    <x v="638"/>
    <x v="7"/>
    <n v="300"/>
    <n v="215"/>
    <x v="7"/>
    <n v="75000"/>
    <n v="70361"/>
    <n v="70500"/>
    <n v="4500"/>
    <x v="79"/>
    <s v="WA34PJ"/>
    <n v="78"/>
    <n v="78"/>
    <n v="36"/>
    <n v="98"/>
    <n v="290"/>
    <n v="72.5"/>
    <n v="67"/>
    <n v="99"/>
    <n v="40"/>
    <n v="40"/>
    <n v="246"/>
    <x v="12"/>
    <n v="99"/>
    <n v="61"/>
    <n v="92"/>
    <n v="64"/>
    <n v="316"/>
    <n v="79"/>
    <n v="64"/>
    <n v="81"/>
    <n v="63"/>
    <n v="75"/>
    <n v="283"/>
    <n v="70.75"/>
    <m/>
    <n v="70.9375"/>
  </r>
  <r>
    <x v="639"/>
    <s v="Abdullahi Mcintosh"/>
    <x v="0"/>
    <s v="17/01/2007"/>
    <x v="639"/>
    <n v="6800886684"/>
    <x v="639"/>
    <x v="7"/>
    <n v="300"/>
    <n v="199"/>
    <x v="21"/>
    <n v="75000"/>
    <n v="63262"/>
    <n v="63500"/>
    <n v="11500"/>
    <x v="68"/>
    <s v="QJWBY4"/>
    <n v="53"/>
    <n v="52"/>
    <n v="67"/>
    <n v="57"/>
    <n v="229"/>
    <n v="57.25"/>
    <n v="83"/>
    <n v="87"/>
    <n v="79"/>
    <n v="40"/>
    <n v="289"/>
    <x v="26"/>
    <n v="43"/>
    <n v="50"/>
    <n v="78"/>
    <n v="98"/>
    <n v="269"/>
    <n v="67.25"/>
    <n v="46"/>
    <n v="43"/>
    <n v="52"/>
    <n v="66"/>
    <n v="207"/>
    <n v="51.75"/>
    <m/>
    <n v="62.125"/>
  </r>
  <r>
    <x v="640"/>
    <s v="Mikey Finley"/>
    <x v="1"/>
    <s v="03/02/2007"/>
    <x v="640"/>
    <n v="6815322439"/>
    <x v="640"/>
    <x v="7"/>
    <n v="300"/>
    <n v="271"/>
    <x v="27"/>
    <n v="75000"/>
    <n v="62632"/>
    <n v="63000"/>
    <n v="12000"/>
    <x v="14"/>
    <s v="HG0CQ7"/>
    <n v="88"/>
    <n v="87"/>
    <n v="44"/>
    <n v="87"/>
    <n v="306"/>
    <n v="76.5"/>
    <n v="93"/>
    <n v="98"/>
    <n v="96"/>
    <n v="93"/>
    <n v="380"/>
    <x v="159"/>
    <n v="39"/>
    <n v="67"/>
    <n v="80"/>
    <n v="82"/>
    <n v="268"/>
    <n v="67"/>
    <n v="83"/>
    <n v="99"/>
    <n v="47"/>
    <n v="67"/>
    <n v="296"/>
    <n v="74"/>
    <m/>
    <n v="78.125"/>
  </r>
  <r>
    <x v="641"/>
    <s v="Abdirahman Whittaker"/>
    <x v="0"/>
    <s v="07/02/2007"/>
    <x v="641"/>
    <n v="6818984454"/>
    <x v="641"/>
    <x v="7"/>
    <n v="300"/>
    <n v="249"/>
    <x v="32"/>
    <n v="75000"/>
    <n v="70120"/>
    <n v="70500"/>
    <n v="4500"/>
    <x v="15"/>
    <s v="9ZRIQ2"/>
    <n v="63"/>
    <n v="73"/>
    <n v="70"/>
    <n v="67"/>
    <n v="273"/>
    <n v="68.25"/>
    <n v="38"/>
    <n v="81"/>
    <n v="47"/>
    <n v="43"/>
    <n v="209"/>
    <x v="135"/>
    <n v="99"/>
    <n v="67"/>
    <n v="72"/>
    <n v="88"/>
    <n v="326"/>
    <n v="81.5"/>
    <n v="50"/>
    <n v="53"/>
    <n v="75"/>
    <n v="40"/>
    <n v="218"/>
    <n v="54.5"/>
    <m/>
    <n v="64.125"/>
  </r>
  <r>
    <x v="642"/>
    <s v="Kwame Mackay"/>
    <x v="0"/>
    <s v="02/04/2007"/>
    <x v="642"/>
    <n v="6826045424"/>
    <x v="642"/>
    <x v="7"/>
    <n v="300"/>
    <n v="259"/>
    <x v="30"/>
    <n v="75000"/>
    <n v="74301"/>
    <n v="74500"/>
    <n v="500"/>
    <x v="34"/>
    <s v="2XBZBP"/>
    <n v="85"/>
    <n v="46"/>
    <n v="98"/>
    <n v="63"/>
    <n v="292"/>
    <n v="73"/>
    <n v="85"/>
    <n v="75"/>
    <n v="82"/>
    <n v="99"/>
    <n v="341"/>
    <x v="158"/>
    <n v="98"/>
    <n v="68"/>
    <n v="45"/>
    <n v="99"/>
    <n v="310"/>
    <n v="77.5"/>
    <n v="98"/>
    <n v="45"/>
    <n v="45"/>
    <n v="46"/>
    <n v="234"/>
    <n v="58.5"/>
    <m/>
    <n v="73.5625"/>
  </r>
  <r>
    <x v="643"/>
    <s v="Kya Eastwood"/>
    <x v="1"/>
    <s v="07/04/2007"/>
    <x v="643"/>
    <n v="6854327631"/>
    <x v="643"/>
    <x v="7"/>
    <n v="300"/>
    <n v="231"/>
    <x v="22"/>
    <n v="75000"/>
    <n v="63633"/>
    <n v="64000"/>
    <n v="11000"/>
    <x v="35"/>
    <s v="LE6ZTY"/>
    <n v="47"/>
    <n v="40"/>
    <n v="47"/>
    <n v="77"/>
    <n v="211"/>
    <n v="52.75"/>
    <n v="70"/>
    <n v="54"/>
    <n v="36"/>
    <n v="39"/>
    <n v="199"/>
    <x v="160"/>
    <n v="96"/>
    <n v="93"/>
    <n v="42"/>
    <n v="97"/>
    <n v="328"/>
    <n v="82"/>
    <n v="76"/>
    <n v="65"/>
    <n v="95"/>
    <n v="75"/>
    <n v="311"/>
    <n v="77.75"/>
    <m/>
    <n v="65.5625"/>
  </r>
  <r>
    <x v="644"/>
    <s v="Matas Huang"/>
    <x v="0"/>
    <s v="21/04/2007"/>
    <x v="644"/>
    <n v="6859435322"/>
    <x v="644"/>
    <x v="7"/>
    <n v="300"/>
    <n v="223"/>
    <x v="26"/>
    <n v="75000"/>
    <n v="65845"/>
    <n v="66000"/>
    <n v="9000"/>
    <x v="19"/>
    <s v="0TPU8O"/>
    <n v="95"/>
    <n v="67"/>
    <n v="44"/>
    <n v="67"/>
    <n v="273"/>
    <n v="68.25"/>
    <n v="47"/>
    <n v="83"/>
    <n v="77"/>
    <n v="36"/>
    <n v="243"/>
    <x v="1"/>
    <n v="93"/>
    <n v="63"/>
    <n v="49"/>
    <n v="53"/>
    <n v="258"/>
    <n v="64.5"/>
    <n v="67"/>
    <n v="42"/>
    <n v="53"/>
    <n v="91"/>
    <n v="253"/>
    <n v="63.25"/>
    <m/>
    <n v="64.1875"/>
  </r>
  <r>
    <x v="645"/>
    <s v="Hari Salter"/>
    <x v="0"/>
    <s v="26/04/2007"/>
    <x v="645"/>
    <n v="6867421624"/>
    <x v="645"/>
    <x v="7"/>
    <n v="300"/>
    <n v="259"/>
    <x v="30"/>
    <n v="75000"/>
    <n v="72587"/>
    <n v="73000"/>
    <n v="2000"/>
    <x v="36"/>
    <s v="O35C9Y"/>
    <n v="91"/>
    <n v="71"/>
    <n v="71"/>
    <n v="87"/>
    <n v="320"/>
    <n v="80"/>
    <n v="60"/>
    <n v="71"/>
    <n v="91"/>
    <n v="82"/>
    <n v="304"/>
    <x v="101"/>
    <n v="38"/>
    <n v="78"/>
    <n v="91"/>
    <n v="38"/>
    <n v="245"/>
    <n v="61.25"/>
    <n v="46"/>
    <n v="64"/>
    <n v="36"/>
    <n v="79"/>
    <n v="225"/>
    <n v="56.25"/>
    <m/>
    <n v="68.375"/>
  </r>
  <r>
    <x v="646"/>
    <s v="Ranveer Cope"/>
    <x v="1"/>
    <s v="30/04/2007"/>
    <x v="646"/>
    <n v="6869861885"/>
    <x v="646"/>
    <x v="7"/>
    <n v="300"/>
    <n v="260"/>
    <x v="15"/>
    <n v="75000"/>
    <n v="69802"/>
    <n v="70000"/>
    <n v="5000"/>
    <x v="21"/>
    <s v="7031U4"/>
    <n v="90"/>
    <n v="48"/>
    <n v="59"/>
    <n v="90"/>
    <n v="287"/>
    <n v="71.75"/>
    <n v="51"/>
    <n v="61"/>
    <n v="85"/>
    <n v="68"/>
    <n v="265"/>
    <x v="63"/>
    <n v="50"/>
    <n v="46"/>
    <n v="57"/>
    <n v="70"/>
    <n v="223"/>
    <n v="55.75"/>
    <n v="36"/>
    <n v="60"/>
    <n v="63"/>
    <n v="76"/>
    <n v="235"/>
    <n v="58.75"/>
    <m/>
    <n v="63.125"/>
  </r>
  <r>
    <x v="647"/>
    <s v="Billie Clayton"/>
    <x v="0"/>
    <s v="15/05/2007"/>
    <x v="647"/>
    <n v="6881050181"/>
    <x v="647"/>
    <x v="7"/>
    <n v="300"/>
    <n v="210"/>
    <x v="16"/>
    <n v="75000"/>
    <n v="68243"/>
    <n v="68500"/>
    <n v="6500"/>
    <x v="122"/>
    <s v="OFNAA2"/>
    <n v="55"/>
    <n v="84"/>
    <n v="72"/>
    <n v="71"/>
    <n v="282"/>
    <n v="70.5"/>
    <n v="48"/>
    <n v="36"/>
    <n v="43"/>
    <n v="89"/>
    <n v="216"/>
    <x v="59"/>
    <n v="54"/>
    <n v="68"/>
    <n v="37"/>
    <n v="50"/>
    <n v="209"/>
    <n v="52.25"/>
    <n v="55"/>
    <n v="97"/>
    <n v="84"/>
    <n v="63"/>
    <n v="299"/>
    <n v="74.75"/>
    <m/>
    <n v="62.875"/>
  </r>
  <r>
    <x v="648"/>
    <s v="Louie Richard"/>
    <x v="0"/>
    <s v="17/05/2007"/>
    <x v="648"/>
    <n v="6897408529"/>
    <x v="648"/>
    <x v="7"/>
    <n v="300"/>
    <n v="198"/>
    <x v="21"/>
    <n v="75000"/>
    <n v="61800"/>
    <n v="62000"/>
    <n v="13000"/>
    <x v="73"/>
    <s v="KU8CBU"/>
    <n v="52"/>
    <n v="79"/>
    <n v="89"/>
    <n v="56"/>
    <n v="276"/>
    <n v="69"/>
    <n v="46"/>
    <n v="68"/>
    <n v="97"/>
    <n v="57"/>
    <n v="268"/>
    <x v="48"/>
    <n v="62"/>
    <n v="71"/>
    <n v="70"/>
    <n v="84"/>
    <n v="287"/>
    <n v="71.75"/>
    <n v="91"/>
    <n v="64"/>
    <n v="73"/>
    <n v="43"/>
    <n v="271"/>
    <n v="67.75"/>
    <m/>
    <n v="68.875"/>
  </r>
  <r>
    <x v="649"/>
    <s v="Nora Monaghan"/>
    <x v="0"/>
    <s v="03/07/2007"/>
    <x v="649"/>
    <n v="6904503985"/>
    <x v="649"/>
    <x v="7"/>
    <n v="300"/>
    <n v="259"/>
    <x v="30"/>
    <n v="75000"/>
    <n v="61573"/>
    <n v="62000"/>
    <n v="13000"/>
    <x v="119"/>
    <s v="XVT98I"/>
    <n v="66"/>
    <n v="42"/>
    <n v="72"/>
    <n v="57"/>
    <n v="237"/>
    <n v="59.25"/>
    <n v="64"/>
    <n v="74"/>
    <n v="78"/>
    <n v="50"/>
    <n v="266"/>
    <x v="57"/>
    <n v="57"/>
    <n v="41"/>
    <n v="90"/>
    <n v="76"/>
    <n v="264"/>
    <n v="66"/>
    <n v="86"/>
    <n v="66"/>
    <n v="40"/>
    <n v="85"/>
    <n v="277"/>
    <n v="69.25"/>
    <m/>
    <n v="65.25"/>
  </r>
  <r>
    <x v="650"/>
    <s v="Ruari Villegas"/>
    <x v="1"/>
    <s v="05/07/2007"/>
    <x v="650"/>
    <n v="6918872264"/>
    <x v="650"/>
    <x v="7"/>
    <n v="300"/>
    <n v="204"/>
    <x v="24"/>
    <n v="75000"/>
    <n v="74084"/>
    <n v="74500"/>
    <n v="500"/>
    <x v="44"/>
    <s v="UE4M99"/>
    <n v="38"/>
    <n v="97"/>
    <n v="85"/>
    <n v="92"/>
    <n v="312"/>
    <n v="78"/>
    <n v="60"/>
    <n v="53"/>
    <n v="76"/>
    <n v="85"/>
    <n v="274"/>
    <x v="25"/>
    <n v="77"/>
    <n v="71"/>
    <n v="70"/>
    <n v="97"/>
    <n v="315"/>
    <n v="78.75"/>
    <n v="37"/>
    <n v="73"/>
    <n v="92"/>
    <n v="95"/>
    <n v="297"/>
    <n v="74.25"/>
    <m/>
    <n v="74.875"/>
  </r>
  <r>
    <x v="651"/>
    <s v="Axl Sheppard"/>
    <x v="0"/>
    <s v="16/07/2007"/>
    <x v="651"/>
    <n v="6951803410"/>
    <x v="651"/>
    <x v="7"/>
    <n v="300"/>
    <n v="195"/>
    <x v="13"/>
    <n v="75000"/>
    <n v="70081"/>
    <n v="70500"/>
    <n v="4500"/>
    <x v="0"/>
    <s v="MCZ8RV"/>
    <n v="89"/>
    <n v="68"/>
    <n v="97"/>
    <n v="72"/>
    <n v="326"/>
    <n v="81.5"/>
    <n v="36"/>
    <n v="63"/>
    <n v="40"/>
    <n v="77"/>
    <n v="216"/>
    <x v="59"/>
    <n v="45"/>
    <n v="91"/>
    <n v="96"/>
    <n v="68"/>
    <n v="300"/>
    <n v="75"/>
    <n v="47"/>
    <n v="48"/>
    <n v="91"/>
    <n v="68"/>
    <n v="254"/>
    <n v="63.5"/>
    <m/>
    <n v="68.5"/>
  </r>
  <r>
    <x v="652"/>
    <s v="Hashir Justice"/>
    <x v="1"/>
    <s v="23/07/2007"/>
    <x v="652"/>
    <n v="6953811806"/>
    <x v="652"/>
    <x v="7"/>
    <n v="300"/>
    <n v="248"/>
    <x v="32"/>
    <n v="75000"/>
    <n v="70199"/>
    <n v="70500"/>
    <n v="4500"/>
    <x v="105"/>
    <s v="W9R2PB"/>
    <n v="79"/>
    <n v="87"/>
    <n v="42"/>
    <n v="53"/>
    <n v="261"/>
    <n v="65.25"/>
    <n v="38"/>
    <n v="44"/>
    <n v="97"/>
    <n v="81"/>
    <n v="260"/>
    <x v="70"/>
    <n v="37"/>
    <n v="58"/>
    <n v="52"/>
    <n v="68"/>
    <n v="215"/>
    <n v="53.75"/>
    <n v="67"/>
    <n v="96"/>
    <n v="55"/>
    <n v="68"/>
    <n v="286"/>
    <n v="71.5"/>
    <m/>
    <n v="63.875"/>
  </r>
  <r>
    <x v="653"/>
    <s v="Ephraim Vickers"/>
    <x v="1"/>
    <s v="01/08/2007"/>
    <x v="653"/>
    <n v="6961098455"/>
    <x v="653"/>
    <x v="7"/>
    <n v="300"/>
    <n v="244"/>
    <x v="29"/>
    <n v="75000"/>
    <n v="71711"/>
    <n v="72000"/>
    <n v="3000"/>
    <x v="60"/>
    <s v="5PPZ93"/>
    <n v="37"/>
    <n v="62"/>
    <n v="85"/>
    <n v="39"/>
    <n v="223"/>
    <n v="55.75"/>
    <n v="65"/>
    <n v="49"/>
    <n v="73"/>
    <n v="94"/>
    <n v="281"/>
    <x v="54"/>
    <n v="91"/>
    <n v="80"/>
    <n v="81"/>
    <n v="77"/>
    <n v="329"/>
    <n v="82.25"/>
    <n v="94"/>
    <n v="70"/>
    <n v="60"/>
    <n v="76"/>
    <n v="300"/>
    <n v="75"/>
    <m/>
    <n v="70.8125"/>
  </r>
  <r>
    <x v="654"/>
    <s v="Dario Corrigan"/>
    <x v="1"/>
    <s v="12/08/2007"/>
    <x v="654"/>
    <n v="6966206563"/>
    <x v="654"/>
    <x v="7"/>
    <n v="300"/>
    <n v="211"/>
    <x v="16"/>
    <n v="75000"/>
    <n v="60544"/>
    <n v="61000"/>
    <n v="14000"/>
    <x v="45"/>
    <s v="MRBAZ2"/>
    <n v="61"/>
    <n v="40"/>
    <n v="54"/>
    <n v="89"/>
    <n v="244"/>
    <n v="61"/>
    <n v="57"/>
    <n v="58"/>
    <n v="63"/>
    <n v="52"/>
    <n v="230"/>
    <x v="34"/>
    <n v="43"/>
    <n v="91"/>
    <n v="76"/>
    <n v="37"/>
    <n v="247"/>
    <n v="61.75"/>
    <n v="49"/>
    <n v="59"/>
    <n v="75"/>
    <n v="67"/>
    <n v="250"/>
    <n v="62.5"/>
    <m/>
    <n v="60.6875"/>
  </r>
  <r>
    <x v="655"/>
    <s v="Massimo Appleton"/>
    <x v="1"/>
    <s v="18/08/2007"/>
    <x v="655"/>
    <n v="6985979097"/>
    <x v="655"/>
    <x v="7"/>
    <n v="300"/>
    <n v="275"/>
    <x v="18"/>
    <n v="75000"/>
    <n v="67822"/>
    <n v="68000"/>
    <n v="7000"/>
    <x v="27"/>
    <s v="HUDWU6"/>
    <n v="41"/>
    <n v="89"/>
    <n v="37"/>
    <n v="49"/>
    <n v="216"/>
    <n v="54"/>
    <n v="78"/>
    <n v="84"/>
    <n v="80"/>
    <n v="94"/>
    <n v="336"/>
    <x v="103"/>
    <n v="87"/>
    <n v="46"/>
    <n v="63"/>
    <n v="36"/>
    <n v="232"/>
    <n v="58"/>
    <n v="72"/>
    <n v="81"/>
    <n v="45"/>
    <n v="37"/>
    <n v="235"/>
    <n v="58.75"/>
    <m/>
    <n v="63.6875"/>
  </r>
  <r>
    <x v="656"/>
    <s v="Dillan Hubbard"/>
    <x v="0"/>
    <s v="20/08/2007"/>
    <x v="656"/>
    <n v="6988402503"/>
    <x v="656"/>
    <x v="7"/>
    <n v="300"/>
    <n v="286"/>
    <x v="1"/>
    <n v="75000"/>
    <n v="61820"/>
    <n v="62000"/>
    <n v="13000"/>
    <x v="97"/>
    <s v="1VGJ5C"/>
    <n v="85"/>
    <n v="91"/>
    <n v="68"/>
    <n v="44"/>
    <n v="288"/>
    <n v="72"/>
    <n v="91"/>
    <n v="98"/>
    <n v="45"/>
    <n v="87"/>
    <n v="321"/>
    <x v="132"/>
    <n v="91"/>
    <n v="51"/>
    <n v="84"/>
    <n v="93"/>
    <n v="319"/>
    <n v="79.75"/>
    <n v="92"/>
    <n v="88"/>
    <n v="51"/>
    <n v="74"/>
    <n v="305"/>
    <n v="76.25"/>
    <m/>
    <n v="77.0625"/>
  </r>
  <r>
    <x v="657"/>
    <s v="Aayan Christie"/>
    <x v="0"/>
    <s v="15/09/2007"/>
    <x v="657"/>
    <n v="7038061690"/>
    <x v="657"/>
    <x v="7"/>
    <n v="300"/>
    <n v="266"/>
    <x v="10"/>
    <n v="75000"/>
    <n v="62036"/>
    <n v="62500"/>
    <n v="12500"/>
    <x v="116"/>
    <s v="V7CPH3"/>
    <n v="76"/>
    <n v="84"/>
    <n v="95"/>
    <n v="42"/>
    <n v="297"/>
    <n v="74.25"/>
    <n v="82"/>
    <n v="43"/>
    <n v="66"/>
    <n v="76"/>
    <n v="267"/>
    <x v="52"/>
    <n v="96"/>
    <n v="49"/>
    <n v="42"/>
    <n v="73"/>
    <n v="260"/>
    <n v="65"/>
    <n v="36"/>
    <n v="93"/>
    <n v="37"/>
    <n v="95"/>
    <n v="261"/>
    <n v="65.25"/>
    <m/>
    <n v="67.8125"/>
  </r>
  <r>
    <x v="658"/>
    <s v="Addison Witt"/>
    <x v="1"/>
    <s v="27/09/2007"/>
    <x v="658"/>
    <n v="7050706425"/>
    <x v="658"/>
    <x v="7"/>
    <n v="300"/>
    <n v="216"/>
    <x v="7"/>
    <n v="75000"/>
    <n v="66554"/>
    <n v="67000"/>
    <n v="8000"/>
    <x v="5"/>
    <s v="XP4TKC"/>
    <n v="74"/>
    <n v="97"/>
    <n v="44"/>
    <n v="58"/>
    <n v="273"/>
    <n v="68.25"/>
    <n v="79"/>
    <n v="70"/>
    <n v="92"/>
    <n v="78"/>
    <n v="319"/>
    <x v="95"/>
    <n v="46"/>
    <n v="83"/>
    <n v="93"/>
    <n v="88"/>
    <n v="310"/>
    <n v="77.5"/>
    <n v="74"/>
    <n v="97"/>
    <n v="73"/>
    <n v="84"/>
    <n v="328"/>
    <n v="82"/>
    <m/>
    <n v="76.875"/>
  </r>
  <r>
    <x v="659"/>
    <s v="Jay Stott"/>
    <x v="1"/>
    <s v="05/10/2007"/>
    <x v="659"/>
    <n v="7050748814"/>
    <x v="659"/>
    <x v="7"/>
    <n v="300"/>
    <n v="275"/>
    <x v="18"/>
    <n v="75000"/>
    <n v="61364"/>
    <n v="61500"/>
    <n v="13500"/>
    <x v="76"/>
    <s v="LXTXXK"/>
    <n v="60"/>
    <n v="64"/>
    <n v="59"/>
    <n v="93"/>
    <n v="276"/>
    <n v="69"/>
    <n v="87"/>
    <n v="88"/>
    <n v="94"/>
    <n v="63"/>
    <n v="332"/>
    <x v="40"/>
    <n v="67"/>
    <n v="58"/>
    <n v="67"/>
    <n v="63"/>
    <n v="255"/>
    <n v="63.75"/>
    <n v="83"/>
    <n v="57"/>
    <n v="38"/>
    <n v="72"/>
    <n v="250"/>
    <n v="62.5"/>
    <m/>
    <n v="69.5625"/>
  </r>
  <r>
    <x v="660"/>
    <s v="Kaan Thorne"/>
    <x v="1"/>
    <s v="06/10/2007"/>
    <x v="660"/>
    <n v="7059268406"/>
    <x v="660"/>
    <x v="7"/>
    <n v="300"/>
    <n v="291"/>
    <x v="17"/>
    <n v="75000"/>
    <n v="67469"/>
    <n v="67500"/>
    <n v="7500"/>
    <x v="49"/>
    <s v="WRASJ6"/>
    <n v="35"/>
    <n v="67"/>
    <n v="70"/>
    <n v="48"/>
    <n v="220"/>
    <n v="55"/>
    <n v="89"/>
    <n v="72"/>
    <n v="57"/>
    <n v="84"/>
    <n v="302"/>
    <x v="66"/>
    <n v="95"/>
    <n v="62"/>
    <n v="44"/>
    <n v="67"/>
    <n v="268"/>
    <n v="67"/>
    <n v="90"/>
    <n v="70"/>
    <n v="86"/>
    <n v="38"/>
    <n v="284"/>
    <n v="71"/>
    <m/>
    <n v="67.125"/>
  </r>
  <r>
    <x v="661"/>
    <s v="Ashleigh Mcdonnell"/>
    <x v="1"/>
    <s v="17/11/2007"/>
    <x v="661"/>
    <n v="7061106395"/>
    <x v="661"/>
    <x v="7"/>
    <n v="300"/>
    <n v="231"/>
    <x v="22"/>
    <n v="75000"/>
    <n v="73521"/>
    <n v="74000"/>
    <n v="1000"/>
    <x v="65"/>
    <s v="9Z38RS"/>
    <n v="85"/>
    <n v="59"/>
    <n v="94"/>
    <n v="87"/>
    <n v="325"/>
    <n v="81.25"/>
    <n v="63"/>
    <n v="92"/>
    <n v="85"/>
    <n v="56"/>
    <n v="296"/>
    <x v="121"/>
    <n v="37"/>
    <n v="88"/>
    <n v="36"/>
    <n v="44"/>
    <n v="205"/>
    <n v="51.25"/>
    <n v="90"/>
    <n v="52"/>
    <n v="68"/>
    <n v="98"/>
    <n v="308"/>
    <n v="77"/>
    <m/>
    <n v="70.875"/>
  </r>
  <r>
    <x v="662"/>
    <s v="Jadon Gale"/>
    <x v="1"/>
    <s v="12/12/2007"/>
    <x v="662"/>
    <n v="7061762942"/>
    <x v="662"/>
    <x v="7"/>
    <n v="300"/>
    <n v="270"/>
    <x v="27"/>
    <n v="75000"/>
    <n v="72258"/>
    <n v="72500"/>
    <n v="2500"/>
    <x v="66"/>
    <s v="RB9AJN"/>
    <n v="58"/>
    <n v="65"/>
    <n v="49"/>
    <n v="71"/>
    <n v="243"/>
    <n v="60.75"/>
    <n v="75"/>
    <n v="72"/>
    <n v="37"/>
    <n v="70"/>
    <n v="254"/>
    <x v="60"/>
    <n v="47"/>
    <n v="62"/>
    <n v="40"/>
    <n v="43"/>
    <n v="192"/>
    <n v="48"/>
    <n v="93"/>
    <n v="66"/>
    <n v="40"/>
    <n v="64"/>
    <n v="263"/>
    <n v="65.75"/>
    <m/>
    <n v="59.5"/>
  </r>
  <r>
    <x v="663"/>
    <s v="Aryan Wade"/>
    <x v="1"/>
    <s v="04/01/2007"/>
    <x v="663"/>
    <n v="7072253547"/>
    <x v="663"/>
    <x v="7"/>
    <n v="300"/>
    <n v="283"/>
    <x v="11"/>
    <n v="75000"/>
    <n v="65701"/>
    <n v="66000"/>
    <n v="9000"/>
    <x v="70"/>
    <s v="OGXRK9"/>
    <n v="71"/>
    <n v="51"/>
    <n v="53"/>
    <n v="70"/>
    <n v="245"/>
    <n v="61.25"/>
    <n v="72"/>
    <n v="91"/>
    <n v="37"/>
    <n v="85"/>
    <n v="285"/>
    <x v="4"/>
    <n v="95"/>
    <n v="79"/>
    <n v="85"/>
    <n v="94"/>
    <n v="353"/>
    <n v="88.25"/>
    <n v="97"/>
    <n v="72"/>
    <n v="62"/>
    <n v="67"/>
    <n v="298"/>
    <n v="74.5"/>
    <m/>
    <n v="73.8125"/>
  </r>
  <r>
    <x v="664"/>
    <s v="Rikki Corbett"/>
    <x v="1"/>
    <s v="11/01/2007"/>
    <x v="664"/>
    <n v="7083269586"/>
    <x v="664"/>
    <x v="7"/>
    <n v="300"/>
    <n v="233"/>
    <x v="33"/>
    <n v="75000"/>
    <n v="74245"/>
    <n v="74500"/>
    <n v="500"/>
    <x v="94"/>
    <s v="ECAC1L"/>
    <n v="68"/>
    <n v="52"/>
    <n v="68"/>
    <n v="60"/>
    <n v="248"/>
    <n v="62"/>
    <n v="94"/>
    <n v="48"/>
    <n v="56"/>
    <n v="39"/>
    <n v="237"/>
    <x v="125"/>
    <n v="50"/>
    <n v="35"/>
    <n v="66"/>
    <n v="84"/>
    <n v="235"/>
    <n v="58.75"/>
    <n v="66"/>
    <n v="47"/>
    <n v="66"/>
    <n v="71"/>
    <n v="250"/>
    <n v="62.5"/>
    <m/>
    <n v="60.625"/>
  </r>
  <r>
    <x v="665"/>
    <s v="Rhydian Mair"/>
    <x v="0"/>
    <s v="12/01/2007"/>
    <x v="665"/>
    <n v="7089636840"/>
    <x v="665"/>
    <x v="7"/>
    <n v="300"/>
    <n v="266"/>
    <x v="10"/>
    <n v="75000"/>
    <n v="74230"/>
    <n v="74500"/>
    <n v="500"/>
    <x v="87"/>
    <s v="420J1N"/>
    <n v="73"/>
    <n v="62"/>
    <n v="73"/>
    <n v="93"/>
    <n v="301"/>
    <n v="75.25"/>
    <n v="96"/>
    <n v="96"/>
    <n v="44"/>
    <n v="48"/>
    <n v="284"/>
    <x v="80"/>
    <n v="36"/>
    <n v="62"/>
    <n v="46"/>
    <n v="84"/>
    <n v="228"/>
    <n v="57"/>
    <n v="72"/>
    <n v="96"/>
    <n v="46"/>
    <n v="52"/>
    <n v="266"/>
    <n v="66.5"/>
    <m/>
    <n v="67.4375"/>
  </r>
  <r>
    <x v="666"/>
    <s v="Kiaan Cook"/>
    <x v="1"/>
    <s v="25/02/2007"/>
    <x v="666"/>
    <n v="7109505675"/>
    <x v="666"/>
    <x v="7"/>
    <n v="300"/>
    <n v="294"/>
    <x v="8"/>
    <n v="75000"/>
    <n v="67120"/>
    <n v="67500"/>
    <n v="7500"/>
    <x v="89"/>
    <s v="G4LY83"/>
    <n v="40"/>
    <n v="77"/>
    <n v="42"/>
    <n v="44"/>
    <n v="203"/>
    <n v="50.75"/>
    <n v="92"/>
    <n v="42"/>
    <n v="37"/>
    <n v="43"/>
    <n v="214"/>
    <x v="141"/>
    <n v="35"/>
    <n v="73"/>
    <n v="60"/>
    <n v="83"/>
    <n v="251"/>
    <n v="62.75"/>
    <n v="84"/>
    <n v="81"/>
    <n v="37"/>
    <n v="64"/>
    <n v="266"/>
    <n v="66.5"/>
    <m/>
    <n v="58.375"/>
  </r>
  <r>
    <x v="667"/>
    <s v="Hakeem Rich"/>
    <x v="1"/>
    <s v="14/03/2007"/>
    <x v="667"/>
    <n v="7109618884"/>
    <x v="667"/>
    <x v="7"/>
    <n v="300"/>
    <n v="253"/>
    <x v="5"/>
    <n v="75000"/>
    <n v="61692"/>
    <n v="62000"/>
    <n v="13000"/>
    <x v="31"/>
    <s v="H7GQPL"/>
    <n v="43"/>
    <n v="38"/>
    <n v="82"/>
    <n v="73"/>
    <n v="236"/>
    <n v="59"/>
    <n v="80"/>
    <n v="44"/>
    <n v="58"/>
    <n v="38"/>
    <n v="220"/>
    <x v="10"/>
    <n v="54"/>
    <n v="46"/>
    <n v="41"/>
    <n v="85"/>
    <n v="226"/>
    <n v="56.5"/>
    <n v="94"/>
    <n v="83"/>
    <n v="46"/>
    <n v="71"/>
    <n v="294"/>
    <n v="73.5"/>
    <m/>
    <n v="61"/>
  </r>
  <r>
    <x v="668"/>
    <s v="Kaci Mullen"/>
    <x v="0"/>
    <s v="30/03/2007"/>
    <x v="668"/>
    <n v="7144307057"/>
    <x v="668"/>
    <x v="7"/>
    <n v="300"/>
    <n v="278"/>
    <x v="2"/>
    <n v="75000"/>
    <n v="60559"/>
    <n v="61000"/>
    <n v="14000"/>
    <x v="126"/>
    <s v="55FZ9I"/>
    <n v="77"/>
    <n v="43"/>
    <n v="85"/>
    <n v="45"/>
    <n v="250"/>
    <n v="62.5"/>
    <n v="43"/>
    <n v="39"/>
    <n v="72"/>
    <n v="96"/>
    <n v="250"/>
    <x v="58"/>
    <n v="38"/>
    <n v="53"/>
    <n v="56"/>
    <n v="43"/>
    <n v="190"/>
    <n v="47.5"/>
    <n v="90"/>
    <n v="73"/>
    <n v="85"/>
    <n v="67"/>
    <n v="315"/>
    <n v="78.75"/>
    <m/>
    <n v="62.8125"/>
  </r>
  <r>
    <x v="669"/>
    <s v="Nabeel Adkins"/>
    <x v="0"/>
    <s v="14/04/2007"/>
    <x v="669"/>
    <n v="7148735031"/>
    <x v="669"/>
    <x v="7"/>
    <n v="300"/>
    <n v="271"/>
    <x v="27"/>
    <n v="75000"/>
    <n v="71522"/>
    <n v="72000"/>
    <n v="3000"/>
    <x v="36"/>
    <s v="YKJGQ0"/>
    <n v="84"/>
    <n v="87"/>
    <n v="99"/>
    <n v="43"/>
    <n v="313"/>
    <n v="78.25"/>
    <n v="44"/>
    <n v="81"/>
    <n v="44"/>
    <n v="68"/>
    <n v="237"/>
    <x v="125"/>
    <n v="53"/>
    <n v="45"/>
    <n v="73"/>
    <n v="73"/>
    <n v="244"/>
    <n v="61"/>
    <n v="37"/>
    <n v="45"/>
    <n v="43"/>
    <n v="59"/>
    <n v="184"/>
    <n v="46"/>
    <m/>
    <n v="61.125"/>
  </r>
  <r>
    <x v="670"/>
    <s v="Charity Clegg"/>
    <x v="1"/>
    <s v="20/04/2007"/>
    <x v="670"/>
    <n v="7168869267"/>
    <x v="670"/>
    <x v="7"/>
    <n v="300"/>
    <n v="219"/>
    <x v="0"/>
    <n v="75000"/>
    <n v="71610"/>
    <n v="72000"/>
    <n v="3000"/>
    <x v="57"/>
    <s v="258RCG"/>
    <n v="70"/>
    <n v="89"/>
    <n v="50"/>
    <n v="41"/>
    <n v="250"/>
    <n v="62.5"/>
    <n v="98"/>
    <n v="55"/>
    <n v="87"/>
    <n v="63"/>
    <n v="303"/>
    <x v="77"/>
    <n v="55"/>
    <n v="43"/>
    <n v="79"/>
    <n v="96"/>
    <n v="273"/>
    <n v="68.25"/>
    <n v="86"/>
    <n v="52"/>
    <n v="98"/>
    <n v="68"/>
    <n v="304"/>
    <n v="76"/>
    <m/>
    <n v="70.625"/>
  </r>
  <r>
    <x v="671"/>
    <s v="Waqar Barajas"/>
    <x v="0"/>
    <s v="29/04/2007"/>
    <x v="671"/>
    <n v="7171434418"/>
    <x v="671"/>
    <x v="7"/>
    <n v="300"/>
    <n v="215"/>
    <x v="7"/>
    <n v="75000"/>
    <n v="73663"/>
    <n v="74000"/>
    <n v="1000"/>
    <x v="21"/>
    <s v="ZCNQCY"/>
    <n v="49"/>
    <n v="82"/>
    <n v="76"/>
    <n v="66"/>
    <n v="273"/>
    <n v="68.25"/>
    <n v="60"/>
    <n v="48"/>
    <n v="53"/>
    <n v="54"/>
    <n v="215"/>
    <x v="137"/>
    <n v="97"/>
    <n v="91"/>
    <n v="74"/>
    <n v="46"/>
    <n v="308"/>
    <n v="77"/>
    <n v="81"/>
    <n v="39"/>
    <n v="98"/>
    <n v="94"/>
    <n v="312"/>
    <n v="78"/>
    <m/>
    <n v="69.25"/>
  </r>
  <r>
    <x v="672"/>
    <s v="Kenny Hebert"/>
    <x v="1"/>
    <s v="03/05/2007"/>
    <x v="672"/>
    <n v="7190343395"/>
    <x v="672"/>
    <x v="7"/>
    <n v="300"/>
    <n v="280"/>
    <x v="2"/>
    <n v="75000"/>
    <n v="74901"/>
    <n v="75000"/>
    <n v="0"/>
    <x v="119"/>
    <s v="SDV69H"/>
    <n v="70"/>
    <n v="78"/>
    <n v="86"/>
    <n v="58"/>
    <n v="292"/>
    <n v="73"/>
    <n v="74"/>
    <n v="46"/>
    <n v="45"/>
    <n v="48"/>
    <n v="213"/>
    <x v="76"/>
    <n v="53"/>
    <n v="35"/>
    <n v="85"/>
    <n v="56"/>
    <n v="229"/>
    <n v="57.25"/>
    <n v="40"/>
    <n v="53"/>
    <n v="73"/>
    <n v="78"/>
    <n v="244"/>
    <n v="61"/>
    <m/>
    <n v="61.125"/>
  </r>
  <r>
    <x v="673"/>
    <s v="Charlton Sosa"/>
    <x v="0"/>
    <s v="18/05/2007"/>
    <x v="673"/>
    <n v="7210069803"/>
    <x v="673"/>
    <x v="7"/>
    <n v="300"/>
    <n v="196"/>
    <x v="13"/>
    <n v="75000"/>
    <n v="61714"/>
    <n v="62000"/>
    <n v="13000"/>
    <x v="74"/>
    <s v="Z696NS"/>
    <n v="90"/>
    <n v="59"/>
    <n v="73"/>
    <n v="94"/>
    <n v="316"/>
    <n v="79"/>
    <n v="92"/>
    <n v="72"/>
    <n v="87"/>
    <n v="77"/>
    <n v="328"/>
    <x v="49"/>
    <n v="44"/>
    <n v="67"/>
    <n v="54"/>
    <n v="86"/>
    <n v="251"/>
    <n v="62.75"/>
    <n v="64"/>
    <n v="58"/>
    <n v="36"/>
    <n v="83"/>
    <n v="241"/>
    <n v="60.25"/>
    <m/>
    <n v="71"/>
  </r>
  <r>
    <x v="674"/>
    <s v="Eben Oliver"/>
    <x v="0"/>
    <s v="11/06/2007"/>
    <x v="674"/>
    <n v="7234619056"/>
    <x v="674"/>
    <x v="7"/>
    <n v="300"/>
    <n v="261"/>
    <x v="15"/>
    <n v="75000"/>
    <n v="67225"/>
    <n v="67500"/>
    <n v="7500"/>
    <x v="59"/>
    <s v="03H2ZB"/>
    <n v="41"/>
    <n v="89"/>
    <n v="69"/>
    <n v="54"/>
    <n v="253"/>
    <n v="63.25"/>
    <n v="75"/>
    <n v="38"/>
    <n v="44"/>
    <n v="78"/>
    <n v="235"/>
    <x v="13"/>
    <n v="89"/>
    <n v="65"/>
    <n v="94"/>
    <n v="97"/>
    <n v="345"/>
    <n v="86.25"/>
    <n v="51"/>
    <n v="36"/>
    <n v="92"/>
    <n v="57"/>
    <n v="236"/>
    <n v="59"/>
    <m/>
    <n v="66.8125"/>
  </r>
  <r>
    <x v="675"/>
    <s v="Dennis Moreno"/>
    <x v="0"/>
    <s v="17/06/2007"/>
    <x v="675"/>
    <n v="7239766775"/>
    <x v="675"/>
    <x v="7"/>
    <n v="300"/>
    <n v="258"/>
    <x v="30"/>
    <n v="75000"/>
    <n v="68302"/>
    <n v="68500"/>
    <n v="6500"/>
    <x v="114"/>
    <s v="PZPRXW"/>
    <n v="93"/>
    <n v="96"/>
    <n v="60"/>
    <n v="61"/>
    <n v="310"/>
    <n v="77.5"/>
    <n v="39"/>
    <n v="82"/>
    <n v="54"/>
    <n v="51"/>
    <n v="226"/>
    <x v="148"/>
    <n v="89"/>
    <n v="87"/>
    <n v="77"/>
    <n v="60"/>
    <n v="313"/>
    <n v="78.25"/>
    <n v="53"/>
    <n v="58"/>
    <n v="50"/>
    <n v="50"/>
    <n v="211"/>
    <n v="52.75"/>
    <m/>
    <n v="66.25"/>
  </r>
  <r>
    <x v="676"/>
    <s v="Blaine Mills"/>
    <x v="0"/>
    <s v="21/06/2007"/>
    <x v="676"/>
    <n v="7241469501"/>
    <x v="676"/>
    <x v="7"/>
    <n v="300"/>
    <n v="236"/>
    <x v="31"/>
    <n v="75000"/>
    <n v="64516"/>
    <n v="65000"/>
    <n v="10000"/>
    <x v="3"/>
    <s v="W5LJ1E"/>
    <n v="40"/>
    <n v="87"/>
    <n v="93"/>
    <n v="83"/>
    <n v="303"/>
    <n v="75.75"/>
    <n v="96"/>
    <n v="52"/>
    <n v="55"/>
    <n v="83"/>
    <n v="286"/>
    <x v="113"/>
    <n v="35"/>
    <n v="78"/>
    <n v="40"/>
    <n v="92"/>
    <n v="245"/>
    <n v="61.25"/>
    <n v="41"/>
    <n v="76"/>
    <n v="43"/>
    <n v="88"/>
    <n v="248"/>
    <n v="62"/>
    <m/>
    <n v="67.625"/>
  </r>
  <r>
    <x v="677"/>
    <s v="Skylar Hawes"/>
    <x v="1"/>
    <s v="01/07/2007"/>
    <x v="677"/>
    <n v="7244907823"/>
    <x v="677"/>
    <x v="7"/>
    <n v="300"/>
    <n v="251"/>
    <x v="5"/>
    <n v="75000"/>
    <n v="68177"/>
    <n v="68500"/>
    <n v="6500"/>
    <x v="98"/>
    <s v="B4DU09"/>
    <n v="54"/>
    <n v="60"/>
    <n v="40"/>
    <n v="67"/>
    <n v="221"/>
    <n v="55.25"/>
    <n v="57"/>
    <n v="63"/>
    <n v="66"/>
    <n v="86"/>
    <n v="272"/>
    <x v="96"/>
    <n v="38"/>
    <n v="86"/>
    <n v="68"/>
    <n v="70"/>
    <n v="262"/>
    <n v="65.5"/>
    <n v="51"/>
    <n v="88"/>
    <n v="95"/>
    <n v="44"/>
    <n v="278"/>
    <n v="69.5"/>
    <m/>
    <n v="64.5625"/>
  </r>
  <r>
    <x v="678"/>
    <s v="Gabrielius Storey"/>
    <x v="1"/>
    <s v="22/07/2007"/>
    <x v="678"/>
    <n v="7246971214"/>
    <x v="678"/>
    <x v="7"/>
    <n v="300"/>
    <n v="244"/>
    <x v="29"/>
    <n v="75000"/>
    <n v="70717"/>
    <n v="71000"/>
    <n v="4000"/>
    <x v="29"/>
    <s v="TTG2OW"/>
    <n v="39"/>
    <n v="59"/>
    <n v="73"/>
    <n v="95"/>
    <n v="266"/>
    <n v="66.5"/>
    <n v="38"/>
    <n v="39"/>
    <n v="39"/>
    <n v="96"/>
    <n v="212"/>
    <x v="56"/>
    <n v="78"/>
    <n v="47"/>
    <n v="81"/>
    <n v="38"/>
    <n v="244"/>
    <n v="61"/>
    <n v="49"/>
    <n v="45"/>
    <n v="57"/>
    <n v="51"/>
    <n v="202"/>
    <n v="50.5"/>
    <m/>
    <n v="57.75"/>
  </r>
  <r>
    <x v="679"/>
    <s v="Tevin England"/>
    <x v="1"/>
    <s v="02/08/2007"/>
    <x v="679"/>
    <n v="7248759695"/>
    <x v="679"/>
    <x v="7"/>
    <n v="300"/>
    <n v="192"/>
    <x v="9"/>
    <n v="75000"/>
    <n v="67005"/>
    <n v="67500"/>
    <n v="7500"/>
    <x v="8"/>
    <s v="4IOFOL"/>
    <n v="40"/>
    <n v="43"/>
    <n v="67"/>
    <n v="91"/>
    <n v="241"/>
    <n v="60.25"/>
    <n v="84"/>
    <n v="76"/>
    <n v="42"/>
    <n v="76"/>
    <n v="278"/>
    <x v="126"/>
    <n v="92"/>
    <n v="67"/>
    <n v="37"/>
    <n v="77"/>
    <n v="273"/>
    <n v="68.25"/>
    <n v="61"/>
    <n v="79"/>
    <n v="35"/>
    <n v="79"/>
    <n v="254"/>
    <n v="63.5"/>
    <m/>
    <n v="65.375"/>
  </r>
  <r>
    <x v="680"/>
    <s v="Leopold Frye"/>
    <x v="1"/>
    <s v="15/08/2007"/>
    <x v="680"/>
    <n v="7269044141"/>
    <x v="680"/>
    <x v="7"/>
    <n v="300"/>
    <n v="233"/>
    <x v="33"/>
    <n v="75000"/>
    <n v="66609"/>
    <n v="67000"/>
    <n v="8000"/>
    <x v="108"/>
    <s v="EJB84M"/>
    <n v="88"/>
    <n v="90"/>
    <n v="85"/>
    <n v="90"/>
    <n v="353"/>
    <n v="88.25"/>
    <n v="58"/>
    <n v="67"/>
    <n v="40"/>
    <n v="42"/>
    <n v="207"/>
    <x v="86"/>
    <n v="41"/>
    <n v="77"/>
    <n v="45"/>
    <n v="87"/>
    <n v="250"/>
    <n v="62.5"/>
    <n v="68"/>
    <n v="74"/>
    <n v="38"/>
    <n v="43"/>
    <n v="223"/>
    <n v="55.75"/>
    <m/>
    <n v="64.5625"/>
  </r>
  <r>
    <x v="681"/>
    <s v="Sam Battle"/>
    <x v="0"/>
    <s v="24/08/2007"/>
    <x v="681"/>
    <n v="7275894502"/>
    <x v="681"/>
    <x v="7"/>
    <n v="300"/>
    <n v="241"/>
    <x v="28"/>
    <n v="75000"/>
    <n v="62639"/>
    <n v="63000"/>
    <n v="12000"/>
    <x v="30"/>
    <s v="RNL2RC"/>
    <n v="52"/>
    <n v="59"/>
    <n v="59"/>
    <n v="36"/>
    <n v="206"/>
    <n v="51.5"/>
    <n v="94"/>
    <n v="58"/>
    <n v="86"/>
    <n v="43"/>
    <n v="281"/>
    <x v="54"/>
    <n v="61"/>
    <n v="71"/>
    <n v="50"/>
    <n v="82"/>
    <n v="264"/>
    <n v="66"/>
    <n v="91"/>
    <n v="52"/>
    <n v="67"/>
    <n v="61"/>
    <n v="271"/>
    <n v="67.75"/>
    <m/>
    <n v="63.875"/>
  </r>
  <r>
    <x v="682"/>
    <s v="Joel Nairn"/>
    <x v="1"/>
    <s v="17/09/2007"/>
    <x v="682"/>
    <n v="7278929319"/>
    <x v="682"/>
    <x v="7"/>
    <n v="300"/>
    <n v="283"/>
    <x v="11"/>
    <n v="75000"/>
    <n v="68838"/>
    <n v="69000"/>
    <n v="6000"/>
    <x v="10"/>
    <s v="D9UQRP"/>
    <n v="61"/>
    <n v="89"/>
    <n v="85"/>
    <n v="84"/>
    <n v="319"/>
    <n v="79.75"/>
    <n v="66"/>
    <n v="38"/>
    <n v="64"/>
    <n v="64"/>
    <n v="232"/>
    <x v="78"/>
    <n v="45"/>
    <n v="39"/>
    <n v="48"/>
    <n v="35"/>
    <n v="167"/>
    <n v="41.75"/>
    <n v="75"/>
    <n v="61"/>
    <n v="94"/>
    <n v="99"/>
    <n v="329"/>
    <n v="82.25"/>
    <m/>
    <n v="65.4375"/>
  </r>
  <r>
    <x v="683"/>
    <s v="Horace Osborn"/>
    <x v="1"/>
    <s v="02/10/2007"/>
    <x v="683"/>
    <n v="7284979374"/>
    <x v="683"/>
    <x v="7"/>
    <n v="300"/>
    <n v="198"/>
    <x v="21"/>
    <n v="75000"/>
    <n v="69869"/>
    <n v="70000"/>
    <n v="5000"/>
    <x v="11"/>
    <s v="9NHIBA"/>
    <n v="76"/>
    <n v="62"/>
    <n v="38"/>
    <n v="77"/>
    <n v="253"/>
    <n v="63.25"/>
    <n v="44"/>
    <n v="45"/>
    <n v="66"/>
    <n v="53"/>
    <n v="208"/>
    <x v="114"/>
    <n v="69"/>
    <n v="86"/>
    <n v="81"/>
    <n v="39"/>
    <n v="275"/>
    <n v="68.75"/>
    <n v="47"/>
    <n v="54"/>
    <n v="78"/>
    <n v="43"/>
    <n v="222"/>
    <n v="55.5"/>
    <m/>
    <n v="59.875"/>
  </r>
  <r>
    <x v="684"/>
    <s v="Robert Vu"/>
    <x v="1"/>
    <s v="27/10/2007"/>
    <x v="684"/>
    <n v="7296880515"/>
    <x v="684"/>
    <x v="7"/>
    <n v="300"/>
    <n v="284"/>
    <x v="1"/>
    <n v="75000"/>
    <n v="70226"/>
    <n v="70500"/>
    <n v="4500"/>
    <x v="12"/>
    <s v="KW6YQC"/>
    <n v="92"/>
    <n v="37"/>
    <n v="47"/>
    <n v="47"/>
    <n v="223"/>
    <n v="55.75"/>
    <n v="89"/>
    <n v="35"/>
    <n v="82"/>
    <n v="54"/>
    <n v="260"/>
    <x v="70"/>
    <n v="89"/>
    <n v="90"/>
    <n v="69"/>
    <n v="83"/>
    <n v="331"/>
    <n v="82.75"/>
    <n v="55"/>
    <n v="57"/>
    <n v="71"/>
    <n v="39"/>
    <n v="222"/>
    <n v="55.5"/>
    <m/>
    <n v="64.75"/>
  </r>
  <r>
    <x v="685"/>
    <s v="Lara Skinner"/>
    <x v="0"/>
    <s v="31/10/2007"/>
    <x v="685"/>
    <n v="7307681586"/>
    <x v="685"/>
    <x v="7"/>
    <n v="300"/>
    <n v="275"/>
    <x v="18"/>
    <n v="75000"/>
    <n v="61512"/>
    <n v="62000"/>
    <n v="13000"/>
    <x v="85"/>
    <s v="P3H12G"/>
    <n v="42"/>
    <n v="91"/>
    <n v="76"/>
    <n v="48"/>
    <n v="257"/>
    <n v="64.25"/>
    <n v="95"/>
    <n v="40"/>
    <n v="44"/>
    <n v="90"/>
    <n v="269"/>
    <x v="27"/>
    <n v="64"/>
    <n v="45"/>
    <n v="82"/>
    <n v="70"/>
    <n v="261"/>
    <n v="65.25"/>
    <n v="76"/>
    <n v="41"/>
    <n v="78"/>
    <n v="72"/>
    <n v="267"/>
    <n v="66.75"/>
    <m/>
    <n v="65.875"/>
  </r>
  <r>
    <x v="686"/>
    <s v="Aria Rivas"/>
    <x v="1"/>
    <s v="06/12/2007"/>
    <x v="686"/>
    <n v="7310502358"/>
    <x v="686"/>
    <x v="7"/>
    <n v="300"/>
    <n v="251"/>
    <x v="5"/>
    <n v="75000"/>
    <n v="64900"/>
    <n v="65000"/>
    <n v="10000"/>
    <x v="78"/>
    <s v="HBCIB4"/>
    <n v="66"/>
    <n v="84"/>
    <n v="49"/>
    <n v="74"/>
    <n v="273"/>
    <n v="68.25"/>
    <n v="81"/>
    <n v="40"/>
    <n v="80"/>
    <n v="75"/>
    <n v="276"/>
    <x v="157"/>
    <n v="45"/>
    <n v="71"/>
    <n v="72"/>
    <n v="97"/>
    <n v="285"/>
    <n v="71.25"/>
    <n v="79"/>
    <n v="82"/>
    <n v="65"/>
    <n v="45"/>
    <n v="271"/>
    <n v="67.75"/>
    <m/>
    <n v="69.0625"/>
  </r>
  <r>
    <x v="687"/>
    <s v="Ridwan Fitzpatrick"/>
    <x v="0"/>
    <s v="26/12/2007"/>
    <x v="687"/>
    <n v="7355715670"/>
    <x v="687"/>
    <x v="7"/>
    <n v="300"/>
    <n v="220"/>
    <x v="0"/>
    <n v="75000"/>
    <n v="70022"/>
    <n v="70500"/>
    <n v="4500"/>
    <x v="15"/>
    <s v="Q2CFYT"/>
    <n v="89"/>
    <n v="49"/>
    <n v="53"/>
    <n v="58"/>
    <n v="249"/>
    <n v="62.25"/>
    <n v="54"/>
    <n v="66"/>
    <n v="80"/>
    <n v="78"/>
    <n v="278"/>
    <x v="126"/>
    <n v="52"/>
    <n v="53"/>
    <n v="56"/>
    <n v="56"/>
    <n v="217"/>
    <n v="54.25"/>
    <n v="78"/>
    <n v="64"/>
    <n v="45"/>
    <n v="62"/>
    <n v="249"/>
    <n v="62.25"/>
    <m/>
    <n v="62.0625"/>
  </r>
  <r>
    <x v="688"/>
    <s v="Marcos Rollins"/>
    <x v="0"/>
    <s v="10/01/2007"/>
    <x v="688"/>
    <n v="7356901671"/>
    <x v="688"/>
    <x v="7"/>
    <n v="300"/>
    <n v="196"/>
    <x v="13"/>
    <n v="75000"/>
    <n v="66914"/>
    <n v="67000"/>
    <n v="8000"/>
    <x v="109"/>
    <s v="Y1WCO5"/>
    <n v="35"/>
    <n v="58"/>
    <n v="73"/>
    <n v="95"/>
    <n v="261"/>
    <n v="65.25"/>
    <n v="78"/>
    <n v="61"/>
    <n v="54"/>
    <n v="89"/>
    <n v="282"/>
    <x v="21"/>
    <n v="89"/>
    <n v="77"/>
    <n v="83"/>
    <n v="49"/>
    <n v="298"/>
    <n v="74.5"/>
    <n v="55"/>
    <n v="66"/>
    <n v="42"/>
    <n v="56"/>
    <n v="219"/>
    <n v="54.75"/>
    <m/>
    <n v="66.25"/>
  </r>
  <r>
    <x v="689"/>
    <s v="Anand Wolf"/>
    <x v="0"/>
    <s v="25/01/2007"/>
    <x v="689"/>
    <n v="7361725156"/>
    <x v="689"/>
    <x v="7"/>
    <n v="300"/>
    <n v="221"/>
    <x v="26"/>
    <n v="75000"/>
    <n v="70156"/>
    <n v="70500"/>
    <n v="4500"/>
    <x v="89"/>
    <s v="7YI8K2"/>
    <n v="93"/>
    <n v="94"/>
    <n v="56"/>
    <n v="91"/>
    <n v="334"/>
    <n v="83.5"/>
    <n v="39"/>
    <n v="89"/>
    <n v="52"/>
    <n v="50"/>
    <n v="230"/>
    <x v="34"/>
    <n v="50"/>
    <n v="77"/>
    <n v="74"/>
    <n v="97"/>
    <n v="298"/>
    <n v="74.5"/>
    <n v="93"/>
    <n v="50"/>
    <n v="38"/>
    <n v="67"/>
    <n v="248"/>
    <n v="62"/>
    <m/>
    <n v="69.375"/>
  </r>
  <r>
    <x v="690"/>
    <s v="Yousef Bowen"/>
    <x v="1"/>
    <s v="01/02/2007"/>
    <x v="690"/>
    <n v="7372090761"/>
    <x v="690"/>
    <x v="7"/>
    <n v="300"/>
    <n v="286"/>
    <x v="1"/>
    <n v="75000"/>
    <n v="60569"/>
    <n v="61000"/>
    <n v="14000"/>
    <x v="103"/>
    <s v="SXUMW8"/>
    <n v="94"/>
    <n v="65"/>
    <n v="53"/>
    <n v="95"/>
    <n v="307"/>
    <n v="76.75"/>
    <n v="71"/>
    <n v="92"/>
    <n v="41"/>
    <n v="68"/>
    <n v="272"/>
    <x v="96"/>
    <n v="72"/>
    <n v="99"/>
    <n v="72"/>
    <n v="80"/>
    <n v="323"/>
    <n v="80.75"/>
    <n v="93"/>
    <n v="79"/>
    <n v="90"/>
    <n v="57"/>
    <n v="319"/>
    <n v="79.75"/>
    <m/>
    <n v="76.3125"/>
  </r>
  <r>
    <x v="691"/>
    <s v="Beau Gonzales"/>
    <x v="1"/>
    <s v="05/03/2007"/>
    <x v="691"/>
    <n v="7387169887"/>
    <x v="691"/>
    <x v="7"/>
    <n v="300"/>
    <n v="264"/>
    <x v="34"/>
    <n v="75000"/>
    <n v="60884"/>
    <n v="61000"/>
    <n v="14000"/>
    <x v="80"/>
    <s v="NSFBCU"/>
    <n v="49"/>
    <n v="39"/>
    <n v="69"/>
    <n v="73"/>
    <n v="230"/>
    <n v="57.5"/>
    <n v="57"/>
    <n v="54"/>
    <n v="58"/>
    <n v="76"/>
    <n v="245"/>
    <x v="15"/>
    <n v="83"/>
    <n v="49"/>
    <n v="54"/>
    <n v="71"/>
    <n v="257"/>
    <n v="64.25"/>
    <n v="35"/>
    <n v="40"/>
    <n v="54"/>
    <n v="91"/>
    <n v="220"/>
    <n v="55"/>
    <m/>
    <n v="59.5"/>
  </r>
  <r>
    <x v="692"/>
    <s v="Fynn Marks"/>
    <x v="1"/>
    <s v="12/05/2007"/>
    <x v="692"/>
    <n v="7414754925"/>
    <x v="692"/>
    <x v="7"/>
    <n v="300"/>
    <n v="227"/>
    <x v="14"/>
    <n v="75000"/>
    <n v="66906"/>
    <n v="67000"/>
    <n v="8000"/>
    <x v="82"/>
    <s v="5KMHRW"/>
    <n v="73"/>
    <n v="58"/>
    <n v="59"/>
    <n v="97"/>
    <n v="287"/>
    <n v="71.75"/>
    <n v="74"/>
    <n v="50"/>
    <n v="87"/>
    <n v="42"/>
    <n v="253"/>
    <x v="87"/>
    <n v="67"/>
    <n v="64"/>
    <n v="99"/>
    <n v="44"/>
    <n v="274"/>
    <n v="68.5"/>
    <n v="65"/>
    <n v="68"/>
    <n v="54"/>
    <n v="60"/>
    <n v="247"/>
    <n v="61.75"/>
    <m/>
    <n v="66.3125"/>
  </r>
  <r>
    <x v="693"/>
    <s v="Saif Lester"/>
    <x v="1"/>
    <s v="15/05/2007"/>
    <x v="693"/>
    <n v="7419704249"/>
    <x v="693"/>
    <x v="7"/>
    <n v="300"/>
    <n v="272"/>
    <x v="4"/>
    <n v="75000"/>
    <n v="67536"/>
    <n v="68000"/>
    <n v="7000"/>
    <x v="36"/>
    <s v="K8NV82"/>
    <n v="93"/>
    <n v="87"/>
    <n v="52"/>
    <n v="42"/>
    <n v="274"/>
    <n v="68.5"/>
    <n v="63"/>
    <n v="40"/>
    <n v="44"/>
    <n v="43"/>
    <n v="190"/>
    <x v="91"/>
    <n v="68"/>
    <n v="56"/>
    <n v="80"/>
    <n v="53"/>
    <n v="257"/>
    <n v="64.25"/>
    <n v="58"/>
    <n v="77"/>
    <n v="46"/>
    <n v="98"/>
    <n v="279"/>
    <n v="69.75"/>
    <m/>
    <n v="62.5"/>
  </r>
  <r>
    <x v="694"/>
    <s v="Tayla Beattie"/>
    <x v="0"/>
    <s v="05/06/2007"/>
    <x v="694"/>
    <n v="7425992544"/>
    <x v="694"/>
    <x v="7"/>
    <n v="300"/>
    <n v="243"/>
    <x v="29"/>
    <n v="75000"/>
    <n v="67011"/>
    <n v="67500"/>
    <n v="7500"/>
    <x v="56"/>
    <s v="4AN0TV"/>
    <n v="45"/>
    <n v="96"/>
    <n v="89"/>
    <n v="76"/>
    <n v="306"/>
    <n v="76.5"/>
    <n v="39"/>
    <n v="76"/>
    <n v="81"/>
    <n v="56"/>
    <n v="252"/>
    <x v="106"/>
    <n v="70"/>
    <n v="43"/>
    <n v="73"/>
    <n v="92"/>
    <n v="278"/>
    <n v="69.5"/>
    <n v="68"/>
    <n v="66"/>
    <n v="63"/>
    <n v="96"/>
    <n v="293"/>
    <n v="73.25"/>
    <m/>
    <n v="70.5625"/>
  </r>
  <r>
    <x v="695"/>
    <s v="Edan Obrien"/>
    <x v="1"/>
    <s v="10/06/2007"/>
    <x v="695"/>
    <n v="7432080348"/>
    <x v="695"/>
    <x v="7"/>
    <n v="300"/>
    <n v="228"/>
    <x v="14"/>
    <n v="75000"/>
    <n v="62911"/>
    <n v="63000"/>
    <n v="12000"/>
    <x v="37"/>
    <s v="F9XCR5"/>
    <n v="84"/>
    <n v="49"/>
    <n v="82"/>
    <n v="87"/>
    <n v="302"/>
    <n v="75.5"/>
    <n v="40"/>
    <n v="60"/>
    <n v="54"/>
    <n v="41"/>
    <n v="195"/>
    <x v="68"/>
    <n v="35"/>
    <n v="37"/>
    <n v="48"/>
    <n v="47"/>
    <n v="167"/>
    <n v="41.75"/>
    <n v="55"/>
    <n v="35"/>
    <n v="37"/>
    <n v="80"/>
    <n v="207"/>
    <n v="51.75"/>
    <m/>
    <n v="54.4375"/>
  </r>
  <r>
    <x v="696"/>
    <s v="Aqeel Haigh"/>
    <x v="1"/>
    <s v="14/06/2007"/>
    <x v="696"/>
    <n v="7435141661"/>
    <x v="696"/>
    <x v="7"/>
    <n v="300"/>
    <n v="271"/>
    <x v="27"/>
    <n v="75000"/>
    <n v="70471"/>
    <n v="70500"/>
    <n v="4500"/>
    <x v="21"/>
    <s v="EP8WEI"/>
    <n v="50"/>
    <n v="94"/>
    <n v="56"/>
    <n v="82"/>
    <n v="282"/>
    <n v="70.5"/>
    <n v="56"/>
    <n v="93"/>
    <n v="68"/>
    <n v="74"/>
    <n v="291"/>
    <x v="17"/>
    <n v="62"/>
    <n v="47"/>
    <n v="45"/>
    <n v="63"/>
    <n v="217"/>
    <n v="54.25"/>
    <n v="74"/>
    <n v="90"/>
    <n v="61"/>
    <n v="49"/>
    <n v="274"/>
    <n v="68.5"/>
    <m/>
    <n v="66.5"/>
  </r>
  <r>
    <x v="697"/>
    <s v="Ashraf Ruiz"/>
    <x v="0"/>
    <s v="13/07/2007"/>
    <x v="697"/>
    <n v="7436176847"/>
    <x v="697"/>
    <x v="7"/>
    <n v="300"/>
    <n v="213"/>
    <x v="6"/>
    <n v="75000"/>
    <n v="70091"/>
    <n v="70500"/>
    <n v="4500"/>
    <x v="43"/>
    <s v="B3NS3Z"/>
    <n v="66"/>
    <n v="40"/>
    <n v="97"/>
    <n v="58"/>
    <n v="261"/>
    <n v="65.25"/>
    <n v="44"/>
    <n v="66"/>
    <n v="65"/>
    <n v="96"/>
    <n v="271"/>
    <x v="23"/>
    <n v="75"/>
    <n v="46"/>
    <n v="72"/>
    <n v="84"/>
    <n v="277"/>
    <n v="69.25"/>
    <n v="99"/>
    <n v="84"/>
    <n v="81"/>
    <n v="98"/>
    <n v="362"/>
    <n v="90.5"/>
    <m/>
    <n v="73.1875"/>
  </r>
  <r>
    <x v="698"/>
    <s v="Kymani Beattie"/>
    <x v="0"/>
    <s v="07/08/2007"/>
    <x v="698"/>
    <n v="7449138054"/>
    <x v="698"/>
    <x v="7"/>
    <n v="300"/>
    <n v="289"/>
    <x v="19"/>
    <n v="75000"/>
    <n v="70161"/>
    <n v="70500"/>
    <n v="4500"/>
    <x v="83"/>
    <s v="T64GUF"/>
    <n v="55"/>
    <n v="61"/>
    <n v="73"/>
    <n v="63"/>
    <n v="252"/>
    <n v="63"/>
    <n v="50"/>
    <n v="68"/>
    <n v="93"/>
    <n v="86"/>
    <n v="297"/>
    <x v="0"/>
    <n v="79"/>
    <n v="88"/>
    <n v="84"/>
    <n v="45"/>
    <n v="296"/>
    <n v="74"/>
    <n v="43"/>
    <n v="63"/>
    <n v="86"/>
    <n v="47"/>
    <n v="239"/>
    <n v="59.75"/>
    <m/>
    <n v="67.75"/>
  </r>
  <r>
    <x v="699"/>
    <s v="Cristiano Stephens"/>
    <x v="1"/>
    <s v="19/08/2007"/>
    <x v="699"/>
    <n v="7474469968"/>
    <x v="699"/>
    <x v="7"/>
    <n v="300"/>
    <n v="293"/>
    <x v="8"/>
    <n v="75000"/>
    <n v="72864"/>
    <n v="73000"/>
    <n v="2000"/>
    <x v="113"/>
    <s v="5JLZUT"/>
    <n v="83"/>
    <n v="72"/>
    <n v="41"/>
    <n v="51"/>
    <n v="247"/>
    <n v="61.75"/>
    <n v="36"/>
    <n v="48"/>
    <n v="70"/>
    <n v="48"/>
    <n v="202"/>
    <x v="161"/>
    <n v="38"/>
    <n v="77"/>
    <n v="80"/>
    <n v="99"/>
    <n v="294"/>
    <n v="73.5"/>
    <n v="49"/>
    <n v="46"/>
    <n v="56"/>
    <n v="72"/>
    <n v="223"/>
    <n v="55.75"/>
    <m/>
    <n v="60.375"/>
  </r>
  <r>
    <x v="700"/>
    <s v="Oran Worthington"/>
    <x v="0"/>
    <s v="25/08/2007"/>
    <x v="700"/>
    <n v="7475190320"/>
    <x v="700"/>
    <x v="7"/>
    <n v="300"/>
    <n v="224"/>
    <x v="20"/>
    <n v="75000"/>
    <n v="70796"/>
    <n v="71000"/>
    <n v="4000"/>
    <x v="45"/>
    <s v="N0ZRNP"/>
    <n v="47"/>
    <n v="57"/>
    <n v="72"/>
    <n v="79"/>
    <n v="255"/>
    <n v="63.75"/>
    <n v="36"/>
    <n v="46"/>
    <n v="52"/>
    <n v="49"/>
    <n v="183"/>
    <x v="140"/>
    <n v="91"/>
    <n v="36"/>
    <n v="94"/>
    <n v="99"/>
    <n v="320"/>
    <n v="80"/>
    <n v="98"/>
    <n v="92"/>
    <n v="44"/>
    <n v="76"/>
    <n v="310"/>
    <n v="77.5"/>
    <m/>
    <n v="66.75"/>
  </r>
  <r>
    <x v="701"/>
    <s v="Nikola Valencia"/>
    <x v="0"/>
    <s v="05/09/2007"/>
    <x v="701"/>
    <n v="7491245680"/>
    <x v="701"/>
    <x v="7"/>
    <n v="300"/>
    <n v="244"/>
    <x v="29"/>
    <n v="75000"/>
    <n v="60732"/>
    <n v="61000"/>
    <n v="14000"/>
    <x v="97"/>
    <s v="VPZ0OE"/>
    <n v="74"/>
    <n v="74"/>
    <n v="94"/>
    <n v="77"/>
    <n v="319"/>
    <n v="79.75"/>
    <n v="68"/>
    <n v="57"/>
    <n v="79"/>
    <n v="84"/>
    <n v="288"/>
    <x v="71"/>
    <n v="61"/>
    <n v="77"/>
    <n v="90"/>
    <n v="36"/>
    <n v="264"/>
    <n v="66"/>
    <n v="99"/>
    <n v="49"/>
    <n v="95"/>
    <n v="75"/>
    <n v="318"/>
    <n v="79.5"/>
    <m/>
    <n v="74.3125"/>
  </r>
  <r>
    <x v="702"/>
    <s v="Adnan Puckett"/>
    <x v="0"/>
    <s v="19/09/2007"/>
    <x v="702"/>
    <n v="7512488410"/>
    <x v="702"/>
    <x v="7"/>
    <n v="300"/>
    <n v="215"/>
    <x v="7"/>
    <n v="75000"/>
    <n v="67929"/>
    <n v="68000"/>
    <n v="7000"/>
    <x v="115"/>
    <s v="RY1D35"/>
    <n v="37"/>
    <n v="54"/>
    <n v="71"/>
    <n v="72"/>
    <n v="234"/>
    <n v="58.5"/>
    <n v="66"/>
    <n v="80"/>
    <n v="37"/>
    <n v="43"/>
    <n v="226"/>
    <x v="148"/>
    <n v="36"/>
    <n v="51"/>
    <n v="62"/>
    <n v="85"/>
    <n v="234"/>
    <n v="58.5"/>
    <n v="68"/>
    <n v="91"/>
    <n v="39"/>
    <n v="79"/>
    <n v="277"/>
    <n v="69.25"/>
    <m/>
    <n v="60.6875"/>
  </r>
  <r>
    <x v="703"/>
    <s v="Eren Wilks"/>
    <x v="0"/>
    <s v="22/09/2007"/>
    <x v="703"/>
    <n v="7528984561"/>
    <x v="703"/>
    <x v="7"/>
    <n v="300"/>
    <n v="260"/>
    <x v="15"/>
    <n v="75000"/>
    <n v="63657"/>
    <n v="64000"/>
    <n v="11000"/>
    <x v="46"/>
    <s v="I731WD"/>
    <n v="74"/>
    <n v="54"/>
    <n v="91"/>
    <n v="79"/>
    <n v="298"/>
    <n v="74.5"/>
    <n v="62"/>
    <n v="39"/>
    <n v="44"/>
    <n v="96"/>
    <n v="241"/>
    <x v="116"/>
    <n v="64"/>
    <n v="67"/>
    <n v="61"/>
    <n v="44"/>
    <n v="236"/>
    <n v="59"/>
    <n v="79"/>
    <n v="85"/>
    <n v="86"/>
    <n v="93"/>
    <n v="343"/>
    <n v="85.75"/>
    <m/>
    <n v="69.875"/>
  </r>
  <r>
    <x v="704"/>
    <s v="Kiefer Cochran"/>
    <x v="0"/>
    <s v="08/10/2007"/>
    <x v="704"/>
    <n v="7564330041"/>
    <x v="704"/>
    <x v="7"/>
    <n v="300"/>
    <n v="291"/>
    <x v="17"/>
    <n v="75000"/>
    <n v="65337"/>
    <n v="65500"/>
    <n v="9500"/>
    <x v="116"/>
    <s v="6W0GQ9"/>
    <n v="94"/>
    <n v="44"/>
    <n v="46"/>
    <n v="56"/>
    <n v="240"/>
    <n v="60"/>
    <n v="87"/>
    <n v="99"/>
    <n v="48"/>
    <n v="86"/>
    <n v="320"/>
    <x v="111"/>
    <n v="89"/>
    <n v="73"/>
    <n v="78"/>
    <n v="92"/>
    <n v="332"/>
    <n v="83"/>
    <n v="42"/>
    <n v="65"/>
    <n v="76"/>
    <n v="55"/>
    <n v="238"/>
    <n v="59.5"/>
    <m/>
    <n v="70.625"/>
  </r>
  <r>
    <x v="705"/>
    <s v="Murray Reeves"/>
    <x v="0"/>
    <s v="18/10/2007"/>
    <x v="705"/>
    <n v="7566459750"/>
    <x v="705"/>
    <x v="7"/>
    <n v="300"/>
    <n v="212"/>
    <x v="6"/>
    <n v="75000"/>
    <n v="64739"/>
    <n v="65000"/>
    <n v="10000"/>
    <x v="29"/>
    <s v="ER1F33"/>
    <n v="46"/>
    <n v="52"/>
    <n v="37"/>
    <n v="71"/>
    <n v="206"/>
    <n v="51.5"/>
    <n v="85"/>
    <n v="49"/>
    <n v="93"/>
    <n v="87"/>
    <n v="314"/>
    <x v="123"/>
    <n v="50"/>
    <n v="74"/>
    <n v="88"/>
    <n v="94"/>
    <n v="306"/>
    <n v="76.5"/>
    <n v="89"/>
    <n v="81"/>
    <n v="90"/>
    <n v="60"/>
    <n v="320"/>
    <n v="80"/>
    <m/>
    <n v="71.625"/>
  </r>
  <r>
    <x v="706"/>
    <s v="Mohsin Chen"/>
    <x v="1"/>
    <s v="31/10/2007"/>
    <x v="706"/>
    <n v="7569167556"/>
    <x v="706"/>
    <x v="7"/>
    <n v="300"/>
    <n v="198"/>
    <x v="21"/>
    <n v="75000"/>
    <n v="61600"/>
    <n v="62000"/>
    <n v="13000"/>
    <x v="62"/>
    <s v="SKVB0N"/>
    <n v="54"/>
    <n v="43"/>
    <n v="99"/>
    <n v="57"/>
    <n v="253"/>
    <n v="63.25"/>
    <n v="55"/>
    <n v="36"/>
    <n v="91"/>
    <n v="80"/>
    <n v="262"/>
    <x v="117"/>
    <n v="76"/>
    <n v="99"/>
    <n v="41"/>
    <n v="72"/>
    <n v="288"/>
    <n v="72"/>
    <n v="73"/>
    <n v="92"/>
    <n v="82"/>
    <n v="85"/>
    <n v="332"/>
    <n v="83"/>
    <m/>
    <n v="70.9375"/>
  </r>
  <r>
    <x v="707"/>
    <s v="Harlen Flores"/>
    <x v="1"/>
    <s v="10/11/2007"/>
    <x v="707"/>
    <n v="7584387868"/>
    <x v="707"/>
    <x v="7"/>
    <n v="300"/>
    <n v="217"/>
    <x v="7"/>
    <n v="75000"/>
    <n v="69454"/>
    <n v="69500"/>
    <n v="5500"/>
    <x v="47"/>
    <s v="TY4EVA"/>
    <n v="76"/>
    <n v="44"/>
    <n v="92"/>
    <n v="53"/>
    <n v="265"/>
    <n v="66.25"/>
    <n v="40"/>
    <n v="35"/>
    <n v="91"/>
    <n v="56"/>
    <n v="222"/>
    <x v="51"/>
    <n v="61"/>
    <n v="52"/>
    <n v="81"/>
    <n v="37"/>
    <n v="231"/>
    <n v="57.75"/>
    <n v="68"/>
    <n v="99"/>
    <n v="61"/>
    <n v="89"/>
    <n v="317"/>
    <n v="79.25"/>
    <m/>
    <n v="64.6875"/>
  </r>
  <r>
    <x v="708"/>
    <s v="Fraser Glover"/>
    <x v="0"/>
    <s v="11/11/2007"/>
    <x v="708"/>
    <n v="7604069823"/>
    <x v="708"/>
    <x v="7"/>
    <n v="300"/>
    <n v="237"/>
    <x v="31"/>
    <n v="75000"/>
    <n v="64413"/>
    <n v="64500"/>
    <n v="10500"/>
    <x v="5"/>
    <s v="0LTJD2"/>
    <n v="49"/>
    <n v="91"/>
    <n v="94"/>
    <n v="53"/>
    <n v="287"/>
    <n v="71.75"/>
    <n v="44"/>
    <n v="95"/>
    <n v="42"/>
    <n v="51"/>
    <n v="232"/>
    <x v="78"/>
    <n v="44"/>
    <n v="39"/>
    <n v="36"/>
    <n v="62"/>
    <n v="181"/>
    <n v="45.25"/>
    <n v="76"/>
    <n v="62"/>
    <n v="49"/>
    <n v="64"/>
    <n v="251"/>
    <n v="62.75"/>
    <m/>
    <n v="59.4375"/>
  </r>
  <r>
    <x v="709"/>
    <s v="Reef Kane"/>
    <x v="1"/>
    <s v="19/11/2007"/>
    <x v="709"/>
    <n v="7631893078"/>
    <x v="709"/>
    <x v="7"/>
    <n v="300"/>
    <n v="190"/>
    <x v="35"/>
    <n v="75000"/>
    <n v="72451"/>
    <n v="72500"/>
    <n v="2500"/>
    <x v="48"/>
    <s v="DXFO2W"/>
    <n v="46"/>
    <n v="89"/>
    <n v="89"/>
    <n v="54"/>
    <n v="278"/>
    <n v="69.5"/>
    <n v="58"/>
    <n v="57"/>
    <n v="49"/>
    <n v="93"/>
    <n v="257"/>
    <x v="85"/>
    <n v="58"/>
    <n v="68"/>
    <n v="86"/>
    <n v="93"/>
    <n v="305"/>
    <n v="76.25"/>
    <n v="66"/>
    <n v="66"/>
    <n v="76"/>
    <n v="64"/>
    <n v="272"/>
    <n v="68"/>
    <m/>
    <n v="69.5"/>
  </r>
  <r>
    <x v="710"/>
    <s v="Archer Brandt"/>
    <x v="0"/>
    <s v="24/11/2007"/>
    <x v="710"/>
    <n v="7641227992"/>
    <x v="710"/>
    <x v="7"/>
    <n v="300"/>
    <n v="232"/>
    <x v="22"/>
    <n v="75000"/>
    <n v="73092"/>
    <n v="73500"/>
    <n v="1500"/>
    <x v="107"/>
    <s v="Q3WOBB"/>
    <n v="89"/>
    <n v="67"/>
    <n v="52"/>
    <n v="90"/>
    <n v="298"/>
    <n v="74.5"/>
    <n v="39"/>
    <n v="89"/>
    <n v="54"/>
    <n v="56"/>
    <n v="238"/>
    <x v="35"/>
    <n v="96"/>
    <n v="99"/>
    <n v="88"/>
    <n v="63"/>
    <n v="346"/>
    <n v="86.5"/>
    <n v="55"/>
    <n v="46"/>
    <n v="47"/>
    <n v="43"/>
    <n v="191"/>
    <n v="47.75"/>
    <m/>
    <n v="67.0625"/>
  </r>
  <r>
    <x v="711"/>
    <s v="Emilis Fraser"/>
    <x v="1"/>
    <s v="29/11/2007"/>
    <x v="711"/>
    <n v="7665402786"/>
    <x v="711"/>
    <x v="7"/>
    <n v="300"/>
    <n v="273"/>
    <x v="4"/>
    <n v="75000"/>
    <n v="71020"/>
    <n v="71500"/>
    <n v="3500"/>
    <x v="118"/>
    <s v="CJT31V"/>
    <n v="81"/>
    <n v="55"/>
    <n v="74"/>
    <n v="72"/>
    <n v="282"/>
    <n v="70.5"/>
    <n v="61"/>
    <n v="75"/>
    <n v="96"/>
    <n v="38"/>
    <n v="270"/>
    <x v="30"/>
    <n v="94"/>
    <n v="95"/>
    <n v="61"/>
    <n v="53"/>
    <n v="303"/>
    <n v="75.75"/>
    <n v="78"/>
    <n v="43"/>
    <n v="90"/>
    <n v="81"/>
    <n v="292"/>
    <n v="73"/>
    <m/>
    <n v="71.6875"/>
  </r>
  <r>
    <x v="712"/>
    <s v="Zaki Mccaffrey"/>
    <x v="1"/>
    <s v="25/12/2007"/>
    <x v="712"/>
    <n v="7669830476"/>
    <x v="712"/>
    <x v="7"/>
    <n v="300"/>
    <n v="255"/>
    <x v="3"/>
    <n v="75000"/>
    <n v="68826"/>
    <n v="69000"/>
    <n v="6000"/>
    <x v="93"/>
    <s v="JLRHUB"/>
    <n v="92"/>
    <n v="38"/>
    <n v="55"/>
    <n v="63"/>
    <n v="248"/>
    <n v="62"/>
    <n v="60"/>
    <n v="79"/>
    <n v="95"/>
    <n v="42"/>
    <n v="276"/>
    <x v="157"/>
    <n v="79"/>
    <n v="45"/>
    <n v="54"/>
    <n v="70"/>
    <n v="248"/>
    <n v="62"/>
    <n v="84"/>
    <n v="80"/>
    <n v="41"/>
    <n v="64"/>
    <n v="269"/>
    <n v="67.25"/>
    <m/>
    <n v="65.0625"/>
  </r>
  <r>
    <x v="713"/>
    <s v="Timothy Allison"/>
    <x v="0"/>
    <s v="26/01/2007"/>
    <x v="713"/>
    <n v="7675845666"/>
    <x v="713"/>
    <x v="7"/>
    <n v="300"/>
    <n v="226"/>
    <x v="20"/>
    <n v="75000"/>
    <n v="73805"/>
    <n v="74000"/>
    <n v="1000"/>
    <x v="12"/>
    <s v="VJ3QRL"/>
    <n v="35"/>
    <n v="56"/>
    <n v="98"/>
    <n v="76"/>
    <n v="265"/>
    <n v="66.25"/>
    <n v="76"/>
    <n v="86"/>
    <n v="81"/>
    <n v="87"/>
    <n v="330"/>
    <x v="24"/>
    <n v="66"/>
    <n v="67"/>
    <n v="56"/>
    <n v="59"/>
    <n v="248"/>
    <n v="62"/>
    <n v="45"/>
    <n v="41"/>
    <n v="98"/>
    <n v="65"/>
    <n v="249"/>
    <n v="62.25"/>
    <m/>
    <n v="68.25"/>
  </r>
  <r>
    <x v="714"/>
    <s v="Virgil Russell"/>
    <x v="1"/>
    <s v="29/01/2007"/>
    <x v="714"/>
    <n v="7676514599"/>
    <x v="714"/>
    <x v="7"/>
    <n v="300"/>
    <n v="229"/>
    <x v="14"/>
    <n v="75000"/>
    <n v="68668"/>
    <n v="69000"/>
    <n v="6000"/>
    <x v="87"/>
    <s v="AYYODT"/>
    <n v="76"/>
    <n v="82"/>
    <n v="83"/>
    <n v="95"/>
    <n v="336"/>
    <n v="84"/>
    <n v="61"/>
    <n v="63"/>
    <n v="73"/>
    <n v="54"/>
    <n v="251"/>
    <x v="112"/>
    <n v="92"/>
    <n v="67"/>
    <n v="92"/>
    <n v="52"/>
    <n v="303"/>
    <n v="75.75"/>
    <n v="58"/>
    <n v="93"/>
    <n v="64"/>
    <n v="79"/>
    <n v="294"/>
    <n v="73.5"/>
    <m/>
    <n v="74"/>
  </r>
  <r>
    <x v="715"/>
    <s v="Orson Alford"/>
    <x v="0"/>
    <s v="04/02/2007"/>
    <x v="715"/>
    <n v="7706347520"/>
    <x v="715"/>
    <x v="7"/>
    <n v="300"/>
    <n v="263"/>
    <x v="34"/>
    <n v="75000"/>
    <n v="69187"/>
    <n v="69500"/>
    <n v="5500"/>
    <x v="88"/>
    <s v="PE2TJY"/>
    <n v="79"/>
    <n v="86"/>
    <n v="36"/>
    <n v="49"/>
    <n v="250"/>
    <n v="62.5"/>
    <n v="36"/>
    <n v="95"/>
    <n v="75"/>
    <n v="36"/>
    <n v="242"/>
    <x v="119"/>
    <n v="63"/>
    <n v="85"/>
    <n v="55"/>
    <n v="59"/>
    <n v="262"/>
    <n v="65.5"/>
    <n v="55"/>
    <n v="56"/>
    <n v="43"/>
    <n v="42"/>
    <n v="196"/>
    <n v="49"/>
    <m/>
    <n v="59.375"/>
  </r>
  <r>
    <x v="716"/>
    <s v="Solomon Paine"/>
    <x v="1"/>
    <s v="12/02/2007"/>
    <x v="716"/>
    <n v="7721627158"/>
    <x v="716"/>
    <x v="7"/>
    <n v="300"/>
    <n v="284"/>
    <x v="1"/>
    <n v="75000"/>
    <n v="72324"/>
    <n v="72500"/>
    <n v="2500"/>
    <x v="32"/>
    <s v="YS14FD"/>
    <n v="68"/>
    <n v="52"/>
    <n v="82"/>
    <n v="59"/>
    <n v="261"/>
    <n v="65.25"/>
    <n v="83"/>
    <n v="87"/>
    <n v="88"/>
    <n v="70"/>
    <n v="328"/>
    <x v="49"/>
    <n v="51"/>
    <n v="93"/>
    <n v="76"/>
    <n v="97"/>
    <n v="317"/>
    <n v="79.25"/>
    <n v="82"/>
    <n v="58"/>
    <n v="58"/>
    <n v="86"/>
    <n v="284"/>
    <n v="71"/>
    <m/>
    <n v="74.375"/>
  </r>
  <r>
    <x v="717"/>
    <s v="Blair Charles"/>
    <x v="0"/>
    <s v="29/11/2007"/>
    <x v="717"/>
    <n v="7726812804"/>
    <x v="717"/>
    <x v="7"/>
    <n v="300"/>
    <n v="217"/>
    <x v="7"/>
    <n v="75000"/>
    <n v="61756"/>
    <n v="62000"/>
    <n v="13000"/>
    <x v="54"/>
    <s v="C8XLVF"/>
    <n v="35"/>
    <n v="50"/>
    <n v="53"/>
    <n v="93"/>
    <n v="231"/>
    <n v="57.75"/>
    <n v="77"/>
    <n v="96"/>
    <n v="45"/>
    <n v="68"/>
    <n v="286"/>
    <x v="113"/>
    <n v="96"/>
    <n v="98"/>
    <n v="71"/>
    <n v="86"/>
    <n v="351"/>
    <n v="87.75"/>
    <n v="45"/>
    <n v="92"/>
    <n v="66"/>
    <n v="52"/>
    <n v="255"/>
    <n v="63.75"/>
    <m/>
    <n v="70.1875"/>
  </r>
  <r>
    <x v="718"/>
    <s v="Zavier Cohen"/>
    <x v="1"/>
    <s v="05/01/2006"/>
    <x v="718"/>
    <n v="7727740758"/>
    <x v="718"/>
    <x v="8"/>
    <n v="300"/>
    <n v="285"/>
    <x v="1"/>
    <n v="85000"/>
    <n v="73601"/>
    <n v="74000"/>
    <n v="11000"/>
    <x v="18"/>
    <s v="TNAA2B"/>
    <n v="95"/>
    <n v="51"/>
    <n v="39"/>
    <n v="94"/>
    <n v="279"/>
    <n v="69.75"/>
    <n v="40"/>
    <n v="61"/>
    <n v="84"/>
    <n v="97"/>
    <n v="282"/>
    <x v="21"/>
    <n v="46"/>
    <n v="74"/>
    <n v="93"/>
    <n v="39"/>
    <n v="252"/>
    <n v="63"/>
    <n v="71"/>
    <n v="80"/>
    <n v="56"/>
    <n v="95"/>
    <n v="302"/>
    <n v="75.5"/>
    <m/>
    <n v="69.6875"/>
  </r>
  <r>
    <x v="719"/>
    <s v="Shyam Oneill"/>
    <x v="0"/>
    <s v="17/01/2006"/>
    <x v="719"/>
    <n v="7760299270"/>
    <x v="719"/>
    <x v="8"/>
    <n v="300"/>
    <n v="272"/>
    <x v="4"/>
    <n v="85000"/>
    <n v="79427"/>
    <n v="79500"/>
    <n v="5500"/>
    <x v="19"/>
    <s v="OXX7XR"/>
    <n v="51"/>
    <n v="81"/>
    <n v="44"/>
    <n v="75"/>
    <n v="251"/>
    <n v="62.75"/>
    <n v="38"/>
    <n v="79"/>
    <n v="97"/>
    <n v="63"/>
    <n v="277"/>
    <x v="83"/>
    <n v="71"/>
    <n v="54"/>
    <n v="58"/>
    <n v="71"/>
    <n v="254"/>
    <n v="63.5"/>
    <n v="83"/>
    <n v="65"/>
    <n v="52"/>
    <n v="61"/>
    <n v="261"/>
    <n v="65.25"/>
    <m/>
    <n v="65.1875"/>
  </r>
  <r>
    <x v="720"/>
    <s v="Laith North"/>
    <x v="1"/>
    <s v="16/02/2006"/>
    <x v="720"/>
    <n v="7778313108"/>
    <x v="720"/>
    <x v="8"/>
    <n v="300"/>
    <n v="231"/>
    <x v="22"/>
    <n v="85000"/>
    <n v="75464"/>
    <n v="75500"/>
    <n v="9500"/>
    <x v="22"/>
    <s v="PWGV9Q"/>
    <n v="83"/>
    <n v="57"/>
    <n v="82"/>
    <n v="35"/>
    <n v="257"/>
    <n v="64.25"/>
    <n v="95"/>
    <n v="92"/>
    <n v="66"/>
    <n v="72"/>
    <n v="325"/>
    <x v="84"/>
    <n v="96"/>
    <n v="94"/>
    <n v="59"/>
    <n v="94"/>
    <n v="343"/>
    <n v="85.75"/>
    <n v="76"/>
    <n v="58"/>
    <n v="52"/>
    <n v="78"/>
    <n v="264"/>
    <n v="66"/>
    <m/>
    <n v="74.3125"/>
  </r>
  <r>
    <x v="721"/>
    <s v="Salman Colon"/>
    <x v="1"/>
    <s v="18/02/2006"/>
    <x v="721"/>
    <n v="7780025569"/>
    <x v="721"/>
    <x v="8"/>
    <n v="300"/>
    <n v="263"/>
    <x v="34"/>
    <n v="85000"/>
    <n v="83170"/>
    <n v="83500"/>
    <n v="1500"/>
    <x v="123"/>
    <s v="Y5I6H8"/>
    <n v="72"/>
    <n v="61"/>
    <n v="72"/>
    <n v="68"/>
    <n v="273"/>
    <n v="68.25"/>
    <n v="72"/>
    <n v="76"/>
    <n v="75"/>
    <n v="81"/>
    <n v="304"/>
    <x v="101"/>
    <n v="96"/>
    <n v="41"/>
    <n v="90"/>
    <n v="91"/>
    <n v="318"/>
    <n v="79.5"/>
    <n v="99"/>
    <n v="95"/>
    <n v="81"/>
    <n v="68"/>
    <n v="343"/>
    <n v="85.75"/>
    <m/>
    <n v="77.375"/>
  </r>
  <r>
    <x v="722"/>
    <s v="Kaif Whittington"/>
    <x v="1"/>
    <s v="24/02/2006"/>
    <x v="722"/>
    <n v="7820837719"/>
    <x v="722"/>
    <x v="8"/>
    <n v="300"/>
    <n v="253"/>
    <x v="5"/>
    <n v="85000"/>
    <n v="75784"/>
    <n v="76000"/>
    <n v="9000"/>
    <x v="23"/>
    <s v="J9JFGE"/>
    <n v="83"/>
    <n v="66"/>
    <n v="67"/>
    <n v="65"/>
    <n v="281"/>
    <n v="70.25"/>
    <n v="59"/>
    <n v="52"/>
    <n v="55"/>
    <n v="35"/>
    <n v="201"/>
    <x v="65"/>
    <n v="69"/>
    <n v="85"/>
    <n v="42"/>
    <n v="81"/>
    <n v="277"/>
    <n v="69.25"/>
    <n v="47"/>
    <n v="46"/>
    <n v="64"/>
    <n v="37"/>
    <n v="194"/>
    <n v="48.5"/>
    <m/>
    <n v="59.5625"/>
  </r>
  <r>
    <x v="723"/>
    <s v="Usmaan Erickson"/>
    <x v="1"/>
    <s v="05/04/2006"/>
    <x v="723"/>
    <n v="7823472363"/>
    <x v="723"/>
    <x v="8"/>
    <n v="300"/>
    <n v="211"/>
    <x v="16"/>
    <n v="85000"/>
    <n v="74368"/>
    <n v="74500"/>
    <n v="10500"/>
    <x v="119"/>
    <s v="7ZSAWC"/>
    <n v="68"/>
    <n v="85"/>
    <n v="51"/>
    <n v="50"/>
    <n v="254"/>
    <n v="63.5"/>
    <n v="82"/>
    <n v="66"/>
    <n v="64"/>
    <n v="65"/>
    <n v="277"/>
    <x v="83"/>
    <n v="73"/>
    <n v="39"/>
    <n v="90"/>
    <n v="63"/>
    <n v="265"/>
    <n v="66.25"/>
    <n v="36"/>
    <n v="86"/>
    <n v="79"/>
    <n v="75"/>
    <n v="276"/>
    <n v="69"/>
    <m/>
    <n v="67"/>
  </r>
  <r>
    <x v="724"/>
    <s v="Harlow Greig"/>
    <x v="1"/>
    <s v="13/04/2006"/>
    <x v="724"/>
    <n v="7846440203"/>
    <x v="724"/>
    <x v="8"/>
    <n v="300"/>
    <n v="289"/>
    <x v="19"/>
    <n v="85000"/>
    <n v="81994"/>
    <n v="82000"/>
    <n v="3000"/>
    <x v="24"/>
    <s v="PHJP48"/>
    <n v="71"/>
    <n v="35"/>
    <n v="84"/>
    <n v="73"/>
    <n v="263"/>
    <n v="65.75"/>
    <n v="74"/>
    <n v="54"/>
    <n v="68"/>
    <n v="59"/>
    <n v="255"/>
    <x v="122"/>
    <n v="40"/>
    <n v="76"/>
    <n v="95"/>
    <n v="96"/>
    <n v="307"/>
    <n v="76.75"/>
    <n v="96"/>
    <n v="72"/>
    <n v="90"/>
    <n v="45"/>
    <n v="303"/>
    <n v="75.75"/>
    <m/>
    <n v="70.5"/>
  </r>
  <r>
    <x v="725"/>
    <s v="Kalem Guthrie"/>
    <x v="1"/>
    <s v="01/06/2006"/>
    <x v="725"/>
    <n v="7848514647"/>
    <x v="725"/>
    <x v="8"/>
    <n v="300"/>
    <n v="235"/>
    <x v="33"/>
    <n v="85000"/>
    <n v="71096"/>
    <n v="71500"/>
    <n v="13500"/>
    <x v="1"/>
    <s v="YKVONQ"/>
    <n v="61"/>
    <n v="39"/>
    <n v="50"/>
    <n v="57"/>
    <n v="207"/>
    <n v="51.75"/>
    <n v="82"/>
    <n v="55"/>
    <n v="68"/>
    <n v="97"/>
    <n v="302"/>
    <x v="66"/>
    <n v="64"/>
    <n v="65"/>
    <n v="61"/>
    <n v="70"/>
    <n v="260"/>
    <n v="65"/>
    <n v="45"/>
    <n v="70"/>
    <n v="37"/>
    <n v="56"/>
    <n v="208"/>
    <n v="52"/>
    <m/>
    <n v="61.0625"/>
  </r>
  <r>
    <x v="726"/>
    <s v="Ishaaq Tillman"/>
    <x v="0"/>
    <s v="08/06/2006"/>
    <x v="726"/>
    <n v="7849156094"/>
    <x v="726"/>
    <x v="8"/>
    <n v="300"/>
    <n v="195"/>
    <x v="13"/>
    <n v="85000"/>
    <n v="77645"/>
    <n v="78000"/>
    <n v="7000"/>
    <x v="84"/>
    <s v="BRLR04"/>
    <n v="71"/>
    <n v="77"/>
    <n v="71"/>
    <n v="47"/>
    <n v="266"/>
    <n v="66.5"/>
    <n v="59"/>
    <n v="99"/>
    <n v="65"/>
    <n v="68"/>
    <n v="291"/>
    <x v="17"/>
    <n v="69"/>
    <n v="92"/>
    <n v="83"/>
    <n v="42"/>
    <n v="286"/>
    <n v="71.5"/>
    <n v="89"/>
    <n v="62"/>
    <n v="67"/>
    <n v="41"/>
    <n v="259"/>
    <n v="64.75"/>
    <m/>
    <n v="68.875"/>
  </r>
  <r>
    <x v="727"/>
    <s v="Casey Best"/>
    <x v="1"/>
    <s v="21/06/2006"/>
    <x v="727"/>
    <n v="7861913251"/>
    <x v="727"/>
    <x v="8"/>
    <n v="300"/>
    <n v="273"/>
    <x v="4"/>
    <n v="85000"/>
    <n v="75970"/>
    <n v="76000"/>
    <n v="9000"/>
    <x v="2"/>
    <s v="N55S08"/>
    <n v="85"/>
    <n v="63"/>
    <n v="63"/>
    <n v="66"/>
    <n v="277"/>
    <n v="69.25"/>
    <n v="63"/>
    <n v="67"/>
    <n v="91"/>
    <n v="70"/>
    <n v="291"/>
    <x v="17"/>
    <n v="47"/>
    <n v="93"/>
    <n v="45"/>
    <n v="92"/>
    <n v="277"/>
    <n v="69.25"/>
    <n v="80"/>
    <n v="79"/>
    <n v="88"/>
    <n v="66"/>
    <n v="313"/>
    <n v="78.25"/>
    <m/>
    <n v="72.375"/>
  </r>
  <r>
    <x v="728"/>
    <s v="David Churchill"/>
    <x v="0"/>
    <s v="08/07/2006"/>
    <x v="728"/>
    <n v="7862014630"/>
    <x v="728"/>
    <x v="8"/>
    <n v="300"/>
    <n v="225"/>
    <x v="20"/>
    <n v="85000"/>
    <n v="80546"/>
    <n v="81000"/>
    <n v="4000"/>
    <x v="60"/>
    <s v="PSB6ZN"/>
    <n v="52"/>
    <n v="47"/>
    <n v="85"/>
    <n v="81"/>
    <n v="265"/>
    <n v="66.25"/>
    <n v="41"/>
    <n v="91"/>
    <n v="88"/>
    <n v="86"/>
    <n v="306"/>
    <x v="134"/>
    <n v="92"/>
    <n v="95"/>
    <n v="88"/>
    <n v="84"/>
    <n v="359"/>
    <n v="89.75"/>
    <n v="64"/>
    <n v="96"/>
    <n v="99"/>
    <n v="80"/>
    <n v="339"/>
    <n v="84.75"/>
    <m/>
    <n v="79.3125"/>
  </r>
  <r>
    <x v="729"/>
    <s v="Aadam Hodges"/>
    <x v="0"/>
    <s v="14/07/2006"/>
    <x v="729"/>
    <n v="7876390100"/>
    <x v="729"/>
    <x v="8"/>
    <n v="300"/>
    <n v="258"/>
    <x v="30"/>
    <n v="85000"/>
    <n v="73907"/>
    <n v="74000"/>
    <n v="11000"/>
    <x v="115"/>
    <s v="8YL5MF"/>
    <n v="89"/>
    <n v="55"/>
    <n v="78"/>
    <n v="47"/>
    <n v="269"/>
    <n v="67.25"/>
    <n v="94"/>
    <n v="57"/>
    <n v="38"/>
    <n v="36"/>
    <n v="225"/>
    <x v="55"/>
    <n v="65"/>
    <n v="54"/>
    <n v="45"/>
    <n v="79"/>
    <n v="243"/>
    <n v="60.75"/>
    <n v="82"/>
    <n v="90"/>
    <n v="49"/>
    <n v="85"/>
    <n v="306"/>
    <n v="76.5"/>
    <m/>
    <n v="65.1875"/>
  </r>
  <r>
    <x v="730"/>
    <s v="Conrad Hunter"/>
    <x v="1"/>
    <s v="03/08/2006"/>
    <x v="730"/>
    <n v="7948610784"/>
    <x v="730"/>
    <x v="8"/>
    <n v="300"/>
    <n v="258"/>
    <x v="30"/>
    <n v="85000"/>
    <n v="75253"/>
    <n v="75500"/>
    <n v="9500"/>
    <x v="106"/>
    <s v="VM9CP3"/>
    <n v="76"/>
    <n v="59"/>
    <n v="64"/>
    <n v="75"/>
    <n v="274"/>
    <n v="68.5"/>
    <n v="95"/>
    <n v="83"/>
    <n v="89"/>
    <n v="78"/>
    <n v="345"/>
    <x v="53"/>
    <n v="72"/>
    <n v="64"/>
    <n v="42"/>
    <n v="53"/>
    <n v="231"/>
    <n v="57.75"/>
    <n v="69"/>
    <n v="45"/>
    <n v="50"/>
    <n v="99"/>
    <n v="263"/>
    <n v="65.75"/>
    <m/>
    <n v="69.5625"/>
  </r>
  <r>
    <x v="731"/>
    <s v="Cian Burt"/>
    <x v="1"/>
    <s v="16/08/2006"/>
    <x v="731"/>
    <n v="7963454490"/>
    <x v="731"/>
    <x v="8"/>
    <n v="300"/>
    <n v="222"/>
    <x v="26"/>
    <n v="85000"/>
    <n v="70098"/>
    <n v="70500"/>
    <n v="14500"/>
    <x v="9"/>
    <s v="ZBTGWN"/>
    <n v="51"/>
    <n v="93"/>
    <n v="98"/>
    <n v="68"/>
    <n v="310"/>
    <n v="77.5"/>
    <n v="97"/>
    <n v="56"/>
    <n v="69"/>
    <n v="64"/>
    <n v="286"/>
    <x v="113"/>
    <n v="66"/>
    <n v="64"/>
    <n v="75"/>
    <n v="99"/>
    <n v="304"/>
    <n v="76"/>
    <n v="88"/>
    <n v="57"/>
    <n v="76"/>
    <n v="45"/>
    <n v="266"/>
    <n v="66.5"/>
    <m/>
    <n v="72.875"/>
  </r>
  <r>
    <x v="732"/>
    <s v="Ahsan Markham"/>
    <x v="1"/>
    <s v="25/08/2006"/>
    <x v="732"/>
    <n v="7975371059"/>
    <x v="732"/>
    <x v="8"/>
    <n v="300"/>
    <n v="278"/>
    <x v="2"/>
    <n v="85000"/>
    <n v="81733"/>
    <n v="82000"/>
    <n v="3000"/>
    <x v="10"/>
    <s v="HL5JHG"/>
    <n v="75"/>
    <n v="64"/>
    <n v="51"/>
    <n v="42"/>
    <n v="232"/>
    <n v="58"/>
    <n v="52"/>
    <n v="36"/>
    <n v="41"/>
    <n v="40"/>
    <n v="169"/>
    <x v="162"/>
    <n v="64"/>
    <n v="48"/>
    <n v="61"/>
    <n v="79"/>
    <n v="252"/>
    <n v="63"/>
    <n v="54"/>
    <n v="65"/>
    <n v="77"/>
    <n v="77"/>
    <n v="273"/>
    <n v="68.25"/>
    <m/>
    <n v="57.875"/>
  </r>
  <r>
    <x v="733"/>
    <s v="Jarod Mcconnell"/>
    <x v="0"/>
    <s v="27/08/2006"/>
    <x v="733"/>
    <n v="7989647510"/>
    <x v="733"/>
    <x v="8"/>
    <n v="300"/>
    <n v="202"/>
    <x v="12"/>
    <n v="85000"/>
    <n v="71293"/>
    <n v="71500"/>
    <n v="13500"/>
    <x v="93"/>
    <s v="FD9RQS"/>
    <n v="55"/>
    <n v="78"/>
    <n v="82"/>
    <n v="62"/>
    <n v="277"/>
    <n v="69.25"/>
    <n v="92"/>
    <n v="83"/>
    <n v="48"/>
    <n v="46"/>
    <n v="269"/>
    <x v="27"/>
    <n v="38"/>
    <n v="84"/>
    <n v="47"/>
    <n v="85"/>
    <n v="254"/>
    <n v="63.5"/>
    <n v="76"/>
    <n v="82"/>
    <n v="71"/>
    <n v="50"/>
    <n v="279"/>
    <n v="69.75"/>
    <m/>
    <n v="67.4375"/>
  </r>
  <r>
    <x v="734"/>
    <s v="Earl Molloy"/>
    <x v="0"/>
    <s v="12/10/2006"/>
    <x v="734"/>
    <n v="8066050438"/>
    <x v="734"/>
    <x v="8"/>
    <n v="300"/>
    <n v="236"/>
    <x v="31"/>
    <n v="85000"/>
    <n v="72595"/>
    <n v="73000"/>
    <n v="12000"/>
    <x v="13"/>
    <s v="RKD7M8"/>
    <n v="63"/>
    <n v="44"/>
    <n v="81"/>
    <n v="39"/>
    <n v="227"/>
    <n v="56.75"/>
    <n v="86"/>
    <n v="50"/>
    <n v="72"/>
    <n v="75"/>
    <n v="283"/>
    <x v="62"/>
    <n v="43"/>
    <n v="85"/>
    <n v="70"/>
    <n v="86"/>
    <n v="284"/>
    <n v="71"/>
    <n v="91"/>
    <n v="63"/>
    <n v="56"/>
    <n v="91"/>
    <n v="301"/>
    <n v="75.25"/>
    <m/>
    <n v="68.4375"/>
  </r>
  <r>
    <x v="735"/>
    <s v="Henri Oconnell"/>
    <x v="1"/>
    <s v="30/10/2006"/>
    <x v="735"/>
    <n v="8072550450"/>
    <x v="735"/>
    <x v="8"/>
    <n v="300"/>
    <n v="266"/>
    <x v="10"/>
    <n v="85000"/>
    <n v="80174"/>
    <n v="80500"/>
    <n v="4500"/>
    <x v="67"/>
    <s v="PT2NX9"/>
    <n v="62"/>
    <n v="82"/>
    <n v="65"/>
    <n v="41"/>
    <n v="250"/>
    <n v="62.5"/>
    <n v="52"/>
    <n v="72"/>
    <n v="56"/>
    <n v="82"/>
    <n v="262"/>
    <x v="117"/>
    <n v="98"/>
    <n v="78"/>
    <n v="37"/>
    <n v="78"/>
    <n v="291"/>
    <n v="72.75"/>
    <n v="44"/>
    <n v="92"/>
    <n v="59"/>
    <n v="63"/>
    <n v="258"/>
    <n v="64.5"/>
    <m/>
    <n v="66.3125"/>
  </r>
  <r>
    <x v="736"/>
    <s v="Derek Farrow"/>
    <x v="0"/>
    <s v="31/10/2006"/>
    <x v="736"/>
    <n v="8083955436"/>
    <x v="736"/>
    <x v="8"/>
    <n v="300"/>
    <n v="236"/>
    <x v="31"/>
    <n v="85000"/>
    <n v="70167"/>
    <n v="70500"/>
    <n v="14500"/>
    <x v="14"/>
    <s v="JJYBZK"/>
    <n v="70"/>
    <n v="36"/>
    <n v="99"/>
    <n v="93"/>
    <n v="298"/>
    <n v="74.5"/>
    <n v="51"/>
    <n v="85"/>
    <n v="87"/>
    <n v="70"/>
    <n v="293"/>
    <x v="8"/>
    <n v="88"/>
    <n v="89"/>
    <n v="76"/>
    <n v="57"/>
    <n v="310"/>
    <n v="77.5"/>
    <n v="42"/>
    <n v="65"/>
    <n v="57"/>
    <n v="80"/>
    <n v="244"/>
    <n v="61"/>
    <m/>
    <n v="71.5625"/>
  </r>
  <r>
    <x v="737"/>
    <s v="Beauden Vincent"/>
    <x v="0"/>
    <s v="11/11/2006"/>
    <x v="737"/>
    <n v="8085897670"/>
    <x v="737"/>
    <x v="8"/>
    <n v="300"/>
    <n v="280"/>
    <x v="2"/>
    <n v="85000"/>
    <n v="81745"/>
    <n v="82000"/>
    <n v="3000"/>
    <x v="51"/>
    <s v="GN1I1C"/>
    <n v="92"/>
    <n v="94"/>
    <n v="49"/>
    <n v="92"/>
    <n v="327"/>
    <n v="81.75"/>
    <n v="95"/>
    <n v="95"/>
    <n v="64"/>
    <n v="37"/>
    <n v="291"/>
    <x v="17"/>
    <n v="73"/>
    <n v="54"/>
    <n v="50"/>
    <n v="60"/>
    <n v="237"/>
    <n v="59.25"/>
    <n v="65"/>
    <n v="38"/>
    <n v="37"/>
    <n v="78"/>
    <n v="218"/>
    <n v="54.5"/>
    <m/>
    <n v="67.0625"/>
  </r>
  <r>
    <x v="738"/>
    <s v="Cristian Rennie"/>
    <x v="0"/>
    <s v="08/12/2006"/>
    <x v="738"/>
    <n v="8090578777"/>
    <x v="738"/>
    <x v="8"/>
    <n v="300"/>
    <n v="278"/>
    <x v="2"/>
    <n v="85000"/>
    <n v="82833"/>
    <n v="83000"/>
    <n v="2000"/>
    <x v="31"/>
    <s v="5H1APV"/>
    <n v="54"/>
    <n v="49"/>
    <n v="79"/>
    <n v="36"/>
    <n v="218"/>
    <n v="54.5"/>
    <n v="48"/>
    <n v="78"/>
    <n v="73"/>
    <n v="46"/>
    <n v="245"/>
    <x v="15"/>
    <n v="50"/>
    <n v="81"/>
    <n v="47"/>
    <n v="51"/>
    <n v="229"/>
    <n v="57.25"/>
    <n v="68"/>
    <n v="99"/>
    <n v="79"/>
    <n v="66"/>
    <n v="312"/>
    <n v="78"/>
    <m/>
    <n v="62.75"/>
  </r>
  <r>
    <x v="739"/>
    <s v="Mylie Mckay"/>
    <x v="1"/>
    <s v="12/12/2006"/>
    <x v="739"/>
    <n v="8091102304"/>
    <x v="739"/>
    <x v="8"/>
    <n v="300"/>
    <n v="254"/>
    <x v="3"/>
    <n v="85000"/>
    <n v="79929"/>
    <n v="80000"/>
    <n v="5000"/>
    <x v="117"/>
    <s v="BWEYZJ"/>
    <n v="83"/>
    <n v="87"/>
    <n v="82"/>
    <n v="65"/>
    <n v="317"/>
    <n v="79.25"/>
    <n v="57"/>
    <n v="56"/>
    <n v="82"/>
    <n v="89"/>
    <n v="284"/>
    <x v="80"/>
    <n v="96"/>
    <n v="97"/>
    <n v="80"/>
    <n v="93"/>
    <n v="366"/>
    <n v="91.5"/>
    <n v="61"/>
    <n v="41"/>
    <n v="44"/>
    <n v="58"/>
    <n v="204"/>
    <n v="51"/>
    <m/>
    <n v="73.1875"/>
  </r>
  <r>
    <x v="740"/>
    <s v="Samual Wong"/>
    <x v="0"/>
    <s v="15/12/2006"/>
    <x v="740"/>
    <n v="8094946514"/>
    <x v="740"/>
    <x v="8"/>
    <n v="300"/>
    <n v="283"/>
    <x v="11"/>
    <n v="85000"/>
    <n v="79189"/>
    <n v="79500"/>
    <n v="5500"/>
    <x v="32"/>
    <s v="JLYE9U"/>
    <n v="86"/>
    <n v="71"/>
    <n v="55"/>
    <n v="93"/>
    <n v="305"/>
    <n v="76.25"/>
    <n v="71"/>
    <n v="48"/>
    <n v="93"/>
    <n v="64"/>
    <n v="276"/>
    <x v="157"/>
    <n v="83"/>
    <n v="43"/>
    <n v="92"/>
    <n v="99"/>
    <n v="317"/>
    <n v="79.25"/>
    <n v="39"/>
    <n v="70"/>
    <n v="85"/>
    <n v="67"/>
    <n v="261"/>
    <n v="65.25"/>
    <m/>
    <n v="72.4375"/>
  </r>
  <r>
    <x v="741"/>
    <s v="Ashraf Hills"/>
    <x v="1"/>
    <s v="21/12/2006"/>
    <x v="741"/>
    <n v="8109609684"/>
    <x v="741"/>
    <x v="8"/>
    <n v="300"/>
    <n v="192"/>
    <x v="9"/>
    <n v="85000"/>
    <n v="79747"/>
    <n v="80000"/>
    <n v="5000"/>
    <x v="111"/>
    <s v="9U8117"/>
    <n v="57"/>
    <n v="56"/>
    <n v="57"/>
    <n v="86"/>
    <n v="256"/>
    <n v="64"/>
    <n v="56"/>
    <n v="72"/>
    <n v="92"/>
    <n v="63"/>
    <n v="283"/>
    <x v="62"/>
    <n v="96"/>
    <n v="54"/>
    <n v="77"/>
    <n v="58"/>
    <n v="285"/>
    <n v="71.25"/>
    <n v="52"/>
    <n v="93"/>
    <n v="79"/>
    <n v="62"/>
    <n v="286"/>
    <n v="71.5"/>
    <m/>
    <n v="69.375"/>
  </r>
  <r>
    <x v="742"/>
    <s v="Tudor Kim"/>
    <x v="0"/>
    <s v="28/12/2006"/>
    <x v="742"/>
    <n v="8114188298"/>
    <x v="742"/>
    <x v="8"/>
    <n v="300"/>
    <n v="220"/>
    <x v="0"/>
    <n v="85000"/>
    <n v="76957"/>
    <n v="77000"/>
    <n v="8000"/>
    <x v="19"/>
    <s v="68A9QH"/>
    <n v="39"/>
    <n v="57"/>
    <n v="61"/>
    <n v="61"/>
    <n v="218"/>
    <n v="54.5"/>
    <n v="91"/>
    <n v="37"/>
    <n v="88"/>
    <n v="72"/>
    <n v="288"/>
    <x v="71"/>
    <n v="40"/>
    <n v="45"/>
    <n v="49"/>
    <n v="36"/>
    <n v="170"/>
    <n v="42.5"/>
    <n v="60"/>
    <n v="75"/>
    <n v="96"/>
    <n v="50"/>
    <n v="281"/>
    <n v="70.25"/>
    <m/>
    <n v="59.8125"/>
  </r>
  <r>
    <x v="743"/>
    <s v="Aj Calvert"/>
    <x v="1"/>
    <s v="16/01/2006"/>
    <x v="743"/>
    <n v="8135651628"/>
    <x v="743"/>
    <x v="8"/>
    <n v="300"/>
    <n v="289"/>
    <x v="19"/>
    <n v="85000"/>
    <n v="75950"/>
    <n v="76000"/>
    <n v="9000"/>
    <x v="36"/>
    <s v="ID20HP"/>
    <n v="68"/>
    <n v="68"/>
    <n v="88"/>
    <n v="50"/>
    <n v="274"/>
    <n v="68.5"/>
    <n v="65"/>
    <n v="56"/>
    <n v="73"/>
    <n v="53"/>
    <n v="247"/>
    <x v="72"/>
    <n v="40"/>
    <n v="76"/>
    <n v="55"/>
    <n v="46"/>
    <n v="217"/>
    <n v="54.25"/>
    <n v="98"/>
    <n v="55"/>
    <n v="99"/>
    <n v="88"/>
    <n v="340"/>
    <n v="85"/>
    <m/>
    <n v="67.375"/>
  </r>
  <r>
    <x v="744"/>
    <s v="Jolyon Chen"/>
    <x v="0"/>
    <s v="14/03/2006"/>
    <x v="744"/>
    <n v="8153342526"/>
    <x v="744"/>
    <x v="8"/>
    <n v="300"/>
    <n v="191"/>
    <x v="9"/>
    <n v="85000"/>
    <n v="84593"/>
    <n v="85000"/>
    <n v="0"/>
    <x v="39"/>
    <s v="KWG72J"/>
    <n v="92"/>
    <n v="54"/>
    <n v="44"/>
    <n v="89"/>
    <n v="279"/>
    <n v="69.75"/>
    <n v="40"/>
    <n v="75"/>
    <n v="97"/>
    <n v="52"/>
    <n v="264"/>
    <x v="105"/>
    <n v="55"/>
    <n v="48"/>
    <n v="60"/>
    <n v="70"/>
    <n v="233"/>
    <n v="58.25"/>
    <n v="70"/>
    <n v="62"/>
    <n v="50"/>
    <n v="99"/>
    <n v="281"/>
    <n v="70.25"/>
    <m/>
    <n v="66.0625"/>
  </r>
  <r>
    <x v="745"/>
    <s v="Diya Holloway"/>
    <x v="0"/>
    <s v="24/03/2006"/>
    <x v="745"/>
    <n v="8156242509"/>
    <x v="745"/>
    <x v="8"/>
    <n v="300"/>
    <n v="218"/>
    <x v="0"/>
    <n v="85000"/>
    <n v="71701"/>
    <n v="72000"/>
    <n v="13000"/>
    <x v="123"/>
    <s v="WG7LJN"/>
    <n v="93"/>
    <n v="99"/>
    <n v="49"/>
    <n v="45"/>
    <n v="286"/>
    <n v="71.5"/>
    <n v="87"/>
    <n v="47"/>
    <n v="96"/>
    <n v="57"/>
    <n v="287"/>
    <x v="102"/>
    <n v="86"/>
    <n v="45"/>
    <n v="39"/>
    <n v="53"/>
    <n v="223"/>
    <n v="55.75"/>
    <n v="52"/>
    <n v="83"/>
    <n v="90"/>
    <n v="67"/>
    <n v="292"/>
    <n v="73"/>
    <m/>
    <n v="68"/>
  </r>
  <r>
    <x v="746"/>
    <s v="Samson Barlow"/>
    <x v="1"/>
    <s v="02/04/2006"/>
    <x v="746"/>
    <n v="8181498312"/>
    <x v="746"/>
    <x v="8"/>
    <n v="300"/>
    <n v="260"/>
    <x v="15"/>
    <n v="85000"/>
    <n v="74657"/>
    <n v="75000"/>
    <n v="10000"/>
    <x v="72"/>
    <s v="5BDHVS"/>
    <n v="46"/>
    <n v="94"/>
    <n v="53"/>
    <n v="90"/>
    <n v="283"/>
    <n v="70.75"/>
    <n v="46"/>
    <n v="88"/>
    <n v="36"/>
    <n v="41"/>
    <n v="211"/>
    <x v="98"/>
    <n v="95"/>
    <n v="69"/>
    <n v="53"/>
    <n v="36"/>
    <n v="253"/>
    <n v="63.25"/>
    <n v="56"/>
    <n v="74"/>
    <n v="38"/>
    <n v="83"/>
    <n v="251"/>
    <n v="62.75"/>
    <m/>
    <n v="62.375"/>
  </r>
  <r>
    <x v="747"/>
    <s v="Saad Ewing"/>
    <x v="1"/>
    <s v="05/04/2006"/>
    <x v="747"/>
    <n v="8193828583"/>
    <x v="747"/>
    <x v="8"/>
    <n v="300"/>
    <n v="211"/>
    <x v="16"/>
    <n v="85000"/>
    <n v="82627"/>
    <n v="83000"/>
    <n v="2000"/>
    <x v="73"/>
    <s v="QQPB0G"/>
    <n v="39"/>
    <n v="63"/>
    <n v="60"/>
    <n v="74"/>
    <n v="236"/>
    <n v="59"/>
    <n v="79"/>
    <n v="97"/>
    <n v="78"/>
    <n v="70"/>
    <n v="324"/>
    <x v="129"/>
    <n v="74"/>
    <n v="83"/>
    <n v="64"/>
    <n v="41"/>
    <n v="262"/>
    <n v="65.5"/>
    <n v="73"/>
    <n v="87"/>
    <n v="47"/>
    <n v="71"/>
    <n v="278"/>
    <n v="69.5"/>
    <m/>
    <n v="68.75"/>
  </r>
  <r>
    <x v="748"/>
    <s v="Alister Mcgee"/>
    <x v="0"/>
    <s v="07/04/2006"/>
    <x v="748"/>
    <n v="8194640873"/>
    <x v="748"/>
    <x v="8"/>
    <n v="300"/>
    <n v="232"/>
    <x v="22"/>
    <n v="85000"/>
    <n v="79772"/>
    <n v="80000"/>
    <n v="5000"/>
    <x v="43"/>
    <s v="BV41P9"/>
    <n v="42"/>
    <n v="59"/>
    <n v="81"/>
    <n v="42"/>
    <n v="224"/>
    <n v="56"/>
    <n v="97"/>
    <n v="58"/>
    <n v="80"/>
    <n v="36"/>
    <n v="271"/>
    <x v="23"/>
    <n v="70"/>
    <n v="90"/>
    <n v="90"/>
    <n v="82"/>
    <n v="332"/>
    <n v="83"/>
    <n v="93"/>
    <n v="36"/>
    <n v="51"/>
    <n v="66"/>
    <n v="246"/>
    <n v="61.5"/>
    <m/>
    <n v="67.0625"/>
  </r>
  <r>
    <x v="749"/>
    <s v="Hari Edwards"/>
    <x v="1"/>
    <s v="09/04/2006"/>
    <x v="749"/>
    <n v="8194816784"/>
    <x v="749"/>
    <x v="8"/>
    <n v="300"/>
    <n v="244"/>
    <x v="29"/>
    <n v="85000"/>
    <n v="84849"/>
    <n v="85000"/>
    <n v="0"/>
    <x v="124"/>
    <s v="VSD3OD"/>
    <n v="44"/>
    <n v="82"/>
    <n v="67"/>
    <n v="86"/>
    <n v="279"/>
    <n v="69.75"/>
    <n v="40"/>
    <n v="78"/>
    <n v="78"/>
    <n v="54"/>
    <n v="250"/>
    <x v="58"/>
    <n v="50"/>
    <n v="90"/>
    <n v="79"/>
    <n v="84"/>
    <n v="303"/>
    <n v="75.75"/>
    <n v="46"/>
    <n v="85"/>
    <n v="86"/>
    <n v="92"/>
    <n v="309"/>
    <n v="77.25"/>
    <m/>
    <n v="71.3125"/>
  </r>
  <r>
    <x v="750"/>
    <s v="Erica Hayes"/>
    <x v="0"/>
    <s v="09/05/2006"/>
    <x v="750"/>
    <n v="8216928237"/>
    <x v="750"/>
    <x v="8"/>
    <n v="300"/>
    <n v="295"/>
    <x v="8"/>
    <n v="85000"/>
    <n v="77882"/>
    <n v="78000"/>
    <n v="7000"/>
    <x v="104"/>
    <s v="K7C2H0"/>
    <n v="80"/>
    <n v="47"/>
    <n v="39"/>
    <n v="55"/>
    <n v="221"/>
    <n v="55.25"/>
    <n v="79"/>
    <n v="35"/>
    <n v="97"/>
    <n v="59"/>
    <n v="270"/>
    <x v="30"/>
    <n v="90"/>
    <n v="78"/>
    <n v="85"/>
    <n v="65"/>
    <n v="318"/>
    <n v="79.5"/>
    <n v="58"/>
    <n v="35"/>
    <n v="60"/>
    <n v="94"/>
    <n v="247"/>
    <n v="61.75"/>
    <m/>
    <n v="66"/>
  </r>
  <r>
    <x v="751"/>
    <s v="Filip Tanner"/>
    <x v="1"/>
    <s v="12/05/2006"/>
    <x v="751"/>
    <n v="8224274236"/>
    <x v="751"/>
    <x v="8"/>
    <n v="300"/>
    <n v="201"/>
    <x v="12"/>
    <n v="85000"/>
    <n v="82302"/>
    <n v="82500"/>
    <n v="2500"/>
    <x v="0"/>
    <s v="0AQKP4"/>
    <n v="68"/>
    <n v="97"/>
    <n v="42"/>
    <n v="88"/>
    <n v="295"/>
    <n v="73.75"/>
    <n v="35"/>
    <n v="54"/>
    <n v="72"/>
    <n v="92"/>
    <n v="253"/>
    <x v="87"/>
    <n v="43"/>
    <n v="40"/>
    <n v="71"/>
    <n v="63"/>
    <n v="217"/>
    <n v="54.25"/>
    <n v="60"/>
    <n v="61"/>
    <n v="44"/>
    <n v="73"/>
    <n v="238"/>
    <n v="59.5"/>
    <m/>
    <n v="62.6875"/>
  </r>
  <r>
    <x v="752"/>
    <s v="Loki Holland"/>
    <x v="1"/>
    <s v="25/05/2006"/>
    <x v="752"/>
    <n v="8232177748"/>
    <x v="752"/>
    <x v="8"/>
    <n v="300"/>
    <n v="264"/>
    <x v="34"/>
    <n v="85000"/>
    <n v="77111"/>
    <n v="77500"/>
    <n v="7500"/>
    <x v="114"/>
    <s v="EQZLBG"/>
    <n v="53"/>
    <n v="96"/>
    <n v="96"/>
    <n v="55"/>
    <n v="300"/>
    <n v="75"/>
    <n v="71"/>
    <n v="38"/>
    <n v="81"/>
    <n v="39"/>
    <n v="229"/>
    <x v="118"/>
    <n v="40"/>
    <n v="73"/>
    <n v="40"/>
    <n v="64"/>
    <n v="217"/>
    <n v="54.25"/>
    <n v="79"/>
    <n v="81"/>
    <n v="69"/>
    <n v="78"/>
    <n v="307"/>
    <n v="76.75"/>
    <m/>
    <n v="65.8125"/>
  </r>
  <r>
    <x v="753"/>
    <s v="Riley Britton"/>
    <x v="1"/>
    <s v="09/06/2006"/>
    <x v="753"/>
    <n v="8236386861"/>
    <x v="753"/>
    <x v="8"/>
    <n v="300"/>
    <n v="210"/>
    <x v="16"/>
    <n v="85000"/>
    <n v="72188"/>
    <n v="72500"/>
    <n v="12500"/>
    <x v="1"/>
    <s v="OO2YQ4"/>
    <n v="71"/>
    <n v="46"/>
    <n v="96"/>
    <n v="42"/>
    <n v="255"/>
    <n v="63.75"/>
    <n v="41"/>
    <n v="89"/>
    <n v="58"/>
    <n v="62"/>
    <n v="250"/>
    <x v="58"/>
    <n v="45"/>
    <n v="76"/>
    <n v="54"/>
    <n v="89"/>
    <n v="264"/>
    <n v="66"/>
    <n v="52"/>
    <n v="64"/>
    <n v="76"/>
    <n v="98"/>
    <n v="290"/>
    <n v="72.5"/>
    <m/>
    <n v="66.1875"/>
  </r>
  <r>
    <x v="754"/>
    <s v="Frederic Galvan"/>
    <x v="1"/>
    <s v="13/07/2006"/>
    <x v="754"/>
    <n v="8261477866"/>
    <x v="754"/>
    <x v="8"/>
    <n v="300"/>
    <n v="196"/>
    <x v="13"/>
    <n v="85000"/>
    <n v="83892"/>
    <n v="84000"/>
    <n v="1000"/>
    <x v="60"/>
    <s v="I9664C"/>
    <n v="90"/>
    <n v="89"/>
    <n v="73"/>
    <n v="37"/>
    <n v="289"/>
    <n v="72.25"/>
    <n v="39"/>
    <n v="72"/>
    <n v="62"/>
    <n v="59"/>
    <n v="232"/>
    <x v="78"/>
    <n v="57"/>
    <n v="51"/>
    <n v="79"/>
    <n v="46"/>
    <n v="233"/>
    <n v="58.25"/>
    <n v="65"/>
    <n v="73"/>
    <n v="96"/>
    <n v="71"/>
    <n v="305"/>
    <n v="76.25"/>
    <m/>
    <n v="66.1875"/>
  </r>
  <r>
    <x v="755"/>
    <s v="Malaki Savage"/>
    <x v="1"/>
    <s v="15/07/2006"/>
    <x v="755"/>
    <n v="8262803123"/>
    <x v="755"/>
    <x v="8"/>
    <n v="300"/>
    <n v="256"/>
    <x v="3"/>
    <n v="85000"/>
    <n v="70517"/>
    <n v="71000"/>
    <n v="14000"/>
    <x v="116"/>
    <s v="31U8H6"/>
    <n v="93"/>
    <n v="40"/>
    <n v="74"/>
    <n v="35"/>
    <n v="242"/>
    <n v="60.5"/>
    <n v="52"/>
    <n v="84"/>
    <n v="82"/>
    <n v="41"/>
    <n v="259"/>
    <x v="7"/>
    <n v="89"/>
    <n v="99"/>
    <n v="38"/>
    <n v="80"/>
    <n v="306"/>
    <n v="76.5"/>
    <n v="90"/>
    <n v="95"/>
    <n v="57"/>
    <n v="38"/>
    <n v="280"/>
    <n v="70"/>
    <m/>
    <n v="67.9375"/>
  </r>
  <r>
    <x v="756"/>
    <s v="Haris Hoffman"/>
    <x v="0"/>
    <s v="02/08/2006"/>
    <x v="756"/>
    <n v="8265224905"/>
    <x v="756"/>
    <x v="8"/>
    <n v="300"/>
    <n v="241"/>
    <x v="28"/>
    <n v="85000"/>
    <n v="70818"/>
    <n v="71000"/>
    <n v="14000"/>
    <x v="99"/>
    <s v="LWK7S6"/>
    <n v="55"/>
    <n v="85"/>
    <n v="91"/>
    <n v="61"/>
    <n v="292"/>
    <n v="73"/>
    <n v="93"/>
    <n v="96"/>
    <n v="86"/>
    <n v="77"/>
    <n v="352"/>
    <x v="163"/>
    <n v="76"/>
    <n v="94"/>
    <n v="69"/>
    <n v="38"/>
    <n v="277"/>
    <n v="69.25"/>
    <n v="40"/>
    <n v="64"/>
    <n v="83"/>
    <n v="89"/>
    <n v="276"/>
    <n v="69"/>
    <m/>
    <n v="74.8125"/>
  </r>
  <r>
    <x v="757"/>
    <s v="Kamal Bullock"/>
    <x v="0"/>
    <s v="18/08/2006"/>
    <x v="757"/>
    <n v="8270578816"/>
    <x v="757"/>
    <x v="8"/>
    <n v="300"/>
    <n v="276"/>
    <x v="18"/>
    <n v="85000"/>
    <n v="80924"/>
    <n v="81000"/>
    <n v="4000"/>
    <x v="48"/>
    <s v="95PD3Q"/>
    <n v="86"/>
    <n v="81"/>
    <n v="43"/>
    <n v="35"/>
    <n v="245"/>
    <n v="61.25"/>
    <n v="42"/>
    <n v="91"/>
    <n v="89"/>
    <n v="87"/>
    <n v="309"/>
    <x v="22"/>
    <n v="82"/>
    <n v="52"/>
    <n v="95"/>
    <n v="98"/>
    <n v="327"/>
    <n v="81.75"/>
    <n v="77"/>
    <n v="86"/>
    <n v="55"/>
    <n v="36"/>
    <n v="254"/>
    <n v="63.5"/>
    <m/>
    <n v="70.9375"/>
  </r>
  <r>
    <x v="758"/>
    <s v="Bradley Love"/>
    <x v="1"/>
    <s v="11/09/2006"/>
    <x v="758"/>
    <n v="8285443858"/>
    <x v="758"/>
    <x v="8"/>
    <n v="300"/>
    <n v="233"/>
    <x v="33"/>
    <n v="85000"/>
    <n v="75504"/>
    <n v="76000"/>
    <n v="9000"/>
    <x v="77"/>
    <s v="FYPKDF"/>
    <n v="57"/>
    <n v="92"/>
    <n v="82"/>
    <n v="49"/>
    <n v="280"/>
    <n v="70"/>
    <n v="38"/>
    <n v="80"/>
    <n v="89"/>
    <n v="73"/>
    <n v="280"/>
    <x v="28"/>
    <n v="90"/>
    <n v="64"/>
    <n v="47"/>
    <n v="83"/>
    <n v="284"/>
    <n v="71"/>
    <n v="46"/>
    <n v="42"/>
    <n v="42"/>
    <n v="76"/>
    <n v="206"/>
    <n v="51.5"/>
    <m/>
    <n v="65.625"/>
  </r>
  <r>
    <x v="759"/>
    <s v="Oscar Mcnamara"/>
    <x v="0"/>
    <s v="19/09/2006"/>
    <x v="759"/>
    <n v="8285523881"/>
    <x v="759"/>
    <x v="8"/>
    <n v="300"/>
    <n v="253"/>
    <x v="5"/>
    <n v="85000"/>
    <n v="73599"/>
    <n v="74000"/>
    <n v="11000"/>
    <x v="10"/>
    <s v="Z7N4N0"/>
    <n v="40"/>
    <n v="95"/>
    <n v="63"/>
    <n v="78"/>
    <n v="276"/>
    <n v="69"/>
    <n v="80"/>
    <n v="58"/>
    <n v="59"/>
    <n v="87"/>
    <n v="284"/>
    <x v="80"/>
    <n v="90"/>
    <n v="56"/>
    <n v="44"/>
    <n v="74"/>
    <n v="264"/>
    <n v="66"/>
    <n v="73"/>
    <n v="78"/>
    <n v="50"/>
    <n v="36"/>
    <n v="237"/>
    <n v="59.25"/>
    <m/>
    <n v="66.3125"/>
  </r>
  <r>
    <x v="760"/>
    <s v="Teddie Clarke"/>
    <x v="1"/>
    <s v="22/09/2006"/>
    <x v="760"/>
    <n v="8323441997"/>
    <x v="760"/>
    <x v="8"/>
    <n v="300"/>
    <n v="264"/>
    <x v="34"/>
    <n v="85000"/>
    <n v="78551"/>
    <n v="79000"/>
    <n v="6000"/>
    <x v="100"/>
    <s v="HAPQM4"/>
    <n v="79"/>
    <n v="42"/>
    <n v="73"/>
    <n v="40"/>
    <n v="234"/>
    <n v="58.5"/>
    <n v="88"/>
    <n v="88"/>
    <n v="52"/>
    <n v="59"/>
    <n v="287"/>
    <x v="102"/>
    <n v="98"/>
    <n v="87"/>
    <n v="64"/>
    <n v="67"/>
    <n v="316"/>
    <n v="79"/>
    <n v="64"/>
    <n v="93"/>
    <n v="77"/>
    <n v="56"/>
    <n v="290"/>
    <n v="72.5"/>
    <m/>
    <n v="70.4375"/>
  </r>
  <r>
    <x v="761"/>
    <s v="Neil Grimes"/>
    <x v="1"/>
    <s v="24/10/2006"/>
    <x v="761"/>
    <n v="8324128279"/>
    <x v="761"/>
    <x v="8"/>
    <n v="300"/>
    <n v="206"/>
    <x v="23"/>
    <n v="85000"/>
    <n v="73211"/>
    <n v="73500"/>
    <n v="11500"/>
    <x v="85"/>
    <s v="XWX88T"/>
    <n v="36"/>
    <n v="77"/>
    <n v="78"/>
    <n v="43"/>
    <n v="234"/>
    <n v="58.5"/>
    <n v="92"/>
    <n v="78"/>
    <n v="58"/>
    <n v="67"/>
    <n v="295"/>
    <x v="9"/>
    <n v="64"/>
    <n v="72"/>
    <n v="86"/>
    <n v="51"/>
    <n v="273"/>
    <n v="68.25"/>
    <n v="86"/>
    <n v="38"/>
    <n v="41"/>
    <n v="58"/>
    <n v="223"/>
    <n v="55.75"/>
    <m/>
    <n v="64.0625"/>
  </r>
  <r>
    <x v="762"/>
    <s v="Asif Cortes"/>
    <x v="0"/>
    <s v="08/11/2006"/>
    <x v="762"/>
    <n v="8349387943"/>
    <x v="762"/>
    <x v="8"/>
    <n v="300"/>
    <n v="206"/>
    <x v="23"/>
    <n v="85000"/>
    <n v="83316"/>
    <n v="83500"/>
    <n v="1500"/>
    <x v="15"/>
    <s v="8F3FKZ"/>
    <n v="65"/>
    <n v="56"/>
    <n v="41"/>
    <n v="87"/>
    <n v="249"/>
    <n v="62.25"/>
    <n v="37"/>
    <n v="58"/>
    <n v="97"/>
    <n v="76"/>
    <n v="268"/>
    <x v="48"/>
    <n v="43"/>
    <n v="81"/>
    <n v="60"/>
    <n v="65"/>
    <n v="249"/>
    <n v="62.25"/>
    <n v="51"/>
    <n v="86"/>
    <n v="65"/>
    <n v="69"/>
    <n v="271"/>
    <n v="67.75"/>
    <m/>
    <n v="64.8125"/>
  </r>
  <r>
    <x v="763"/>
    <s v="Aadam Buckley"/>
    <x v="1"/>
    <s v="12/11/2006"/>
    <x v="763"/>
    <n v="8353423490"/>
    <x v="763"/>
    <x v="8"/>
    <n v="300"/>
    <n v="287"/>
    <x v="19"/>
    <n v="85000"/>
    <n v="72006"/>
    <n v="72500"/>
    <n v="12500"/>
    <x v="88"/>
    <s v="SHYCCK"/>
    <n v="51"/>
    <n v="68"/>
    <n v="84"/>
    <n v="76"/>
    <n v="279"/>
    <n v="69.75"/>
    <n v="42"/>
    <n v="69"/>
    <n v="86"/>
    <n v="74"/>
    <n v="271"/>
    <x v="23"/>
    <n v="53"/>
    <n v="90"/>
    <n v="82"/>
    <n v="51"/>
    <n v="276"/>
    <n v="69"/>
    <n v="70"/>
    <n v="49"/>
    <n v="60"/>
    <n v="95"/>
    <n v="274"/>
    <n v="68.5"/>
    <m/>
    <n v="68.75"/>
  </r>
  <r>
    <x v="764"/>
    <s v="Ingrid Olsen"/>
    <x v="0"/>
    <s v="16/11/2006"/>
    <x v="764"/>
    <n v="8380119337"/>
    <x v="764"/>
    <x v="8"/>
    <n v="300"/>
    <n v="221"/>
    <x v="26"/>
    <n v="85000"/>
    <n v="75402"/>
    <n v="75500"/>
    <n v="9500"/>
    <x v="89"/>
    <s v="DW6TP1"/>
    <n v="82"/>
    <n v="82"/>
    <n v="91"/>
    <n v="87"/>
    <n v="342"/>
    <n v="85.5"/>
    <n v="40"/>
    <n v="53"/>
    <n v="59"/>
    <n v="77"/>
    <n v="229"/>
    <x v="118"/>
    <n v="79"/>
    <n v="40"/>
    <n v="77"/>
    <n v="99"/>
    <n v="295"/>
    <n v="73.75"/>
    <n v="96"/>
    <n v="64"/>
    <n v="68"/>
    <n v="92"/>
    <n v="320"/>
    <n v="80"/>
    <m/>
    <n v="74.125"/>
  </r>
  <r>
    <x v="765"/>
    <s v="Aidan Byrne"/>
    <x v="0"/>
    <s v="04/12/2006"/>
    <x v="765"/>
    <n v="8381567758"/>
    <x v="765"/>
    <x v="8"/>
    <n v="300"/>
    <n v="229"/>
    <x v="14"/>
    <n v="85000"/>
    <n v="74901"/>
    <n v="75000"/>
    <n v="10000"/>
    <x v="117"/>
    <s v="7I0OPL"/>
    <n v="36"/>
    <n v="85"/>
    <n v="35"/>
    <n v="36"/>
    <n v="192"/>
    <n v="48"/>
    <n v="68"/>
    <n v="43"/>
    <n v="51"/>
    <n v="97"/>
    <n v="259"/>
    <x v="7"/>
    <n v="70"/>
    <n v="38"/>
    <n v="41"/>
    <n v="75"/>
    <n v="224"/>
    <n v="56"/>
    <n v="35"/>
    <n v="67"/>
    <n v="71"/>
    <n v="96"/>
    <n v="269"/>
    <n v="67.25"/>
    <m/>
    <n v="59"/>
  </r>
  <r>
    <x v="766"/>
    <s v="Charli Boyer"/>
    <x v="0"/>
    <s v="25/12/2006"/>
    <x v="766"/>
    <n v="8405026109"/>
    <x v="766"/>
    <x v="8"/>
    <n v="300"/>
    <n v="233"/>
    <x v="33"/>
    <n v="85000"/>
    <n v="81918"/>
    <n v="82000"/>
    <n v="3000"/>
    <x v="53"/>
    <s v="V6PAEP"/>
    <n v="99"/>
    <n v="67"/>
    <n v="55"/>
    <n v="96"/>
    <n v="317"/>
    <n v="79.25"/>
    <n v="48"/>
    <n v="98"/>
    <n v="99"/>
    <n v="80"/>
    <n v="325"/>
    <x v="84"/>
    <n v="47"/>
    <n v="43"/>
    <n v="81"/>
    <n v="79"/>
    <n v="250"/>
    <n v="62.5"/>
    <n v="47"/>
    <n v="51"/>
    <n v="88"/>
    <n v="85"/>
    <n v="271"/>
    <n v="67.75"/>
    <m/>
    <n v="72.6875"/>
  </r>
  <r>
    <x v="767"/>
    <s v="Raja Donovan"/>
    <x v="1"/>
    <s v="27/12/2006"/>
    <x v="767"/>
    <n v="8422941016"/>
    <x v="767"/>
    <x v="8"/>
    <n v="300"/>
    <n v="290"/>
    <x v="17"/>
    <n v="85000"/>
    <n v="71418"/>
    <n v="71500"/>
    <n v="13500"/>
    <x v="80"/>
    <s v="MDQETA"/>
    <n v="48"/>
    <n v="92"/>
    <n v="59"/>
    <n v="48"/>
    <n v="247"/>
    <n v="61.75"/>
    <n v="42"/>
    <n v="88"/>
    <n v="72"/>
    <n v="39"/>
    <n v="241"/>
    <x v="116"/>
    <n v="85"/>
    <n v="72"/>
    <n v="38"/>
    <n v="47"/>
    <n v="242"/>
    <n v="60.5"/>
    <n v="52"/>
    <n v="68"/>
    <n v="40"/>
    <n v="66"/>
    <n v="226"/>
    <n v="56.5"/>
    <m/>
    <n v="59.75"/>
  </r>
  <r>
    <x v="768"/>
    <s v="Leyton Lugo"/>
    <x v="1"/>
    <s v="02/01/2006"/>
    <x v="768"/>
    <n v="8433700578"/>
    <x v="768"/>
    <x v="8"/>
    <n v="300"/>
    <n v="248"/>
    <x v="32"/>
    <n v="85000"/>
    <n v="81871"/>
    <n v="82000"/>
    <n v="3000"/>
    <x v="16"/>
    <s v="DCP3GJ"/>
    <n v="93"/>
    <n v="71"/>
    <n v="54"/>
    <n v="52"/>
    <n v="270"/>
    <n v="67.5"/>
    <n v="41"/>
    <n v="82"/>
    <n v="80"/>
    <n v="35"/>
    <n v="238"/>
    <x v="35"/>
    <n v="88"/>
    <n v="70"/>
    <n v="74"/>
    <n v="85"/>
    <n v="317"/>
    <n v="79.25"/>
    <n v="64"/>
    <n v="53"/>
    <n v="93"/>
    <n v="53"/>
    <n v="263"/>
    <n v="65.75"/>
    <m/>
    <n v="68"/>
  </r>
  <r>
    <x v="769"/>
    <s v="Irfan Mair"/>
    <x v="1"/>
    <s v="29/01/2006"/>
    <x v="769"/>
    <n v="8436815272"/>
    <x v="769"/>
    <x v="8"/>
    <n v="300"/>
    <n v="210"/>
    <x v="16"/>
    <n v="85000"/>
    <n v="75519"/>
    <n v="76000"/>
    <n v="9000"/>
    <x v="35"/>
    <s v="8X3UC4"/>
    <n v="70"/>
    <n v="84"/>
    <n v="64"/>
    <n v="62"/>
    <n v="280"/>
    <n v="70"/>
    <n v="53"/>
    <n v="47"/>
    <n v="49"/>
    <n v="70"/>
    <n v="219"/>
    <x v="100"/>
    <n v="54"/>
    <n v="81"/>
    <n v="69"/>
    <n v="98"/>
    <n v="302"/>
    <n v="75.5"/>
    <n v="59"/>
    <n v="56"/>
    <n v="98"/>
    <n v="75"/>
    <n v="288"/>
    <n v="72"/>
    <m/>
    <n v="68.0625"/>
  </r>
  <r>
    <x v="770"/>
    <s v="Atticus Warner"/>
    <x v="1"/>
    <s v="30/01/2006"/>
    <x v="770"/>
    <n v="8445944790"/>
    <x v="770"/>
    <x v="8"/>
    <n v="300"/>
    <n v="247"/>
    <x v="25"/>
    <n v="85000"/>
    <n v="80238"/>
    <n v="80500"/>
    <n v="4500"/>
    <x v="38"/>
    <s v="8IHH0J"/>
    <n v="57"/>
    <n v="70"/>
    <n v="36"/>
    <n v="96"/>
    <n v="259"/>
    <n v="64.75"/>
    <n v="77"/>
    <n v="80"/>
    <n v="48"/>
    <n v="49"/>
    <n v="254"/>
    <x v="60"/>
    <n v="74"/>
    <n v="70"/>
    <n v="42"/>
    <n v="58"/>
    <n v="244"/>
    <n v="61"/>
    <n v="67"/>
    <n v="35"/>
    <n v="94"/>
    <n v="37"/>
    <n v="233"/>
    <n v="58.25"/>
    <m/>
    <n v="61.875"/>
  </r>
  <r>
    <x v="771"/>
    <s v="Gia Talbot"/>
    <x v="1"/>
    <s v="31/01/2006"/>
    <x v="771"/>
    <n v="8457480385"/>
    <x v="771"/>
    <x v="8"/>
    <n v="300"/>
    <n v="216"/>
    <x v="7"/>
    <n v="85000"/>
    <n v="73192"/>
    <n v="73500"/>
    <n v="11500"/>
    <x v="96"/>
    <s v="UCJ1ID"/>
    <n v="53"/>
    <n v="97"/>
    <n v="53"/>
    <n v="59"/>
    <n v="262"/>
    <n v="65.5"/>
    <n v="37"/>
    <n v="93"/>
    <n v="39"/>
    <n v="94"/>
    <n v="263"/>
    <x v="36"/>
    <n v="53"/>
    <n v="83"/>
    <n v="78"/>
    <n v="51"/>
    <n v="265"/>
    <n v="66.25"/>
    <n v="57"/>
    <n v="97"/>
    <n v="55"/>
    <n v="77"/>
    <n v="286"/>
    <n v="71.5"/>
    <m/>
    <n v="67.25"/>
  </r>
  <r>
    <x v="772"/>
    <s v="Kiefer Lane"/>
    <x v="0"/>
    <s v="15/02/2006"/>
    <x v="772"/>
    <n v="8460053804"/>
    <x v="772"/>
    <x v="8"/>
    <n v="300"/>
    <n v="273"/>
    <x v="4"/>
    <n v="85000"/>
    <n v="75039"/>
    <n v="75500"/>
    <n v="9500"/>
    <x v="123"/>
    <s v="KM4TH7"/>
    <n v="68"/>
    <n v="80"/>
    <n v="91"/>
    <n v="89"/>
    <n v="328"/>
    <n v="82"/>
    <n v="73"/>
    <n v="90"/>
    <n v="36"/>
    <n v="93"/>
    <n v="292"/>
    <x v="6"/>
    <n v="36"/>
    <n v="89"/>
    <n v="75"/>
    <n v="45"/>
    <n v="245"/>
    <n v="61.25"/>
    <n v="48"/>
    <n v="83"/>
    <n v="78"/>
    <n v="71"/>
    <n v="280"/>
    <n v="70"/>
    <m/>
    <n v="71.5625"/>
  </r>
  <r>
    <x v="773"/>
    <s v="Akeel Webster"/>
    <x v="1"/>
    <s v="06/03/2006"/>
    <x v="773"/>
    <n v="8467134286"/>
    <x v="773"/>
    <x v="8"/>
    <n v="300"/>
    <n v="267"/>
    <x v="10"/>
    <n v="85000"/>
    <n v="72962"/>
    <n v="73000"/>
    <n v="12000"/>
    <x v="74"/>
    <s v="MP6EOJ"/>
    <n v="76"/>
    <n v="65"/>
    <n v="86"/>
    <n v="78"/>
    <n v="305"/>
    <n v="76.25"/>
    <n v="40"/>
    <n v="79"/>
    <n v="76"/>
    <n v="50"/>
    <n v="245"/>
    <x v="15"/>
    <n v="72"/>
    <n v="75"/>
    <n v="98"/>
    <n v="77"/>
    <n v="322"/>
    <n v="80.5"/>
    <n v="50"/>
    <n v="71"/>
    <n v="97"/>
    <n v="53"/>
    <n v="271"/>
    <n v="67.75"/>
    <m/>
    <n v="71.4375"/>
  </r>
  <r>
    <x v="774"/>
    <s v="Tomos Ray"/>
    <x v="0"/>
    <s v="08/03/2006"/>
    <x v="774"/>
    <n v="8473989913"/>
    <x v="774"/>
    <x v="8"/>
    <n v="300"/>
    <n v="212"/>
    <x v="6"/>
    <n v="85000"/>
    <n v="78148"/>
    <n v="78500"/>
    <n v="6500"/>
    <x v="83"/>
    <s v="1KYAU6"/>
    <n v="93"/>
    <n v="58"/>
    <n v="40"/>
    <n v="41"/>
    <n v="232"/>
    <n v="58"/>
    <n v="58"/>
    <n v="97"/>
    <n v="58"/>
    <n v="83"/>
    <n v="296"/>
    <x v="121"/>
    <n v="88"/>
    <n v="89"/>
    <n v="46"/>
    <n v="79"/>
    <n v="302"/>
    <n v="75.5"/>
    <n v="46"/>
    <n v="73"/>
    <n v="78"/>
    <n v="60"/>
    <n v="257"/>
    <n v="64.25"/>
    <m/>
    <n v="67.9375"/>
  </r>
  <r>
    <x v="775"/>
    <s v="Charley Vinson"/>
    <x v="1"/>
    <s v="16/03/2006"/>
    <x v="775"/>
    <n v="8499231677"/>
    <x v="775"/>
    <x v="8"/>
    <n v="300"/>
    <n v="244"/>
    <x v="29"/>
    <n v="85000"/>
    <n v="79566"/>
    <n v="80000"/>
    <n v="5000"/>
    <x v="0"/>
    <s v="2U83N1"/>
    <n v="98"/>
    <n v="48"/>
    <n v="35"/>
    <n v="44"/>
    <n v="225"/>
    <n v="56.25"/>
    <n v="81"/>
    <n v="59"/>
    <n v="67"/>
    <n v="96"/>
    <n v="303"/>
    <x v="77"/>
    <n v="57"/>
    <n v="69"/>
    <n v="91"/>
    <n v="61"/>
    <n v="278"/>
    <n v="69.5"/>
    <n v="80"/>
    <n v="67"/>
    <n v="58"/>
    <n v="92"/>
    <n v="297"/>
    <n v="74.25"/>
    <m/>
    <n v="68.9375"/>
  </r>
  <r>
    <x v="776"/>
    <s v="Wallace Marin"/>
    <x v="0"/>
    <s v="22/03/2006"/>
    <x v="776"/>
    <n v="8502484963"/>
    <x v="776"/>
    <x v="8"/>
    <n v="300"/>
    <n v="288"/>
    <x v="19"/>
    <n v="85000"/>
    <n v="81400"/>
    <n v="81500"/>
    <n v="3500"/>
    <x v="121"/>
    <s v="BFJT9T"/>
    <n v="74"/>
    <n v="47"/>
    <n v="61"/>
    <n v="66"/>
    <n v="248"/>
    <n v="62"/>
    <n v="88"/>
    <n v="46"/>
    <n v="38"/>
    <n v="60"/>
    <n v="232"/>
    <x v="78"/>
    <n v="66"/>
    <n v="51"/>
    <n v="83"/>
    <n v="38"/>
    <n v="238"/>
    <n v="59.5"/>
    <n v="48"/>
    <n v="71"/>
    <n v="55"/>
    <n v="87"/>
    <n v="261"/>
    <n v="65.25"/>
    <m/>
    <n v="61.1875"/>
  </r>
  <r>
    <x v="777"/>
    <s v="Bradlee Flores"/>
    <x v="1"/>
    <s v="29/03/2006"/>
    <x v="777"/>
    <n v="8520580703"/>
    <x v="777"/>
    <x v="8"/>
    <n v="300"/>
    <n v="270"/>
    <x v="27"/>
    <n v="85000"/>
    <n v="84471"/>
    <n v="84500"/>
    <n v="500"/>
    <x v="84"/>
    <s v="THFAGT"/>
    <n v="91"/>
    <n v="89"/>
    <n v="60"/>
    <n v="63"/>
    <n v="303"/>
    <n v="75.75"/>
    <n v="77"/>
    <n v="85"/>
    <n v="87"/>
    <n v="79"/>
    <n v="328"/>
    <x v="49"/>
    <n v="84"/>
    <n v="35"/>
    <n v="59"/>
    <n v="35"/>
    <n v="213"/>
    <n v="53.25"/>
    <n v="73"/>
    <n v="64"/>
    <n v="80"/>
    <n v="68"/>
    <n v="285"/>
    <n v="71.25"/>
    <m/>
    <n v="70.5625"/>
  </r>
  <r>
    <x v="778"/>
    <s v="Pearl Hail"/>
    <x v="1"/>
    <s v="13/05/2006"/>
    <x v="778"/>
    <n v="8530636829"/>
    <x v="778"/>
    <x v="8"/>
    <n v="300"/>
    <n v="202"/>
    <x v="12"/>
    <n v="85000"/>
    <n v="76677"/>
    <n v="77000"/>
    <n v="8000"/>
    <x v="97"/>
    <s v="XFNOA2"/>
    <n v="44"/>
    <n v="85"/>
    <n v="73"/>
    <n v="80"/>
    <n v="282"/>
    <n v="70.5"/>
    <n v="43"/>
    <n v="75"/>
    <n v="72"/>
    <n v="98"/>
    <n v="288"/>
    <x v="71"/>
    <n v="69"/>
    <n v="89"/>
    <n v="36"/>
    <n v="48"/>
    <n v="242"/>
    <n v="60.5"/>
    <n v="71"/>
    <n v="86"/>
    <n v="47"/>
    <n v="79"/>
    <n v="283"/>
    <n v="70.75"/>
    <m/>
    <n v="68.4375"/>
  </r>
  <r>
    <x v="779"/>
    <s v="Lamar Whitehouse"/>
    <x v="0"/>
    <s v="16/05/2006"/>
    <x v="779"/>
    <n v="8547640763"/>
    <x v="779"/>
    <x v="8"/>
    <n v="300"/>
    <n v="230"/>
    <x v="22"/>
    <n v="85000"/>
    <n v="78807"/>
    <n v="79000"/>
    <n v="6000"/>
    <x v="91"/>
    <s v="D36JJP"/>
    <n v="40"/>
    <n v="55"/>
    <n v="48"/>
    <n v="88"/>
    <n v="231"/>
    <n v="57.75"/>
    <n v="49"/>
    <n v="68"/>
    <n v="47"/>
    <n v="50"/>
    <n v="214"/>
    <x v="141"/>
    <n v="81"/>
    <n v="62"/>
    <n v="42"/>
    <n v="39"/>
    <n v="224"/>
    <n v="56"/>
    <n v="47"/>
    <n v="65"/>
    <n v="35"/>
    <n v="98"/>
    <n v="245"/>
    <n v="61.25"/>
    <m/>
    <n v="57.125"/>
  </r>
  <r>
    <x v="780"/>
    <s v="Murphy Forrest"/>
    <x v="1"/>
    <s v="03/06/2006"/>
    <x v="780"/>
    <n v="8565665792"/>
    <x v="780"/>
    <x v="8"/>
    <n v="300"/>
    <n v="291"/>
    <x v="17"/>
    <n v="85000"/>
    <n v="84538"/>
    <n v="85000"/>
    <n v="0"/>
    <x v="99"/>
    <s v="XA83A9"/>
    <n v="67"/>
    <n v="41"/>
    <n v="55"/>
    <n v="86"/>
    <n v="249"/>
    <n v="62.25"/>
    <n v="83"/>
    <n v="77"/>
    <n v="50"/>
    <n v="61"/>
    <n v="271"/>
    <x v="23"/>
    <n v="57"/>
    <n v="39"/>
    <n v="88"/>
    <n v="36"/>
    <n v="220"/>
    <n v="55"/>
    <n v="92"/>
    <n v="99"/>
    <n v="45"/>
    <n v="79"/>
    <n v="315"/>
    <n v="78.75"/>
    <m/>
    <n v="65.9375"/>
  </r>
  <r>
    <x v="781"/>
    <s v="Darius Peralta"/>
    <x v="1"/>
    <s v="07/06/2006"/>
    <x v="781"/>
    <n v="8590698574"/>
    <x v="781"/>
    <x v="8"/>
    <n v="300"/>
    <n v="243"/>
    <x v="29"/>
    <n v="85000"/>
    <n v="80618"/>
    <n v="81000"/>
    <n v="4000"/>
    <x v="62"/>
    <s v="8EI3VB"/>
    <n v="69"/>
    <n v="76"/>
    <n v="94"/>
    <n v="41"/>
    <n v="280"/>
    <n v="70"/>
    <n v="54"/>
    <n v="58"/>
    <n v="61"/>
    <n v="39"/>
    <n v="212"/>
    <x v="56"/>
    <n v="39"/>
    <n v="93"/>
    <n v="54"/>
    <n v="67"/>
    <n v="253"/>
    <n v="63.25"/>
    <n v="97"/>
    <n v="66"/>
    <n v="36"/>
    <n v="48"/>
    <n v="247"/>
    <n v="61.75"/>
    <m/>
    <n v="62"/>
  </r>
  <r>
    <x v="782"/>
    <s v="Burhan Hernandez"/>
    <x v="1"/>
    <s v="24/06/2006"/>
    <x v="782"/>
    <n v="8608075449"/>
    <x v="782"/>
    <x v="8"/>
    <n v="300"/>
    <n v="227"/>
    <x v="14"/>
    <n v="85000"/>
    <n v="82711"/>
    <n v="83000"/>
    <n v="2000"/>
    <x v="6"/>
    <s v="Q5JSF6"/>
    <n v="71"/>
    <n v="65"/>
    <n v="59"/>
    <n v="81"/>
    <n v="276"/>
    <n v="69"/>
    <n v="95"/>
    <n v="59"/>
    <n v="50"/>
    <n v="37"/>
    <n v="241"/>
    <x v="116"/>
    <n v="49"/>
    <n v="95"/>
    <n v="82"/>
    <n v="57"/>
    <n v="283"/>
    <n v="70.75"/>
    <n v="82"/>
    <n v="64"/>
    <n v="80"/>
    <n v="46"/>
    <n v="272"/>
    <n v="68"/>
    <m/>
    <n v="67"/>
  </r>
  <r>
    <x v="783"/>
    <s v="Alton Gamble"/>
    <x v="0"/>
    <s v="19/07/2006"/>
    <x v="783"/>
    <n v="8614270123"/>
    <x v="783"/>
    <x v="8"/>
    <n v="300"/>
    <n v="218"/>
    <x v="0"/>
    <n v="85000"/>
    <n v="82039"/>
    <n v="82500"/>
    <n v="2500"/>
    <x v="49"/>
    <s v="HNI2RT"/>
    <n v="67"/>
    <n v="98"/>
    <n v="90"/>
    <n v="69"/>
    <n v="324"/>
    <n v="81"/>
    <n v="50"/>
    <n v="73"/>
    <n v="91"/>
    <n v="42"/>
    <n v="256"/>
    <x v="67"/>
    <n v="50"/>
    <n v="90"/>
    <n v="76"/>
    <n v="76"/>
    <n v="292"/>
    <n v="73"/>
    <n v="88"/>
    <n v="35"/>
    <n v="56"/>
    <n v="40"/>
    <n v="219"/>
    <n v="54.75"/>
    <m/>
    <n v="68.1875"/>
  </r>
  <r>
    <x v="784"/>
    <s v="Lorenzo Adamson"/>
    <x v="0"/>
    <s v="22/08/2006"/>
    <x v="784"/>
    <n v="8631665740"/>
    <x v="784"/>
    <x v="8"/>
    <n v="300"/>
    <n v="190"/>
    <x v="35"/>
    <n v="85000"/>
    <n v="75201"/>
    <n v="75500"/>
    <n v="9500"/>
    <x v="8"/>
    <s v="UKDJXL"/>
    <n v="86"/>
    <n v="79"/>
    <n v="51"/>
    <n v="44"/>
    <n v="260"/>
    <n v="65"/>
    <n v="80"/>
    <n v="88"/>
    <n v="91"/>
    <n v="87"/>
    <n v="346"/>
    <x v="164"/>
    <n v="50"/>
    <n v="72"/>
    <n v="80"/>
    <n v="57"/>
    <n v="259"/>
    <n v="64.75"/>
    <n v="69"/>
    <n v="96"/>
    <n v="56"/>
    <n v="69"/>
    <n v="290"/>
    <n v="72.5"/>
    <m/>
    <n v="72.1875"/>
  </r>
  <r>
    <x v="785"/>
    <s v="Wilson Reynolds"/>
    <x v="1"/>
    <s v="04/09/2006"/>
    <x v="785"/>
    <n v="8635758175"/>
    <x v="785"/>
    <x v="8"/>
    <n v="300"/>
    <n v="252"/>
    <x v="5"/>
    <n v="85000"/>
    <n v="77724"/>
    <n v="78000"/>
    <n v="7000"/>
    <x v="118"/>
    <s v="MKHRS1"/>
    <n v="96"/>
    <n v="71"/>
    <n v="53"/>
    <n v="56"/>
    <n v="276"/>
    <n v="69"/>
    <n v="58"/>
    <n v="91"/>
    <n v="41"/>
    <n v="79"/>
    <n v="269"/>
    <x v="27"/>
    <n v="76"/>
    <n v="77"/>
    <n v="68"/>
    <n v="53"/>
    <n v="274"/>
    <n v="68.5"/>
    <n v="57"/>
    <n v="50"/>
    <n v="54"/>
    <n v="74"/>
    <n v="235"/>
    <n v="58.75"/>
    <m/>
    <n v="65.875"/>
  </r>
  <r>
    <x v="786"/>
    <s v="Mihai Barclay"/>
    <x v="0"/>
    <s v="11/09/2006"/>
    <x v="786"/>
    <n v="8636354174"/>
    <x v="786"/>
    <x v="8"/>
    <n v="300"/>
    <n v="279"/>
    <x v="2"/>
    <n v="85000"/>
    <n v="72759"/>
    <n v="73000"/>
    <n v="12000"/>
    <x v="63"/>
    <s v="MK6MXJ"/>
    <n v="93"/>
    <n v="49"/>
    <n v="45"/>
    <n v="89"/>
    <n v="276"/>
    <n v="69"/>
    <n v="99"/>
    <n v="61"/>
    <n v="79"/>
    <n v="50"/>
    <n v="289"/>
    <x v="26"/>
    <n v="69"/>
    <n v="79"/>
    <n v="86"/>
    <n v="44"/>
    <n v="278"/>
    <n v="69.5"/>
    <n v="90"/>
    <n v="51"/>
    <n v="40"/>
    <n v="69"/>
    <n v="250"/>
    <n v="62.5"/>
    <m/>
    <n v="68.3125"/>
  </r>
  <r>
    <x v="787"/>
    <s v="Kevin Blundell"/>
    <x v="0"/>
    <s v="26/09/2006"/>
    <x v="787"/>
    <n v="8644257585"/>
    <x v="787"/>
    <x v="8"/>
    <n v="300"/>
    <n v="236"/>
    <x v="31"/>
    <n v="85000"/>
    <n v="77462"/>
    <n v="77500"/>
    <n v="7500"/>
    <x v="79"/>
    <s v="V2VXKP"/>
    <n v="97"/>
    <n v="89"/>
    <n v="61"/>
    <n v="82"/>
    <n v="329"/>
    <n v="82.25"/>
    <n v="45"/>
    <n v="86"/>
    <n v="73"/>
    <n v="84"/>
    <n v="288"/>
    <x v="71"/>
    <n v="79"/>
    <n v="78"/>
    <n v="42"/>
    <n v="38"/>
    <n v="237"/>
    <n v="59.25"/>
    <n v="40"/>
    <n v="64"/>
    <n v="39"/>
    <n v="64"/>
    <n v="207"/>
    <n v="51.75"/>
    <m/>
    <n v="66.3125"/>
  </r>
  <r>
    <x v="788"/>
    <s v="Virgil Nelson"/>
    <x v="1"/>
    <s v="10/10/2006"/>
    <x v="788"/>
    <n v="8646500809"/>
    <x v="788"/>
    <x v="8"/>
    <n v="300"/>
    <n v="295"/>
    <x v="8"/>
    <n v="85000"/>
    <n v="70860"/>
    <n v="71000"/>
    <n v="14000"/>
    <x v="70"/>
    <s v="9G76T3"/>
    <n v="83"/>
    <n v="71"/>
    <n v="85"/>
    <n v="44"/>
    <n v="283"/>
    <n v="70.75"/>
    <n v="85"/>
    <n v="51"/>
    <n v="81"/>
    <n v="85"/>
    <n v="302"/>
    <x v="66"/>
    <n v="60"/>
    <n v="61"/>
    <n v="95"/>
    <n v="93"/>
    <n v="309"/>
    <n v="77.25"/>
    <n v="47"/>
    <n v="97"/>
    <n v="77"/>
    <n v="86"/>
    <n v="307"/>
    <n v="76.75"/>
    <m/>
    <n v="75.0625"/>
  </r>
  <r>
    <x v="789"/>
    <s v="Ranveer Galvan"/>
    <x v="1"/>
    <s v="03/12/2006"/>
    <x v="789"/>
    <n v="8647373818"/>
    <x v="789"/>
    <x v="8"/>
    <n v="300"/>
    <n v="293"/>
    <x v="8"/>
    <n v="85000"/>
    <n v="80234"/>
    <n v="80500"/>
    <n v="4500"/>
    <x v="51"/>
    <s v="7GXPTL"/>
    <n v="60"/>
    <n v="44"/>
    <n v="39"/>
    <n v="47"/>
    <n v="190"/>
    <n v="47.5"/>
    <n v="83"/>
    <n v="66"/>
    <n v="61"/>
    <n v="44"/>
    <n v="254"/>
    <x v="60"/>
    <n v="64"/>
    <n v="73"/>
    <n v="47"/>
    <n v="66"/>
    <n v="250"/>
    <n v="62.5"/>
    <n v="98"/>
    <n v="48"/>
    <n v="74"/>
    <n v="96"/>
    <n v="316"/>
    <n v="79"/>
    <m/>
    <n v="63.125"/>
  </r>
  <r>
    <x v="790"/>
    <s v="Alfred Barber"/>
    <x v="1"/>
    <s v="12/12/2006"/>
    <x v="790"/>
    <n v="8665898240"/>
    <x v="790"/>
    <x v="8"/>
    <n v="300"/>
    <n v="272"/>
    <x v="4"/>
    <n v="85000"/>
    <n v="84140"/>
    <n v="84500"/>
    <n v="500"/>
    <x v="88"/>
    <s v="VM7FMG"/>
    <n v="48"/>
    <n v="59"/>
    <n v="47"/>
    <n v="99"/>
    <n v="253"/>
    <n v="63.25"/>
    <n v="57"/>
    <n v="67"/>
    <n v="73"/>
    <n v="90"/>
    <n v="287"/>
    <x v="102"/>
    <n v="49"/>
    <n v="40"/>
    <n v="70"/>
    <n v="55"/>
    <n v="214"/>
    <n v="53.5"/>
    <n v="47"/>
    <n v="97"/>
    <n v="44"/>
    <n v="42"/>
    <n v="230"/>
    <n v="57.5"/>
    <m/>
    <n v="61.5"/>
  </r>
  <r>
    <x v="791"/>
    <s v="Gerald Holder"/>
    <x v="1"/>
    <s v="22/12/2006"/>
    <x v="791"/>
    <n v="8680791101"/>
    <x v="791"/>
    <x v="8"/>
    <n v="300"/>
    <n v="208"/>
    <x v="23"/>
    <n v="85000"/>
    <n v="81024"/>
    <n v="81500"/>
    <n v="3500"/>
    <x v="52"/>
    <s v="W61710"/>
    <n v="52"/>
    <n v="53"/>
    <n v="68"/>
    <n v="88"/>
    <n v="261"/>
    <n v="65.25"/>
    <n v="45"/>
    <n v="95"/>
    <n v="82"/>
    <n v="70"/>
    <n v="292"/>
    <x v="6"/>
    <n v="45"/>
    <n v="72"/>
    <n v="57"/>
    <n v="86"/>
    <n v="260"/>
    <n v="65"/>
    <n v="37"/>
    <n v="55"/>
    <n v="82"/>
    <n v="60"/>
    <n v="234"/>
    <n v="58.5"/>
    <m/>
    <n v="65.4375"/>
  </r>
  <r>
    <x v="792"/>
    <s v="Osama Marriott"/>
    <x v="0"/>
    <s v="29/12/2006"/>
    <x v="792"/>
    <n v="8689999991"/>
    <x v="792"/>
    <x v="8"/>
    <n v="300"/>
    <n v="289"/>
    <x v="19"/>
    <n v="85000"/>
    <n v="78352"/>
    <n v="78500"/>
    <n v="6500"/>
    <x v="80"/>
    <s v="HVFDVP"/>
    <n v="50"/>
    <n v="75"/>
    <n v="82"/>
    <n v="55"/>
    <n v="262"/>
    <n v="65.5"/>
    <n v="45"/>
    <n v="57"/>
    <n v="48"/>
    <n v="39"/>
    <n v="189"/>
    <x v="43"/>
    <n v="46"/>
    <n v="60"/>
    <n v="71"/>
    <n v="37"/>
    <n v="214"/>
    <n v="53.5"/>
    <n v="80"/>
    <n v="70"/>
    <n v="95"/>
    <n v="56"/>
    <n v="301"/>
    <n v="75.25"/>
    <m/>
    <n v="60.375"/>
  </r>
  <r>
    <x v="793"/>
    <s v="Raj Frederick"/>
    <x v="1"/>
    <s v="14/03/2006"/>
    <x v="793"/>
    <n v="8697788148"/>
    <x v="793"/>
    <x v="8"/>
    <n v="300"/>
    <n v="217"/>
    <x v="7"/>
    <n v="85000"/>
    <n v="77682"/>
    <n v="78000"/>
    <n v="7000"/>
    <x v="71"/>
    <s v="W7JE1J"/>
    <n v="49"/>
    <n v="82"/>
    <n v="69"/>
    <n v="76"/>
    <n v="276"/>
    <n v="69"/>
    <n v="52"/>
    <n v="46"/>
    <n v="81"/>
    <n v="79"/>
    <n v="258"/>
    <x v="11"/>
    <n v="65"/>
    <n v="42"/>
    <n v="65"/>
    <n v="85"/>
    <n v="257"/>
    <n v="64.25"/>
    <n v="66"/>
    <n v="50"/>
    <n v="45"/>
    <n v="65"/>
    <n v="226"/>
    <n v="56.5"/>
    <m/>
    <n v="63.5625"/>
  </r>
  <r>
    <x v="794"/>
    <s v="Saif Huff"/>
    <x v="1"/>
    <s v="29/03/2006"/>
    <x v="794"/>
    <n v="8706110734"/>
    <x v="794"/>
    <x v="8"/>
    <n v="300"/>
    <n v="272"/>
    <x v="4"/>
    <n v="85000"/>
    <n v="80052"/>
    <n v="80500"/>
    <n v="4500"/>
    <x v="96"/>
    <s v="GWAY2Y"/>
    <n v="93"/>
    <n v="92"/>
    <n v="57"/>
    <n v="53"/>
    <n v="295"/>
    <n v="73.75"/>
    <n v="67"/>
    <n v="56"/>
    <n v="51"/>
    <n v="89"/>
    <n v="263"/>
    <x v="36"/>
    <n v="46"/>
    <n v="74"/>
    <n v="64"/>
    <n v="80"/>
    <n v="264"/>
    <n v="66"/>
    <n v="66"/>
    <n v="97"/>
    <n v="47"/>
    <n v="77"/>
    <n v="287"/>
    <n v="71.75"/>
    <m/>
    <n v="69.3125"/>
  </r>
  <r>
    <x v="795"/>
    <s v="Declan William"/>
    <x v="1"/>
    <s v="01/04/2006"/>
    <x v="795"/>
    <n v="8708821490"/>
    <x v="795"/>
    <x v="8"/>
    <n v="300"/>
    <n v="271"/>
    <x v="27"/>
    <n v="85000"/>
    <n v="79080"/>
    <n v="79500"/>
    <n v="5500"/>
    <x v="22"/>
    <s v="A7FDRQ"/>
    <n v="57"/>
    <n v="97"/>
    <n v="62"/>
    <n v="54"/>
    <n v="270"/>
    <n v="67.5"/>
    <n v="47"/>
    <n v="80"/>
    <n v="56"/>
    <n v="77"/>
    <n v="260"/>
    <x v="70"/>
    <n v="49"/>
    <n v="76"/>
    <n v="85"/>
    <n v="64"/>
    <n v="274"/>
    <n v="68.5"/>
    <n v="92"/>
    <n v="62"/>
    <n v="43"/>
    <n v="46"/>
    <n v="243"/>
    <n v="60.75"/>
    <m/>
    <n v="65.4375"/>
  </r>
  <r>
    <x v="796"/>
    <s v="Anton Sykes"/>
    <x v="0"/>
    <s v="08/04/2006"/>
    <x v="796"/>
    <n v="8729267388"/>
    <x v="796"/>
    <x v="8"/>
    <n v="300"/>
    <n v="195"/>
    <x v="13"/>
    <n v="85000"/>
    <n v="70285"/>
    <n v="70500"/>
    <n v="14500"/>
    <x v="39"/>
    <s v="DY0FG1"/>
    <n v="53"/>
    <n v="52"/>
    <n v="83"/>
    <n v="50"/>
    <n v="238"/>
    <n v="59.5"/>
    <n v="92"/>
    <n v="44"/>
    <n v="69"/>
    <n v="98"/>
    <n v="303"/>
    <x v="77"/>
    <n v="52"/>
    <n v="76"/>
    <n v="72"/>
    <n v="37"/>
    <n v="237"/>
    <n v="59.25"/>
    <n v="80"/>
    <n v="84"/>
    <n v="48"/>
    <n v="93"/>
    <n v="305"/>
    <n v="76.25"/>
    <m/>
    <n v="67.6875"/>
  </r>
  <r>
    <x v="797"/>
    <s v="Atif Wells"/>
    <x v="1"/>
    <s v="15/04/2006"/>
    <x v="797"/>
    <n v="8775661894"/>
    <x v="797"/>
    <x v="8"/>
    <n v="300"/>
    <n v="262"/>
    <x v="15"/>
    <n v="85000"/>
    <n v="81260"/>
    <n v="81500"/>
    <n v="3500"/>
    <x v="73"/>
    <s v="IV8YF2"/>
    <n v="69"/>
    <n v="88"/>
    <n v="42"/>
    <n v="94"/>
    <n v="293"/>
    <n v="73.25"/>
    <n v="52"/>
    <n v="73"/>
    <n v="48"/>
    <n v="85"/>
    <n v="258"/>
    <x v="11"/>
    <n v="97"/>
    <n v="66"/>
    <n v="46"/>
    <n v="61"/>
    <n v="270"/>
    <n v="67.5"/>
    <n v="90"/>
    <n v="54"/>
    <n v="78"/>
    <n v="94"/>
    <n v="316"/>
    <n v="79"/>
    <m/>
    <n v="71.0625"/>
  </r>
  <r>
    <x v="798"/>
    <s v="Cieran Carter"/>
    <x v="0"/>
    <s v="03/05/2006"/>
    <x v="798"/>
    <n v="8804506046"/>
    <x v="798"/>
    <x v="8"/>
    <n v="300"/>
    <n v="245"/>
    <x v="25"/>
    <n v="85000"/>
    <n v="79641"/>
    <n v="80000"/>
    <n v="5000"/>
    <x v="43"/>
    <s v="OKNQUG"/>
    <n v="90"/>
    <n v="47"/>
    <n v="71"/>
    <n v="86"/>
    <n v="294"/>
    <n v="73.5"/>
    <n v="61"/>
    <n v="61"/>
    <n v="73"/>
    <n v="58"/>
    <n v="253"/>
    <x v="87"/>
    <n v="87"/>
    <n v="62"/>
    <n v="85"/>
    <n v="63"/>
    <n v="297"/>
    <n v="74.25"/>
    <n v="38"/>
    <n v="71"/>
    <n v="43"/>
    <n v="43"/>
    <n v="195"/>
    <n v="48.75"/>
    <m/>
    <n v="64.9375"/>
  </r>
  <r>
    <x v="799"/>
    <s v="Tobias Mcgill"/>
    <x v="1"/>
    <s v="06/06/2006"/>
    <x v="799"/>
    <n v="8804554409"/>
    <x v="799"/>
    <x v="8"/>
    <n v="300"/>
    <n v="229"/>
    <x v="14"/>
    <n v="85000"/>
    <n v="83749"/>
    <n v="84000"/>
    <n v="1000"/>
    <x v="124"/>
    <s v="ARJMZ8"/>
    <n v="88"/>
    <n v="39"/>
    <n v="70"/>
    <n v="52"/>
    <n v="249"/>
    <n v="62.25"/>
    <n v="53"/>
    <n v="76"/>
    <n v="57"/>
    <n v="35"/>
    <n v="221"/>
    <x v="94"/>
    <n v="54"/>
    <n v="43"/>
    <n v="36"/>
    <n v="45"/>
    <n v="178"/>
    <n v="44.5"/>
    <n v="77"/>
    <n v="91"/>
    <n v="47"/>
    <n v="37"/>
    <n v="252"/>
    <n v="63"/>
    <m/>
    <n v="56.25"/>
  </r>
  <r>
    <x v="800"/>
    <s v="Safa Mcnally"/>
    <x v="0"/>
    <s v="28/06/2006"/>
    <x v="800"/>
    <n v="8806170952"/>
    <x v="800"/>
    <x v="8"/>
    <n v="300"/>
    <n v="250"/>
    <x v="32"/>
    <n v="85000"/>
    <n v="77723"/>
    <n v="78000"/>
    <n v="7000"/>
    <x v="25"/>
    <s v="SO0ZGR"/>
    <n v="67"/>
    <n v="61"/>
    <n v="50"/>
    <n v="55"/>
    <n v="233"/>
    <n v="58.25"/>
    <n v="62"/>
    <n v="62"/>
    <n v="68"/>
    <n v="82"/>
    <n v="274"/>
    <x v="25"/>
    <n v="52"/>
    <n v="65"/>
    <n v="67"/>
    <n v="38"/>
    <n v="222"/>
    <n v="55.5"/>
    <n v="48"/>
    <n v="88"/>
    <n v="90"/>
    <n v="98"/>
    <n v="324"/>
    <n v="81"/>
    <m/>
    <n v="65.8125"/>
  </r>
  <r>
    <x v="801"/>
    <s v="Rafferty Wheatley"/>
    <x v="0"/>
    <s v="19/07/2006"/>
    <x v="801"/>
    <n v="8807149214"/>
    <x v="801"/>
    <x v="8"/>
    <n v="300"/>
    <n v="210"/>
    <x v="16"/>
    <n v="85000"/>
    <n v="82591"/>
    <n v="83000"/>
    <n v="2000"/>
    <x v="105"/>
    <s v="LM6M9Z"/>
    <n v="35"/>
    <n v="70"/>
    <n v="99"/>
    <n v="87"/>
    <n v="291"/>
    <n v="72.75"/>
    <n v="58"/>
    <n v="67"/>
    <n v="51"/>
    <n v="89"/>
    <n v="265"/>
    <x v="63"/>
    <n v="48"/>
    <n v="81"/>
    <n v="66"/>
    <n v="36"/>
    <n v="231"/>
    <n v="57.75"/>
    <n v="55"/>
    <n v="61"/>
    <n v="70"/>
    <n v="47"/>
    <n v="233"/>
    <n v="58.25"/>
    <m/>
    <n v="63.75"/>
  </r>
  <r>
    <x v="802"/>
    <s v="Caius Bartlett"/>
    <x v="1"/>
    <s v="28/07/2006"/>
    <x v="802"/>
    <n v="8810805972"/>
    <x v="802"/>
    <x v="8"/>
    <n v="300"/>
    <n v="190"/>
    <x v="35"/>
    <n v="85000"/>
    <n v="78745"/>
    <n v="79000"/>
    <n v="6000"/>
    <x v="121"/>
    <s v="XMXBDJ"/>
    <n v="46"/>
    <n v="92"/>
    <n v="79"/>
    <n v="88"/>
    <n v="305"/>
    <n v="76.25"/>
    <n v="55"/>
    <n v="65"/>
    <n v="61"/>
    <n v="92"/>
    <n v="273"/>
    <x v="89"/>
    <n v="97"/>
    <n v="50"/>
    <n v="91"/>
    <n v="57"/>
    <n v="295"/>
    <n v="73.75"/>
    <n v="65"/>
    <n v="52"/>
    <n v="90"/>
    <n v="39"/>
    <n v="246"/>
    <n v="61.5"/>
    <m/>
    <n v="69.9375"/>
  </r>
  <r>
    <x v="803"/>
    <s v="Aarron Thorpe"/>
    <x v="1"/>
    <s v="06/08/2006"/>
    <x v="803"/>
    <n v="8841489529"/>
    <x v="803"/>
    <x v="8"/>
    <n v="300"/>
    <n v="195"/>
    <x v="13"/>
    <n v="85000"/>
    <n v="75178"/>
    <n v="75500"/>
    <n v="9500"/>
    <x v="60"/>
    <s v="8KTYO7"/>
    <n v="64"/>
    <n v="70"/>
    <n v="91"/>
    <n v="81"/>
    <n v="306"/>
    <n v="76.5"/>
    <n v="81"/>
    <n v="72"/>
    <n v="73"/>
    <n v="54"/>
    <n v="280"/>
    <x v="28"/>
    <n v="70"/>
    <n v="42"/>
    <n v="53"/>
    <n v="79"/>
    <n v="244"/>
    <n v="61"/>
    <n v="49"/>
    <n v="72"/>
    <n v="40"/>
    <n v="80"/>
    <n v="241"/>
    <n v="60.25"/>
    <m/>
    <n v="66.9375"/>
  </r>
  <r>
    <x v="804"/>
    <s v="Vlad Atherton"/>
    <x v="0"/>
    <s v="03/05/2006"/>
    <x v="804"/>
    <n v="8850017068"/>
    <x v="804"/>
    <x v="8"/>
    <n v="300"/>
    <n v="228"/>
    <x v="14"/>
    <n v="85000"/>
    <n v="84732"/>
    <n v="85000"/>
    <n v="0"/>
    <x v="3"/>
    <s v="6R28TI"/>
    <n v="59"/>
    <n v="75"/>
    <n v="91"/>
    <n v="41"/>
    <n v="266"/>
    <n v="66.5"/>
    <n v="78"/>
    <n v="97"/>
    <n v="49"/>
    <n v="61"/>
    <n v="285"/>
    <x v="4"/>
    <n v="91"/>
    <n v="75"/>
    <n v="75"/>
    <n v="56"/>
    <n v="297"/>
    <n v="74.25"/>
    <n v="55"/>
    <n v="93"/>
    <n v="49"/>
    <n v="74"/>
    <n v="271"/>
    <n v="67.75"/>
    <m/>
    <n v="69.9375"/>
  </r>
  <r>
    <x v="805"/>
    <s v="Muhammed Nava"/>
    <x v="0"/>
    <s v="01/01/2005"/>
    <x v="805"/>
    <n v="8857368528"/>
    <x v="805"/>
    <x v="9"/>
    <n v="300"/>
    <n v="227"/>
    <x v="14"/>
    <n v="95000"/>
    <n v="87407"/>
    <n v="87500"/>
    <n v="7500"/>
    <x v="46"/>
    <s v="U0W862"/>
    <n v="98"/>
    <n v="64"/>
    <n v="58"/>
    <n v="68"/>
    <n v="288"/>
    <n v="72"/>
    <n v="68"/>
    <n v="85"/>
    <n v="79"/>
    <n v="96"/>
    <n v="328"/>
    <x v="49"/>
    <n v="63"/>
    <n v="99"/>
    <n v="93"/>
    <n v="65"/>
    <n v="320"/>
    <n v="80"/>
    <n v="70"/>
    <n v="44"/>
    <n v="41"/>
    <n v="85"/>
    <n v="240"/>
    <n v="60"/>
    <m/>
    <n v="73.5"/>
  </r>
  <r>
    <x v="806"/>
    <s v="Shahzaib Small"/>
    <x v="1"/>
    <s v="09/02/2005"/>
    <x v="806"/>
    <n v="8870535280"/>
    <x v="806"/>
    <x v="9"/>
    <n v="300"/>
    <n v="198"/>
    <x v="21"/>
    <n v="95000"/>
    <n v="88830"/>
    <n v="89000"/>
    <n v="6000"/>
    <x v="75"/>
    <s v="IX3EHH"/>
    <n v="91"/>
    <n v="81"/>
    <n v="71"/>
    <n v="81"/>
    <n v="324"/>
    <n v="81"/>
    <n v="89"/>
    <n v="44"/>
    <n v="99"/>
    <n v="98"/>
    <n v="330"/>
    <x v="24"/>
    <n v="39"/>
    <n v="88"/>
    <n v="55"/>
    <n v="64"/>
    <n v="246"/>
    <n v="61.5"/>
    <n v="79"/>
    <n v="94"/>
    <n v="37"/>
    <n v="65"/>
    <n v="275"/>
    <n v="68.75"/>
    <m/>
    <n v="73.4375"/>
  </r>
  <r>
    <x v="807"/>
    <s v="Nate Sheehan"/>
    <x v="0"/>
    <s v="12/02/2005"/>
    <x v="807"/>
    <n v="8875182958"/>
    <x v="807"/>
    <x v="9"/>
    <n v="300"/>
    <n v="292"/>
    <x v="17"/>
    <n v="95000"/>
    <n v="80366"/>
    <n v="80500"/>
    <n v="14500"/>
    <x v="77"/>
    <s v="7HUKLB"/>
    <n v="98"/>
    <n v="60"/>
    <n v="92"/>
    <n v="98"/>
    <n v="348"/>
    <n v="87"/>
    <n v="91"/>
    <n v="44"/>
    <n v="88"/>
    <n v="96"/>
    <n v="319"/>
    <x v="95"/>
    <n v="38"/>
    <n v="39"/>
    <n v="64"/>
    <n v="69"/>
    <n v="210"/>
    <n v="52.5"/>
    <n v="69"/>
    <n v="42"/>
    <n v="81"/>
    <n v="73"/>
    <n v="265"/>
    <n v="66.25"/>
    <m/>
    <n v="71.375"/>
  </r>
  <r>
    <x v="808"/>
    <s v="Eddison Mansell"/>
    <x v="0"/>
    <s v="15/02/2005"/>
    <x v="808"/>
    <n v="8884553339"/>
    <x v="808"/>
    <x v="9"/>
    <n v="300"/>
    <n v="209"/>
    <x v="16"/>
    <n v="95000"/>
    <n v="93173"/>
    <n v="93500"/>
    <n v="1500"/>
    <x v="30"/>
    <s v="SDF123"/>
    <n v="60"/>
    <n v="45"/>
    <n v="68"/>
    <n v="35"/>
    <n v="208"/>
    <n v="52"/>
    <n v="91"/>
    <n v="61"/>
    <n v="55"/>
    <n v="79"/>
    <n v="286"/>
    <x v="113"/>
    <n v="92"/>
    <n v="92"/>
    <n v="49"/>
    <n v="90"/>
    <n v="323"/>
    <n v="80.75"/>
    <n v="61"/>
    <n v="50"/>
    <n v="76"/>
    <n v="51"/>
    <n v="238"/>
    <n v="59.5"/>
    <m/>
    <n v="65.9375"/>
  </r>
  <r>
    <x v="809"/>
    <s v="Robson Sweeney"/>
    <x v="1"/>
    <s v="12/03/2005"/>
    <x v="809"/>
    <n v="8922649725"/>
    <x v="809"/>
    <x v="9"/>
    <n v="300"/>
    <n v="190"/>
    <x v="35"/>
    <n v="95000"/>
    <n v="85613"/>
    <n v="86000"/>
    <n v="9000"/>
    <x v="64"/>
    <s v="1YV473"/>
    <n v="68"/>
    <n v="50"/>
    <n v="79"/>
    <n v="64"/>
    <n v="261"/>
    <n v="65.25"/>
    <n v="57"/>
    <n v="90"/>
    <n v="46"/>
    <n v="60"/>
    <n v="253"/>
    <x v="87"/>
    <n v="53"/>
    <n v="50"/>
    <n v="52"/>
    <n v="55"/>
    <n v="210"/>
    <n v="52.5"/>
    <n v="43"/>
    <n v="80"/>
    <n v="88"/>
    <n v="96"/>
    <n v="307"/>
    <n v="76.75"/>
    <m/>
    <n v="64.4375"/>
  </r>
  <r>
    <x v="810"/>
    <s v="Owen Browne"/>
    <x v="1"/>
    <s v="15/03/2005"/>
    <x v="810"/>
    <n v="8930118678"/>
    <x v="810"/>
    <x v="9"/>
    <n v="300"/>
    <n v="277"/>
    <x v="18"/>
    <n v="95000"/>
    <n v="83107"/>
    <n v="83500"/>
    <n v="11500"/>
    <x v="93"/>
    <s v="OU77UK"/>
    <n v="81"/>
    <n v="97"/>
    <n v="82"/>
    <n v="99"/>
    <n v="359"/>
    <n v="89.75"/>
    <n v="72"/>
    <n v="99"/>
    <n v="37"/>
    <n v="88"/>
    <n v="296"/>
    <x v="121"/>
    <n v="56"/>
    <n v="66"/>
    <n v="43"/>
    <n v="36"/>
    <n v="201"/>
    <n v="50.25"/>
    <n v="48"/>
    <n v="51"/>
    <n v="89"/>
    <n v="57"/>
    <n v="245"/>
    <n v="61.25"/>
    <m/>
    <n v="68.8125"/>
  </r>
  <r>
    <x v="811"/>
    <s v="Colm Green"/>
    <x v="1"/>
    <s v="18/04/2005"/>
    <x v="811"/>
    <n v="8951052400"/>
    <x v="811"/>
    <x v="9"/>
    <n v="300"/>
    <n v="214"/>
    <x v="6"/>
    <n v="95000"/>
    <n v="83215"/>
    <n v="83500"/>
    <n v="11500"/>
    <x v="12"/>
    <s v="QCV7IX"/>
    <n v="71"/>
    <n v="98"/>
    <n v="51"/>
    <n v="67"/>
    <n v="287"/>
    <n v="71.75"/>
    <n v="68"/>
    <n v="45"/>
    <n v="51"/>
    <n v="39"/>
    <n v="203"/>
    <x v="165"/>
    <n v="65"/>
    <n v="95"/>
    <n v="81"/>
    <n v="92"/>
    <n v="333"/>
    <n v="83.25"/>
    <n v="56"/>
    <n v="96"/>
    <n v="50"/>
    <n v="91"/>
    <n v="293"/>
    <n v="73.25"/>
    <m/>
    <n v="69.75"/>
  </r>
  <r>
    <x v="812"/>
    <s v="Tony Cannon"/>
    <x v="1"/>
    <s v="12/05/2005"/>
    <x v="812"/>
    <n v="8957639579"/>
    <x v="812"/>
    <x v="9"/>
    <n v="300"/>
    <n v="201"/>
    <x v="12"/>
    <n v="95000"/>
    <n v="82525"/>
    <n v="83000"/>
    <n v="12000"/>
    <x v="85"/>
    <s v="XEL4XK"/>
    <n v="84"/>
    <n v="84"/>
    <n v="42"/>
    <n v="81"/>
    <n v="291"/>
    <n v="72.75"/>
    <n v="49"/>
    <n v="97"/>
    <n v="52"/>
    <n v="88"/>
    <n v="286"/>
    <x v="113"/>
    <n v="68"/>
    <n v="92"/>
    <n v="97"/>
    <n v="42"/>
    <n v="299"/>
    <n v="74.75"/>
    <n v="53"/>
    <n v="77"/>
    <n v="47"/>
    <n v="84"/>
    <n v="261"/>
    <n v="65.25"/>
    <m/>
    <n v="71.0625"/>
  </r>
  <r>
    <x v="813"/>
    <s v="Vinnie Hays"/>
    <x v="1"/>
    <s v="16/05/2005"/>
    <x v="813"/>
    <n v="8980246945"/>
    <x v="813"/>
    <x v="9"/>
    <n v="300"/>
    <n v="261"/>
    <x v="15"/>
    <n v="95000"/>
    <n v="94417"/>
    <n v="94500"/>
    <n v="500"/>
    <x v="13"/>
    <s v="UL1X0O"/>
    <n v="76"/>
    <n v="92"/>
    <n v="62"/>
    <n v="41"/>
    <n v="271"/>
    <n v="67.75"/>
    <n v="62"/>
    <n v="66"/>
    <n v="74"/>
    <n v="95"/>
    <n v="297"/>
    <x v="0"/>
    <n v="89"/>
    <n v="46"/>
    <n v="58"/>
    <n v="51"/>
    <n v="244"/>
    <n v="61"/>
    <n v="94"/>
    <n v="48"/>
    <n v="46"/>
    <n v="83"/>
    <n v="271"/>
    <n v="67.75"/>
    <m/>
    <n v="67.6875"/>
  </r>
  <r>
    <x v="814"/>
    <s v="Arun Joyce"/>
    <x v="1"/>
    <s v="18/05/2005"/>
    <x v="814"/>
    <n v="8988952053"/>
    <x v="814"/>
    <x v="9"/>
    <n v="300"/>
    <n v="294"/>
    <x v="8"/>
    <n v="95000"/>
    <n v="84198"/>
    <n v="84500"/>
    <n v="10500"/>
    <x v="14"/>
    <s v="VMISAK"/>
    <n v="62"/>
    <n v="46"/>
    <n v="95"/>
    <n v="83"/>
    <n v="286"/>
    <n v="71.5"/>
    <n v="62"/>
    <n v="49"/>
    <n v="37"/>
    <n v="38"/>
    <n v="186"/>
    <x v="139"/>
    <n v="70"/>
    <n v="76"/>
    <n v="43"/>
    <n v="38"/>
    <n v="227"/>
    <n v="56.75"/>
    <n v="65"/>
    <n v="74"/>
    <n v="36"/>
    <n v="99"/>
    <n v="274"/>
    <n v="68.5"/>
    <m/>
    <n v="60.8125"/>
  </r>
  <r>
    <x v="815"/>
    <s v="Jeffery Lancaster"/>
    <x v="0"/>
    <s v="01/06/2005"/>
    <x v="815"/>
    <n v="8996621383"/>
    <x v="815"/>
    <x v="9"/>
    <n v="300"/>
    <n v="193"/>
    <x v="9"/>
    <n v="95000"/>
    <n v="87855"/>
    <n v="88000"/>
    <n v="7000"/>
    <x v="70"/>
    <s v="Y19RW6"/>
    <n v="98"/>
    <n v="42"/>
    <n v="46"/>
    <n v="99"/>
    <n v="285"/>
    <n v="71.25"/>
    <n v="87"/>
    <n v="80"/>
    <n v="98"/>
    <n v="86"/>
    <n v="351"/>
    <x v="120"/>
    <n v="76"/>
    <n v="77"/>
    <n v="58"/>
    <n v="40"/>
    <n v="251"/>
    <n v="62.75"/>
    <n v="95"/>
    <n v="43"/>
    <n v="95"/>
    <n v="80"/>
    <n v="313"/>
    <n v="78.25"/>
    <m/>
    <n v="75"/>
  </r>
  <r>
    <x v="816"/>
    <s v="Tiernan Page"/>
    <x v="0"/>
    <s v="10/07/2005"/>
    <x v="816"/>
    <n v="9011668476"/>
    <x v="816"/>
    <x v="9"/>
    <n v="300"/>
    <n v="295"/>
    <x v="8"/>
    <n v="95000"/>
    <n v="93571"/>
    <n v="94000"/>
    <n v="1000"/>
    <x v="117"/>
    <s v="5NF6JE"/>
    <n v="43"/>
    <n v="60"/>
    <n v="88"/>
    <n v="61"/>
    <n v="252"/>
    <n v="63"/>
    <n v="99"/>
    <n v="47"/>
    <n v="99"/>
    <n v="57"/>
    <n v="302"/>
    <x v="66"/>
    <n v="48"/>
    <n v="38"/>
    <n v="66"/>
    <n v="97"/>
    <n v="249"/>
    <n v="62.25"/>
    <n v="35"/>
    <n v="86"/>
    <n v="66"/>
    <n v="84"/>
    <n v="271"/>
    <n v="67.75"/>
    <m/>
    <n v="67.125"/>
  </r>
  <r>
    <x v="817"/>
    <s v="Kirby Avila"/>
    <x v="0"/>
    <s v="14/07/2005"/>
    <x v="817"/>
    <n v="9024203219"/>
    <x v="817"/>
    <x v="9"/>
    <n v="300"/>
    <n v="198"/>
    <x v="21"/>
    <n v="95000"/>
    <n v="88528"/>
    <n v="89000"/>
    <n v="6000"/>
    <x v="126"/>
    <s v="SXJW04"/>
    <n v="90"/>
    <n v="39"/>
    <n v="75"/>
    <n v="66"/>
    <n v="270"/>
    <n v="67.5"/>
    <n v="48"/>
    <n v="93"/>
    <n v="70"/>
    <n v="43"/>
    <n v="254"/>
    <x v="60"/>
    <n v="94"/>
    <n v="50"/>
    <n v="74"/>
    <n v="43"/>
    <n v="261"/>
    <n v="65.25"/>
    <n v="77"/>
    <n v="83"/>
    <n v="84"/>
    <n v="60"/>
    <n v="304"/>
    <n v="76"/>
    <m/>
    <n v="68.0625"/>
  </r>
  <r>
    <x v="818"/>
    <s v="Marc Corrigan"/>
    <x v="0"/>
    <s v="15/07/2005"/>
    <x v="818"/>
    <n v="9025277386"/>
    <x v="818"/>
    <x v="9"/>
    <n v="300"/>
    <n v="282"/>
    <x v="11"/>
    <n v="95000"/>
    <n v="85114"/>
    <n v="85500"/>
    <n v="9500"/>
    <x v="55"/>
    <s v="RQKVQZ"/>
    <n v="36"/>
    <n v="38"/>
    <n v="99"/>
    <n v="58"/>
    <n v="231"/>
    <n v="57.75"/>
    <n v="99"/>
    <n v="85"/>
    <n v="59"/>
    <n v="88"/>
    <n v="331"/>
    <x v="153"/>
    <n v="98"/>
    <n v="51"/>
    <n v="58"/>
    <n v="49"/>
    <n v="256"/>
    <n v="64"/>
    <n v="47"/>
    <n v="67"/>
    <n v="41"/>
    <n v="36"/>
    <n v="191"/>
    <n v="47.75"/>
    <m/>
    <n v="63.0625"/>
  </r>
  <r>
    <x v="819"/>
    <s v="Gia Mcleod"/>
    <x v="1"/>
    <s v="28/07/2005"/>
    <x v="819"/>
    <n v="9038486364"/>
    <x v="819"/>
    <x v="9"/>
    <n v="300"/>
    <n v="256"/>
    <x v="3"/>
    <n v="95000"/>
    <n v="88758"/>
    <n v="89000"/>
    <n v="6000"/>
    <x v="56"/>
    <s v="PCCESM"/>
    <n v="43"/>
    <n v="81"/>
    <n v="72"/>
    <n v="52"/>
    <n v="248"/>
    <n v="62"/>
    <n v="85"/>
    <n v="61"/>
    <n v="76"/>
    <n v="99"/>
    <n v="321"/>
    <x v="132"/>
    <n v="59"/>
    <n v="77"/>
    <n v="83"/>
    <n v="86"/>
    <n v="305"/>
    <n v="76.25"/>
    <n v="57"/>
    <n v="78"/>
    <n v="52"/>
    <n v="51"/>
    <n v="238"/>
    <n v="59.5"/>
    <m/>
    <n v="69.5"/>
  </r>
  <r>
    <x v="820"/>
    <s v="Danyaal Oneill"/>
    <x v="0"/>
    <s v="30/07/2005"/>
    <x v="820"/>
    <n v="9042388700"/>
    <x v="820"/>
    <x v="9"/>
    <n v="300"/>
    <n v="225"/>
    <x v="20"/>
    <n v="95000"/>
    <n v="85432"/>
    <n v="85500"/>
    <n v="9500"/>
    <x v="38"/>
    <s v="8YSIK1"/>
    <n v="55"/>
    <n v="75"/>
    <n v="75"/>
    <n v="96"/>
    <n v="301"/>
    <n v="75.25"/>
    <n v="59"/>
    <n v="86"/>
    <n v="65"/>
    <n v="78"/>
    <n v="288"/>
    <x v="71"/>
    <n v="50"/>
    <n v="65"/>
    <n v="80"/>
    <n v="75"/>
    <n v="270"/>
    <n v="67.5"/>
    <n v="83"/>
    <n v="60"/>
    <n v="63"/>
    <n v="50"/>
    <n v="256"/>
    <n v="64"/>
    <m/>
    <n v="69.6875"/>
  </r>
  <r>
    <x v="821"/>
    <s v="Nial Neal"/>
    <x v="0"/>
    <s v="03/08/2005"/>
    <x v="821"/>
    <n v="9077885156"/>
    <x v="821"/>
    <x v="9"/>
    <n v="300"/>
    <n v="204"/>
    <x v="24"/>
    <n v="95000"/>
    <n v="86443"/>
    <n v="86500"/>
    <n v="8500"/>
    <x v="20"/>
    <s v="KMEVLD"/>
    <n v="76"/>
    <n v="84"/>
    <n v="79"/>
    <n v="48"/>
    <n v="287"/>
    <n v="71.75"/>
    <n v="40"/>
    <n v="77"/>
    <n v="36"/>
    <n v="96"/>
    <n v="249"/>
    <x v="107"/>
    <n v="56"/>
    <n v="75"/>
    <n v="55"/>
    <n v="81"/>
    <n v="267"/>
    <n v="66.75"/>
    <n v="39"/>
    <n v="71"/>
    <n v="70"/>
    <n v="58"/>
    <n v="238"/>
    <n v="59.5"/>
    <m/>
    <n v="65.0625"/>
  </r>
  <r>
    <x v="822"/>
    <s v="Jaya Daugherty"/>
    <x v="1"/>
    <s v="10/09/2005"/>
    <x v="822"/>
    <n v="9080835153"/>
    <x v="822"/>
    <x v="9"/>
    <n v="300"/>
    <n v="284"/>
    <x v="1"/>
    <n v="95000"/>
    <n v="81458"/>
    <n v="81500"/>
    <n v="13500"/>
    <x v="39"/>
    <s v="CV6L6I"/>
    <n v="90"/>
    <n v="89"/>
    <n v="90"/>
    <n v="48"/>
    <n v="317"/>
    <n v="79.25"/>
    <n v="39"/>
    <n v="75"/>
    <n v="57"/>
    <n v="60"/>
    <n v="231"/>
    <x v="151"/>
    <n v="69"/>
    <n v="62"/>
    <n v="86"/>
    <n v="76"/>
    <n v="293"/>
    <n v="73.25"/>
    <n v="77"/>
    <n v="85"/>
    <n v="66"/>
    <n v="80"/>
    <n v="308"/>
    <n v="77"/>
    <m/>
    <n v="71.8125"/>
  </r>
  <r>
    <x v="823"/>
    <s v="Lilith Myers"/>
    <x v="0"/>
    <s v="11/09/2005"/>
    <x v="823"/>
    <n v="9094156448"/>
    <x v="823"/>
    <x v="9"/>
    <n v="300"/>
    <n v="252"/>
    <x v="5"/>
    <n v="95000"/>
    <n v="87276"/>
    <n v="87500"/>
    <n v="7500"/>
    <x v="112"/>
    <s v="M0UXPK"/>
    <n v="84"/>
    <n v="65"/>
    <n v="98"/>
    <n v="83"/>
    <n v="330"/>
    <n v="82.5"/>
    <n v="81"/>
    <n v="78"/>
    <n v="68"/>
    <n v="94"/>
    <n v="321"/>
    <x v="132"/>
    <n v="93"/>
    <n v="91"/>
    <n v="98"/>
    <n v="63"/>
    <n v="345"/>
    <n v="86.25"/>
    <n v="62"/>
    <n v="95"/>
    <n v="50"/>
    <n v="71"/>
    <n v="278"/>
    <n v="69.5"/>
    <m/>
    <n v="79.625"/>
  </r>
  <r>
    <x v="824"/>
    <s v="Lewys Cobb"/>
    <x v="0"/>
    <s v="17/09/2005"/>
    <x v="824"/>
    <n v="9108292015"/>
    <x v="824"/>
    <x v="9"/>
    <n v="300"/>
    <n v="212"/>
    <x v="6"/>
    <n v="95000"/>
    <n v="83186"/>
    <n v="83500"/>
    <n v="11500"/>
    <x v="124"/>
    <s v="Y1ENZC"/>
    <n v="39"/>
    <n v="37"/>
    <n v="37"/>
    <n v="84"/>
    <n v="197"/>
    <n v="49.25"/>
    <n v="93"/>
    <n v="36"/>
    <n v="71"/>
    <n v="95"/>
    <n v="295"/>
    <x v="9"/>
    <n v="67"/>
    <n v="53"/>
    <n v="67"/>
    <n v="70"/>
    <n v="257"/>
    <n v="64.25"/>
    <n v="75"/>
    <n v="89"/>
    <n v="49"/>
    <n v="49"/>
    <n v="262"/>
    <n v="65.5"/>
    <m/>
    <n v="63.1875"/>
  </r>
  <r>
    <x v="825"/>
    <s v="Misbah Holden"/>
    <x v="1"/>
    <s v="23/09/2005"/>
    <x v="825"/>
    <n v="9111596419"/>
    <x v="825"/>
    <x v="9"/>
    <n v="300"/>
    <n v="205"/>
    <x v="24"/>
    <n v="95000"/>
    <n v="88557"/>
    <n v="89000"/>
    <n v="6000"/>
    <x v="114"/>
    <s v="W57UP0"/>
    <n v="63"/>
    <n v="49"/>
    <n v="46"/>
    <n v="85"/>
    <n v="243"/>
    <n v="60.75"/>
    <n v="38"/>
    <n v="85"/>
    <n v="48"/>
    <n v="51"/>
    <n v="222"/>
    <x v="51"/>
    <n v="83"/>
    <n v="75"/>
    <n v="36"/>
    <n v="97"/>
    <n v="291"/>
    <n v="72.75"/>
    <n v="70"/>
    <n v="61"/>
    <n v="61"/>
    <n v="74"/>
    <n v="266"/>
    <n v="66.5"/>
    <m/>
    <n v="63.875"/>
  </r>
  <r>
    <x v="826"/>
    <s v="Colby Welch"/>
    <x v="0"/>
    <s v="24/11/2005"/>
    <x v="826"/>
    <n v="9118078019"/>
    <x v="826"/>
    <x v="9"/>
    <n v="300"/>
    <n v="251"/>
    <x v="5"/>
    <n v="95000"/>
    <n v="83108"/>
    <n v="83500"/>
    <n v="11500"/>
    <x v="121"/>
    <s v="TLFEBG"/>
    <n v="54"/>
    <n v="43"/>
    <n v="92"/>
    <n v="53"/>
    <n v="242"/>
    <n v="60.5"/>
    <n v="37"/>
    <n v="85"/>
    <n v="48"/>
    <n v="94"/>
    <n v="264"/>
    <x v="105"/>
    <n v="46"/>
    <n v="96"/>
    <n v="72"/>
    <n v="57"/>
    <n v="271"/>
    <n v="67.75"/>
    <n v="72"/>
    <n v="35"/>
    <n v="49"/>
    <n v="67"/>
    <n v="223"/>
    <n v="55.75"/>
    <m/>
    <n v="62.5"/>
  </r>
  <r>
    <x v="827"/>
    <s v="Oakley Hail"/>
    <x v="0"/>
    <s v="29/11/2005"/>
    <x v="827"/>
    <n v="9165049262"/>
    <x v="827"/>
    <x v="9"/>
    <n v="300"/>
    <n v="248"/>
    <x v="32"/>
    <n v="95000"/>
    <n v="84510"/>
    <n v="85000"/>
    <n v="10000"/>
    <x v="99"/>
    <s v="G6WFEJ"/>
    <n v="76"/>
    <n v="81"/>
    <n v="89"/>
    <n v="75"/>
    <n v="321"/>
    <n v="80.25"/>
    <n v="81"/>
    <n v="74"/>
    <n v="61"/>
    <n v="50"/>
    <n v="266"/>
    <x v="57"/>
    <n v="46"/>
    <n v="92"/>
    <n v="96"/>
    <n v="54"/>
    <n v="288"/>
    <n v="72"/>
    <n v="56"/>
    <n v="54"/>
    <n v="36"/>
    <n v="70"/>
    <n v="216"/>
    <n v="54"/>
    <m/>
    <n v="68.1875"/>
  </r>
  <r>
    <x v="828"/>
    <s v="Barry Castillo"/>
    <x v="0"/>
    <s v="08/12/2005"/>
    <x v="828"/>
    <n v="9166252687"/>
    <x v="828"/>
    <x v="9"/>
    <n v="300"/>
    <n v="284"/>
    <x v="1"/>
    <n v="95000"/>
    <n v="88136"/>
    <n v="88500"/>
    <n v="6500"/>
    <x v="62"/>
    <s v="VDEP0V"/>
    <n v="58"/>
    <n v="98"/>
    <n v="35"/>
    <n v="40"/>
    <n v="231"/>
    <n v="57.75"/>
    <n v="60"/>
    <n v="74"/>
    <n v="75"/>
    <n v="48"/>
    <n v="257"/>
    <x v="85"/>
    <n v="88"/>
    <n v="92"/>
    <n v="47"/>
    <n v="74"/>
    <n v="301"/>
    <n v="75.25"/>
    <n v="71"/>
    <n v="81"/>
    <n v="37"/>
    <n v="61"/>
    <n v="250"/>
    <n v="62.5"/>
    <m/>
    <n v="64.9375"/>
  </r>
  <r>
    <x v="829"/>
    <s v="Kaya Salter"/>
    <x v="0"/>
    <s v="21/12/2005"/>
    <x v="829"/>
    <n v="9174676677"/>
    <x v="829"/>
    <x v="9"/>
    <n v="300"/>
    <n v="251"/>
    <x v="5"/>
    <n v="95000"/>
    <n v="90033"/>
    <n v="90500"/>
    <n v="4500"/>
    <x v="76"/>
    <s v="8FAE27"/>
    <n v="40"/>
    <n v="75"/>
    <n v="87"/>
    <n v="85"/>
    <n v="287"/>
    <n v="71.75"/>
    <n v="94"/>
    <n v="87"/>
    <n v="45"/>
    <n v="54"/>
    <n v="280"/>
    <x v="28"/>
    <n v="41"/>
    <n v="71"/>
    <n v="63"/>
    <n v="38"/>
    <n v="213"/>
    <n v="53.25"/>
    <n v="63"/>
    <n v="98"/>
    <n v="43"/>
    <n v="70"/>
    <n v="274"/>
    <n v="68.5"/>
    <m/>
    <n v="65.875"/>
  </r>
  <r>
    <x v="830"/>
    <s v="Lex Hanson"/>
    <x v="0"/>
    <s v="08/02/2005"/>
    <x v="830"/>
    <n v="9175459540"/>
    <x v="830"/>
    <x v="9"/>
    <n v="300"/>
    <n v="285"/>
    <x v="1"/>
    <n v="95000"/>
    <n v="86532"/>
    <n v="87000"/>
    <n v="8000"/>
    <x v="107"/>
    <s v="EMPVYR"/>
    <n v="88"/>
    <n v="37"/>
    <n v="90"/>
    <n v="99"/>
    <n v="314"/>
    <n v="78.5"/>
    <n v="86"/>
    <n v="62"/>
    <n v="64"/>
    <n v="53"/>
    <n v="265"/>
    <x v="63"/>
    <n v="70"/>
    <n v="65"/>
    <n v="61"/>
    <n v="85"/>
    <n v="281"/>
    <n v="70.25"/>
    <n v="80"/>
    <n v="56"/>
    <n v="79"/>
    <n v="81"/>
    <n v="296"/>
    <n v="74"/>
    <m/>
    <n v="72.25"/>
  </r>
  <r>
    <x v="831"/>
    <s v="Muhammad Rivers"/>
    <x v="1"/>
    <s v="28/02/2005"/>
    <x v="831"/>
    <n v="9179283244"/>
    <x v="831"/>
    <x v="9"/>
    <n v="300"/>
    <n v="211"/>
    <x v="16"/>
    <n v="95000"/>
    <n v="93755"/>
    <n v="94000"/>
    <n v="1000"/>
    <x v="6"/>
    <s v="G3P3EA"/>
    <n v="40"/>
    <n v="70"/>
    <n v="96"/>
    <n v="60"/>
    <n v="266"/>
    <n v="66.5"/>
    <n v="91"/>
    <n v="38"/>
    <n v="65"/>
    <n v="80"/>
    <n v="274"/>
    <x v="25"/>
    <n v="52"/>
    <n v="36"/>
    <n v="76"/>
    <n v="52"/>
    <n v="216"/>
    <n v="54"/>
    <n v="68"/>
    <n v="90"/>
    <n v="62"/>
    <n v="99"/>
    <n v="319"/>
    <n v="79.75"/>
    <m/>
    <n v="67.1875"/>
  </r>
  <r>
    <x v="832"/>
    <s v="Nico Vaughn"/>
    <x v="1"/>
    <s v="18/03/2005"/>
    <x v="832"/>
    <n v="9192814499"/>
    <x v="832"/>
    <x v="9"/>
    <n v="300"/>
    <n v="216"/>
    <x v="7"/>
    <n v="95000"/>
    <n v="82561"/>
    <n v="83000"/>
    <n v="12000"/>
    <x v="7"/>
    <s v="GBKREZ"/>
    <n v="90"/>
    <n v="59"/>
    <n v="47"/>
    <n v="41"/>
    <n v="237"/>
    <n v="59.25"/>
    <n v="92"/>
    <n v="75"/>
    <n v="93"/>
    <n v="53"/>
    <n v="313"/>
    <x v="81"/>
    <n v="92"/>
    <n v="61"/>
    <n v="85"/>
    <n v="67"/>
    <n v="305"/>
    <n v="76.25"/>
    <n v="94"/>
    <n v="58"/>
    <n v="50"/>
    <n v="99"/>
    <n v="301"/>
    <n v="75.25"/>
    <m/>
    <n v="72.25"/>
  </r>
  <r>
    <x v="833"/>
    <s v="Zephaniah Ahmed"/>
    <x v="0"/>
    <s v="20/03/2005"/>
    <x v="833"/>
    <n v="9210157733"/>
    <x v="833"/>
    <x v="9"/>
    <n v="300"/>
    <n v="294"/>
    <x v="8"/>
    <n v="95000"/>
    <n v="93402"/>
    <n v="93500"/>
    <n v="1500"/>
    <x v="8"/>
    <s v="LQUCKM"/>
    <n v="36"/>
    <n v="84"/>
    <n v="76"/>
    <n v="50"/>
    <n v="246"/>
    <n v="61.5"/>
    <n v="79"/>
    <n v="44"/>
    <n v="54"/>
    <n v="74"/>
    <n v="251"/>
    <x v="112"/>
    <n v="70"/>
    <n v="73"/>
    <n v="78"/>
    <n v="37"/>
    <n v="258"/>
    <n v="64.5"/>
    <n v="86"/>
    <n v="80"/>
    <n v="55"/>
    <n v="91"/>
    <n v="312"/>
    <n v="78"/>
    <m/>
    <n v="66.6875"/>
  </r>
  <r>
    <x v="834"/>
    <s v="Zidan Alvarado"/>
    <x v="0"/>
    <s v="22/03/2005"/>
    <x v="834"/>
    <n v="9229903114"/>
    <x v="834"/>
    <x v="9"/>
    <n v="300"/>
    <n v="264"/>
    <x v="34"/>
    <n v="95000"/>
    <n v="89544"/>
    <n v="90000"/>
    <n v="5000"/>
    <x v="108"/>
    <s v="9XBWQH"/>
    <n v="39"/>
    <n v="55"/>
    <n v="85"/>
    <n v="95"/>
    <n v="274"/>
    <n v="68.5"/>
    <n v="48"/>
    <n v="84"/>
    <n v="91"/>
    <n v="93"/>
    <n v="316"/>
    <x v="166"/>
    <n v="61"/>
    <n v="51"/>
    <n v="70"/>
    <n v="64"/>
    <n v="246"/>
    <n v="61.5"/>
    <n v="90"/>
    <n v="54"/>
    <n v="84"/>
    <n v="45"/>
    <n v="273"/>
    <n v="68.25"/>
    <m/>
    <n v="69.3125"/>
  </r>
  <r>
    <x v="835"/>
    <s v="Vincenzo Berger"/>
    <x v="0"/>
    <s v="24/03/2005"/>
    <x v="835"/>
    <n v="9233215419"/>
    <x v="835"/>
    <x v="9"/>
    <n v="300"/>
    <n v="229"/>
    <x v="14"/>
    <n v="95000"/>
    <n v="82374"/>
    <n v="82500"/>
    <n v="12500"/>
    <x v="30"/>
    <s v="DQSOK3"/>
    <n v="87"/>
    <n v="81"/>
    <n v="75"/>
    <n v="84"/>
    <n v="327"/>
    <n v="81.75"/>
    <n v="81"/>
    <n v="94"/>
    <n v="95"/>
    <n v="57"/>
    <n v="327"/>
    <x v="115"/>
    <n v="84"/>
    <n v="79"/>
    <n v="55"/>
    <n v="97"/>
    <n v="315"/>
    <n v="78.75"/>
    <n v="70"/>
    <n v="39"/>
    <n v="98"/>
    <n v="47"/>
    <n v="254"/>
    <n v="63.5"/>
    <m/>
    <n v="76.4375"/>
  </r>
  <r>
    <x v="836"/>
    <s v="Christos Whitehouse"/>
    <x v="1"/>
    <s v="07/04/2005"/>
    <x v="836"/>
    <n v="9278820090"/>
    <x v="836"/>
    <x v="9"/>
    <n v="300"/>
    <n v="230"/>
    <x v="22"/>
    <n v="95000"/>
    <n v="90687"/>
    <n v="91000"/>
    <n v="4000"/>
    <x v="125"/>
    <s v="E7EUPP"/>
    <n v="64"/>
    <n v="79"/>
    <n v="97"/>
    <n v="88"/>
    <n v="328"/>
    <n v="82"/>
    <n v="60"/>
    <n v="44"/>
    <n v="47"/>
    <n v="66"/>
    <n v="217"/>
    <x v="64"/>
    <n v="62"/>
    <n v="81"/>
    <n v="97"/>
    <n v="87"/>
    <n v="327"/>
    <n v="81.75"/>
    <n v="71"/>
    <n v="96"/>
    <n v="86"/>
    <n v="89"/>
    <n v="342"/>
    <n v="85.5"/>
    <m/>
    <n v="75.875"/>
  </r>
  <r>
    <x v="837"/>
    <s v="Divine Ortega"/>
    <x v="0"/>
    <s v="05/05/2005"/>
    <x v="837"/>
    <n v="9285426848"/>
    <x v="837"/>
    <x v="9"/>
    <n v="300"/>
    <n v="222"/>
    <x v="26"/>
    <n v="95000"/>
    <n v="89548"/>
    <n v="90000"/>
    <n v="5000"/>
    <x v="86"/>
    <s v="132XIW"/>
    <n v="54"/>
    <n v="65"/>
    <n v="97"/>
    <n v="75"/>
    <n v="291"/>
    <n v="72.75"/>
    <n v="52"/>
    <n v="61"/>
    <n v="75"/>
    <n v="41"/>
    <n v="229"/>
    <x v="118"/>
    <n v="37"/>
    <n v="60"/>
    <n v="57"/>
    <n v="90"/>
    <n v="244"/>
    <n v="61"/>
    <n v="39"/>
    <n v="55"/>
    <n v="49"/>
    <n v="81"/>
    <n v="224"/>
    <n v="56"/>
    <m/>
    <n v="61.75"/>
  </r>
  <r>
    <x v="838"/>
    <s v="Kody Molloy"/>
    <x v="0"/>
    <s v="08/05/2005"/>
    <x v="838"/>
    <n v="9308524473"/>
    <x v="838"/>
    <x v="9"/>
    <n v="300"/>
    <n v="219"/>
    <x v="0"/>
    <n v="95000"/>
    <n v="80269"/>
    <n v="80500"/>
    <n v="14500"/>
    <x v="51"/>
    <s v="VSCDZB"/>
    <n v="38"/>
    <n v="78"/>
    <n v="41"/>
    <n v="98"/>
    <n v="255"/>
    <n v="63.75"/>
    <n v="53"/>
    <n v="37"/>
    <n v="60"/>
    <n v="84"/>
    <n v="234"/>
    <x v="45"/>
    <n v="65"/>
    <n v="78"/>
    <n v="54"/>
    <n v="84"/>
    <n v="281"/>
    <n v="70.25"/>
    <n v="39"/>
    <n v="61"/>
    <n v="45"/>
    <n v="79"/>
    <n v="224"/>
    <n v="56"/>
    <m/>
    <n v="62.125"/>
  </r>
  <r>
    <x v="839"/>
    <s v="Theodore Perry"/>
    <x v="0"/>
    <s v="14/05/2005"/>
    <x v="839"/>
    <n v="9317466665"/>
    <x v="839"/>
    <x v="9"/>
    <n v="300"/>
    <n v="293"/>
    <x v="8"/>
    <n v="95000"/>
    <n v="94297"/>
    <n v="94500"/>
    <n v="500"/>
    <x v="109"/>
    <s v="PY9T32"/>
    <n v="98"/>
    <n v="40"/>
    <n v="39"/>
    <n v="98"/>
    <n v="275"/>
    <n v="68.75"/>
    <n v="83"/>
    <n v="46"/>
    <n v="73"/>
    <n v="74"/>
    <n v="276"/>
    <x v="157"/>
    <n v="56"/>
    <n v="71"/>
    <n v="69"/>
    <n v="53"/>
    <n v="249"/>
    <n v="62.25"/>
    <n v="42"/>
    <n v="64"/>
    <n v="66"/>
    <n v="51"/>
    <n v="223"/>
    <n v="55.75"/>
    <m/>
    <n v="63.9375"/>
  </r>
  <r>
    <x v="840"/>
    <s v="Tony Lamb"/>
    <x v="0"/>
    <s v="16/05/2005"/>
    <x v="840"/>
    <n v="9332957418"/>
    <x v="840"/>
    <x v="9"/>
    <n v="300"/>
    <n v="222"/>
    <x v="26"/>
    <n v="95000"/>
    <n v="93252"/>
    <n v="93500"/>
    <n v="1500"/>
    <x v="126"/>
    <s v="MZRSGF"/>
    <n v="86"/>
    <n v="55"/>
    <n v="70"/>
    <n v="66"/>
    <n v="277"/>
    <n v="69.25"/>
    <n v="47"/>
    <n v="73"/>
    <n v="50"/>
    <n v="75"/>
    <n v="245"/>
    <x v="15"/>
    <n v="38"/>
    <n v="81"/>
    <n v="52"/>
    <n v="58"/>
    <n v="229"/>
    <n v="57.25"/>
    <n v="90"/>
    <n v="59"/>
    <n v="97"/>
    <n v="46"/>
    <n v="292"/>
    <n v="73"/>
    <m/>
    <n v="65.1875"/>
  </r>
  <r>
    <x v="841"/>
    <s v="Chay Hutchings"/>
    <x v="1"/>
    <s v="28/05/2005"/>
    <x v="841"/>
    <n v="9333548437"/>
    <x v="841"/>
    <x v="9"/>
    <n v="300"/>
    <n v="195"/>
    <x v="13"/>
    <n v="95000"/>
    <n v="81397"/>
    <n v="81500"/>
    <n v="13500"/>
    <x v="53"/>
    <s v="33GCH6"/>
    <n v="97"/>
    <n v="40"/>
    <n v="49"/>
    <n v="87"/>
    <n v="273"/>
    <n v="68.25"/>
    <n v="42"/>
    <n v="95"/>
    <n v="94"/>
    <n v="45"/>
    <n v="276"/>
    <x v="157"/>
    <n v="54"/>
    <n v="85"/>
    <n v="73"/>
    <n v="67"/>
    <n v="279"/>
    <n v="69.75"/>
    <n v="61"/>
    <n v="99"/>
    <n v="63"/>
    <n v="94"/>
    <n v="317"/>
    <n v="79.25"/>
    <m/>
    <n v="71.5625"/>
  </r>
  <r>
    <x v="842"/>
    <s v="Willis Lutz"/>
    <x v="1"/>
    <s v="14/07/2005"/>
    <x v="842"/>
    <n v="9348128349"/>
    <x v="842"/>
    <x v="9"/>
    <n v="300"/>
    <n v="254"/>
    <x v="3"/>
    <n v="95000"/>
    <n v="83980"/>
    <n v="84000"/>
    <n v="11000"/>
    <x v="111"/>
    <s v="6KNN3X"/>
    <n v="80"/>
    <n v="40"/>
    <n v="93"/>
    <n v="72"/>
    <n v="285"/>
    <n v="71.25"/>
    <n v="70"/>
    <n v="98"/>
    <n v="74"/>
    <n v="41"/>
    <n v="283"/>
    <x v="62"/>
    <n v="81"/>
    <n v="75"/>
    <n v="70"/>
    <n v="97"/>
    <n v="323"/>
    <n v="80.75"/>
    <n v="58"/>
    <n v="45"/>
    <n v="89"/>
    <n v="59"/>
    <n v="251"/>
    <n v="62.75"/>
    <m/>
    <n v="71.375"/>
  </r>
  <r>
    <x v="843"/>
    <s v="Yuvraj Houghton"/>
    <x v="1"/>
    <s v="17/07/2005"/>
    <x v="843"/>
    <n v="9381995641"/>
    <x v="843"/>
    <x v="9"/>
    <n v="300"/>
    <n v="270"/>
    <x v="27"/>
    <n v="95000"/>
    <n v="92382"/>
    <n v="92500"/>
    <n v="2500"/>
    <x v="81"/>
    <s v="E2K993"/>
    <n v="66"/>
    <n v="58"/>
    <n v="61"/>
    <n v="80"/>
    <n v="265"/>
    <n v="66.25"/>
    <n v="90"/>
    <n v="94"/>
    <n v="89"/>
    <n v="36"/>
    <n v="309"/>
    <x v="22"/>
    <n v="66"/>
    <n v="39"/>
    <n v="83"/>
    <n v="38"/>
    <n v="226"/>
    <n v="56.5"/>
    <n v="80"/>
    <n v="90"/>
    <n v="48"/>
    <n v="83"/>
    <n v="301"/>
    <n v="75.25"/>
    <m/>
    <n v="68.8125"/>
  </r>
  <r>
    <x v="844"/>
    <s v="Connah Bonilla"/>
    <x v="0"/>
    <s v="14/08/2005"/>
    <x v="844"/>
    <n v="9385022963"/>
    <x v="844"/>
    <x v="9"/>
    <n v="300"/>
    <n v="246"/>
    <x v="25"/>
    <n v="95000"/>
    <n v="86692"/>
    <n v="87000"/>
    <n v="8000"/>
    <x v="16"/>
    <s v="O90JF7"/>
    <n v="67"/>
    <n v="85"/>
    <n v="54"/>
    <n v="48"/>
    <n v="254"/>
    <n v="63.5"/>
    <n v="54"/>
    <n v="70"/>
    <n v="70"/>
    <n v="90"/>
    <n v="284"/>
    <x v="80"/>
    <n v="91"/>
    <n v="69"/>
    <n v="70"/>
    <n v="48"/>
    <n v="278"/>
    <n v="69.5"/>
    <n v="65"/>
    <n v="59"/>
    <n v="62"/>
    <n v="61"/>
    <n v="247"/>
    <n v="61.75"/>
    <m/>
    <n v="66.4375"/>
  </r>
  <r>
    <x v="845"/>
    <s v="Charlton Hines"/>
    <x v="1"/>
    <s v="18/08/2005"/>
    <x v="845"/>
    <n v="9390360405"/>
    <x v="845"/>
    <x v="9"/>
    <n v="300"/>
    <n v="237"/>
    <x v="31"/>
    <n v="95000"/>
    <n v="94341"/>
    <n v="94500"/>
    <n v="500"/>
    <x v="20"/>
    <s v="QV35PS"/>
    <n v="63"/>
    <n v="64"/>
    <n v="46"/>
    <n v="79"/>
    <n v="252"/>
    <n v="63"/>
    <n v="42"/>
    <n v="38"/>
    <n v="47"/>
    <n v="81"/>
    <n v="208"/>
    <x v="114"/>
    <n v="59"/>
    <n v="43"/>
    <n v="41"/>
    <n v="78"/>
    <n v="221"/>
    <n v="55.25"/>
    <n v="41"/>
    <n v="69"/>
    <n v="43"/>
    <n v="86"/>
    <n v="239"/>
    <n v="59.75"/>
    <m/>
    <n v="57.5"/>
  </r>
  <r>
    <x v="846"/>
    <s v="Caio Beasley"/>
    <x v="1"/>
    <s v="25/08/2005"/>
    <x v="846"/>
    <n v="9395346808"/>
    <x v="846"/>
    <x v="9"/>
    <n v="300"/>
    <n v="268"/>
    <x v="10"/>
    <n v="95000"/>
    <n v="80861"/>
    <n v="81000"/>
    <n v="14000"/>
    <x v="41"/>
    <s v="LJH50C"/>
    <n v="72"/>
    <n v="42"/>
    <n v="98"/>
    <n v="53"/>
    <n v="265"/>
    <n v="66.25"/>
    <n v="82"/>
    <n v="95"/>
    <n v="51"/>
    <n v="79"/>
    <n v="307"/>
    <x v="144"/>
    <n v="95"/>
    <n v="61"/>
    <n v="86"/>
    <n v="72"/>
    <n v="314"/>
    <n v="78.5"/>
    <n v="98"/>
    <n v="77"/>
    <n v="40"/>
    <n v="36"/>
    <n v="251"/>
    <n v="62.75"/>
    <m/>
    <n v="71.0625"/>
  </r>
  <r>
    <x v="847"/>
    <s v="Iman Hunt"/>
    <x v="1"/>
    <s v="27/08/2005"/>
    <x v="847"/>
    <n v="9433897864"/>
    <x v="847"/>
    <x v="9"/>
    <n v="300"/>
    <n v="252"/>
    <x v="5"/>
    <n v="95000"/>
    <n v="93950"/>
    <n v="94000"/>
    <n v="1000"/>
    <x v="123"/>
    <s v="03LZ9N"/>
    <n v="95"/>
    <n v="80"/>
    <n v="82"/>
    <n v="82"/>
    <n v="339"/>
    <n v="84.75"/>
    <n v="72"/>
    <n v="36"/>
    <n v="65"/>
    <n v="48"/>
    <n v="221"/>
    <x v="94"/>
    <n v="51"/>
    <n v="92"/>
    <n v="45"/>
    <n v="72"/>
    <n v="260"/>
    <n v="65"/>
    <n v="38"/>
    <n v="76"/>
    <n v="90"/>
    <n v="99"/>
    <n v="303"/>
    <n v="75.75"/>
    <m/>
    <n v="70.1875"/>
  </r>
  <r>
    <x v="848"/>
    <s v="Eoghan Silva"/>
    <x v="1"/>
    <s v="22/09/2005"/>
    <x v="848"/>
    <n v="9435613825"/>
    <x v="848"/>
    <x v="9"/>
    <n v="300"/>
    <n v="288"/>
    <x v="19"/>
    <n v="95000"/>
    <n v="85775"/>
    <n v="86000"/>
    <n v="9000"/>
    <x v="42"/>
    <s v="CKSBCB"/>
    <n v="39"/>
    <n v="62"/>
    <n v="96"/>
    <n v="81"/>
    <n v="278"/>
    <n v="69.5"/>
    <n v="54"/>
    <n v="41"/>
    <n v="51"/>
    <n v="41"/>
    <n v="187"/>
    <x v="167"/>
    <n v="80"/>
    <n v="96"/>
    <n v="77"/>
    <n v="53"/>
    <n v="306"/>
    <n v="76.5"/>
    <n v="88"/>
    <n v="78"/>
    <n v="83"/>
    <n v="75"/>
    <n v="324"/>
    <n v="81"/>
    <m/>
    <n v="68.4375"/>
  </r>
  <r>
    <x v="849"/>
    <s v="Hughie Bowler"/>
    <x v="1"/>
    <s v="13/10/2005"/>
    <x v="849"/>
    <n v="9436716311"/>
    <x v="849"/>
    <x v="9"/>
    <n v="300"/>
    <n v="227"/>
    <x v="14"/>
    <n v="95000"/>
    <n v="94094"/>
    <n v="94500"/>
    <n v="500"/>
    <x v="83"/>
    <s v="I6IOOA"/>
    <n v="86"/>
    <n v="41"/>
    <n v="96"/>
    <n v="53"/>
    <n v="276"/>
    <n v="69"/>
    <n v="61"/>
    <n v="96"/>
    <n v="86"/>
    <n v="69"/>
    <n v="312"/>
    <x v="38"/>
    <n v="98"/>
    <n v="65"/>
    <n v="64"/>
    <n v="51"/>
    <n v="278"/>
    <n v="69.5"/>
    <n v="91"/>
    <n v="64"/>
    <n v="89"/>
    <n v="98"/>
    <n v="342"/>
    <n v="85.5"/>
    <m/>
    <n v="75.5"/>
  </r>
  <r>
    <x v="850"/>
    <s v="Euan Rodrigues"/>
    <x v="0"/>
    <s v="15/10/2005"/>
    <x v="850"/>
    <n v="9483346572"/>
    <x v="850"/>
    <x v="9"/>
    <n v="300"/>
    <n v="191"/>
    <x v="9"/>
    <n v="95000"/>
    <n v="86504"/>
    <n v="87000"/>
    <n v="8000"/>
    <x v="60"/>
    <s v="UZESH7"/>
    <n v="93"/>
    <n v="55"/>
    <n v="89"/>
    <n v="50"/>
    <n v="287"/>
    <n v="71.75"/>
    <n v="65"/>
    <n v="52"/>
    <n v="65"/>
    <n v="62"/>
    <n v="244"/>
    <x v="5"/>
    <n v="50"/>
    <n v="46"/>
    <n v="56"/>
    <n v="37"/>
    <n v="189"/>
    <n v="47.25"/>
    <n v="36"/>
    <n v="37"/>
    <n v="38"/>
    <n v="67"/>
    <n v="178"/>
    <n v="44.5"/>
    <m/>
    <n v="56.125"/>
  </r>
  <r>
    <x v="851"/>
    <s v="Brendon Cunningham"/>
    <x v="1"/>
    <s v="26/10/2005"/>
    <x v="851"/>
    <n v="9484094393"/>
    <x v="851"/>
    <x v="9"/>
    <n v="300"/>
    <n v="292"/>
    <x v="17"/>
    <n v="95000"/>
    <n v="80464"/>
    <n v="80500"/>
    <n v="14500"/>
    <x v="61"/>
    <s v="I7J114"/>
    <n v="58"/>
    <n v="80"/>
    <n v="51"/>
    <n v="81"/>
    <n v="270"/>
    <n v="67.5"/>
    <n v="82"/>
    <n v="61"/>
    <n v="99"/>
    <n v="95"/>
    <n v="337"/>
    <x v="168"/>
    <n v="88"/>
    <n v="52"/>
    <n v="39"/>
    <n v="48"/>
    <n v="227"/>
    <n v="56.75"/>
    <n v="91"/>
    <n v="65"/>
    <n v="71"/>
    <n v="69"/>
    <n v="296"/>
    <n v="74"/>
    <m/>
    <n v="70.625"/>
  </r>
  <r>
    <x v="852"/>
    <s v="Ali Mcmillan"/>
    <x v="1"/>
    <s v="08/12/2005"/>
    <x v="852"/>
    <n v="9517604701"/>
    <x v="852"/>
    <x v="9"/>
    <n v="300"/>
    <n v="214"/>
    <x v="6"/>
    <n v="95000"/>
    <n v="87069"/>
    <n v="87500"/>
    <n v="7500"/>
    <x v="27"/>
    <s v="ND9AXY"/>
    <n v="41"/>
    <n v="59"/>
    <n v="90"/>
    <n v="79"/>
    <n v="269"/>
    <n v="67.25"/>
    <n v="75"/>
    <n v="83"/>
    <n v="35"/>
    <n v="70"/>
    <n v="263"/>
    <x v="36"/>
    <n v="72"/>
    <n v="73"/>
    <n v="40"/>
    <n v="92"/>
    <n v="277"/>
    <n v="69.25"/>
    <n v="40"/>
    <n v="53"/>
    <n v="83"/>
    <n v="82"/>
    <n v="258"/>
    <n v="64.5"/>
    <m/>
    <n v="66.6875"/>
  </r>
  <r>
    <x v="853"/>
    <s v="Hassan Currie"/>
    <x v="1"/>
    <s v="12/12/2005"/>
    <x v="853"/>
    <n v="9524563580"/>
    <x v="853"/>
    <x v="9"/>
    <n v="300"/>
    <n v="198"/>
    <x v="21"/>
    <n v="95000"/>
    <n v="89351"/>
    <n v="89500"/>
    <n v="5500"/>
    <x v="3"/>
    <s v="GBNFNF"/>
    <n v="41"/>
    <n v="36"/>
    <n v="45"/>
    <n v="41"/>
    <n v="163"/>
    <n v="40.75"/>
    <n v="89"/>
    <n v="92"/>
    <n v="68"/>
    <n v="71"/>
    <n v="320"/>
    <x v="111"/>
    <n v="61"/>
    <n v="43"/>
    <n v="44"/>
    <n v="53"/>
    <n v="201"/>
    <n v="50.25"/>
    <n v="97"/>
    <n v="91"/>
    <n v="85"/>
    <n v="95"/>
    <n v="368"/>
    <n v="92"/>
    <m/>
    <n v="65.75"/>
  </r>
  <r>
    <x v="854"/>
    <s v="Curtis Povey"/>
    <x v="1"/>
    <s v="24/12/2005"/>
    <x v="854"/>
    <n v="9528406189"/>
    <x v="854"/>
    <x v="9"/>
    <n v="300"/>
    <n v="233"/>
    <x v="33"/>
    <n v="95000"/>
    <n v="93907"/>
    <n v="94000"/>
    <n v="1000"/>
    <x v="98"/>
    <s v="KMZZAH"/>
    <n v="53"/>
    <n v="54"/>
    <n v="55"/>
    <n v="67"/>
    <n v="229"/>
    <n v="57.25"/>
    <n v="81"/>
    <n v="95"/>
    <n v="71"/>
    <n v="92"/>
    <n v="339"/>
    <x v="128"/>
    <n v="83"/>
    <n v="96"/>
    <n v="58"/>
    <n v="81"/>
    <n v="318"/>
    <n v="79.5"/>
    <n v="85"/>
    <n v="47"/>
    <n v="62"/>
    <n v="38"/>
    <n v="232"/>
    <n v="58"/>
    <m/>
    <n v="69.875"/>
  </r>
  <r>
    <x v="855"/>
    <s v="Ray Casey"/>
    <x v="0"/>
    <s v="03/01/2005"/>
    <x v="855"/>
    <n v="9533848049"/>
    <x v="855"/>
    <x v="9"/>
    <n v="300"/>
    <n v="228"/>
    <x v="14"/>
    <n v="95000"/>
    <n v="93924"/>
    <n v="94000"/>
    <n v="1000"/>
    <x v="75"/>
    <s v="5IGXXX"/>
    <n v="78"/>
    <n v="46"/>
    <n v="94"/>
    <n v="65"/>
    <n v="283"/>
    <n v="70.75"/>
    <n v="79"/>
    <n v="97"/>
    <n v="38"/>
    <n v="39"/>
    <n v="253"/>
    <x v="87"/>
    <n v="41"/>
    <n v="53"/>
    <n v="70"/>
    <n v="37"/>
    <n v="201"/>
    <n v="50.25"/>
    <n v="55"/>
    <n v="52"/>
    <n v="71"/>
    <n v="75"/>
    <n v="253"/>
    <n v="63.25"/>
    <m/>
    <n v="61.875"/>
  </r>
  <r>
    <x v="856"/>
    <s v="Nelson Gregory"/>
    <x v="1"/>
    <s v="13/01/2005"/>
    <x v="856"/>
    <n v="9539955010"/>
    <x v="856"/>
    <x v="9"/>
    <n v="300"/>
    <n v="223"/>
    <x v="26"/>
    <n v="95000"/>
    <n v="86808"/>
    <n v="87000"/>
    <n v="8000"/>
    <x v="116"/>
    <s v="RXWE7S"/>
    <n v="98"/>
    <n v="74"/>
    <n v="55"/>
    <n v="83"/>
    <n v="310"/>
    <n v="77.5"/>
    <n v="41"/>
    <n v="35"/>
    <n v="56"/>
    <n v="37"/>
    <n v="169"/>
    <x v="162"/>
    <n v="77"/>
    <n v="88"/>
    <n v="41"/>
    <n v="59"/>
    <n v="265"/>
    <n v="66.25"/>
    <n v="80"/>
    <n v="53"/>
    <n v="84"/>
    <n v="93"/>
    <n v="310"/>
    <n v="77.5"/>
    <m/>
    <n v="65.875"/>
  </r>
  <r>
    <x v="857"/>
    <s v="Maverick Burgess"/>
    <x v="1"/>
    <s v="22/01/2005"/>
    <x v="857"/>
    <n v="9552310157"/>
    <x v="857"/>
    <x v="9"/>
    <n v="300"/>
    <n v="291"/>
    <x v="17"/>
    <n v="95000"/>
    <n v="89317"/>
    <n v="89500"/>
    <n v="5500"/>
    <x v="28"/>
    <s v="EVEEXQ"/>
    <n v="75"/>
    <n v="46"/>
    <n v="50"/>
    <n v="50"/>
    <n v="221"/>
    <n v="55.25"/>
    <n v="35"/>
    <n v="93"/>
    <n v="45"/>
    <n v="65"/>
    <n v="238"/>
    <x v="35"/>
    <n v="58"/>
    <n v="88"/>
    <n v="99"/>
    <n v="87"/>
    <n v="332"/>
    <n v="83"/>
    <n v="45"/>
    <n v="54"/>
    <n v="73"/>
    <n v="35"/>
    <n v="207"/>
    <n v="51.75"/>
    <m/>
    <n v="62.375"/>
  </r>
  <r>
    <x v="858"/>
    <s v="Saeed Begum"/>
    <x v="0"/>
    <s v="02/02/2005"/>
    <x v="858"/>
    <n v="9553029903"/>
    <x v="858"/>
    <x v="9"/>
    <n v="300"/>
    <n v="203"/>
    <x v="24"/>
    <n v="95000"/>
    <n v="82378"/>
    <n v="82500"/>
    <n v="12500"/>
    <x v="92"/>
    <s v="6VK2IV"/>
    <n v="42"/>
    <n v="36"/>
    <n v="35"/>
    <n v="49"/>
    <n v="162"/>
    <n v="40.5"/>
    <n v="40"/>
    <n v="49"/>
    <n v="84"/>
    <n v="42"/>
    <n v="215"/>
    <x v="137"/>
    <n v="58"/>
    <n v="99"/>
    <n v="45"/>
    <n v="82"/>
    <n v="284"/>
    <n v="71"/>
    <n v="80"/>
    <n v="57"/>
    <n v="52"/>
    <n v="83"/>
    <n v="272"/>
    <n v="68"/>
    <m/>
    <n v="58.3125"/>
  </r>
  <r>
    <x v="859"/>
    <s v="Melvin Fry"/>
    <x v="1"/>
    <s v="03/02/2005"/>
    <x v="859"/>
    <n v="9582793026"/>
    <x v="859"/>
    <x v="9"/>
    <n v="300"/>
    <n v="209"/>
    <x v="16"/>
    <n v="95000"/>
    <n v="90687"/>
    <n v="91000"/>
    <n v="4000"/>
    <x v="7"/>
    <s v="SI7CQ7"/>
    <n v="71"/>
    <n v="75"/>
    <n v="53"/>
    <n v="66"/>
    <n v="265"/>
    <n v="66.25"/>
    <n v="86"/>
    <n v="43"/>
    <n v="70"/>
    <n v="49"/>
    <n v="248"/>
    <x v="69"/>
    <n v="74"/>
    <n v="54"/>
    <n v="98"/>
    <n v="67"/>
    <n v="293"/>
    <n v="73.25"/>
    <n v="67"/>
    <n v="56"/>
    <n v="44"/>
    <n v="69"/>
    <n v="236"/>
    <n v="59"/>
    <m/>
    <n v="65.125"/>
  </r>
  <r>
    <x v="860"/>
    <s v="Cormac Lara"/>
    <x v="0"/>
    <s v="02/03/2005"/>
    <x v="860"/>
    <n v="9589977240"/>
    <x v="860"/>
    <x v="9"/>
    <n v="300"/>
    <n v="203"/>
    <x v="24"/>
    <n v="95000"/>
    <n v="80512"/>
    <n v="81000"/>
    <n v="14000"/>
    <x v="30"/>
    <s v="GURCBI"/>
    <n v="37"/>
    <n v="71"/>
    <n v="35"/>
    <n v="43"/>
    <n v="186"/>
    <n v="46.5"/>
    <n v="76"/>
    <n v="46"/>
    <n v="52"/>
    <n v="38"/>
    <n v="212"/>
    <x v="56"/>
    <n v="74"/>
    <n v="99"/>
    <n v="37"/>
    <n v="87"/>
    <n v="297"/>
    <n v="74.25"/>
    <n v="76"/>
    <n v="74"/>
    <n v="63"/>
    <n v="60"/>
    <n v="273"/>
    <n v="68.25"/>
    <m/>
    <n v="60.5"/>
  </r>
  <r>
    <x v="861"/>
    <s v="Jade Knowles"/>
    <x v="1"/>
    <s v="08/03/2005"/>
    <x v="861"/>
    <n v="9609390615"/>
    <x v="861"/>
    <x v="9"/>
    <n v="300"/>
    <n v="263"/>
    <x v="34"/>
    <n v="95000"/>
    <n v="82158"/>
    <n v="82500"/>
    <n v="12500"/>
    <x v="10"/>
    <s v="91REN7"/>
    <n v="90"/>
    <n v="69"/>
    <n v="39"/>
    <n v="99"/>
    <n v="297"/>
    <n v="74.25"/>
    <n v="72"/>
    <n v="64"/>
    <n v="88"/>
    <n v="79"/>
    <n v="303"/>
    <x v="77"/>
    <n v="39"/>
    <n v="58"/>
    <n v="81"/>
    <n v="68"/>
    <n v="246"/>
    <n v="61.5"/>
    <n v="82"/>
    <n v="66"/>
    <n v="84"/>
    <n v="72"/>
    <n v="304"/>
    <n v="76"/>
    <m/>
    <n v="71.875"/>
  </r>
  <r>
    <x v="862"/>
    <s v="Corben Farley"/>
    <x v="1"/>
    <s v="26/03/2005"/>
    <x v="862"/>
    <n v="9614766304"/>
    <x v="862"/>
    <x v="9"/>
    <n v="300"/>
    <n v="217"/>
    <x v="7"/>
    <n v="95000"/>
    <n v="80360"/>
    <n v="80500"/>
    <n v="14500"/>
    <x v="67"/>
    <s v="SEHYS2"/>
    <n v="72"/>
    <n v="90"/>
    <n v="81"/>
    <n v="38"/>
    <n v="281"/>
    <n v="70.25"/>
    <n v="79"/>
    <n v="88"/>
    <n v="42"/>
    <n v="95"/>
    <n v="304"/>
    <x v="101"/>
    <n v="37"/>
    <n v="66"/>
    <n v="63"/>
    <n v="81"/>
    <n v="247"/>
    <n v="61.75"/>
    <n v="36"/>
    <n v="89"/>
    <n v="35"/>
    <n v="67"/>
    <n v="227"/>
    <n v="56.75"/>
    <m/>
    <n v="66.1875"/>
  </r>
  <r>
    <x v="863"/>
    <s v="Emmanuel Fellows"/>
    <x v="1"/>
    <s v="19/04/2005"/>
    <x v="863"/>
    <n v="9648007935"/>
    <x v="863"/>
    <x v="9"/>
    <n v="300"/>
    <n v="238"/>
    <x v="31"/>
    <n v="95000"/>
    <n v="84060"/>
    <n v="84500"/>
    <n v="10500"/>
    <x v="101"/>
    <s v="2XFRIO"/>
    <n v="41"/>
    <n v="80"/>
    <n v="49"/>
    <n v="81"/>
    <n v="251"/>
    <n v="62.75"/>
    <n v="49"/>
    <n v="84"/>
    <n v="82"/>
    <n v="95"/>
    <n v="310"/>
    <x v="32"/>
    <n v="96"/>
    <n v="79"/>
    <n v="38"/>
    <n v="44"/>
    <n v="257"/>
    <n v="64.25"/>
    <n v="50"/>
    <n v="79"/>
    <n v="72"/>
    <n v="70"/>
    <n v="271"/>
    <n v="67.75"/>
    <m/>
    <n v="68.0625"/>
  </r>
  <r>
    <x v="864"/>
    <s v="Ryker Barrera"/>
    <x v="1"/>
    <s v="08/05/2005"/>
    <x v="864"/>
    <n v="9667674775"/>
    <x v="864"/>
    <x v="9"/>
    <n v="300"/>
    <n v="201"/>
    <x v="12"/>
    <n v="95000"/>
    <n v="86777"/>
    <n v="87000"/>
    <n v="8000"/>
    <x v="94"/>
    <s v="0GVY0P"/>
    <n v="51"/>
    <n v="63"/>
    <n v="63"/>
    <n v="82"/>
    <n v="259"/>
    <n v="64.75"/>
    <n v="75"/>
    <n v="96"/>
    <n v="56"/>
    <n v="66"/>
    <n v="293"/>
    <x v="8"/>
    <n v="88"/>
    <n v="48"/>
    <n v="46"/>
    <n v="48"/>
    <n v="230"/>
    <n v="57.5"/>
    <n v="37"/>
    <n v="79"/>
    <n v="38"/>
    <n v="88"/>
    <n v="242"/>
    <n v="60.5"/>
    <m/>
    <n v="64"/>
  </r>
  <r>
    <x v="865"/>
    <s v="Jordyn Mckeown"/>
    <x v="0"/>
    <s v="12/05/2005"/>
    <x v="865"/>
    <n v="9676614171"/>
    <x v="865"/>
    <x v="9"/>
    <n v="300"/>
    <n v="206"/>
    <x v="23"/>
    <n v="95000"/>
    <n v="84512"/>
    <n v="85000"/>
    <n v="10000"/>
    <x v="109"/>
    <s v="ERB8NZ"/>
    <n v="85"/>
    <n v="94"/>
    <n v="96"/>
    <n v="87"/>
    <n v="362"/>
    <n v="90.5"/>
    <n v="83"/>
    <n v="66"/>
    <n v="47"/>
    <n v="77"/>
    <n v="273"/>
    <x v="89"/>
    <n v="38"/>
    <n v="92"/>
    <n v="78"/>
    <n v="90"/>
    <n v="298"/>
    <n v="74.5"/>
    <n v="61"/>
    <n v="81"/>
    <n v="88"/>
    <n v="45"/>
    <n v="275"/>
    <n v="68.75"/>
    <m/>
    <n v="75.5"/>
  </r>
  <r>
    <x v="866"/>
    <s v="Harpreet Irving"/>
    <x v="1"/>
    <s v="19/05/2005"/>
    <x v="866"/>
    <n v="9689417555"/>
    <x v="866"/>
    <x v="9"/>
    <n v="300"/>
    <n v="234"/>
    <x v="33"/>
    <n v="95000"/>
    <n v="93922"/>
    <n v="94000"/>
    <n v="1000"/>
    <x v="31"/>
    <s v="ML3E2N"/>
    <n v="80"/>
    <n v="35"/>
    <n v="49"/>
    <n v="42"/>
    <n v="206"/>
    <n v="51.5"/>
    <n v="62"/>
    <n v="46"/>
    <n v="45"/>
    <n v="37"/>
    <n v="190"/>
    <x v="91"/>
    <n v="66"/>
    <n v="89"/>
    <n v="74"/>
    <n v="72"/>
    <n v="301"/>
    <n v="75.25"/>
    <n v="88"/>
    <n v="75"/>
    <n v="99"/>
    <n v="68"/>
    <n v="330"/>
    <n v="82.5"/>
    <m/>
    <n v="64.1875"/>
  </r>
  <r>
    <x v="867"/>
    <s v="Maddison Powell"/>
    <x v="0"/>
    <s v="07/06/2005"/>
    <x v="867"/>
    <n v="9710046627"/>
    <x v="867"/>
    <x v="9"/>
    <n v="300"/>
    <n v="205"/>
    <x v="24"/>
    <n v="95000"/>
    <n v="87713"/>
    <n v="88000"/>
    <n v="7000"/>
    <x v="33"/>
    <s v="JHBSYF"/>
    <n v="57"/>
    <n v="97"/>
    <n v="82"/>
    <n v="69"/>
    <n v="305"/>
    <n v="76.25"/>
    <n v="38"/>
    <n v="83"/>
    <n v="56"/>
    <n v="57"/>
    <n v="234"/>
    <x v="45"/>
    <n v="81"/>
    <n v="60"/>
    <n v="58"/>
    <n v="54"/>
    <n v="253"/>
    <n v="63.25"/>
    <n v="68"/>
    <n v="89"/>
    <n v="83"/>
    <n v="94"/>
    <n v="334"/>
    <n v="83.5"/>
    <m/>
    <n v="70.375"/>
  </r>
  <r>
    <x v="868"/>
    <s v="Valentino Mercer"/>
    <x v="0"/>
    <s v="09/07/2005"/>
    <x v="868"/>
    <n v="9713756627"/>
    <x v="868"/>
    <x v="9"/>
    <n v="300"/>
    <n v="247"/>
    <x v="25"/>
    <n v="95000"/>
    <n v="91738"/>
    <n v="92000"/>
    <n v="3000"/>
    <x v="34"/>
    <s v="6GU8NV"/>
    <n v="76"/>
    <n v="93"/>
    <n v="52"/>
    <n v="99"/>
    <n v="320"/>
    <n v="80"/>
    <n v="66"/>
    <n v="40"/>
    <n v="62"/>
    <n v="78"/>
    <n v="246"/>
    <x v="12"/>
    <n v="91"/>
    <n v="43"/>
    <n v="80"/>
    <n v="90"/>
    <n v="304"/>
    <n v="76"/>
    <n v="90"/>
    <n v="90"/>
    <n v="98"/>
    <n v="82"/>
    <n v="360"/>
    <n v="90"/>
    <m/>
    <n v="76.875"/>
  </r>
  <r>
    <x v="869"/>
    <s v="Kamran Bean"/>
    <x v="1"/>
    <s v="18/07/2005"/>
    <x v="869"/>
    <n v="9715209754"/>
    <x v="869"/>
    <x v="9"/>
    <n v="300"/>
    <n v="195"/>
    <x v="13"/>
    <n v="95000"/>
    <n v="84703"/>
    <n v="85000"/>
    <n v="10000"/>
    <x v="81"/>
    <s v="QUJD8T"/>
    <n v="70"/>
    <n v="92"/>
    <n v="55"/>
    <n v="70"/>
    <n v="287"/>
    <n v="71.75"/>
    <n v="90"/>
    <n v="98"/>
    <n v="74"/>
    <n v="93"/>
    <n v="355"/>
    <x v="156"/>
    <n v="64"/>
    <n v="87"/>
    <n v="43"/>
    <n v="54"/>
    <n v="248"/>
    <n v="62"/>
    <n v="60"/>
    <n v="73"/>
    <n v="45"/>
    <n v="66"/>
    <n v="244"/>
    <n v="61"/>
    <m/>
    <n v="70.875"/>
  </r>
  <r>
    <x v="870"/>
    <s v="Malakai Morales"/>
    <x v="1"/>
    <s v="23/07/2005"/>
    <x v="870"/>
    <n v="9729658823"/>
    <x v="870"/>
    <x v="9"/>
    <n v="300"/>
    <n v="239"/>
    <x v="28"/>
    <n v="95000"/>
    <n v="80292"/>
    <n v="80500"/>
    <n v="14500"/>
    <x v="17"/>
    <s v="LS70WI"/>
    <n v="94"/>
    <n v="81"/>
    <n v="58"/>
    <n v="80"/>
    <n v="313"/>
    <n v="78.25"/>
    <n v="84"/>
    <n v="51"/>
    <n v="73"/>
    <n v="58"/>
    <n v="266"/>
    <x v="57"/>
    <n v="61"/>
    <n v="92"/>
    <n v="53"/>
    <n v="61"/>
    <n v="267"/>
    <n v="66.75"/>
    <n v="81"/>
    <n v="57"/>
    <n v="44"/>
    <n v="87"/>
    <n v="269"/>
    <n v="67.25"/>
    <m/>
    <n v="69.6875"/>
  </r>
  <r>
    <x v="871"/>
    <s v="Anas Skinner"/>
    <x v="0"/>
    <s v="30/07/2005"/>
    <x v="871"/>
    <n v="9735211988"/>
    <x v="871"/>
    <x v="9"/>
    <n v="300"/>
    <n v="285"/>
    <x v="1"/>
    <n v="95000"/>
    <n v="81563"/>
    <n v="82000"/>
    <n v="13000"/>
    <x v="55"/>
    <s v="MMX2AQ"/>
    <n v="93"/>
    <n v="95"/>
    <n v="78"/>
    <n v="94"/>
    <n v="360"/>
    <n v="90"/>
    <n v="74"/>
    <n v="79"/>
    <n v="63"/>
    <n v="44"/>
    <n v="260"/>
    <x v="70"/>
    <n v="89"/>
    <n v="37"/>
    <n v="56"/>
    <n v="81"/>
    <n v="263"/>
    <n v="65.75"/>
    <n v="57"/>
    <n v="80"/>
    <n v="35"/>
    <n v="91"/>
    <n v="263"/>
    <n v="65.75"/>
    <m/>
    <n v="71.625"/>
  </r>
  <r>
    <x v="872"/>
    <s v="Nicolas Callaghan"/>
    <x v="1"/>
    <s v="19/08/2005"/>
    <x v="872"/>
    <n v="9748682084"/>
    <x v="872"/>
    <x v="9"/>
    <n v="300"/>
    <n v="227"/>
    <x v="14"/>
    <n v="95000"/>
    <n v="83100"/>
    <n v="83500"/>
    <n v="11500"/>
    <x v="22"/>
    <s v="D9798U"/>
    <n v="46"/>
    <n v="67"/>
    <n v="64"/>
    <n v="87"/>
    <n v="264"/>
    <n v="66"/>
    <n v="71"/>
    <n v="65"/>
    <n v="54"/>
    <n v="69"/>
    <n v="259"/>
    <x v="7"/>
    <n v="61"/>
    <n v="60"/>
    <n v="78"/>
    <n v="71"/>
    <n v="270"/>
    <n v="67.5"/>
    <n v="91"/>
    <n v="69"/>
    <n v="86"/>
    <n v="82"/>
    <n v="328"/>
    <n v="82"/>
    <m/>
    <n v="70.0625"/>
  </r>
  <r>
    <x v="873"/>
    <s v="Yasin Dominguez"/>
    <x v="1"/>
    <s v="22/08/2005"/>
    <x v="873"/>
    <n v="9749708881"/>
    <x v="873"/>
    <x v="9"/>
    <n v="300"/>
    <n v="240"/>
    <x v="28"/>
    <n v="95000"/>
    <n v="88279"/>
    <n v="88500"/>
    <n v="6500"/>
    <x v="112"/>
    <s v="R2S3W2"/>
    <n v="78"/>
    <n v="49"/>
    <n v="87"/>
    <n v="69"/>
    <n v="283"/>
    <n v="70.75"/>
    <n v="42"/>
    <n v="72"/>
    <n v="92"/>
    <n v="62"/>
    <n v="268"/>
    <x v="48"/>
    <n v="41"/>
    <n v="87"/>
    <n v="40"/>
    <n v="94"/>
    <n v="262"/>
    <n v="65.5"/>
    <n v="70"/>
    <n v="46"/>
    <n v="99"/>
    <n v="81"/>
    <n v="296"/>
    <n v="74"/>
    <m/>
    <n v="69.3125"/>
  </r>
  <r>
    <x v="874"/>
    <s v="Yaseen Schmitt"/>
    <x v="1"/>
    <s v="29/08/2005"/>
    <x v="874"/>
    <n v="9753089293"/>
    <x v="874"/>
    <x v="9"/>
    <n v="300"/>
    <n v="288"/>
    <x v="19"/>
    <n v="95000"/>
    <n v="88493"/>
    <n v="88500"/>
    <n v="6500"/>
    <x v="124"/>
    <s v="SFRE0N"/>
    <n v="81"/>
    <n v="61"/>
    <n v="36"/>
    <n v="96"/>
    <n v="274"/>
    <n v="68.5"/>
    <n v="55"/>
    <n v="96"/>
    <n v="95"/>
    <n v="51"/>
    <n v="297"/>
    <x v="0"/>
    <n v="65"/>
    <n v="64"/>
    <n v="53"/>
    <n v="74"/>
    <n v="256"/>
    <n v="64"/>
    <n v="70"/>
    <n v="73"/>
    <n v="49"/>
    <n v="70"/>
    <n v="262"/>
    <n v="65.5"/>
    <m/>
    <n v="68.0625"/>
  </r>
  <r>
    <x v="875"/>
    <s v="Jimmie Pineda"/>
    <x v="1"/>
    <s v="29/09/2005"/>
    <x v="875"/>
    <n v="9755175194"/>
    <x v="875"/>
    <x v="9"/>
    <n v="300"/>
    <n v="294"/>
    <x v="8"/>
    <n v="95000"/>
    <n v="91360"/>
    <n v="91500"/>
    <n v="3500"/>
    <x v="26"/>
    <s v="LBEKVD"/>
    <n v="59"/>
    <n v="88"/>
    <n v="87"/>
    <n v="67"/>
    <n v="301"/>
    <n v="75.25"/>
    <n v="73"/>
    <n v="79"/>
    <n v="46"/>
    <n v="58"/>
    <n v="256"/>
    <x v="67"/>
    <n v="80"/>
    <n v="94"/>
    <n v="92"/>
    <n v="80"/>
    <n v="346"/>
    <n v="86.5"/>
    <n v="61"/>
    <n v="61"/>
    <n v="50"/>
    <n v="42"/>
    <n v="214"/>
    <n v="53.5"/>
    <m/>
    <n v="69.8125"/>
  </r>
  <r>
    <x v="876"/>
    <s v="Omar Warner"/>
    <x v="1"/>
    <s v="06/11/2005"/>
    <x v="876"/>
    <n v="9758638421"/>
    <x v="876"/>
    <x v="9"/>
    <n v="300"/>
    <n v="239"/>
    <x v="28"/>
    <n v="95000"/>
    <n v="93824"/>
    <n v="94000"/>
    <n v="1000"/>
    <x v="84"/>
    <s v="XSLZBT"/>
    <n v="56"/>
    <n v="91"/>
    <n v="98"/>
    <n v="56"/>
    <n v="301"/>
    <n v="75.25"/>
    <n v="60"/>
    <n v="89"/>
    <n v="43"/>
    <n v="67"/>
    <n v="259"/>
    <x v="7"/>
    <n v="75"/>
    <n v="72"/>
    <n v="68"/>
    <n v="46"/>
    <n v="261"/>
    <n v="65.25"/>
    <n v="98"/>
    <n v="89"/>
    <n v="60"/>
    <n v="95"/>
    <n v="342"/>
    <n v="85.5"/>
    <m/>
    <n v="72.6875"/>
  </r>
  <r>
    <x v="877"/>
    <s v="Charly Leon"/>
    <x v="1"/>
    <s v="08/11/2005"/>
    <x v="877"/>
    <n v="9763600055"/>
    <x v="877"/>
    <x v="9"/>
    <n v="300"/>
    <n v="271"/>
    <x v="27"/>
    <n v="95000"/>
    <n v="84527"/>
    <n v="85000"/>
    <n v="10000"/>
    <x v="27"/>
    <s v="0D6W0T"/>
    <n v="46"/>
    <n v="91"/>
    <n v="88"/>
    <n v="71"/>
    <n v="296"/>
    <n v="74"/>
    <n v="58"/>
    <n v="36"/>
    <n v="43"/>
    <n v="51"/>
    <n v="188"/>
    <x v="169"/>
    <n v="38"/>
    <n v="44"/>
    <n v="85"/>
    <n v="97"/>
    <n v="264"/>
    <n v="66"/>
    <n v="69"/>
    <n v="53"/>
    <n v="68"/>
    <n v="54"/>
    <n v="244"/>
    <n v="61"/>
    <m/>
    <n v="62"/>
  </r>
  <r>
    <x v="878"/>
    <s v="Ashwin Keenan"/>
    <x v="1"/>
    <s v="21/11/2005"/>
    <x v="878"/>
    <n v="9768010940"/>
    <x v="878"/>
    <x v="9"/>
    <n v="300"/>
    <n v="240"/>
    <x v="28"/>
    <n v="95000"/>
    <n v="83725"/>
    <n v="84000"/>
    <n v="11000"/>
    <x v="97"/>
    <s v="9ZA2Q0"/>
    <n v="46"/>
    <n v="92"/>
    <n v="67"/>
    <n v="39"/>
    <n v="244"/>
    <n v="61"/>
    <n v="96"/>
    <n v="66"/>
    <n v="81"/>
    <n v="61"/>
    <n v="304"/>
    <x v="101"/>
    <n v="51"/>
    <n v="94"/>
    <n v="98"/>
    <n v="47"/>
    <n v="290"/>
    <n v="72.5"/>
    <n v="54"/>
    <n v="56"/>
    <n v="47"/>
    <n v="60"/>
    <n v="217"/>
    <n v="54.25"/>
    <m/>
    <n v="65.9375"/>
  </r>
  <r>
    <x v="879"/>
    <s v="Darragh Olson"/>
    <x v="0"/>
    <s v="24/11/2005"/>
    <x v="879"/>
    <n v="9791891937"/>
    <x v="879"/>
    <x v="9"/>
    <n v="300"/>
    <n v="227"/>
    <x v="14"/>
    <n v="95000"/>
    <n v="86011"/>
    <n v="86500"/>
    <n v="8500"/>
    <x v="99"/>
    <s v="KWEGVT"/>
    <n v="98"/>
    <n v="63"/>
    <n v="96"/>
    <n v="77"/>
    <n v="334"/>
    <n v="83.5"/>
    <n v="38"/>
    <n v="89"/>
    <n v="83"/>
    <n v="49"/>
    <n v="259"/>
    <x v="7"/>
    <n v="56"/>
    <n v="65"/>
    <n v="89"/>
    <n v="53"/>
    <n v="263"/>
    <n v="65.75"/>
    <n v="87"/>
    <n v="67"/>
    <n v="76"/>
    <n v="97"/>
    <n v="327"/>
    <n v="81.75"/>
    <m/>
    <n v="73.9375"/>
  </r>
  <r>
    <x v="880"/>
    <s v="Nathan Stanley"/>
    <x v="0"/>
    <s v="01/01/2005"/>
    <x v="880"/>
    <n v="9792366210"/>
    <x v="880"/>
    <x v="9"/>
    <n v="300"/>
    <n v="224"/>
    <x v="20"/>
    <n v="95000"/>
    <n v="93558"/>
    <n v="94000"/>
    <n v="1000"/>
    <x v="62"/>
    <s v="OUT11L"/>
    <n v="71"/>
    <n v="69"/>
    <n v="98"/>
    <n v="63"/>
    <n v="301"/>
    <n v="75.25"/>
    <n v="53"/>
    <n v="60"/>
    <n v="73"/>
    <n v="47"/>
    <n v="233"/>
    <x v="73"/>
    <n v="41"/>
    <n v="80"/>
    <n v="79"/>
    <n v="97"/>
    <n v="297"/>
    <n v="74.25"/>
    <n v="54"/>
    <n v="59"/>
    <n v="52"/>
    <n v="41"/>
    <n v="206"/>
    <n v="51.5"/>
    <m/>
    <n v="64.8125"/>
  </r>
  <r>
    <x v="881"/>
    <s v="Arwel Hagan"/>
    <x v="0"/>
    <s v="02/01/2005"/>
    <x v="881"/>
    <n v="9799203001"/>
    <x v="881"/>
    <x v="9"/>
    <n v="300"/>
    <n v="232"/>
    <x v="22"/>
    <n v="95000"/>
    <n v="80818"/>
    <n v="81000"/>
    <n v="14000"/>
    <x v="5"/>
    <s v="HIYGSX"/>
    <n v="83"/>
    <n v="78"/>
    <n v="78"/>
    <n v="41"/>
    <n v="280"/>
    <n v="70"/>
    <n v="98"/>
    <n v="92"/>
    <n v="92"/>
    <n v="64"/>
    <n v="346"/>
    <x v="164"/>
    <n v="92"/>
    <n v="48"/>
    <n v="89"/>
    <n v="36"/>
    <n v="265"/>
    <n v="66.25"/>
    <n v="60"/>
    <n v="69"/>
    <n v="68"/>
    <n v="47"/>
    <n v="244"/>
    <n v="61"/>
    <m/>
    <n v="70.9375"/>
  </r>
  <r>
    <x v="882"/>
    <s v="Heath Crosby"/>
    <x v="1"/>
    <s v="19/01/2005"/>
    <x v="882"/>
    <n v="9805073821"/>
    <x v="882"/>
    <x v="9"/>
    <n v="300"/>
    <n v="292"/>
    <x v="17"/>
    <n v="95000"/>
    <n v="80345"/>
    <n v="80500"/>
    <n v="14500"/>
    <x v="76"/>
    <s v="6KDNZY"/>
    <n v="90"/>
    <n v="64"/>
    <n v="38"/>
    <n v="39"/>
    <n v="231"/>
    <n v="57.75"/>
    <n v="47"/>
    <n v="73"/>
    <n v="46"/>
    <n v="68"/>
    <n v="234"/>
    <x v="45"/>
    <n v="75"/>
    <n v="70"/>
    <n v="40"/>
    <n v="53"/>
    <n v="238"/>
    <n v="59.5"/>
    <n v="45"/>
    <n v="80"/>
    <n v="59"/>
    <n v="81"/>
    <n v="265"/>
    <n v="66.25"/>
    <m/>
    <n v="60.5"/>
  </r>
  <r>
    <x v="883"/>
    <s v="Zishan Lang"/>
    <x v="0"/>
    <s v="26/01/2005"/>
    <x v="883"/>
    <n v="9809744643"/>
    <x v="883"/>
    <x v="9"/>
    <n v="300"/>
    <n v="279"/>
    <x v="2"/>
    <n v="95000"/>
    <n v="82051"/>
    <n v="82500"/>
    <n v="12500"/>
    <x v="6"/>
    <s v="8CZXHQ"/>
    <n v="57"/>
    <n v="76"/>
    <n v="98"/>
    <n v="47"/>
    <n v="278"/>
    <n v="69.5"/>
    <n v="74"/>
    <n v="96"/>
    <n v="79"/>
    <n v="43"/>
    <n v="292"/>
    <x v="6"/>
    <n v="72"/>
    <n v="38"/>
    <n v="71"/>
    <n v="56"/>
    <n v="237"/>
    <n v="59.25"/>
    <n v="62"/>
    <n v="74"/>
    <n v="37"/>
    <n v="96"/>
    <n v="269"/>
    <n v="67.25"/>
    <m/>
    <n v="67.25"/>
  </r>
  <r>
    <x v="884"/>
    <s v="Haroon Conrad"/>
    <x v="0"/>
    <s v="08/02/2005"/>
    <x v="884"/>
    <n v="9829459481"/>
    <x v="884"/>
    <x v="9"/>
    <n v="300"/>
    <n v="224"/>
    <x v="20"/>
    <n v="95000"/>
    <n v="87068"/>
    <n v="87500"/>
    <n v="7500"/>
    <x v="50"/>
    <s v="QIE4R6"/>
    <n v="37"/>
    <n v="76"/>
    <n v="35"/>
    <n v="85"/>
    <n v="233"/>
    <n v="58.25"/>
    <n v="56"/>
    <n v="70"/>
    <n v="44"/>
    <n v="78"/>
    <n v="248"/>
    <x v="69"/>
    <n v="55"/>
    <n v="77"/>
    <n v="72"/>
    <n v="92"/>
    <n v="296"/>
    <n v="74"/>
    <n v="35"/>
    <n v="81"/>
    <n v="88"/>
    <n v="73"/>
    <n v="277"/>
    <n v="69.25"/>
    <m/>
    <n v="65.875"/>
  </r>
  <r>
    <x v="885"/>
    <s v="Anam Vinson"/>
    <x v="1"/>
    <s v="15/02/2005"/>
    <x v="885"/>
    <n v="9842210704"/>
    <x v="885"/>
    <x v="9"/>
    <n v="300"/>
    <n v="248"/>
    <x v="32"/>
    <n v="95000"/>
    <n v="92159"/>
    <n v="92500"/>
    <n v="2500"/>
    <x v="9"/>
    <s v="IZHX9E"/>
    <n v="96"/>
    <n v="68"/>
    <n v="78"/>
    <n v="58"/>
    <n v="300"/>
    <n v="75"/>
    <n v="39"/>
    <n v="79"/>
    <n v="41"/>
    <n v="53"/>
    <n v="212"/>
    <x v="56"/>
    <n v="81"/>
    <n v="76"/>
    <n v="82"/>
    <n v="70"/>
    <n v="309"/>
    <n v="77.25"/>
    <n v="57"/>
    <n v="54"/>
    <n v="75"/>
    <n v="45"/>
    <n v="231"/>
    <n v="57.75"/>
    <m/>
    <n v="65.75"/>
  </r>
  <r>
    <x v="886"/>
    <s v="Jaime Snyder"/>
    <x v="0"/>
    <s v="18/04/2005"/>
    <x v="886"/>
    <n v="9844911397"/>
    <x v="886"/>
    <x v="9"/>
    <n v="300"/>
    <n v="194"/>
    <x v="13"/>
    <n v="95000"/>
    <n v="94870"/>
    <n v="95000"/>
    <n v="0"/>
    <x v="11"/>
    <s v="K6KTEB"/>
    <n v="50"/>
    <n v="85"/>
    <n v="67"/>
    <n v="95"/>
    <n v="297"/>
    <n v="74.25"/>
    <n v="88"/>
    <n v="89"/>
    <n v="58"/>
    <n v="61"/>
    <n v="296"/>
    <x v="121"/>
    <n v="52"/>
    <n v="97"/>
    <n v="85"/>
    <n v="91"/>
    <n v="325"/>
    <n v="81.25"/>
    <n v="87"/>
    <n v="98"/>
    <n v="71"/>
    <n v="89"/>
    <n v="345"/>
    <n v="86.25"/>
    <m/>
    <n v="78.9375"/>
  </r>
  <r>
    <x v="887"/>
    <s v="Emmanuel Carney"/>
    <x v="1"/>
    <s v="28/04/2005"/>
    <x v="887"/>
    <n v="9851793744"/>
    <x v="887"/>
    <x v="9"/>
    <n v="300"/>
    <n v="228"/>
    <x v="14"/>
    <n v="95000"/>
    <n v="89521"/>
    <n v="90000"/>
    <n v="5000"/>
    <x v="65"/>
    <s v="3FOMBE"/>
    <n v="95"/>
    <n v="71"/>
    <n v="78"/>
    <n v="89"/>
    <n v="333"/>
    <n v="83.25"/>
    <n v="78"/>
    <n v="70"/>
    <n v="43"/>
    <n v="98"/>
    <n v="289"/>
    <x v="26"/>
    <n v="63"/>
    <n v="73"/>
    <n v="53"/>
    <n v="61"/>
    <n v="250"/>
    <n v="62.5"/>
    <n v="56"/>
    <n v="40"/>
    <n v="60"/>
    <n v="79"/>
    <n v="235"/>
    <n v="58.75"/>
    <m/>
    <n v="69.1875"/>
  </r>
  <r>
    <x v="888"/>
    <s v="Jordi Dalby"/>
    <x v="1"/>
    <s v="14/05/2005"/>
    <x v="888"/>
    <n v="9860479500"/>
    <x v="888"/>
    <x v="9"/>
    <n v="300"/>
    <n v="283"/>
    <x v="11"/>
    <n v="95000"/>
    <n v="86297"/>
    <n v="86500"/>
    <n v="8500"/>
    <x v="87"/>
    <s v="LS1ZWL"/>
    <n v="79"/>
    <n v="42"/>
    <n v="87"/>
    <n v="76"/>
    <n v="284"/>
    <n v="71"/>
    <n v="45"/>
    <n v="53"/>
    <n v="68"/>
    <n v="57"/>
    <n v="223"/>
    <x v="170"/>
    <n v="85"/>
    <n v="91"/>
    <n v="43"/>
    <n v="86"/>
    <n v="305"/>
    <n v="76.25"/>
    <n v="97"/>
    <n v="58"/>
    <n v="51"/>
    <n v="60"/>
    <n v="266"/>
    <n v="66.5"/>
    <m/>
    <n v="67.375"/>
  </r>
  <r>
    <x v="889"/>
    <s v="Abid Schultz"/>
    <x v="0"/>
    <s v="14/06/2005"/>
    <x v="889"/>
    <n v="9867740867"/>
    <x v="889"/>
    <x v="9"/>
    <n v="300"/>
    <n v="205"/>
    <x v="24"/>
    <n v="95000"/>
    <n v="87077"/>
    <n v="87500"/>
    <n v="7500"/>
    <x v="88"/>
    <s v="H88VNS"/>
    <n v="49"/>
    <n v="67"/>
    <n v="35"/>
    <n v="45"/>
    <n v="196"/>
    <n v="49"/>
    <n v="42"/>
    <n v="57"/>
    <n v="47"/>
    <n v="76"/>
    <n v="222"/>
    <x v="51"/>
    <n v="74"/>
    <n v="52"/>
    <n v="82"/>
    <n v="95"/>
    <n v="303"/>
    <n v="75.75"/>
    <n v="61"/>
    <n v="64"/>
    <n v="63"/>
    <n v="69"/>
    <n v="257"/>
    <n v="64.25"/>
    <m/>
    <n v="61.125"/>
  </r>
  <r>
    <x v="890"/>
    <s v="Edward Williamson"/>
    <x v="0"/>
    <s v="17/06/2005"/>
    <x v="890"/>
    <n v="9875335288"/>
    <x v="890"/>
    <x v="9"/>
    <n v="300"/>
    <n v="204"/>
    <x v="24"/>
    <n v="95000"/>
    <n v="92951"/>
    <n v="93000"/>
    <n v="2000"/>
    <x v="89"/>
    <s v="3JMGF4"/>
    <n v="38"/>
    <n v="45"/>
    <n v="78"/>
    <n v="56"/>
    <n v="217"/>
    <n v="54.25"/>
    <n v="50"/>
    <n v="78"/>
    <n v="77"/>
    <n v="75"/>
    <n v="280"/>
    <x v="28"/>
    <n v="85"/>
    <n v="91"/>
    <n v="71"/>
    <n v="63"/>
    <n v="310"/>
    <n v="77.5"/>
    <n v="79"/>
    <n v="59"/>
    <n v="93"/>
    <n v="99"/>
    <n v="330"/>
    <n v="82.5"/>
    <m/>
    <n v="71.0625"/>
  </r>
  <r>
    <x v="891"/>
    <s v="Kiyan Farrow"/>
    <x v="1"/>
    <s v="21/06/2005"/>
    <x v="891"/>
    <n v="9883061056"/>
    <x v="891"/>
    <x v="9"/>
    <n v="300"/>
    <n v="286"/>
    <x v="1"/>
    <n v="95000"/>
    <n v="91146"/>
    <n v="91500"/>
    <n v="3500"/>
    <x v="103"/>
    <s v="SLMOH8"/>
    <n v="96"/>
    <n v="44"/>
    <n v="80"/>
    <n v="59"/>
    <n v="279"/>
    <n v="69.75"/>
    <n v="54"/>
    <n v="61"/>
    <n v="76"/>
    <n v="99"/>
    <n v="290"/>
    <x v="19"/>
    <n v="88"/>
    <n v="74"/>
    <n v="78"/>
    <n v="63"/>
    <n v="303"/>
    <n v="75.75"/>
    <n v="61"/>
    <n v="42"/>
    <n v="55"/>
    <n v="54"/>
    <n v="212"/>
    <n v="53"/>
    <m/>
    <n v="67.75"/>
  </r>
  <r>
    <x v="892"/>
    <s v="Nazim Sykes"/>
    <x v="1"/>
    <s v="26/06/2005"/>
    <x v="892"/>
    <n v="9893036535"/>
    <x v="892"/>
    <x v="9"/>
    <n v="300"/>
    <n v="238"/>
    <x v="31"/>
    <n v="95000"/>
    <n v="87012"/>
    <n v="87500"/>
    <n v="7500"/>
    <x v="90"/>
    <s v="YBGD1B"/>
    <n v="38"/>
    <n v="69"/>
    <n v="83"/>
    <n v="67"/>
    <n v="257"/>
    <n v="64.25"/>
    <n v="47"/>
    <n v="47"/>
    <n v="42"/>
    <n v="91"/>
    <n v="227"/>
    <x v="41"/>
    <n v="48"/>
    <n v="75"/>
    <n v="75"/>
    <n v="70"/>
    <n v="268"/>
    <n v="67"/>
    <n v="78"/>
    <n v="66"/>
    <n v="39"/>
    <n v="99"/>
    <n v="282"/>
    <n v="70.5"/>
    <m/>
    <n v="64.625"/>
  </r>
  <r>
    <x v="893"/>
    <s v="Devin House"/>
    <x v="0"/>
    <s v="09/07/2005"/>
    <x v="893"/>
    <n v="9900828367"/>
    <x v="893"/>
    <x v="9"/>
    <n v="300"/>
    <n v="195"/>
    <x v="13"/>
    <n v="95000"/>
    <n v="92502"/>
    <n v="93000"/>
    <n v="2000"/>
    <x v="53"/>
    <s v="OHZX92"/>
    <n v="38"/>
    <n v="95"/>
    <n v="53"/>
    <n v="51"/>
    <n v="237"/>
    <n v="59.25"/>
    <n v="78"/>
    <n v="58"/>
    <n v="73"/>
    <n v="45"/>
    <n v="254"/>
    <x v="60"/>
    <n v="57"/>
    <n v="62"/>
    <n v="45"/>
    <n v="86"/>
    <n v="250"/>
    <n v="62.5"/>
    <n v="67"/>
    <n v="79"/>
    <n v="53"/>
    <n v="47"/>
    <n v="246"/>
    <n v="61.5"/>
    <m/>
    <n v="61.6875"/>
  </r>
  <r>
    <x v="894"/>
    <s v="Nadeem Sheridan"/>
    <x v="1"/>
    <s v="06/08/2005"/>
    <x v="894"/>
    <n v="9902171126"/>
    <x v="894"/>
    <x v="9"/>
    <n v="300"/>
    <n v="258"/>
    <x v="30"/>
    <n v="95000"/>
    <n v="88982"/>
    <n v="89000"/>
    <n v="6000"/>
    <x v="111"/>
    <s v="1HCEP1"/>
    <n v="50"/>
    <n v="56"/>
    <n v="90"/>
    <n v="92"/>
    <n v="288"/>
    <n v="72"/>
    <n v="52"/>
    <n v="84"/>
    <n v="37"/>
    <n v="69"/>
    <n v="242"/>
    <x v="119"/>
    <n v="98"/>
    <n v="68"/>
    <n v="98"/>
    <n v="93"/>
    <n v="357"/>
    <n v="89.25"/>
    <n v="91"/>
    <n v="68"/>
    <n v="75"/>
    <n v="38"/>
    <n v="272"/>
    <n v="68"/>
    <m/>
    <n v="72.4375"/>
  </r>
  <r>
    <x v="895"/>
    <s v="Gabrielius Pierce"/>
    <x v="0"/>
    <s v="22/08/2005"/>
    <x v="895"/>
    <n v="9936820415"/>
    <x v="895"/>
    <x v="9"/>
    <n v="300"/>
    <n v="293"/>
    <x v="8"/>
    <n v="95000"/>
    <n v="80834"/>
    <n v="81000"/>
    <n v="14000"/>
    <x v="81"/>
    <s v="3HV208"/>
    <n v="61"/>
    <n v="37"/>
    <n v="47"/>
    <n v="79"/>
    <n v="224"/>
    <n v="56"/>
    <n v="73"/>
    <n v="37"/>
    <n v="69"/>
    <n v="65"/>
    <n v="244"/>
    <x v="5"/>
    <n v="38"/>
    <n v="83"/>
    <n v="97"/>
    <n v="61"/>
    <n v="279"/>
    <n v="69.75"/>
    <n v="60"/>
    <n v="64"/>
    <n v="80"/>
    <n v="76"/>
    <n v="280"/>
    <n v="70"/>
    <m/>
    <n v="64.1875"/>
  </r>
  <r>
    <x v="896"/>
    <s v="Md Emerson"/>
    <x v="0"/>
    <s v="31/08/2005"/>
    <x v="896"/>
    <n v="9938845007"/>
    <x v="896"/>
    <x v="9"/>
    <n v="300"/>
    <n v="209"/>
    <x v="16"/>
    <n v="95000"/>
    <n v="85925"/>
    <n v="86000"/>
    <n v="9000"/>
    <x v="20"/>
    <s v="16LXED"/>
    <n v="50"/>
    <n v="63"/>
    <n v="37"/>
    <n v="51"/>
    <n v="201"/>
    <n v="50.25"/>
    <n v="68"/>
    <n v="77"/>
    <n v="51"/>
    <n v="84"/>
    <n v="280"/>
    <x v="28"/>
    <n v="46"/>
    <n v="76"/>
    <n v="71"/>
    <n v="91"/>
    <n v="284"/>
    <n v="71"/>
    <n v="73"/>
    <n v="86"/>
    <n v="84"/>
    <n v="39"/>
    <n v="282"/>
    <n v="70.5"/>
    <m/>
    <n v="65.4375"/>
  </r>
  <r>
    <x v="897"/>
    <s v="Marcel O'Reilly"/>
    <x v="1"/>
    <s v="09/09/2005"/>
    <x v="897"/>
    <n v="9952217088"/>
    <x v="897"/>
    <x v="9"/>
    <n v="300"/>
    <n v="212"/>
    <x v="6"/>
    <n v="95000"/>
    <n v="84485"/>
    <n v="84500"/>
    <n v="10500"/>
    <x v="21"/>
    <s v="5QOYF6"/>
    <n v="46"/>
    <n v="77"/>
    <n v="93"/>
    <n v="59"/>
    <n v="275"/>
    <n v="68.75"/>
    <n v="50"/>
    <n v="41"/>
    <n v="94"/>
    <n v="62"/>
    <n v="247"/>
    <x v="72"/>
    <n v="72"/>
    <n v="63"/>
    <n v="97"/>
    <n v="66"/>
    <n v="298"/>
    <n v="74.5"/>
    <n v="40"/>
    <n v="59"/>
    <n v="41"/>
    <n v="85"/>
    <n v="225"/>
    <n v="56.25"/>
    <m/>
    <n v="65.3125"/>
  </r>
  <r>
    <x v="898"/>
    <s v="Marc Montgomery"/>
    <x v="0"/>
    <s v="10/09/2005"/>
    <x v="898"/>
    <n v="9967891696"/>
    <x v="898"/>
    <x v="9"/>
    <n v="300"/>
    <n v="196"/>
    <x v="13"/>
    <n v="95000"/>
    <n v="84005"/>
    <n v="84500"/>
    <n v="10500"/>
    <x v="122"/>
    <s v="XWQ4NX"/>
    <n v="53"/>
    <n v="56"/>
    <n v="57"/>
    <n v="77"/>
    <n v="243"/>
    <n v="60.75"/>
    <n v="50"/>
    <n v="94"/>
    <n v="38"/>
    <n v="48"/>
    <n v="230"/>
    <x v="34"/>
    <n v="97"/>
    <n v="61"/>
    <n v="36"/>
    <n v="53"/>
    <n v="247"/>
    <n v="61.75"/>
    <n v="57"/>
    <n v="83"/>
    <n v="89"/>
    <n v="50"/>
    <n v="279"/>
    <n v="69.75"/>
    <m/>
    <n v="62.4375"/>
  </r>
  <r>
    <x v="899"/>
    <s v="Ioan Cortez"/>
    <x v="1"/>
    <s v="12/10/2005"/>
    <x v="899"/>
    <n v="9982293795"/>
    <x v="899"/>
    <x v="9"/>
    <n v="300"/>
    <n v="200"/>
    <x v="12"/>
    <n v="95000"/>
    <n v="90489"/>
    <n v="90500"/>
    <n v="4500"/>
    <x v="24"/>
    <s v="T7QRK1"/>
    <n v="98"/>
    <n v="38"/>
    <n v="51"/>
    <n v="62"/>
    <n v="249"/>
    <n v="62.25"/>
    <n v="50"/>
    <n v="57"/>
    <n v="51"/>
    <n v="98"/>
    <n v="256"/>
    <x v="67"/>
    <n v="72"/>
    <n v="95"/>
    <n v="84"/>
    <n v="60"/>
    <n v="311"/>
    <n v="77.75"/>
    <n v="98"/>
    <n v="57"/>
    <n v="96"/>
    <n v="45"/>
    <n v="296"/>
    <n v="74"/>
    <m/>
    <n v="6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04" firstHeaderRow="0" firstDataRow="1" firstDataCol="1"/>
  <pivotFields count="43">
    <pivotField axis="axisRow" showAll="0">
      <items count="901">
        <item x="373"/>
        <item x="232"/>
        <item x="32"/>
        <item x="343"/>
        <item x="660"/>
        <item x="191"/>
        <item x="13"/>
        <item x="118"/>
        <item x="128"/>
        <item x="400"/>
        <item x="126"/>
        <item x="443"/>
        <item x="420"/>
        <item x="562"/>
        <item x="698"/>
        <item x="777"/>
        <item x="234"/>
        <item x="30"/>
        <item x="166"/>
        <item x="204"/>
        <item x="607"/>
        <item x="706"/>
        <item x="291"/>
        <item x="895"/>
        <item x="710"/>
        <item x="491"/>
        <item x="82"/>
        <item x="73"/>
        <item x="692"/>
        <item x="613"/>
        <item x="300"/>
        <item x="161"/>
        <item x="832"/>
        <item x="367"/>
        <item x="312"/>
        <item x="273"/>
        <item x="487"/>
        <item x="294"/>
        <item x="620"/>
        <item x="818"/>
        <item x="633"/>
        <item x="548"/>
        <item x="309"/>
        <item x="694"/>
        <item x="379"/>
        <item x="188"/>
        <item x="473"/>
        <item x="641"/>
        <item x="867"/>
        <item x="245"/>
        <item x="792"/>
        <item x="680"/>
        <item x="105"/>
        <item x="446"/>
        <item x="327"/>
        <item x="228"/>
        <item x="409"/>
        <item x="111"/>
        <item x="527"/>
        <item x="413"/>
        <item x="159"/>
        <item x="566"/>
        <item x="824"/>
        <item x="119"/>
        <item x="399"/>
        <item x="591"/>
        <item x="534"/>
        <item x="169"/>
        <item x="649"/>
        <item x="33"/>
        <item x="560"/>
        <item x="427"/>
        <item x="430"/>
        <item x="552"/>
        <item x="225"/>
        <item x="817"/>
        <item x="858"/>
        <item x="243"/>
        <item x="233"/>
        <item x="0"/>
        <item x="238"/>
        <item x="819"/>
        <item x="310"/>
        <item x="853"/>
        <item x="697"/>
        <item x="158"/>
        <item x="258"/>
        <item x="503"/>
        <item x="314"/>
        <item x="638"/>
        <item x="241"/>
        <item x="794"/>
        <item x="610"/>
        <item x="481"/>
        <item x="586"/>
        <item x="842"/>
        <item x="325"/>
        <item x="615"/>
        <item x="307"/>
        <item x="248"/>
        <item x="341"/>
        <item x="428"/>
        <item x="125"/>
        <item x="489"/>
        <item x="750"/>
        <item x="36"/>
        <item x="23"/>
        <item x="480"/>
        <item x="22"/>
        <item x="174"/>
        <item x="189"/>
        <item x="229"/>
        <item x="761"/>
        <item x="149"/>
        <item x="185"/>
        <item x="261"/>
        <item x="38"/>
        <item x="56"/>
        <item x="57"/>
        <item x="47"/>
        <item x="433"/>
        <item x="296"/>
        <item x="558"/>
        <item x="621"/>
        <item x="81"/>
        <item x="799"/>
        <item x="488"/>
        <item x="106"/>
        <item x="729"/>
        <item x="290"/>
        <item x="39"/>
        <item x="536"/>
        <item x="110"/>
        <item x="4"/>
        <item x="429"/>
        <item x="181"/>
        <item x="352"/>
        <item x="187"/>
        <item x="206"/>
        <item x="269"/>
        <item x="295"/>
        <item x="2"/>
        <item x="231"/>
        <item x="24"/>
        <item x="369"/>
        <item x="505"/>
        <item x="622"/>
        <item x="51"/>
        <item x="173"/>
        <item x="576"/>
        <item x="26"/>
        <item x="99"/>
        <item x="219"/>
        <item x="6"/>
        <item x="383"/>
        <item x="330"/>
        <item x="122"/>
        <item x="15"/>
        <item x="470"/>
        <item x="279"/>
        <item x="131"/>
        <item x="69"/>
        <item x="469"/>
        <item x="651"/>
        <item x="454"/>
        <item x="670"/>
        <item x="588"/>
        <item x="501"/>
        <item x="879"/>
        <item x="278"/>
        <item x="657"/>
        <item x="595"/>
        <item x="293"/>
        <item x="40"/>
        <item x="788"/>
        <item x="703"/>
        <item x="46"/>
        <item x="650"/>
        <item x="685"/>
        <item x="338"/>
        <item x="590"/>
        <item x="176"/>
        <item x="762"/>
        <item x="830"/>
        <item x="784"/>
        <item x="726"/>
        <item x="636"/>
        <item x="713"/>
        <item x="260"/>
        <item x="165"/>
        <item x="304"/>
        <item x="826"/>
        <item x="262"/>
        <item x="568"/>
        <item x="397"/>
        <item x="95"/>
        <item x="441"/>
        <item x="142"/>
        <item x="564"/>
        <item x="422"/>
        <item x="398"/>
        <item x="593"/>
        <item x="113"/>
        <item x="218"/>
        <item x="354"/>
        <item x="270"/>
        <item x="301"/>
        <item x="724"/>
        <item x="556"/>
        <item x="471"/>
        <item x="108"/>
        <item x="786"/>
        <item x="594"/>
        <item x="392"/>
        <item x="864"/>
        <item x="742"/>
        <item x="90"/>
        <item x="816"/>
        <item x="778"/>
        <item x="890"/>
        <item x="415"/>
        <item x="865"/>
        <item x="70"/>
        <item x="456"/>
        <item x="870"/>
        <item x="134"/>
        <item x="797"/>
        <item x="120"/>
        <item x="745"/>
        <item x="715"/>
        <item x="569"/>
        <item x="257"/>
        <item x="871"/>
        <item x="9"/>
        <item x="612"/>
        <item x="803"/>
        <item x="682"/>
        <item x="695"/>
        <item x="597"/>
        <item x="847"/>
        <item x="598"/>
        <item x="545"/>
        <item x="693"/>
        <item x="581"/>
        <item x="808"/>
        <item x="526"/>
        <item x="12"/>
        <item x="292"/>
        <item x="614"/>
        <item x="843"/>
        <item x="493"/>
        <item x="463"/>
        <item x="308"/>
        <item x="782"/>
        <item x="658"/>
        <item x="80"/>
        <item x="629"/>
        <item x="168"/>
        <item x="272"/>
        <item x="175"/>
        <item x="756"/>
        <item x="755"/>
        <item x="199"/>
        <item x="353"/>
        <item x="384"/>
        <item x="259"/>
        <item x="167"/>
        <item x="250"/>
        <item x="251"/>
        <item x="362"/>
        <item x="561"/>
        <item x="202"/>
        <item x="708"/>
        <item x="678"/>
        <item x="63"/>
        <item x="71"/>
        <item x="48"/>
        <item x="89"/>
        <item x="98"/>
        <item x="360"/>
        <item x="11"/>
        <item x="102"/>
        <item x="146"/>
        <item x="669"/>
        <item x="361"/>
        <item x="416"/>
        <item x="170"/>
        <item x="789"/>
        <item x="518"/>
        <item x="627"/>
        <item x="305"/>
        <item x="41"/>
        <item x="805"/>
        <item x="432"/>
        <item x="771"/>
        <item x="718"/>
        <item x="684"/>
        <item x="148"/>
        <item x="563"/>
        <item x="88"/>
        <item x="840"/>
        <item x="723"/>
        <item x="29"/>
        <item x="674"/>
        <item x="881"/>
        <item x="366"/>
        <item x="639"/>
        <item x="96"/>
        <item x="522"/>
        <item x="335"/>
        <item x="857"/>
        <item x="475"/>
        <item x="662"/>
        <item x="559"/>
        <item x="253"/>
        <item x="179"/>
        <item x="141"/>
        <item x="209"/>
        <item x="547"/>
        <item x="868"/>
        <item x="101"/>
        <item x="486"/>
        <item x="268"/>
        <item x="735"/>
        <item x="533"/>
        <item x="711"/>
        <item x="306"/>
        <item x="866"/>
        <item x="287"/>
        <item x="573"/>
        <item x="652"/>
        <item x="320"/>
        <item x="506"/>
        <item x="727"/>
        <item x="385"/>
        <item x="683"/>
        <item x="578"/>
        <item x="887"/>
        <item x="772"/>
        <item x="65"/>
        <item x="171"/>
        <item x="515"/>
        <item x="235"/>
        <item x="747"/>
        <item x="827"/>
        <item x="62"/>
        <item x="531"/>
        <item x="767"/>
        <item x="877"/>
        <item x="478"/>
        <item x="112"/>
        <item x="667"/>
        <item x="752"/>
        <item x="851"/>
        <item x="773"/>
        <item x="538"/>
        <item x="530"/>
        <item x="592"/>
        <item x="350"/>
        <item x="602"/>
        <item x="79"/>
        <item x="512"/>
        <item x="872"/>
        <item x="850"/>
        <item x="357"/>
        <item x="673"/>
        <item x="275"/>
        <item x="143"/>
        <item x="137"/>
        <item x="411"/>
        <item x="599"/>
        <item x="59"/>
        <item x="539"/>
        <item x="801"/>
        <item x="804"/>
        <item x="396"/>
        <item x="144"/>
        <item x="123"/>
        <item x="162"/>
        <item x="733"/>
        <item x="76"/>
        <item x="18"/>
        <item x="50"/>
        <item x="596"/>
        <item x="720"/>
        <item x="460"/>
        <item x="776"/>
        <item x="796"/>
        <item x="418"/>
        <item x="668"/>
        <item x="129"/>
        <item x="85"/>
        <item x="267"/>
        <item x="319"/>
        <item x="256"/>
        <item x="419"/>
        <item x="180"/>
        <item x="800"/>
        <item x="785"/>
        <item x="702"/>
        <item x="55"/>
        <item x="431"/>
        <item x="664"/>
        <item x="845"/>
        <item x="619"/>
        <item x="49"/>
        <item x="124"/>
        <item x="770"/>
        <item x="704"/>
        <item x="28"/>
        <item x="60"/>
        <item x="659"/>
        <item x="371"/>
        <item x="885"/>
        <item x="849"/>
        <item x="186"/>
        <item x="136"/>
        <item x="626"/>
        <item x="417"/>
        <item x="500"/>
        <item x="450"/>
        <item x="19"/>
        <item x="244"/>
        <item x="132"/>
        <item x="453"/>
        <item x="889"/>
        <item x="666"/>
        <item x="878"/>
        <item x="264"/>
        <item x="719"/>
        <item x="163"/>
        <item x="217"/>
        <item x="414"/>
        <item x="449"/>
        <item x="705"/>
        <item x="426"/>
        <item x="665"/>
        <item x="78"/>
        <item x="793"/>
        <item x="642"/>
        <item x="424"/>
        <item x="875"/>
        <item x="523"/>
        <item x="696"/>
        <item x="289"/>
        <item x="223"/>
        <item x="210"/>
        <item x="349"/>
        <item x="437"/>
        <item x="608"/>
        <item x="798"/>
        <item x="135"/>
        <item x="68"/>
        <item x="686"/>
        <item x="316"/>
        <item x="72"/>
        <item x="897"/>
        <item x="138"/>
        <item x="390"/>
        <item x="31"/>
        <item x="200"/>
        <item x="447"/>
        <item x="524"/>
        <item x="42"/>
        <item x="403"/>
        <item x="477"/>
        <item x="763"/>
        <item x="317"/>
        <item x="402"/>
        <item x="812"/>
        <item x="53"/>
        <item x="103"/>
        <item x="482"/>
        <item x="748"/>
        <item x="372"/>
        <item x="64"/>
        <item x="130"/>
        <item x="873"/>
        <item x="508"/>
        <item x="479"/>
        <item x="815"/>
        <item x="892"/>
        <item x="699"/>
        <item x="54"/>
        <item x="286"/>
        <item x="544"/>
        <item x="3"/>
        <item x="345"/>
        <item x="224"/>
        <item x="721"/>
        <item x="813"/>
        <item x="44"/>
        <item x="333"/>
        <item x="356"/>
        <item x="679"/>
        <item x="370"/>
        <item x="408"/>
        <item x="768"/>
        <item x="436"/>
        <item x="386"/>
        <item x="220"/>
        <item x="498"/>
        <item x="322"/>
        <item x="654"/>
        <item x="365"/>
        <item x="514"/>
        <item x="504"/>
        <item x="27"/>
        <item x="543"/>
        <item x="197"/>
        <item x="672"/>
        <item x="689"/>
        <item x="661"/>
        <item x="751"/>
        <item x="570"/>
        <item x="83"/>
        <item x="783"/>
        <item x="213"/>
        <item x="61"/>
        <item x="841"/>
        <item x="20"/>
        <item x="374"/>
        <item x="709"/>
        <item x="766"/>
        <item x="675"/>
        <item x="177"/>
        <item x="222"/>
        <item x="145"/>
        <item x="497"/>
        <item x="835"/>
        <item x="201"/>
        <item x="604"/>
        <item x="700"/>
        <item x="516"/>
        <item x="75"/>
        <item x="509"/>
        <item x="862"/>
        <item x="377"/>
        <item x="848"/>
        <item x="337"/>
        <item x="284"/>
        <item x="52"/>
        <item x="820"/>
        <item x="635"/>
        <item x="648"/>
        <item x="37"/>
        <item x="810"/>
        <item x="133"/>
        <item x="757"/>
        <item x="510"/>
        <item x="740"/>
        <item x="896"/>
        <item x="728"/>
        <item x="109"/>
        <item x="525"/>
        <item x="21"/>
        <item x="646"/>
        <item x="391"/>
        <item x="603"/>
        <item x="297"/>
        <item x="183"/>
        <item x="66"/>
        <item x="94"/>
        <item x="472"/>
        <item x="288"/>
        <item x="831"/>
        <item x="84"/>
        <item x="208"/>
        <item x="631"/>
        <item x="860"/>
        <item x="567"/>
        <item x="883"/>
        <item x="630"/>
        <item x="114"/>
        <item x="617"/>
        <item x="35"/>
        <item x="540"/>
        <item x="606"/>
        <item x="874"/>
        <item x="93"/>
        <item x="884"/>
        <item x="537"/>
        <item x="465"/>
        <item x="600"/>
        <item x="378"/>
        <item x="643"/>
        <item x="100"/>
        <item x="458"/>
        <item x="375"/>
        <item x="34"/>
        <item x="464"/>
        <item x="404"/>
        <item x="585"/>
        <item x="550"/>
        <item x="10"/>
        <item x="326"/>
        <item x="121"/>
        <item x="157"/>
        <item x="758"/>
        <item x="266"/>
        <item x="252"/>
        <item x="212"/>
        <item x="822"/>
        <item x="444"/>
        <item x="583"/>
        <item x="765"/>
        <item x="691"/>
        <item x="474"/>
        <item x="499"/>
        <item x="281"/>
        <item x="274"/>
        <item x="886"/>
        <item x="164"/>
        <item x="833"/>
        <item x="226"/>
        <item x="410"/>
        <item x="764"/>
        <item x="769"/>
        <item x="565"/>
        <item x="839"/>
        <item x="511"/>
        <item x="484"/>
        <item x="160"/>
        <item x="653"/>
        <item x="894"/>
        <item x="423"/>
        <item x="448"/>
        <item x="572"/>
        <item x="587"/>
        <item x="151"/>
        <item x="14"/>
        <item x="854"/>
        <item x="690"/>
        <item x="155"/>
        <item x="731"/>
        <item x="401"/>
        <item x="358"/>
        <item x="856"/>
        <item x="154"/>
        <item x="58"/>
        <item x="574"/>
        <item x="221"/>
        <item x="237"/>
        <item x="344"/>
        <item x="496"/>
        <item x="86"/>
        <item x="203"/>
        <item x="440"/>
        <item x="476"/>
        <item x="323"/>
        <item x="139"/>
        <item x="340"/>
        <item x="744"/>
        <item x="575"/>
        <item x="880"/>
        <item x="580"/>
        <item x="195"/>
        <item x="254"/>
        <item x="663"/>
        <item x="671"/>
        <item x="395"/>
        <item x="342"/>
        <item x="829"/>
        <item x="115"/>
        <item x="347"/>
        <item x="529"/>
        <item x="717"/>
        <item x="532"/>
        <item x="184"/>
        <item x="790"/>
        <item x="382"/>
        <item x="178"/>
        <item x="775"/>
        <item x="25"/>
        <item x="811"/>
        <item x="899"/>
        <item x="492"/>
        <item x="116"/>
        <item x="5"/>
        <item x="43"/>
        <item x="542"/>
        <item x="838"/>
        <item x="196"/>
        <item x="779"/>
        <item x="760"/>
        <item x="451"/>
        <item x="647"/>
        <item x="688"/>
        <item x="107"/>
        <item x="601"/>
        <item x="722"/>
        <item x="282"/>
        <item x="462"/>
        <item x="318"/>
        <item x="393"/>
        <item x="806"/>
        <item x="846"/>
        <item x="834"/>
        <item x="45"/>
        <item x="541"/>
        <item x="67"/>
        <item x="546"/>
        <item x="836"/>
        <item x="246"/>
        <item x="645"/>
        <item x="781"/>
        <item x="774"/>
        <item x="311"/>
        <item x="521"/>
        <item x="837"/>
        <item x="823"/>
        <item x="787"/>
        <item x="495"/>
        <item x="299"/>
        <item x="623"/>
        <item x="150"/>
        <item x="324"/>
        <item x="625"/>
        <item x="242"/>
        <item x="716"/>
        <item x="348"/>
        <item x="468"/>
        <item x="676"/>
        <item x="315"/>
        <item x="104"/>
        <item x="240"/>
        <item x="737"/>
        <item x="809"/>
        <item x="876"/>
        <item x="844"/>
        <item x="439"/>
        <item x="632"/>
        <item x="152"/>
        <item x="153"/>
        <item x="271"/>
        <item x="339"/>
        <item x="734"/>
        <item x="298"/>
        <item x="442"/>
        <item x="182"/>
        <item x="190"/>
        <item x="192"/>
        <item x="549"/>
        <item x="571"/>
        <item x="577"/>
        <item x="193"/>
        <item x="687"/>
        <item x="457"/>
        <item x="637"/>
        <item x="205"/>
        <item x="334"/>
        <item x="346"/>
        <item x="859"/>
        <item x="421"/>
        <item x="821"/>
        <item x="376"/>
        <item x="681"/>
        <item x="888"/>
        <item x="618"/>
        <item x="754"/>
        <item x="16"/>
        <item x="91"/>
        <item x="459"/>
        <item x="502"/>
        <item x="490"/>
        <item x="355"/>
        <item x="554"/>
        <item x="828"/>
        <item x="156"/>
        <item x="303"/>
        <item x="738"/>
        <item x="336"/>
        <item x="616"/>
        <item x="795"/>
        <item x="302"/>
        <item x="528"/>
        <item x="332"/>
        <item x="406"/>
        <item x="466"/>
        <item x="381"/>
        <item x="263"/>
        <item x="656"/>
        <item x="1"/>
        <item x="551"/>
        <item x="277"/>
        <item x="582"/>
        <item x="247"/>
        <item x="438"/>
        <item x="725"/>
        <item x="557"/>
        <item x="405"/>
        <item x="236"/>
        <item x="328"/>
        <item x="87"/>
        <item x="445"/>
        <item x="74"/>
        <item x="507"/>
        <item x="736"/>
        <item x="605"/>
        <item x="628"/>
        <item x="555"/>
        <item x="461"/>
        <item x="732"/>
        <item x="313"/>
        <item x="8"/>
        <item x="364"/>
        <item x="743"/>
        <item x="17"/>
        <item x="893"/>
        <item x="276"/>
        <item x="553"/>
        <item x="230"/>
        <item x="407"/>
        <item x="351"/>
        <item x="214"/>
        <item x="701"/>
        <item x="739"/>
        <item x="624"/>
        <item x="363"/>
        <item x="77"/>
        <item x="380"/>
        <item x="434"/>
        <item x="368"/>
        <item x="117"/>
        <item x="753"/>
        <item x="172"/>
        <item x="285"/>
        <item x="814"/>
        <item x="249"/>
        <item x="265"/>
        <item x="280"/>
        <item x="388"/>
        <item x="412"/>
        <item x="239"/>
        <item x="791"/>
        <item x="387"/>
        <item x="452"/>
        <item x="634"/>
        <item x="519"/>
        <item x="283"/>
        <item x="435"/>
        <item x="97"/>
        <item x="825"/>
        <item x="535"/>
        <item x="882"/>
        <item x="863"/>
        <item x="485"/>
        <item x="467"/>
        <item x="455"/>
        <item x="869"/>
        <item x="483"/>
        <item x="712"/>
        <item x="194"/>
        <item x="644"/>
        <item x="520"/>
        <item x="513"/>
        <item x="394"/>
        <item x="425"/>
        <item x="855"/>
        <item x="759"/>
        <item x="7"/>
        <item x="677"/>
        <item x="389"/>
        <item x="589"/>
        <item x="215"/>
        <item x="207"/>
        <item x="92"/>
        <item x="359"/>
        <item x="321"/>
        <item x="255"/>
        <item x="891"/>
        <item x="655"/>
        <item x="852"/>
        <item x="494"/>
        <item x="611"/>
        <item x="898"/>
        <item x="517"/>
        <item x="329"/>
        <item x="609"/>
        <item x="730"/>
        <item x="227"/>
        <item x="216"/>
        <item x="707"/>
        <item x="198"/>
        <item x="780"/>
        <item x="147"/>
        <item x="140"/>
        <item x="741"/>
        <item x="714"/>
        <item x="746"/>
        <item x="211"/>
        <item x="579"/>
        <item x="802"/>
        <item x="331"/>
        <item x="749"/>
        <item x="640"/>
        <item x="127"/>
        <item x="861"/>
        <item x="584"/>
        <item x="807"/>
        <item t="default"/>
      </items>
    </pivotField>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dataField="1" numFmtId="164" showAll="0"/>
    <pivotField showAll="0"/>
    <pivotField dataField="1"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9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t="grand">
      <x/>
    </i>
  </rowItems>
  <colFields count="1">
    <field x="-2"/>
  </colFields>
  <colItems count="2">
    <i>
      <x/>
    </i>
    <i i="1">
      <x v="1"/>
    </i>
  </colItems>
  <dataFields count="2">
    <dataField name="Sum of Fee to be Paid" fld="11" baseField="0" baseItem="0"/>
    <dataField name="Sum of Fee Paid" fld="13" baseField="0" baseItem="0"/>
  </dataFields>
  <chartFormats count="4">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43">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numFmtId="164" showAll="0"/>
    <pivotField showAll="0"/>
    <pivotField numFmtId="164"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Balance" fld="14" baseField="0" baseItem="0"/>
  </dataFields>
  <chartFormats count="12">
    <chartFormat chart="0" format="0"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7" count="1" selected="0">
            <x v="1"/>
          </reference>
        </references>
      </pivotArea>
    </chartFormat>
    <chartFormat chart="2" format="18">
      <pivotArea type="data" outline="0" fieldPosition="0">
        <references count="2">
          <reference field="4294967294" count="1" selected="0">
            <x v="0"/>
          </reference>
          <reference field="7" count="1" selected="0">
            <x v="2"/>
          </reference>
        </references>
      </pivotArea>
    </chartFormat>
    <chartFormat chart="2" format="19">
      <pivotArea type="data" outline="0" fieldPosition="0">
        <references count="2">
          <reference field="4294967294" count="1" selected="0">
            <x v="0"/>
          </reference>
          <reference field="7" count="1" selected="0">
            <x v="3"/>
          </reference>
        </references>
      </pivotArea>
    </chartFormat>
    <chartFormat chart="2" format="20">
      <pivotArea type="data" outline="0" fieldPosition="0">
        <references count="2">
          <reference field="4294967294" count="1" selected="0">
            <x v="0"/>
          </reference>
          <reference field="7" count="1" selected="0">
            <x v="4"/>
          </reference>
        </references>
      </pivotArea>
    </chartFormat>
    <chartFormat chart="2" format="21">
      <pivotArea type="data" outline="0" fieldPosition="0">
        <references count="2">
          <reference field="4294967294" count="1" selected="0">
            <x v="0"/>
          </reference>
          <reference field="7" count="1" selected="0">
            <x v="5"/>
          </reference>
        </references>
      </pivotArea>
    </chartFormat>
    <chartFormat chart="2" format="22">
      <pivotArea type="data" outline="0" fieldPosition="0">
        <references count="2">
          <reference field="4294967294" count="1" selected="0">
            <x v="0"/>
          </reference>
          <reference field="7" count="1" selected="0">
            <x v="6"/>
          </reference>
        </references>
      </pivotArea>
    </chartFormat>
    <chartFormat chart="2" format="23">
      <pivotArea type="data" outline="0" fieldPosition="0">
        <references count="2">
          <reference field="4294967294" count="1" selected="0">
            <x v="0"/>
          </reference>
          <reference field="7" count="1" selected="0">
            <x v="7"/>
          </reference>
        </references>
      </pivotArea>
    </chartFormat>
    <chartFormat chart="2" format="24">
      <pivotArea type="data" outline="0" fieldPosition="0">
        <references count="2">
          <reference field="4294967294" count="1" selected="0">
            <x v="0"/>
          </reference>
          <reference field="7" count="1" selected="0">
            <x v="8"/>
          </reference>
        </references>
      </pivotArea>
    </chartFormat>
    <chartFormat chart="2" format="25">
      <pivotArea type="data" outline="0" fieldPosition="0">
        <references count="2">
          <reference field="4294967294" count="1" selected="0">
            <x v="0"/>
          </reference>
          <reference field="7" count="1" selected="0">
            <x v="9"/>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15" firstHeaderRow="1" firstDataRow="2" firstDataCol="1"/>
  <pivotFields count="43">
    <pivotField showAll="0">
      <items count="901">
        <item x="373"/>
        <item x="232"/>
        <item x="32"/>
        <item x="343"/>
        <item x="660"/>
        <item x="191"/>
        <item x="13"/>
        <item x="118"/>
        <item x="128"/>
        <item x="400"/>
        <item x="126"/>
        <item x="443"/>
        <item x="420"/>
        <item x="562"/>
        <item x="698"/>
        <item x="777"/>
        <item x="234"/>
        <item x="30"/>
        <item x="166"/>
        <item x="204"/>
        <item x="607"/>
        <item x="706"/>
        <item x="291"/>
        <item x="895"/>
        <item x="710"/>
        <item x="491"/>
        <item x="82"/>
        <item x="73"/>
        <item x="692"/>
        <item x="613"/>
        <item x="300"/>
        <item x="161"/>
        <item x="832"/>
        <item x="367"/>
        <item x="312"/>
        <item x="273"/>
        <item x="487"/>
        <item x="294"/>
        <item x="620"/>
        <item x="818"/>
        <item x="633"/>
        <item x="548"/>
        <item x="309"/>
        <item x="694"/>
        <item x="379"/>
        <item x="188"/>
        <item x="473"/>
        <item x="641"/>
        <item x="867"/>
        <item x="245"/>
        <item x="792"/>
        <item x="680"/>
        <item x="105"/>
        <item x="446"/>
        <item x="327"/>
        <item x="228"/>
        <item x="409"/>
        <item x="111"/>
        <item x="527"/>
        <item x="413"/>
        <item x="159"/>
        <item x="566"/>
        <item x="824"/>
        <item x="119"/>
        <item x="399"/>
        <item x="591"/>
        <item x="534"/>
        <item x="169"/>
        <item x="649"/>
        <item x="33"/>
        <item x="560"/>
        <item x="427"/>
        <item x="430"/>
        <item x="552"/>
        <item x="225"/>
        <item x="817"/>
        <item x="858"/>
        <item x="243"/>
        <item x="233"/>
        <item x="0"/>
        <item x="238"/>
        <item x="819"/>
        <item x="310"/>
        <item x="853"/>
        <item x="697"/>
        <item x="158"/>
        <item x="258"/>
        <item x="503"/>
        <item x="314"/>
        <item x="638"/>
        <item x="241"/>
        <item x="794"/>
        <item x="610"/>
        <item x="481"/>
        <item x="586"/>
        <item x="842"/>
        <item x="325"/>
        <item x="615"/>
        <item x="307"/>
        <item x="248"/>
        <item x="341"/>
        <item x="428"/>
        <item x="125"/>
        <item x="489"/>
        <item x="750"/>
        <item x="36"/>
        <item x="23"/>
        <item x="480"/>
        <item x="22"/>
        <item x="174"/>
        <item x="189"/>
        <item x="229"/>
        <item x="761"/>
        <item x="149"/>
        <item x="185"/>
        <item x="261"/>
        <item x="38"/>
        <item x="56"/>
        <item x="57"/>
        <item x="47"/>
        <item x="433"/>
        <item x="296"/>
        <item x="558"/>
        <item x="621"/>
        <item x="81"/>
        <item x="799"/>
        <item x="488"/>
        <item x="106"/>
        <item x="729"/>
        <item x="290"/>
        <item x="39"/>
        <item x="536"/>
        <item x="110"/>
        <item x="4"/>
        <item x="429"/>
        <item x="181"/>
        <item x="352"/>
        <item x="187"/>
        <item x="206"/>
        <item x="269"/>
        <item x="295"/>
        <item x="2"/>
        <item x="231"/>
        <item x="24"/>
        <item x="369"/>
        <item x="505"/>
        <item x="622"/>
        <item x="51"/>
        <item x="173"/>
        <item x="576"/>
        <item x="26"/>
        <item x="99"/>
        <item x="219"/>
        <item x="6"/>
        <item x="383"/>
        <item x="330"/>
        <item x="122"/>
        <item x="15"/>
        <item x="470"/>
        <item x="279"/>
        <item x="131"/>
        <item x="69"/>
        <item x="469"/>
        <item x="651"/>
        <item x="454"/>
        <item x="670"/>
        <item x="588"/>
        <item x="501"/>
        <item x="879"/>
        <item x="278"/>
        <item x="657"/>
        <item x="595"/>
        <item x="293"/>
        <item x="40"/>
        <item x="788"/>
        <item x="703"/>
        <item x="46"/>
        <item x="650"/>
        <item x="685"/>
        <item x="338"/>
        <item x="590"/>
        <item x="176"/>
        <item x="762"/>
        <item x="830"/>
        <item x="784"/>
        <item x="726"/>
        <item x="636"/>
        <item x="713"/>
        <item x="260"/>
        <item x="165"/>
        <item x="304"/>
        <item x="826"/>
        <item x="262"/>
        <item x="568"/>
        <item x="397"/>
        <item x="95"/>
        <item x="441"/>
        <item x="142"/>
        <item x="564"/>
        <item x="422"/>
        <item x="398"/>
        <item x="593"/>
        <item x="113"/>
        <item x="218"/>
        <item x="354"/>
        <item x="270"/>
        <item x="301"/>
        <item x="724"/>
        <item x="556"/>
        <item x="471"/>
        <item x="108"/>
        <item x="786"/>
        <item x="594"/>
        <item x="392"/>
        <item x="864"/>
        <item x="742"/>
        <item x="90"/>
        <item x="816"/>
        <item x="778"/>
        <item x="890"/>
        <item x="415"/>
        <item x="865"/>
        <item x="70"/>
        <item x="456"/>
        <item x="870"/>
        <item x="134"/>
        <item x="797"/>
        <item x="120"/>
        <item x="745"/>
        <item x="715"/>
        <item x="569"/>
        <item x="257"/>
        <item x="871"/>
        <item x="9"/>
        <item x="612"/>
        <item x="803"/>
        <item x="682"/>
        <item x="695"/>
        <item x="597"/>
        <item x="847"/>
        <item x="598"/>
        <item x="545"/>
        <item x="693"/>
        <item x="581"/>
        <item x="808"/>
        <item x="526"/>
        <item x="12"/>
        <item x="292"/>
        <item x="614"/>
        <item x="843"/>
        <item x="493"/>
        <item x="463"/>
        <item x="308"/>
        <item x="782"/>
        <item x="658"/>
        <item x="80"/>
        <item x="629"/>
        <item x="168"/>
        <item x="272"/>
        <item x="175"/>
        <item x="756"/>
        <item x="755"/>
        <item x="199"/>
        <item x="353"/>
        <item x="384"/>
        <item x="259"/>
        <item x="167"/>
        <item x="250"/>
        <item x="251"/>
        <item x="362"/>
        <item x="561"/>
        <item x="202"/>
        <item x="708"/>
        <item x="678"/>
        <item x="63"/>
        <item x="71"/>
        <item x="48"/>
        <item x="89"/>
        <item x="98"/>
        <item x="360"/>
        <item x="11"/>
        <item x="102"/>
        <item x="146"/>
        <item x="669"/>
        <item x="361"/>
        <item x="416"/>
        <item x="170"/>
        <item x="789"/>
        <item x="518"/>
        <item x="627"/>
        <item x="305"/>
        <item x="41"/>
        <item x="805"/>
        <item x="432"/>
        <item x="771"/>
        <item x="718"/>
        <item x="684"/>
        <item x="148"/>
        <item x="563"/>
        <item x="88"/>
        <item x="840"/>
        <item x="723"/>
        <item x="29"/>
        <item x="674"/>
        <item x="881"/>
        <item x="366"/>
        <item x="639"/>
        <item x="96"/>
        <item x="522"/>
        <item x="335"/>
        <item x="857"/>
        <item x="475"/>
        <item x="662"/>
        <item x="559"/>
        <item x="253"/>
        <item x="179"/>
        <item x="141"/>
        <item x="209"/>
        <item x="547"/>
        <item x="868"/>
        <item x="101"/>
        <item x="486"/>
        <item x="268"/>
        <item x="735"/>
        <item x="533"/>
        <item x="711"/>
        <item x="306"/>
        <item x="866"/>
        <item x="287"/>
        <item x="573"/>
        <item x="652"/>
        <item x="320"/>
        <item x="506"/>
        <item x="727"/>
        <item x="385"/>
        <item x="683"/>
        <item x="578"/>
        <item x="887"/>
        <item x="772"/>
        <item x="65"/>
        <item x="171"/>
        <item x="515"/>
        <item x="235"/>
        <item x="747"/>
        <item x="827"/>
        <item x="62"/>
        <item x="531"/>
        <item x="767"/>
        <item x="877"/>
        <item x="478"/>
        <item x="112"/>
        <item x="667"/>
        <item x="752"/>
        <item x="851"/>
        <item x="773"/>
        <item x="538"/>
        <item x="530"/>
        <item x="592"/>
        <item x="350"/>
        <item x="602"/>
        <item x="79"/>
        <item x="512"/>
        <item x="872"/>
        <item x="850"/>
        <item x="357"/>
        <item x="673"/>
        <item x="275"/>
        <item x="143"/>
        <item x="137"/>
        <item x="411"/>
        <item x="599"/>
        <item x="59"/>
        <item x="539"/>
        <item x="801"/>
        <item x="804"/>
        <item x="396"/>
        <item x="144"/>
        <item x="123"/>
        <item x="162"/>
        <item x="733"/>
        <item x="76"/>
        <item x="18"/>
        <item x="50"/>
        <item x="596"/>
        <item x="720"/>
        <item x="460"/>
        <item x="776"/>
        <item x="796"/>
        <item x="418"/>
        <item x="668"/>
        <item x="129"/>
        <item x="85"/>
        <item x="267"/>
        <item x="319"/>
        <item x="256"/>
        <item x="419"/>
        <item x="180"/>
        <item x="800"/>
        <item x="785"/>
        <item x="702"/>
        <item x="55"/>
        <item x="431"/>
        <item x="664"/>
        <item x="845"/>
        <item x="619"/>
        <item x="49"/>
        <item x="124"/>
        <item x="770"/>
        <item x="704"/>
        <item x="28"/>
        <item x="60"/>
        <item x="659"/>
        <item x="371"/>
        <item x="885"/>
        <item x="849"/>
        <item x="186"/>
        <item x="136"/>
        <item x="626"/>
        <item x="417"/>
        <item x="500"/>
        <item x="450"/>
        <item x="19"/>
        <item x="244"/>
        <item x="132"/>
        <item x="453"/>
        <item x="889"/>
        <item x="666"/>
        <item x="878"/>
        <item x="264"/>
        <item x="719"/>
        <item x="163"/>
        <item x="217"/>
        <item x="414"/>
        <item x="449"/>
        <item x="705"/>
        <item x="426"/>
        <item x="665"/>
        <item x="78"/>
        <item x="793"/>
        <item x="642"/>
        <item x="424"/>
        <item x="875"/>
        <item x="523"/>
        <item x="696"/>
        <item x="289"/>
        <item x="223"/>
        <item x="210"/>
        <item x="349"/>
        <item x="437"/>
        <item x="608"/>
        <item x="798"/>
        <item x="135"/>
        <item x="68"/>
        <item x="686"/>
        <item x="316"/>
        <item x="72"/>
        <item x="897"/>
        <item x="138"/>
        <item x="390"/>
        <item x="31"/>
        <item x="200"/>
        <item x="447"/>
        <item x="524"/>
        <item x="42"/>
        <item x="403"/>
        <item x="477"/>
        <item x="763"/>
        <item x="317"/>
        <item x="402"/>
        <item x="812"/>
        <item x="53"/>
        <item x="103"/>
        <item x="482"/>
        <item x="748"/>
        <item x="372"/>
        <item x="64"/>
        <item x="130"/>
        <item x="873"/>
        <item x="508"/>
        <item x="479"/>
        <item x="815"/>
        <item x="892"/>
        <item x="699"/>
        <item x="54"/>
        <item x="286"/>
        <item x="544"/>
        <item x="3"/>
        <item x="345"/>
        <item x="224"/>
        <item x="721"/>
        <item x="813"/>
        <item x="44"/>
        <item x="333"/>
        <item x="356"/>
        <item x="679"/>
        <item x="370"/>
        <item x="408"/>
        <item x="768"/>
        <item x="436"/>
        <item x="386"/>
        <item x="220"/>
        <item x="498"/>
        <item x="322"/>
        <item x="654"/>
        <item x="365"/>
        <item x="514"/>
        <item x="504"/>
        <item x="27"/>
        <item x="543"/>
        <item x="197"/>
        <item x="672"/>
        <item x="689"/>
        <item x="661"/>
        <item x="751"/>
        <item x="570"/>
        <item x="83"/>
        <item x="783"/>
        <item x="213"/>
        <item x="61"/>
        <item x="841"/>
        <item x="20"/>
        <item x="374"/>
        <item x="709"/>
        <item x="766"/>
        <item x="675"/>
        <item x="177"/>
        <item x="222"/>
        <item x="145"/>
        <item x="497"/>
        <item x="835"/>
        <item x="201"/>
        <item x="604"/>
        <item x="700"/>
        <item x="516"/>
        <item x="75"/>
        <item x="509"/>
        <item x="862"/>
        <item x="377"/>
        <item x="848"/>
        <item x="337"/>
        <item x="284"/>
        <item x="52"/>
        <item x="820"/>
        <item x="635"/>
        <item x="648"/>
        <item x="37"/>
        <item x="810"/>
        <item x="133"/>
        <item x="757"/>
        <item x="510"/>
        <item x="740"/>
        <item x="896"/>
        <item x="728"/>
        <item x="109"/>
        <item x="525"/>
        <item x="21"/>
        <item x="646"/>
        <item x="391"/>
        <item x="603"/>
        <item x="297"/>
        <item x="183"/>
        <item x="66"/>
        <item x="94"/>
        <item x="472"/>
        <item x="288"/>
        <item x="831"/>
        <item x="84"/>
        <item x="208"/>
        <item x="631"/>
        <item x="860"/>
        <item x="567"/>
        <item x="883"/>
        <item x="630"/>
        <item x="114"/>
        <item x="617"/>
        <item x="35"/>
        <item x="540"/>
        <item x="606"/>
        <item x="874"/>
        <item x="93"/>
        <item x="884"/>
        <item x="537"/>
        <item x="465"/>
        <item x="600"/>
        <item x="378"/>
        <item x="643"/>
        <item x="100"/>
        <item x="458"/>
        <item x="375"/>
        <item x="34"/>
        <item x="464"/>
        <item x="404"/>
        <item x="585"/>
        <item x="550"/>
        <item x="10"/>
        <item x="326"/>
        <item x="121"/>
        <item x="157"/>
        <item x="758"/>
        <item x="266"/>
        <item x="252"/>
        <item x="212"/>
        <item x="822"/>
        <item x="444"/>
        <item x="583"/>
        <item x="765"/>
        <item x="691"/>
        <item x="474"/>
        <item x="499"/>
        <item x="281"/>
        <item x="274"/>
        <item x="886"/>
        <item x="164"/>
        <item x="833"/>
        <item x="226"/>
        <item x="410"/>
        <item x="764"/>
        <item x="769"/>
        <item x="565"/>
        <item x="839"/>
        <item x="511"/>
        <item x="484"/>
        <item x="160"/>
        <item x="653"/>
        <item x="894"/>
        <item x="423"/>
        <item x="448"/>
        <item x="572"/>
        <item x="587"/>
        <item x="151"/>
        <item x="14"/>
        <item x="854"/>
        <item x="690"/>
        <item x="155"/>
        <item x="731"/>
        <item x="401"/>
        <item x="358"/>
        <item x="856"/>
        <item x="154"/>
        <item x="58"/>
        <item x="574"/>
        <item x="221"/>
        <item x="237"/>
        <item x="344"/>
        <item x="496"/>
        <item x="86"/>
        <item x="203"/>
        <item x="440"/>
        <item x="476"/>
        <item x="323"/>
        <item x="139"/>
        <item x="340"/>
        <item x="744"/>
        <item x="575"/>
        <item x="880"/>
        <item x="580"/>
        <item x="195"/>
        <item x="254"/>
        <item x="663"/>
        <item x="671"/>
        <item x="395"/>
        <item x="342"/>
        <item x="829"/>
        <item x="115"/>
        <item x="347"/>
        <item x="529"/>
        <item x="717"/>
        <item x="532"/>
        <item x="184"/>
        <item x="790"/>
        <item x="382"/>
        <item x="178"/>
        <item x="775"/>
        <item x="25"/>
        <item x="811"/>
        <item x="899"/>
        <item x="492"/>
        <item x="116"/>
        <item x="5"/>
        <item x="43"/>
        <item x="542"/>
        <item x="838"/>
        <item x="196"/>
        <item x="779"/>
        <item x="760"/>
        <item x="451"/>
        <item x="647"/>
        <item x="688"/>
        <item x="107"/>
        <item x="601"/>
        <item x="722"/>
        <item x="282"/>
        <item x="462"/>
        <item x="318"/>
        <item x="393"/>
        <item x="806"/>
        <item x="846"/>
        <item x="834"/>
        <item x="45"/>
        <item x="541"/>
        <item x="67"/>
        <item x="546"/>
        <item x="836"/>
        <item x="246"/>
        <item x="645"/>
        <item x="781"/>
        <item x="774"/>
        <item x="311"/>
        <item x="521"/>
        <item x="837"/>
        <item x="823"/>
        <item x="787"/>
        <item x="495"/>
        <item x="299"/>
        <item x="623"/>
        <item x="150"/>
        <item x="324"/>
        <item x="625"/>
        <item x="242"/>
        <item x="716"/>
        <item x="348"/>
        <item x="468"/>
        <item x="676"/>
        <item x="315"/>
        <item x="104"/>
        <item x="240"/>
        <item x="737"/>
        <item x="809"/>
        <item x="876"/>
        <item x="844"/>
        <item x="439"/>
        <item x="632"/>
        <item x="152"/>
        <item x="153"/>
        <item x="271"/>
        <item x="339"/>
        <item x="734"/>
        <item x="298"/>
        <item x="442"/>
        <item x="182"/>
        <item x="190"/>
        <item x="192"/>
        <item x="549"/>
        <item x="571"/>
        <item x="577"/>
        <item x="193"/>
        <item x="687"/>
        <item x="457"/>
        <item x="637"/>
        <item x="205"/>
        <item x="334"/>
        <item x="346"/>
        <item x="859"/>
        <item x="421"/>
        <item x="821"/>
        <item x="376"/>
        <item x="681"/>
        <item x="888"/>
        <item x="618"/>
        <item x="754"/>
        <item x="16"/>
        <item x="91"/>
        <item x="459"/>
        <item x="502"/>
        <item x="490"/>
        <item x="355"/>
        <item x="554"/>
        <item x="828"/>
        <item x="156"/>
        <item x="303"/>
        <item x="738"/>
        <item x="336"/>
        <item x="616"/>
        <item x="795"/>
        <item x="302"/>
        <item x="528"/>
        <item x="332"/>
        <item x="406"/>
        <item x="466"/>
        <item x="381"/>
        <item x="263"/>
        <item x="656"/>
        <item x="1"/>
        <item x="551"/>
        <item x="277"/>
        <item x="582"/>
        <item x="247"/>
        <item x="438"/>
        <item x="725"/>
        <item x="557"/>
        <item x="405"/>
        <item x="236"/>
        <item x="328"/>
        <item x="87"/>
        <item x="445"/>
        <item x="74"/>
        <item x="507"/>
        <item x="736"/>
        <item x="605"/>
        <item x="628"/>
        <item x="555"/>
        <item x="461"/>
        <item x="732"/>
        <item x="313"/>
        <item x="8"/>
        <item x="364"/>
        <item x="743"/>
        <item x="17"/>
        <item x="893"/>
        <item x="276"/>
        <item x="553"/>
        <item x="230"/>
        <item x="407"/>
        <item x="351"/>
        <item x="214"/>
        <item x="701"/>
        <item x="739"/>
        <item x="624"/>
        <item x="363"/>
        <item x="77"/>
        <item x="380"/>
        <item x="434"/>
        <item x="368"/>
        <item x="117"/>
        <item x="753"/>
        <item x="172"/>
        <item x="285"/>
        <item x="814"/>
        <item x="249"/>
        <item x="265"/>
        <item x="280"/>
        <item x="388"/>
        <item x="412"/>
        <item x="239"/>
        <item x="791"/>
        <item x="387"/>
        <item x="452"/>
        <item x="634"/>
        <item x="519"/>
        <item x="283"/>
        <item x="435"/>
        <item x="97"/>
        <item x="825"/>
        <item x="535"/>
        <item x="882"/>
        <item x="863"/>
        <item x="485"/>
        <item x="467"/>
        <item x="455"/>
        <item x="869"/>
        <item x="483"/>
        <item x="712"/>
        <item x="194"/>
        <item x="644"/>
        <item x="520"/>
        <item x="513"/>
        <item x="394"/>
        <item x="425"/>
        <item x="855"/>
        <item x="759"/>
        <item x="7"/>
        <item x="677"/>
        <item x="389"/>
        <item x="589"/>
        <item x="215"/>
        <item x="207"/>
        <item x="92"/>
        <item x="359"/>
        <item x="321"/>
        <item x="255"/>
        <item x="891"/>
        <item x="655"/>
        <item x="852"/>
        <item x="494"/>
        <item x="611"/>
        <item x="898"/>
        <item x="517"/>
        <item x="329"/>
        <item x="609"/>
        <item x="730"/>
        <item x="227"/>
        <item x="216"/>
        <item x="707"/>
        <item x="198"/>
        <item x="780"/>
        <item x="147"/>
        <item x="140"/>
        <item x="741"/>
        <item x="714"/>
        <item x="746"/>
        <item x="211"/>
        <item x="579"/>
        <item x="802"/>
        <item x="331"/>
        <item x="749"/>
        <item x="640"/>
        <item x="127"/>
        <item x="861"/>
        <item x="584"/>
        <item x="807"/>
        <item t="default"/>
      </items>
    </pivotField>
    <pivotField showAll="0"/>
    <pivotField axis="axisCol" dataField="1" showAll="0">
      <items count="3">
        <item x="0"/>
        <item x="1"/>
        <item t="default"/>
      </items>
    </pivotField>
    <pivotField showAll="0"/>
    <pivotField showAll="0">
      <items count="901">
        <item x="31"/>
        <item x="656"/>
        <item x="69"/>
        <item x="462"/>
        <item x="770"/>
        <item x="537"/>
        <item x="793"/>
        <item x="4"/>
        <item x="330"/>
        <item x="892"/>
        <item x="722"/>
        <item x="0"/>
        <item x="568"/>
        <item x="483"/>
        <item x="156"/>
        <item x="140"/>
        <item x="294"/>
        <item x="715"/>
        <item x="534"/>
        <item x="593"/>
        <item x="862"/>
        <item x="183"/>
        <item x="413"/>
        <item x="525"/>
        <item x="507"/>
        <item x="668"/>
        <item x="138"/>
        <item x="741"/>
        <item x="136"/>
        <item x="505"/>
        <item x="732"/>
        <item x="176"/>
        <item x="365"/>
        <item x="577"/>
        <item x="289"/>
        <item x="48"/>
        <item x="754"/>
        <item x="385"/>
        <item x="614"/>
        <item x="889"/>
        <item x="137"/>
        <item x="241"/>
        <item x="95"/>
        <item x="724"/>
        <item x="789"/>
        <item x="314"/>
        <item x="224"/>
        <item x="127"/>
        <item x="321"/>
        <item x="121"/>
        <item x="39"/>
        <item x="489"/>
        <item x="142"/>
        <item x="240"/>
        <item x="555"/>
        <item x="547"/>
        <item x="408"/>
        <item x="458"/>
        <item x="401"/>
        <item x="463"/>
        <item x="257"/>
        <item x="839"/>
        <item x="487"/>
        <item x="651"/>
        <item x="645"/>
        <item x="639"/>
        <item x="756"/>
        <item x="277"/>
        <item x="677"/>
        <item x="432"/>
        <item x="290"/>
        <item x="112"/>
        <item x="661"/>
        <item x="570"/>
        <item x="364"/>
        <item x="612"/>
        <item x="269"/>
        <item x="486"/>
        <item x="234"/>
        <item x="771"/>
        <item x="561"/>
        <item x="597"/>
        <item x="666"/>
        <item x="807"/>
        <item x="114"/>
        <item x="259"/>
        <item x="329"/>
        <item x="796"/>
        <item x="172"/>
        <item x="473"/>
        <item x="247"/>
        <item x="762"/>
        <item x="43"/>
        <item x="436"/>
        <item x="679"/>
        <item x="887"/>
        <item x="650"/>
        <item x="467"/>
        <item x="847"/>
        <item x="794"/>
        <item x="439"/>
        <item x="245"/>
        <item x="281"/>
        <item x="332"/>
        <item x="302"/>
        <item x="628"/>
        <item x="464"/>
        <item x="508"/>
        <item x="313"/>
        <item x="795"/>
        <item x="77"/>
        <item x="522"/>
        <item x="373"/>
        <item x="564"/>
        <item x="85"/>
        <item x="687"/>
        <item x="452"/>
        <item x="347"/>
        <item x="13"/>
        <item x="288"/>
        <item x="320"/>
        <item x="591"/>
        <item x="90"/>
        <item x="424"/>
        <item x="276"/>
        <item x="74"/>
        <item x="307"/>
        <item x="12"/>
        <item x="573"/>
        <item x="213"/>
        <item x="840"/>
        <item x="404"/>
        <item x="600"/>
        <item x="584"/>
        <item x="83"/>
        <item x="456"/>
        <item x="607"/>
        <item x="369"/>
        <item x="647"/>
        <item x="258"/>
        <item x="655"/>
        <item x="769"/>
        <item x="108"/>
        <item x="280"/>
        <item x="61"/>
        <item x="616"/>
        <item x="586"/>
        <item x="576"/>
        <item x="305"/>
        <item x="633"/>
        <item x="590"/>
        <item x="423"/>
        <item x="2"/>
        <item x="300"/>
        <item x="291"/>
        <item x="189"/>
        <item x="569"/>
        <item x="325"/>
        <item x="654"/>
        <item x="694"/>
        <item x="766"/>
        <item x="659"/>
        <item x="828"/>
        <item x="461"/>
        <item x="713"/>
        <item x="634"/>
        <item x="396"/>
        <item x="499"/>
        <item x="755"/>
        <item x="581"/>
        <item x="542"/>
        <item x="149"/>
        <item x="146"/>
        <item x="238"/>
        <item x="532"/>
        <item x="24"/>
        <item x="497"/>
        <item x="556"/>
        <item x="15"/>
        <item x="353"/>
        <item x="425"/>
        <item x="835"/>
        <item x="588"/>
        <item x="123"/>
        <item x="622"/>
        <item x="649"/>
        <item x="857"/>
        <item x="879"/>
        <item x="254"/>
        <item x="96"/>
        <item x="882"/>
        <item x="482"/>
        <item x="351"/>
        <item x="53"/>
        <item x="579"/>
        <item x="733"/>
        <item x="78"/>
        <item x="815"/>
        <item x="198"/>
        <item x="735"/>
        <item x="231"/>
        <item x="736"/>
        <item x="589"/>
        <item x="16"/>
        <item x="559"/>
        <item x="147"/>
        <item x="422"/>
        <item x="782"/>
        <item x="349"/>
        <item x="204"/>
        <item x="860"/>
        <item x="813"/>
        <item x="132"/>
        <item x="728"/>
        <item x="541"/>
        <item x="214"/>
        <item x="623"/>
        <item x="415"/>
        <item x="705"/>
        <item x="897"/>
        <item x="163"/>
        <item x="470"/>
        <item x="400"/>
        <item x="496"/>
        <item x="318"/>
        <item x="266"/>
        <item x="87"/>
        <item x="128"/>
        <item x="251"/>
        <item x="552"/>
        <item x="775"/>
        <item x="791"/>
        <item x="209"/>
        <item x="376"/>
        <item x="595"/>
        <item x="503"/>
        <item x="465"/>
        <item x="585"/>
        <item x="394"/>
        <item x="811"/>
        <item x="700"/>
        <item x="154"/>
        <item x="88"/>
        <item x="171"/>
        <item x="75"/>
        <item x="110"/>
        <item x="25"/>
        <item x="638"/>
        <item x="427"/>
        <item x="196"/>
        <item x="97"/>
        <item x="676"/>
        <item x="212"/>
        <item x="875"/>
        <item x="553"/>
        <item x="409"/>
        <item x="54"/>
        <item x="778"/>
        <item x="164"/>
        <item x="388"/>
        <item x="582"/>
        <item x="301"/>
        <item x="70"/>
        <item x="691"/>
        <item x="444"/>
        <item x="446"/>
        <item x="180"/>
        <item x="160"/>
        <item x="222"/>
        <item x="837"/>
        <item x="717"/>
        <item x="249"/>
        <item x="185"/>
        <item x="689"/>
        <item x="190"/>
        <item x="519"/>
        <item x="512"/>
        <item x="175"/>
        <item x="562"/>
        <item x="772"/>
        <item x="197"/>
        <item x="821"/>
        <item x="752"/>
        <item x="870"/>
        <item x="701"/>
        <item x="674"/>
        <item x="471"/>
        <item x="671"/>
        <item x="323"/>
        <item x="7"/>
        <item x="419"/>
        <item x="92"/>
        <item x="567"/>
        <item x="442"/>
        <item x="641"/>
        <item x="191"/>
        <item x="162"/>
        <item x="391"/>
        <item x="340"/>
        <item x="195"/>
        <item x="379"/>
        <item x="698"/>
        <item x="531"/>
        <item x="35"/>
        <item x="737"/>
        <item x="134"/>
        <item x="696"/>
        <item x="264"/>
        <item x="52"/>
        <item x="342"/>
        <item x="776"/>
        <item x="520"/>
        <item x="843"/>
        <item x="57"/>
        <item x="684"/>
        <item x="866"/>
        <item x="739"/>
        <item x="354"/>
        <item x="228"/>
        <item x="279"/>
        <item x="412"/>
        <item x="297"/>
        <item x="416"/>
        <item x="105"/>
        <item x="299"/>
        <item x="304"/>
        <item x="863"/>
        <item x="125"/>
        <item x="182"/>
        <item x="210"/>
        <item x="395"/>
        <item x="812"/>
        <item x="3"/>
        <item x="491"/>
        <item x="117"/>
        <item x="418"/>
        <item x="118"/>
        <item x="292"/>
        <item x="218"/>
        <item x="283"/>
        <item x="91"/>
        <item x="447"/>
        <item x="697"/>
        <item x="592"/>
        <item x="334"/>
        <item x="492"/>
        <item x="763"/>
        <item x="478"/>
        <item x="682"/>
        <item x="506"/>
        <item x="193"/>
        <item x="797"/>
        <item x="371"/>
        <item x="250"/>
        <item x="538"/>
        <item x="449"/>
        <item x="10"/>
        <item x="629"/>
        <item x="598"/>
        <item x="106"/>
        <item x="18"/>
        <item x="742"/>
        <item x="220"/>
        <item x="5"/>
        <item x="784"/>
        <item x="248"/>
        <item x="566"/>
        <item x="252"/>
        <item x="431"/>
        <item x="842"/>
        <item x="871"/>
        <item x="37"/>
        <item x="451"/>
        <item x="217"/>
        <item x="788"/>
        <item x="326"/>
        <item x="610"/>
        <item x="672"/>
        <item x="315"/>
        <item x="437"/>
        <item x="545"/>
        <item x="480"/>
        <item x="46"/>
        <item x="527"/>
        <item x="830"/>
        <item x="455"/>
        <item x="440"/>
        <item x="170"/>
        <item x="630"/>
        <item x="11"/>
        <item x="144"/>
        <item x="680"/>
        <item x="459"/>
        <item x="708"/>
        <item x="141"/>
        <item x="873"/>
        <item x="366"/>
        <item x="475"/>
        <item x="124"/>
        <item x="370"/>
        <item x="723"/>
        <item x="619"/>
        <item x="727"/>
        <item x="838"/>
        <item x="721"/>
        <item x="504"/>
        <item x="263"/>
        <item x="768"/>
        <item x="706"/>
        <item x="761"/>
        <item x="372"/>
        <item x="806"/>
        <item x="435"/>
        <item x="814"/>
        <item x="426"/>
        <item x="65"/>
        <item x="167"/>
        <item x="322"/>
        <item x="716"/>
        <item x="675"/>
        <item x="488"/>
        <item x="544"/>
        <item x="872"/>
        <item x="285"/>
        <item x="695"/>
        <item x="102"/>
        <item x="155"/>
        <item x="399"/>
        <item x="357"/>
        <item x="295"/>
        <item x="804"/>
        <item x="111"/>
        <item x="131"/>
        <item x="800"/>
        <item x="42"/>
        <item x="493"/>
        <item x="107"/>
        <item x="306"/>
        <item x="55"/>
        <item x="865"/>
        <item x="829"/>
        <item x="253"/>
        <item x="884"/>
        <item x="161"/>
        <item x="51"/>
        <item x="818"/>
        <item x="704"/>
        <item x="594"/>
        <item x="513"/>
        <item x="844"/>
        <item x="699"/>
        <item x="206"/>
        <item x="869"/>
        <item x="536"/>
        <item x="194"/>
        <item x="753"/>
        <item x="523"/>
        <item x="166"/>
        <item x="331"/>
        <item x="632"/>
        <item x="387"/>
        <item x="211"/>
        <item x="798"/>
        <item x="133"/>
        <item x="227"/>
        <item x="270"/>
        <item x="407"/>
        <item x="686"/>
        <item x="479"/>
        <item x="750"/>
        <item x="846"/>
        <item x="767"/>
        <item x="272"/>
        <item x="308"/>
        <item x="551"/>
        <item x="58"/>
        <item x="880"/>
        <item x="498"/>
        <item x="546"/>
        <item x="380"/>
        <item x="226"/>
        <item x="611"/>
        <item x="59"/>
        <item x="683"/>
        <item x="383"/>
        <item x="773"/>
        <item x="509"/>
        <item x="608"/>
        <item x="89"/>
        <item x="563"/>
        <item x="67"/>
        <item x="333"/>
        <item x="9"/>
        <item x="34"/>
        <item x="389"/>
        <item x="851"/>
        <item x="749"/>
        <item x="199"/>
        <item x="145"/>
        <item x="896"/>
        <item x="841"/>
        <item x="738"/>
        <item x="881"/>
        <item x="893"/>
        <item x="858"/>
        <item x="45"/>
        <item x="599"/>
        <item x="410"/>
        <item x="390"/>
        <item x="363"/>
        <item x="93"/>
        <item x="344"/>
        <item x="66"/>
        <item x="303"/>
        <item x="748"/>
        <item x="583"/>
        <item x="38"/>
        <item x="309"/>
        <item x="898"/>
        <item x="731"/>
        <item x="19"/>
        <item x="627"/>
        <item x="29"/>
        <item x="615"/>
        <item x="239"/>
        <item x="648"/>
        <item x="495"/>
        <item x="286"/>
        <item x="244"/>
        <item x="169"/>
        <item x="71"/>
        <item x="644"/>
        <item x="343"/>
        <item x="660"/>
        <item x="348"/>
        <item x="529"/>
        <item x="867"/>
        <item x="888"/>
        <item x="184"/>
        <item x="271"/>
        <item x="230"/>
        <item x="81"/>
        <item x="472"/>
        <item x="833"/>
        <item x="225"/>
        <item x="49"/>
        <item x="765"/>
        <item x="417"/>
        <item x="265"/>
        <item x="758"/>
        <item x="670"/>
        <item x="98"/>
        <item x="528"/>
        <item x="405"/>
        <item x="27"/>
        <item x="658"/>
        <item x="411"/>
        <item x="662"/>
        <item x="810"/>
        <item x="273"/>
        <item x="783"/>
        <item x="324"/>
        <item x="445"/>
        <item x="168"/>
        <item x="179"/>
        <item x="430"/>
        <item x="554"/>
        <item x="850"/>
        <item x="781"/>
        <item x="688"/>
        <item x="653"/>
        <item x="62"/>
        <item x="328"/>
        <item x="236"/>
        <item x="192"/>
        <item x="23"/>
        <item x="434"/>
        <item x="572"/>
        <item x="260"/>
        <item x="848"/>
        <item x="524"/>
        <item x="103"/>
        <item x="20"/>
        <item x="8"/>
        <item x="620"/>
        <item x="50"/>
        <item x="317"/>
        <item x="747"/>
        <item x="284"/>
        <item x="500"/>
        <item x="99"/>
        <item x="429"/>
        <item x="712"/>
        <item x="530"/>
        <item x="571"/>
        <item x="802"/>
        <item x="477"/>
        <item x="356"/>
        <item x="481"/>
        <item x="32"/>
        <item x="336"/>
        <item x="540"/>
        <item x="384"/>
        <item x="335"/>
        <item x="725"/>
        <item x="516"/>
        <item x="669"/>
        <item x="448"/>
        <item x="730"/>
        <item x="377"/>
        <item x="587"/>
        <item x="235"/>
        <item x="535"/>
        <item x="640"/>
        <item x="345"/>
        <item x="719"/>
        <item x="73"/>
        <item x="805"/>
        <item x="895"/>
        <item x="665"/>
        <item x="575"/>
        <item x="832"/>
        <item x="350"/>
        <item x="726"/>
        <item x="361"/>
        <item x="152"/>
        <item x="72"/>
        <item x="565"/>
        <item x="539"/>
        <item x="709"/>
        <item x="474"/>
        <item x="68"/>
        <item x="165"/>
        <item x="707"/>
        <item x="702"/>
        <item x="219"/>
        <item x="311"/>
        <item x="501"/>
        <item x="428"/>
        <item x="751"/>
        <item x="746"/>
        <item x="609"/>
        <item x="864"/>
        <item x="779"/>
        <item x="393"/>
        <item x="484"/>
        <item x="36"/>
        <item x="174"/>
        <item x="558"/>
        <item x="339"/>
        <item x="855"/>
        <item x="268"/>
        <item x="490"/>
        <item x="6"/>
        <item x="643"/>
        <item x="143"/>
        <item x="891"/>
        <item x="76"/>
        <item x="274"/>
        <item x="690"/>
        <item x="469"/>
        <item x="693"/>
        <item x="135"/>
        <item x="468"/>
        <item x="86"/>
        <item x="819"/>
        <item x="868"/>
        <item x="151"/>
        <item x="502"/>
        <item x="548"/>
        <item x="667"/>
        <item x="526"/>
        <item x="355"/>
        <item x="237"/>
        <item x="549"/>
        <item x="517"/>
        <item x="312"/>
        <item x="319"/>
        <item x="744"/>
        <item x="362"/>
        <item x="56"/>
        <item x="825"/>
        <item x="63"/>
        <item x="287"/>
        <item x="603"/>
        <item x="692"/>
        <item x="441"/>
        <item x="443"/>
        <item x="129"/>
        <item x="386"/>
        <item x="44"/>
        <item x="82"/>
        <item x="80"/>
        <item x="205"/>
        <item x="139"/>
        <item x="454"/>
        <item x="275"/>
        <item x="397"/>
        <item x="521"/>
        <item x="119"/>
        <item x="621"/>
        <item x="223"/>
        <item x="578"/>
        <item x="635"/>
        <item x="786"/>
        <item x="518"/>
        <item x="466"/>
        <item x="817"/>
        <item x="785"/>
        <item x="158"/>
        <item x="208"/>
        <item x="485"/>
        <item x="17"/>
        <item x="316"/>
        <item x="378"/>
        <item x="533"/>
        <item x="84"/>
        <item x="710"/>
        <item x="337"/>
        <item x="352"/>
        <item x="460"/>
        <item x="852"/>
        <item x="625"/>
        <item x="14"/>
        <item x="476"/>
        <item x="382"/>
        <item x="28"/>
        <item x="624"/>
        <item x="21"/>
        <item x="109"/>
        <item x="359"/>
        <item x="457"/>
        <item x="229"/>
        <item x="100"/>
        <item x="740"/>
        <item x="243"/>
        <item x="845"/>
        <item x="606"/>
        <item x="122"/>
        <item x="899"/>
        <item x="398"/>
        <item x="494"/>
        <item x="115"/>
        <item x="809"/>
        <item x="256"/>
        <item x="849"/>
        <item x="790"/>
        <item x="718"/>
        <item x="885"/>
        <item x="246"/>
        <item x="861"/>
        <item x="853"/>
        <item x="792"/>
        <item x="720"/>
        <item x="94"/>
        <item x="282"/>
        <item x="1"/>
        <item x="787"/>
        <item x="560"/>
        <item x="626"/>
        <item x="310"/>
        <item x="820"/>
        <item x="178"/>
        <item x="278"/>
        <item x="104"/>
        <item x="414"/>
        <item x="711"/>
        <item x="33"/>
        <item x="759"/>
        <item x="760"/>
        <item x="157"/>
        <item x="341"/>
        <item x="673"/>
        <item x="652"/>
        <item x="130"/>
        <item x="159"/>
        <item x="375"/>
        <item x="30"/>
        <item x="617"/>
        <item x="613"/>
        <item x="734"/>
        <item x="181"/>
        <item x="177"/>
        <item x="729"/>
        <item x="601"/>
        <item x="874"/>
        <item x="636"/>
        <item x="22"/>
        <item x="854"/>
        <item x="421"/>
        <item x="360"/>
        <item x="618"/>
        <item x="596"/>
        <item x="153"/>
        <item x="346"/>
        <item x="148"/>
        <item x="261"/>
        <item x="764"/>
        <item x="26"/>
        <item x="801"/>
        <item x="834"/>
        <item x="64"/>
        <item x="515"/>
        <item x="757"/>
        <item x="685"/>
        <item x="824"/>
        <item x="40"/>
        <item x="113"/>
        <item x="392"/>
        <item x="883"/>
        <item x="664"/>
        <item x="878"/>
        <item x="836"/>
        <item x="602"/>
        <item x="255"/>
        <item x="267"/>
        <item x="101"/>
        <item x="550"/>
        <item x="642"/>
        <item x="605"/>
        <item x="510"/>
        <item x="580"/>
        <item x="296"/>
        <item x="60"/>
        <item x="646"/>
        <item x="187"/>
        <item x="368"/>
        <item x="714"/>
        <item x="890"/>
        <item x="420"/>
        <item x="186"/>
        <item x="894"/>
        <item x="780"/>
        <item x="327"/>
        <item x="637"/>
        <item x="215"/>
        <item x="808"/>
        <item x="681"/>
        <item x="41"/>
        <item x="116"/>
        <item x="433"/>
        <item x="221"/>
        <item x="200"/>
        <item x="876"/>
        <item x="774"/>
        <item x="663"/>
        <item x="202"/>
        <item x="450"/>
        <item x="799"/>
        <item x="453"/>
        <item x="886"/>
        <item x="657"/>
        <item x="47"/>
        <item x="216"/>
        <item x="381"/>
        <item x="877"/>
        <item x="574"/>
        <item x="816"/>
        <item x="438"/>
        <item x="188"/>
        <item x="678"/>
        <item x="745"/>
        <item x="173"/>
        <item x="262"/>
        <item x="514"/>
        <item x="402"/>
        <item x="150"/>
        <item x="293"/>
        <item x="831"/>
        <item x="543"/>
        <item x="203"/>
        <item x="557"/>
        <item x="242"/>
        <item x="367"/>
        <item x="827"/>
        <item x="207"/>
        <item x="79"/>
        <item x="777"/>
        <item x="823"/>
        <item x="126"/>
        <item x="604"/>
        <item x="338"/>
        <item x="406"/>
        <item x="803"/>
        <item x="631"/>
        <item x="743"/>
        <item x="120"/>
        <item x="826"/>
        <item x="822"/>
        <item x="298"/>
        <item x="232"/>
        <item x="511"/>
        <item x="403"/>
        <item x="703"/>
        <item x="856"/>
        <item x="859"/>
        <item x="233"/>
        <item x="374"/>
        <item x="201"/>
        <item x="358"/>
        <item t="default"/>
      </items>
    </pivotField>
    <pivotField showAll="0"/>
    <pivotField showAll="0">
      <items count="901">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
        <item x="91"/>
        <item x="92"/>
        <item x="93"/>
        <item x="94"/>
        <item x="95"/>
        <item x="96"/>
        <item x="97"/>
        <item x="98"/>
        <item t="default"/>
      </items>
    </pivotField>
    <pivotField axis="axisRow" showAll="0">
      <items count="11">
        <item x="0"/>
        <item x="1"/>
        <item x="2"/>
        <item x="3"/>
        <item x="4"/>
        <item x="5"/>
        <item x="6"/>
        <item x="7"/>
        <item x="8"/>
        <item x="9"/>
        <item t="default"/>
      </items>
    </pivotField>
    <pivotField showAll="0"/>
    <pivotField showAll="0"/>
    <pivotField showAll="0">
      <items count="37">
        <item x="35"/>
        <item x="9"/>
        <item x="13"/>
        <item x="21"/>
        <item x="12"/>
        <item x="24"/>
        <item x="23"/>
        <item x="16"/>
        <item x="6"/>
        <item x="7"/>
        <item x="0"/>
        <item x="26"/>
        <item x="20"/>
        <item x="14"/>
        <item x="22"/>
        <item x="33"/>
        <item x="31"/>
        <item x="28"/>
        <item x="29"/>
        <item x="25"/>
        <item x="32"/>
        <item x="5"/>
        <item x="3"/>
        <item x="30"/>
        <item x="15"/>
        <item x="34"/>
        <item x="10"/>
        <item x="27"/>
        <item x="4"/>
        <item x="18"/>
        <item x="2"/>
        <item x="11"/>
        <item x="1"/>
        <item x="19"/>
        <item x="17"/>
        <item x="8"/>
        <item t="default"/>
      </items>
    </pivotField>
    <pivotField numFmtId="16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Fields count="1">
    <field x="2"/>
  </colFields>
  <colItems count="3">
    <i>
      <x/>
    </i>
    <i>
      <x v="1"/>
    </i>
    <i t="grand">
      <x/>
    </i>
  </colItems>
  <dataFields count="1">
    <dataField name="Count of Gender" fld="2"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43">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numFmtId="164" showAll="0"/>
    <pivotField showAll="0"/>
    <pivotField numFmtId="164" showAll="0"/>
    <pivotField numFmtId="164"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CA1_Average" fld="22"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43">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numFmtId="16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2">
        <item x="138"/>
        <item x="39"/>
        <item x="162"/>
        <item x="79"/>
        <item x="155"/>
        <item x="142"/>
        <item x="140"/>
        <item x="130"/>
        <item x="33"/>
        <item x="139"/>
        <item x="167"/>
        <item x="169"/>
        <item x="43"/>
        <item x="91"/>
        <item x="124"/>
        <item x="82"/>
        <item x="68"/>
        <item x="109"/>
        <item x="150"/>
        <item x="147"/>
        <item x="160"/>
        <item x="127"/>
        <item x="65"/>
        <item x="161"/>
        <item x="165"/>
        <item x="108"/>
        <item x="86"/>
        <item x="114"/>
        <item x="135"/>
        <item x="99"/>
        <item x="98"/>
        <item x="56"/>
        <item x="76"/>
        <item x="141"/>
        <item x="137"/>
        <item x="59"/>
        <item x="64"/>
        <item x="47"/>
        <item x="100"/>
        <item x="10"/>
        <item x="94"/>
        <item x="51"/>
        <item x="170"/>
        <item x="131"/>
        <item x="55"/>
        <item x="148"/>
        <item x="41"/>
        <item x="44"/>
        <item x="118"/>
        <item x="34"/>
        <item x="151"/>
        <item x="78"/>
        <item x="73"/>
        <item x="45"/>
        <item x="13"/>
        <item x="74"/>
        <item x="125"/>
        <item x="35"/>
        <item x="14"/>
        <item x="37"/>
        <item x="116"/>
        <item x="119"/>
        <item x="1"/>
        <item x="5"/>
        <item x="15"/>
        <item x="12"/>
        <item x="72"/>
        <item x="69"/>
        <item x="107"/>
        <item x="58"/>
        <item x="112"/>
        <item x="106"/>
        <item x="87"/>
        <item x="60"/>
        <item x="122"/>
        <item x="67"/>
        <item x="85"/>
        <item x="11"/>
        <item x="7"/>
        <item x="70"/>
        <item x="50"/>
        <item x="117"/>
        <item x="36"/>
        <item x="105"/>
        <item x="63"/>
        <item x="57"/>
        <item x="52"/>
        <item x="48"/>
        <item x="27"/>
        <item x="30"/>
        <item x="23"/>
        <item x="96"/>
        <item x="89"/>
        <item x="25"/>
        <item x="61"/>
        <item x="157"/>
        <item x="83"/>
        <item x="126"/>
        <item x="20"/>
        <item x="28"/>
        <item x="54"/>
        <item x="21"/>
        <item x="62"/>
        <item x="80"/>
        <item x="4"/>
        <item x="113"/>
        <item x="102"/>
        <item x="71"/>
        <item x="26"/>
        <item x="19"/>
        <item x="17"/>
        <item x="6"/>
        <item x="8"/>
        <item x="92"/>
        <item x="9"/>
        <item x="121"/>
        <item x="0"/>
        <item x="93"/>
        <item x="104"/>
        <item x="29"/>
        <item x="18"/>
        <item x="66"/>
        <item x="77"/>
        <item x="101"/>
        <item x="110"/>
        <item x="134"/>
        <item x="144"/>
        <item x="97"/>
        <item x="22"/>
        <item x="32"/>
        <item x="2"/>
        <item x="38"/>
        <item x="81"/>
        <item x="123"/>
        <item x="46"/>
        <item x="166"/>
        <item x="42"/>
        <item x="16"/>
        <item x="95"/>
        <item x="111"/>
        <item x="132"/>
        <item x="90"/>
        <item x="75"/>
        <item x="129"/>
        <item x="84"/>
        <item x="115"/>
        <item x="49"/>
        <item x="24"/>
        <item x="153"/>
        <item x="40"/>
        <item x="149"/>
        <item x="146"/>
        <item x="103"/>
        <item x="168"/>
        <item x="3"/>
        <item x="128"/>
        <item x="154"/>
        <item x="158"/>
        <item x="152"/>
        <item x="53"/>
        <item x="164"/>
        <item x="31"/>
        <item x="145"/>
        <item x="120"/>
        <item x="163"/>
        <item x="156"/>
        <item x="88"/>
        <item x="133"/>
        <item x="136"/>
        <item x="143"/>
        <item x="1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CA2_Average" fld="28"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43">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numFmtId="16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MID_Average" fld="34"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43">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numFmtId="16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CA3_Average" fld="40"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1" firstHeaderRow="1" firstDataRow="1" firstDataCol="1"/>
  <pivotFields count="43">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numFmtId="164" showAll="0"/>
    <pivotField showAll="0"/>
    <pivotField dataField="1" numFmtId="164" showAll="0"/>
    <pivotField numFmtId="164" showAll="0"/>
    <pivotField axis="axisRow" showAll="0">
      <items count="128">
        <item x="91"/>
        <item x="79"/>
        <item x="95"/>
        <item x="98"/>
        <item x="50"/>
        <item x="68"/>
        <item x="20"/>
        <item x="8"/>
        <item x="86"/>
        <item x="96"/>
        <item x="118"/>
        <item x="102"/>
        <item x="54"/>
        <item x="21"/>
        <item x="115"/>
        <item x="108"/>
        <item x="33"/>
        <item x="22"/>
        <item x="46"/>
        <item x="9"/>
        <item x="34"/>
        <item x="39"/>
        <item x="75"/>
        <item x="69"/>
        <item x="111"/>
        <item x="25"/>
        <item x="116"/>
        <item x="14"/>
        <item x="80"/>
        <item x="104"/>
        <item x="28"/>
        <item x="30"/>
        <item x="70"/>
        <item x="40"/>
        <item x="44"/>
        <item x="10"/>
        <item x="94"/>
        <item x="41"/>
        <item x="0"/>
        <item x="100"/>
        <item x="15"/>
        <item x="81"/>
        <item x="112"/>
        <item x="114"/>
        <item x="29"/>
        <item x="63"/>
        <item x="16"/>
        <item x="122"/>
        <item x="99"/>
        <item x="64"/>
        <item x="17"/>
        <item x="123"/>
        <item x="62"/>
        <item x="51"/>
        <item x="18"/>
        <item x="105"/>
        <item x="47"/>
        <item x="87"/>
        <item x="82"/>
        <item x="121"/>
        <item x="92"/>
        <item x="93"/>
        <item x="88"/>
        <item x="72"/>
        <item x="1"/>
        <item x="11"/>
        <item x="109"/>
        <item x="73"/>
        <item x="26"/>
        <item x="12"/>
        <item x="89"/>
        <item x="35"/>
        <item x="23"/>
        <item x="84"/>
        <item x="4"/>
        <item x="85"/>
        <item x="19"/>
        <item x="42"/>
        <item x="5"/>
        <item x="125"/>
        <item x="71"/>
        <item x="43"/>
        <item x="76"/>
        <item x="31"/>
        <item x="36"/>
        <item x="2"/>
        <item x="48"/>
        <item x="103"/>
        <item x="55"/>
        <item x="60"/>
        <item x="106"/>
        <item x="65"/>
        <item x="117"/>
        <item x="119"/>
        <item x="45"/>
        <item x="66"/>
        <item x="90"/>
        <item x="74"/>
        <item x="61"/>
        <item x="13"/>
        <item x="52"/>
        <item x="56"/>
        <item x="124"/>
        <item x="27"/>
        <item x="107"/>
        <item x="67"/>
        <item x="37"/>
        <item x="83"/>
        <item x="77"/>
        <item x="78"/>
        <item x="57"/>
        <item x="59"/>
        <item x="6"/>
        <item x="110"/>
        <item x="38"/>
        <item x="3"/>
        <item x="7"/>
        <item x="32"/>
        <item x="58"/>
        <item x="120"/>
        <item x="49"/>
        <item x="101"/>
        <item x="126"/>
        <item x="24"/>
        <item x="97"/>
        <item x="53"/>
        <item x="1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t="grand">
      <x/>
    </i>
  </rowItems>
  <colItems count="1">
    <i/>
  </colItems>
  <dataFields count="1">
    <dataField name="Sum of Fee Paid" fld="13"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ass" sourceName="Class">
  <pivotTables>
    <pivotTable tabId="16" name="PivotTable1"/>
    <pivotTable tabId="19" name="PivotTable1"/>
    <pivotTable tabId="20" name="PivotTable2"/>
    <pivotTable tabId="21" name="PivotTable3"/>
    <pivotTable tabId="22" name="PivotTable4"/>
  </pivotTables>
  <data>
    <tabular pivotCacheId="1">
      <items count="10">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lass1" sourceName="Class">
  <pivotTables>
    <pivotTable tabId="23" name="PivotTable5"/>
    <pivotTable tabId="17" name="PivotTable2"/>
    <pivotTable tabId="18" name="PivotTable3"/>
  </pivotTables>
  <data>
    <tabular pivotCacheId="1">
      <items count="10">
        <i x="0" s="1"/>
        <i x="1" s="1"/>
        <i x="2" s="1"/>
        <i x="3" s="1"/>
        <i x="4" s="1"/>
        <i x="5" s="1"/>
        <i x="6" s="1"/>
        <i x="7" s="1"/>
        <i x="8"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Paid" sourceName="Date Paid">
  <pivotTables>
    <pivotTable tabId="23" name="PivotTable5"/>
  </pivotTables>
  <data>
    <tabular pivotCacheId="1">
      <items count="127">
        <i x="91" s="1"/>
        <i x="79" s="1"/>
        <i x="95" s="1"/>
        <i x="98" s="1"/>
        <i x="50" s="1"/>
        <i x="68" s="1"/>
        <i x="20" s="1"/>
        <i x="8" s="1"/>
        <i x="86" s="1"/>
        <i x="96" s="1"/>
        <i x="118" s="1"/>
        <i x="102" s="1"/>
        <i x="54" s="1"/>
        <i x="21" s="1"/>
        <i x="115" s="1"/>
        <i x="108" s="1"/>
        <i x="33" s="1"/>
        <i x="22" s="1"/>
        <i x="46" s="1"/>
        <i x="9" s="1"/>
        <i x="34" s="1"/>
        <i x="39" s="1"/>
        <i x="75" s="1"/>
        <i x="69" s="1"/>
        <i x="111" s="1"/>
        <i x="25" s="1"/>
        <i x="116" s="1"/>
        <i x="14" s="1"/>
        <i x="80" s="1"/>
        <i x="104" s="1"/>
        <i x="28" s="1"/>
        <i x="30" s="1"/>
        <i x="70" s="1"/>
        <i x="40" s="1"/>
        <i x="44" s="1"/>
        <i x="10" s="1"/>
        <i x="94" s="1"/>
        <i x="41" s="1"/>
        <i x="0" s="1"/>
        <i x="100" s="1"/>
        <i x="15" s="1"/>
        <i x="81" s="1"/>
        <i x="112" s="1"/>
        <i x="114" s="1"/>
        <i x="29" s="1"/>
        <i x="63" s="1"/>
        <i x="16" s="1"/>
        <i x="122" s="1"/>
        <i x="99" s="1"/>
        <i x="64" s="1"/>
        <i x="17" s="1"/>
        <i x="123" s="1"/>
        <i x="62" s="1"/>
        <i x="51" s="1"/>
        <i x="18" s="1"/>
        <i x="105" s="1"/>
        <i x="47" s="1"/>
        <i x="87" s="1"/>
        <i x="82" s="1"/>
        <i x="121" s="1"/>
        <i x="92" s="1"/>
        <i x="93" s="1"/>
        <i x="88" s="1"/>
        <i x="72" s="1"/>
        <i x="1" s="1"/>
        <i x="11" s="1"/>
        <i x="109" s="1"/>
        <i x="73" s="1"/>
        <i x="26" s="1"/>
        <i x="12" s="1"/>
        <i x="89" s="1"/>
        <i x="35" s="1"/>
        <i x="23" s="1"/>
        <i x="84" s="1"/>
        <i x="4" s="1"/>
        <i x="85" s="1"/>
        <i x="19" s="1"/>
        <i x="42" s="1"/>
        <i x="5" s="1"/>
        <i x="125" s="1"/>
        <i x="71" s="1"/>
        <i x="43" s="1"/>
        <i x="76" s="1"/>
        <i x="31" s="1"/>
        <i x="36" s="1"/>
        <i x="2" s="1"/>
        <i x="48" s="1"/>
        <i x="103" s="1"/>
        <i x="55" s="1"/>
        <i x="60" s="1"/>
        <i x="106" s="1"/>
        <i x="65" s="1"/>
        <i x="117" s="1"/>
        <i x="119" s="1"/>
        <i x="45" s="1"/>
        <i x="66" s="1"/>
        <i x="90" s="1"/>
        <i x="74" s="1"/>
        <i x="61" s="1"/>
        <i x="13" s="1"/>
        <i x="52" s="1"/>
        <i x="56" s="1"/>
        <i x="124" s="1"/>
        <i x="27" s="1"/>
        <i x="107" s="1"/>
        <i x="67" s="1"/>
        <i x="37" s="1"/>
        <i x="83" s="1"/>
        <i x="77" s="1"/>
        <i x="78" s="1"/>
        <i x="57" s="1"/>
        <i x="59" s="1"/>
        <i x="6" s="1"/>
        <i x="110" s="1"/>
        <i x="38" s="1"/>
        <i x="3" s="1"/>
        <i x="7" s="1"/>
        <i x="32" s="1"/>
        <i x="58" s="1"/>
        <i x="120" s="1"/>
        <i x="49" s="1"/>
        <i x="101" s="1"/>
        <i x="126" s="1"/>
        <i x="24" s="1"/>
        <i x="97" s="1"/>
        <i x="53" s="1"/>
        <i x="1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lass 1" cache="Slicer_Class" caption="Select Class Here !!!" columnCount="10" style="SlicerStyleDark5" rowHeight="241300"/>
  <slicer name="Class 2" cache="Slicer_Class1" caption="Class" style="SlicerStyleDark1" rowHeight="241300"/>
  <slicer name="Date Paid" cache="Slicer_Date_Paid" caption="Date Paid" rowHeight="241300"/>
</slicers>
</file>

<file path=xl/tables/table1.xml><?xml version="1.0" encoding="utf-8"?>
<table xmlns="http://schemas.openxmlformats.org/spreadsheetml/2006/main" id="6" name="Table6" displayName="Table6" ref="A1:AQ901" totalsRowShown="0" headerRowDxfId="100" tableBorderDxfId="99">
  <autoFilter ref="A1:AQ901"/>
  <tableColumns count="43">
    <tableColumn id="1" name="Name" dataDxfId="98"/>
    <tableColumn id="2" name="Father Name" dataDxfId="97"/>
    <tableColumn id="3" name="Gender" dataDxfId="96"/>
    <tableColumn id="4" name="Date of BIrth" dataDxfId="95"/>
    <tableColumn id="5" name="Reg Number" dataDxfId="94"/>
    <tableColumn id="6" name="Phone" dataDxfId="93"/>
    <tableColumn id="7" name="Roll" dataDxfId="92"/>
    <tableColumn id="8" name="Class" dataDxfId="91"/>
    <tableColumn id="9" name="Classes Held" dataDxfId="90"/>
    <tableColumn id="10" name="Classes Attended" dataDxfId="89"/>
    <tableColumn id="11" name="Percentage" dataDxfId="88"/>
    <tableColumn id="12" name="Fee to be Paid" dataDxfId="87"/>
    <tableColumn id="13" name="Column1" dataDxfId="86"/>
    <tableColumn id="14" name="Fee Paid" dataDxfId="85">
      <calculatedColumnFormula>CEILING(M2,500)</calculatedColumnFormula>
    </tableColumn>
    <tableColumn id="15" name="Balance" dataDxfId="84">
      <calculatedColumnFormula>L2-N2</calculatedColumnFormula>
    </tableColumn>
    <tableColumn id="16" name="Date Paid" dataDxfId="83"/>
    <tableColumn id="17" name="Recp number" dataDxfId="82"/>
    <tableColumn id="18" name="CA1_English" dataDxfId="81"/>
    <tableColumn id="19" name="CA1_Maths" dataDxfId="80"/>
    <tableColumn id="20" name="CA1_Science" dataDxfId="79"/>
    <tableColumn id="21" name="CA1_History" dataDxfId="78"/>
    <tableColumn id="22" name="CA1_Total" dataDxfId="77">
      <calculatedColumnFormula>SUM(R2:U2)</calculatedColumnFormula>
    </tableColumn>
    <tableColumn id="23" name="CA1_Average" dataDxfId="76">
      <calculatedColumnFormula>AVERAGE(R2:U2)</calculatedColumnFormula>
    </tableColumn>
    <tableColumn id="24" name="CA2_English" dataDxfId="75"/>
    <tableColumn id="25" name="CA2_Maths" dataDxfId="74"/>
    <tableColumn id="26" name="CA2_Science" dataDxfId="73"/>
    <tableColumn id="27" name="CA2_History" dataDxfId="72"/>
    <tableColumn id="28" name="CA2_Total" dataDxfId="71">
      <calculatedColumnFormula>SUM(X2:AA2)</calculatedColumnFormula>
    </tableColumn>
    <tableColumn id="29" name="CA2_Average" dataDxfId="70">
      <calculatedColumnFormula>AVERAGE(X2:AA2)</calculatedColumnFormula>
    </tableColumn>
    <tableColumn id="30" name="MID_English" dataDxfId="69"/>
    <tableColumn id="31" name="MID_Maths" dataDxfId="68"/>
    <tableColumn id="32" name="MID_Science" dataDxfId="67"/>
    <tableColumn id="33" name="MID_History" dataDxfId="66"/>
    <tableColumn id="34" name="MID_Sum" dataDxfId="65">
      <calculatedColumnFormula>SUM(AD2:AG2)</calculatedColumnFormula>
    </tableColumn>
    <tableColumn id="35" name="MID_Average" dataDxfId="64">
      <calculatedColumnFormula>AVERAGE(AD2:AG2)</calculatedColumnFormula>
    </tableColumn>
    <tableColumn id="36" name="CA3_English" dataDxfId="63"/>
    <tableColumn id="37" name="CA3_Maths" dataDxfId="62"/>
    <tableColumn id="38" name="CA3_Science" dataDxfId="61"/>
    <tableColumn id="39" name="CA3_History" dataDxfId="60"/>
    <tableColumn id="40" name="CA3_Sum" dataDxfId="59">
      <calculatedColumnFormula>SUM(AJ2:AM2)</calculatedColumnFormula>
    </tableColumn>
    <tableColumn id="41" name="CA3_Average" dataDxfId="58">
      <calculatedColumnFormula>AVERAGE(AJ2:AM2)</calculatedColumnFormula>
    </tableColumn>
    <tableColumn id="48" name="Column2" dataDxfId="57"/>
    <tableColumn id="49" name="Final Score" dataDxfId="56">
      <calculatedColumnFormula>AVERAGE(W2,AC2,AI2,AO2,#REF!)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AG903" totalsRowShown="0" headerRowDxfId="55" dataDxfId="53" headerRowBorderDxfId="54" tableBorderDxfId="52">
  <autoFilter ref="A1:AG903"/>
  <tableColumns count="33">
    <tableColumn id="1" name="Column1" dataDxfId="51"/>
    <tableColumn id="2" name="Column2" dataDxfId="50"/>
    <tableColumn id="3" name="Column3" dataDxfId="49"/>
    <tableColumn id="4" name="Column4" dataDxfId="48"/>
    <tableColumn id="5" name="Column5" dataDxfId="47"/>
    <tableColumn id="6" name="Column6" dataDxfId="46"/>
    <tableColumn id="7" name="Column7" dataDxfId="45"/>
    <tableColumn id="8" name="Column8" dataDxfId="44">
      <calculatedColumnFormula>SUM(D2:G2)</calculatedColumnFormula>
    </tableColumn>
    <tableColumn id="9" name="Column9" dataDxfId="43">
      <calculatedColumnFormula>AVERAGE(D2:G2)</calculatedColumnFormula>
    </tableColumn>
    <tableColumn id="10" name="Column10" dataDxfId="42"/>
    <tableColumn id="11" name="Column11" dataDxfId="41"/>
    <tableColumn id="12" name="Column12" dataDxfId="40"/>
    <tableColumn id="13" name="Column13" dataDxfId="39"/>
    <tableColumn id="14" name="Column14" dataDxfId="38">
      <calculatedColumnFormula>SUM(J2:M2)</calculatedColumnFormula>
    </tableColumn>
    <tableColumn id="15" name="Column15" dataDxfId="37">
      <calculatedColumnFormula>AVERAGE(J2:M2)</calculatedColumnFormula>
    </tableColumn>
    <tableColumn id="16" name="Column16" dataDxfId="36"/>
    <tableColumn id="17" name="Column17" dataDxfId="35"/>
    <tableColumn id="18" name="Column18" dataDxfId="34"/>
    <tableColumn id="19" name="Column19" dataDxfId="33"/>
    <tableColumn id="20" name="Column20" dataDxfId="32">
      <calculatedColumnFormula>SUM(P2:S2)</calculatedColumnFormula>
    </tableColumn>
    <tableColumn id="21" name="Column21" dataDxfId="31">
      <calculatedColumnFormula>AVERAGE(P2:S2)</calculatedColumnFormula>
    </tableColumn>
    <tableColumn id="22" name="Column22" dataDxfId="30"/>
    <tableColumn id="23" name="Column23" dataDxfId="29"/>
    <tableColumn id="24" name="Column24" dataDxfId="28"/>
    <tableColumn id="25" name="Column25" dataDxfId="27"/>
    <tableColumn id="26" name="Column26" dataDxfId="26">
      <calculatedColumnFormula>SUM(V2:Y2)</calculatedColumnFormula>
    </tableColumn>
    <tableColumn id="27" name="Column27" dataDxfId="25">
      <calculatedColumnFormula>AVERAGE(V2:Y2)</calculatedColumnFormula>
    </tableColumn>
    <tableColumn id="28" name="Column28" dataDxfId="24"/>
    <tableColumn id="29" name="Column29" dataDxfId="23"/>
    <tableColumn id="30" name="Column30" dataDxfId="22"/>
    <tableColumn id="31" name="Column31" dataDxfId="21"/>
    <tableColumn id="32" name="Column32" dataDxfId="20">
      <calculatedColumnFormula>SUM(AB2:AE2)</calculatedColumnFormula>
    </tableColumn>
    <tableColumn id="33" name="Column33" dataDxfId="19">
      <calculatedColumnFormula>AVERAGE(AB2:AE2)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1:I901" totalsRowShown="0" headerRowDxfId="18" dataDxfId="16" headerRowBorderDxfId="17" tableBorderDxfId="15">
  <autoFilter ref="A1:I901"/>
  <tableColumns count="9">
    <tableColumn id="1" name="Reg No" dataDxfId="14"/>
    <tableColumn id="2" name="Name" dataDxfId="13"/>
    <tableColumn id="3" name="Class" dataDxfId="12"/>
    <tableColumn id="4" name="Fee to be Paid" dataDxfId="11"/>
    <tableColumn id="5" name="Column1" dataDxfId="10"/>
    <tableColumn id="6" name="Fee Paid" dataDxfId="9">
      <calculatedColumnFormula>CEILING(E2,500)</calculatedColumnFormula>
    </tableColumn>
    <tableColumn id="7" name="Balance" dataDxfId="8">
      <calculatedColumnFormula>D2-F2</calculatedColumnFormula>
    </tableColumn>
    <tableColumn id="8" name="Date Paid" dataDxfId="7"/>
    <tableColumn id="9" name="Recp number"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RowColHeaders="0" tabSelected="1" workbookViewId="0"/>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heetViews>
  <sheetFormatPr defaultRowHeight="15"/>
  <cols>
    <col min="1" max="16384" width="9.140625" style="1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4"/>
  <sheetViews>
    <sheetView workbookViewId="0"/>
  </sheetViews>
  <sheetFormatPr defaultRowHeight="15"/>
  <cols>
    <col min="1" max="1" width="7.28515625" style="102" customWidth="1"/>
    <col min="2" max="2" width="12.28515625" style="102" customWidth="1"/>
    <col min="3" max="3" width="11.140625" style="102" customWidth="1"/>
    <col min="4" max="4" width="9.7109375" style="102" customWidth="1"/>
    <col min="5" max="5" width="13.28515625" style="102" customWidth="1"/>
    <col min="6" max="6" width="9.140625" style="102"/>
    <col min="7" max="7" width="12.7109375" style="102" customWidth="1"/>
    <col min="8" max="8" width="20.140625" style="102" customWidth="1"/>
    <col min="9" max="10" width="9.140625" style="102"/>
    <col min="11" max="11" width="25" style="102" customWidth="1"/>
    <col min="12" max="12" width="17.85546875" style="102" bestFit="1" customWidth="1"/>
    <col min="13" max="16384" width="9.140625" style="102"/>
  </cols>
  <sheetData>
    <row r="2" spans="1:14" ht="15.75" thickBot="1"/>
    <row r="3" spans="1:14" ht="15.75" thickBot="1">
      <c r="A3" s="132" t="s">
        <v>4650</v>
      </c>
      <c r="B3" s="132"/>
      <c r="C3" s="132"/>
      <c r="D3" s="132"/>
      <c r="E3" s="156">
        <v>11107962</v>
      </c>
    </row>
    <row r="4" spans="1:14" ht="30.75" customHeight="1" thickBot="1">
      <c r="K4" s="157" t="s">
        <v>4687</v>
      </c>
      <c r="L4" s="157"/>
      <c r="M4" s="158"/>
      <c r="N4" s="158"/>
    </row>
    <row r="5" spans="1:14" ht="26.25">
      <c r="A5" s="129" t="s">
        <v>0</v>
      </c>
      <c r="B5" s="129"/>
      <c r="C5" s="129"/>
      <c r="D5" s="131" t="str">
        <f>LOOKUP(E3,'Data Set'!E2:E901,'Data Set'!A2:A901)</f>
        <v>Chanelle Harris</v>
      </c>
      <c r="E5" s="131"/>
      <c r="F5" s="131"/>
      <c r="G5" s="103" t="s">
        <v>8</v>
      </c>
      <c r="H5" s="104">
        <f>LOOKUP(E3,Table6[Reg Number],Table6[Class])</f>
        <v>9</v>
      </c>
      <c r="K5" s="159" t="s">
        <v>4688</v>
      </c>
      <c r="L5" s="160">
        <f>LOOKUP(E3,Table6[Reg Number],Table6[Fee to be Paid])</f>
        <v>85000</v>
      </c>
    </row>
    <row r="6" spans="1:14" ht="26.25">
      <c r="A6" s="129" t="s">
        <v>1</v>
      </c>
      <c r="B6" s="129"/>
      <c r="C6" s="129"/>
      <c r="D6" s="131" t="str">
        <f>LOOKUP(E3,'Data Set'!E2:E901,'Data Set'!B2:B901)</f>
        <v>Lorenzo Adamson</v>
      </c>
      <c r="E6" s="131"/>
      <c r="F6" s="131"/>
      <c r="G6" s="103" t="s">
        <v>2893</v>
      </c>
      <c r="H6" s="104" t="str">
        <f>LOOKUP(E3,Table6[Reg Number],Table6[Roll])</f>
        <v>ABC785</v>
      </c>
      <c r="K6" s="161" t="s">
        <v>1824</v>
      </c>
      <c r="L6" s="162">
        <f>LOOKUP(E3,Table6[Reg Number],Table6[Fee Paid])</f>
        <v>75500</v>
      </c>
    </row>
    <row r="7" spans="1:14" ht="26.25">
      <c r="A7" s="129" t="s">
        <v>2</v>
      </c>
      <c r="B7" s="129"/>
      <c r="C7" s="129"/>
      <c r="D7" s="131" t="str">
        <f>LOOKUP(E3,'Data Set'!E2:E901,'Data Set'!C2:C901)</f>
        <v>Female</v>
      </c>
      <c r="E7" s="131"/>
      <c r="F7" s="104"/>
      <c r="G7" s="103" t="s">
        <v>2894</v>
      </c>
      <c r="H7" s="104" t="str">
        <f>IF(D10&gt;75%,"OK","DETAINED")</f>
        <v>DETAINED</v>
      </c>
      <c r="K7" s="161" t="s">
        <v>4689</v>
      </c>
      <c r="L7" s="163" t="str">
        <f>LOOKUP(E3,Table6[Reg Number],Table6[Date Paid])</f>
        <v>03/09/2019</v>
      </c>
    </row>
    <row r="8" spans="1:14" ht="26.25">
      <c r="A8" s="129" t="s">
        <v>2888</v>
      </c>
      <c r="B8" s="129"/>
      <c r="C8" s="129"/>
      <c r="D8" s="131" t="str">
        <f>LOOKUP(E3,'Data Set'!E2:E901,'Data Set'!D2:D901)</f>
        <v>22/08/2006</v>
      </c>
      <c r="E8" s="131"/>
      <c r="F8" s="130"/>
      <c r="G8" s="130"/>
      <c r="H8" s="130"/>
      <c r="K8" s="161" t="s">
        <v>4690</v>
      </c>
      <c r="L8" s="164" t="str">
        <f>LOOKUP(E3,Table6[Reg Number],Table6[Recp number])</f>
        <v>UKDJXL</v>
      </c>
    </row>
    <row r="9" spans="1:14" ht="27" thickBot="1">
      <c r="A9" s="129" t="s">
        <v>2889</v>
      </c>
      <c r="B9" s="129"/>
      <c r="C9" s="129"/>
      <c r="D9" s="131">
        <f>LOOKUP(E3,'Data Set'!E2:E901,'Data Set'!F2:F901)</f>
        <v>8631665740</v>
      </c>
      <c r="E9" s="131"/>
      <c r="F9" s="130"/>
      <c r="G9" s="130"/>
      <c r="H9" s="130"/>
      <c r="K9" s="165" t="s">
        <v>1825</v>
      </c>
      <c r="L9" s="166">
        <f>L5-L6</f>
        <v>9500</v>
      </c>
    </row>
    <row r="10" spans="1:14" ht="26.25">
      <c r="A10" s="129" t="s">
        <v>2890</v>
      </c>
      <c r="B10" s="129"/>
      <c r="C10" s="129"/>
      <c r="D10" s="105">
        <f>LOOKUP(E3,Table6[Reg Number],Table6[Percentage])</f>
        <v>0.63</v>
      </c>
      <c r="E10" s="106"/>
      <c r="F10" s="130"/>
      <c r="G10" s="130"/>
      <c r="H10" s="130"/>
    </row>
    <row r="11" spans="1:14" ht="26.25">
      <c r="A11" s="129" t="s">
        <v>2891</v>
      </c>
      <c r="B11" s="129"/>
      <c r="C11" s="129"/>
      <c r="D11" s="130"/>
      <c r="E11" s="130"/>
      <c r="F11" s="130"/>
      <c r="G11" s="130"/>
      <c r="H11" s="130"/>
    </row>
    <row r="12" spans="1:14" ht="26.25">
      <c r="A12" s="129" t="s">
        <v>2892</v>
      </c>
      <c r="B12" s="129"/>
      <c r="C12" s="129"/>
      <c r="D12" s="104">
        <f>LOOKUP(E3,Table6[Reg Number],Table6[Classes Held])</f>
        <v>300</v>
      </c>
      <c r="E12" s="104"/>
      <c r="F12" s="130"/>
      <c r="G12" s="130"/>
      <c r="H12" s="130"/>
    </row>
    <row r="13" spans="1:14" ht="26.25">
      <c r="A13" s="129" t="s">
        <v>6</v>
      </c>
      <c r="B13" s="129"/>
      <c r="C13" s="129"/>
      <c r="D13" s="104">
        <f>LOOKUP(E3,Table6[Reg Number],Table6[Classes Attended])</f>
        <v>190</v>
      </c>
      <c r="E13" s="104"/>
      <c r="F13" s="130"/>
      <c r="G13" s="130"/>
      <c r="H13" s="130"/>
    </row>
    <row r="14" spans="1:14">
      <c r="A14" s="133"/>
      <c r="B14" s="133"/>
      <c r="C14" s="133"/>
    </row>
    <row r="15" spans="1:14">
      <c r="A15" s="133"/>
      <c r="B15" s="133"/>
      <c r="C15" s="133"/>
      <c r="K15" s="102" t="s">
        <v>2895</v>
      </c>
    </row>
    <row r="16" spans="1:14">
      <c r="A16" s="133"/>
      <c r="B16" s="133"/>
      <c r="C16" s="133"/>
    </row>
    <row r="17" spans="1:4">
      <c r="A17" s="133"/>
      <c r="B17" s="133"/>
      <c r="C17" s="133"/>
    </row>
    <row r="18" spans="1:4">
      <c r="A18" s="133"/>
      <c r="B18" s="133"/>
      <c r="C18" s="133"/>
    </row>
    <row r="19" spans="1:4">
      <c r="A19" s="133"/>
      <c r="B19" s="133"/>
      <c r="C19" s="133"/>
    </row>
    <row r="24" spans="1:4">
      <c r="D24" s="107">
        <f>1-D10</f>
        <v>0.37</v>
      </c>
    </row>
  </sheetData>
  <mergeCells count="24">
    <mergeCell ref="K4:L4"/>
    <mergeCell ref="A3:D3"/>
    <mergeCell ref="A19:C19"/>
    <mergeCell ref="A14:C14"/>
    <mergeCell ref="A16:C16"/>
    <mergeCell ref="A18:C18"/>
    <mergeCell ref="D5:F5"/>
    <mergeCell ref="A10:C10"/>
    <mergeCell ref="A11:C11"/>
    <mergeCell ref="A12:C12"/>
    <mergeCell ref="A13:C13"/>
    <mergeCell ref="A15:C15"/>
    <mergeCell ref="A17:C17"/>
    <mergeCell ref="A5:C5"/>
    <mergeCell ref="A6:C6"/>
    <mergeCell ref="A8:C8"/>
    <mergeCell ref="A9:C9"/>
    <mergeCell ref="A7:C7"/>
    <mergeCell ref="D11:E11"/>
    <mergeCell ref="F8:H13"/>
    <mergeCell ref="D6:F6"/>
    <mergeCell ref="D7:E7"/>
    <mergeCell ref="D8:E8"/>
    <mergeCell ref="D9:E9"/>
  </mergeCells>
  <pageMargins left="0.7" right="0.7" top="0.75" bottom="0.75" header="0.3" footer="0.3"/>
  <pageSetup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'Data Set'!$E$2:$E$901</xm:f>
          </x14:formula1>
          <xm:sqref>E3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1"/>
  <sheetViews>
    <sheetView showGridLines="0" showRowColHeaders="0" workbookViewId="0"/>
  </sheetViews>
  <sheetFormatPr defaultRowHeight="15"/>
  <cols>
    <col min="1" max="1" width="22.42578125" customWidth="1"/>
    <col min="2" max="2" width="17.28515625" customWidth="1"/>
    <col min="3" max="3" width="11.140625" customWidth="1"/>
    <col min="4" max="4" width="11" customWidth="1"/>
    <col min="5" max="5" width="9.7109375" customWidth="1"/>
    <col min="6" max="6" width="8.140625" customWidth="1"/>
    <col min="13" max="13" width="9.85546875" customWidth="1"/>
  </cols>
  <sheetData>
    <row r="2" spans="2:17">
      <c r="B2" s="135" t="s">
        <v>4651</v>
      </c>
      <c r="C2" s="135"/>
      <c r="D2" s="135"/>
      <c r="E2" s="135"/>
      <c r="F2" s="135"/>
      <c r="G2" s="135"/>
      <c r="H2" s="135"/>
      <c r="I2" s="135"/>
      <c r="J2" s="135"/>
      <c r="K2" s="135"/>
    </row>
    <row r="3" spans="2:17">
      <c r="B3" s="135"/>
      <c r="C3" s="135"/>
      <c r="D3" s="135"/>
      <c r="E3" s="135"/>
      <c r="F3" s="135"/>
      <c r="G3" s="135"/>
      <c r="H3" s="135"/>
      <c r="I3" s="135"/>
      <c r="J3" s="135"/>
      <c r="K3" s="135"/>
    </row>
    <row r="5" spans="2:17" ht="24" customHeight="1">
      <c r="B5" s="137" t="str">
        <f>LOOKUP(B6,Table6[Reg Number],Table6[Name])</f>
        <v>Chanelle Harris</v>
      </c>
      <c r="C5" s="137"/>
      <c r="O5" s="136" t="s">
        <v>4659</v>
      </c>
      <c r="P5" s="136"/>
      <c r="Q5" s="136"/>
    </row>
    <row r="6" spans="2:17" ht="17.25" customHeight="1">
      <c r="B6" s="119">
        <f>'Student Profile'!E3</f>
        <v>11107962</v>
      </c>
      <c r="C6" s="119"/>
      <c r="D6" s="119"/>
      <c r="E6" s="118">
        <f>'Student Profile'!H5</f>
        <v>9</v>
      </c>
      <c r="F6" s="118"/>
      <c r="G6" s="125"/>
      <c r="H6" s="125"/>
      <c r="I6" s="125"/>
      <c r="J6" s="125"/>
    </row>
    <row r="7" spans="2:17" ht="24.75" customHeight="1">
      <c r="B7" s="108"/>
      <c r="C7" s="109" t="s">
        <v>4652</v>
      </c>
      <c r="D7" s="109" t="s">
        <v>4653</v>
      </c>
      <c r="E7" s="109" t="s">
        <v>4656</v>
      </c>
      <c r="F7" s="109" t="s">
        <v>4654</v>
      </c>
      <c r="G7" s="109" t="s">
        <v>4655</v>
      </c>
      <c r="H7" s="108"/>
      <c r="I7" s="108" t="s">
        <v>4658</v>
      </c>
      <c r="J7" s="138" t="s">
        <v>4662</v>
      </c>
      <c r="K7" s="138"/>
      <c r="M7" s="126" t="s">
        <v>4672</v>
      </c>
      <c r="N7" s="126" t="s">
        <v>4673</v>
      </c>
      <c r="O7" s="126" t="s">
        <v>4674</v>
      </c>
      <c r="P7" s="126" t="s">
        <v>4675</v>
      </c>
      <c r="Q7" s="126" t="s">
        <v>1810</v>
      </c>
    </row>
    <row r="8" spans="2:17" ht="24.75" customHeight="1">
      <c r="B8" s="110" t="s">
        <v>4657</v>
      </c>
      <c r="C8" s="117">
        <f>AVERAGEIF('Data Set'!H2:H902,'Ind Prog'!E6,'Data Set'!AC2:AC902)/100</f>
        <v>0.67580459770114942</v>
      </c>
      <c r="D8" s="117">
        <f>AVERAGEIF('Data Set'!H2:H902,'Ind Prog'!E6,'Data Set'!W2:W902)/100</f>
        <v>0.67129310344827586</v>
      </c>
      <c r="E8" s="117">
        <f>AVERAGEIF('Data Set'!H2:H902,'Ind Prog'!E6,'Data Set'!AI2:AI902)/100</f>
        <v>0.66744252873563215</v>
      </c>
      <c r="F8" s="117">
        <f>AVERAGEIF('Data Set'!H2:H902,'Ind Prog'!E6,'Data Set'!AO2:AO902)/100</f>
        <v>0.6725862068965518</v>
      </c>
      <c r="G8" s="117"/>
      <c r="H8" s="117"/>
      <c r="I8" s="117">
        <f>AVERAGE(C8:G8)</f>
        <v>0.67178160919540231</v>
      </c>
      <c r="J8" s="139"/>
      <c r="K8" s="139"/>
      <c r="L8" s="127" t="s">
        <v>4652</v>
      </c>
      <c r="M8">
        <f>LOOKUP('Ind Prog'!B6,Table6[Reg Number],Table6[CA1_English])</f>
        <v>86</v>
      </c>
      <c r="N8">
        <f>LOOKUP(B6,Table6[Reg Number],Table6[CA1_Maths])</f>
        <v>79</v>
      </c>
      <c r="O8">
        <f>LOOKUP(B6,Table6[Reg Number],Table6[CA1_Science])</f>
        <v>51</v>
      </c>
      <c r="P8">
        <f>LOOKUP(B6,Table6[Reg Number],Table6[CA1_History])</f>
        <v>44</v>
      </c>
      <c r="Q8">
        <f>SUM(M8:P8)</f>
        <v>260</v>
      </c>
    </row>
    <row r="9" spans="2:17" ht="24" customHeight="1">
      <c r="B9" s="110" t="str">
        <f>B5</f>
        <v>Chanelle Harris</v>
      </c>
      <c r="C9" s="112">
        <f>LOOKUP(B6,'Data Set'!E:E,'Data Set'!W:W)/100</f>
        <v>0.74</v>
      </c>
      <c r="D9" s="113">
        <f>LOOKUP(B6,'Data Set'!E:E,'Data Set'!AC:AC)/100</f>
        <v>0.58499999999999996</v>
      </c>
      <c r="E9" s="113">
        <f>LOOKUP(B6,'Data Set'!E:E,'Data Set'!AI:AI)/100</f>
        <v>0.79500000000000004</v>
      </c>
      <c r="F9" s="113">
        <f>LOOKUP(B6,'Data Set'!E:E,'Data Set'!AO:AO)/100</f>
        <v>0.57999999999999996</v>
      </c>
      <c r="G9" s="113"/>
      <c r="H9" s="114"/>
      <c r="I9" s="115">
        <f>AVERAGE(C9:G9)</f>
        <v>0.67500000000000004</v>
      </c>
      <c r="J9" s="134"/>
      <c r="K9" s="134"/>
      <c r="L9" s="127" t="s">
        <v>4661</v>
      </c>
      <c r="M9">
        <f>LOOKUP(B6,Table6[Reg Number],Table6[CA2_English])</f>
        <v>80</v>
      </c>
      <c r="N9">
        <f>LOOKUP(B6,Table6[Reg Number],Table6[CA2_Maths])</f>
        <v>88</v>
      </c>
      <c r="O9">
        <f>LOOKUP(B6,Table6[Reg Number],Table6[CA2_Science])</f>
        <v>91</v>
      </c>
      <c r="P9">
        <f>LOOKUP(B6,Table6[Reg Number],Table6[CA2_History])</f>
        <v>87</v>
      </c>
      <c r="Q9">
        <f t="shared" ref="Q9:Q11" si="0">SUM(M9:P9)</f>
        <v>346</v>
      </c>
    </row>
    <row r="10" spans="2:17" ht="21.75" customHeight="1">
      <c r="B10" s="120" t="s">
        <v>4664</v>
      </c>
      <c r="C10" s="74"/>
      <c r="D10" s="74"/>
      <c r="E10" s="74"/>
      <c r="F10" s="74"/>
      <c r="I10" s="75"/>
      <c r="L10" s="127" t="s">
        <v>4656</v>
      </c>
      <c r="M10">
        <f>LOOKUP(B6,Table6[Reg Number],Table6[MID_English])</f>
        <v>50</v>
      </c>
      <c r="N10">
        <f>LOOKUP(B6,Table6[Reg Number],Table6[MID_Maths])</f>
        <v>72</v>
      </c>
      <c r="O10">
        <f>LOOKUP(B6,Table6[Reg Number],Table6[MID_Science])</f>
        <v>80</v>
      </c>
      <c r="P10">
        <f>LOOKUP(B6,Table6[Reg Number],Table6[MID_History])</f>
        <v>57</v>
      </c>
      <c r="Q10">
        <f t="shared" si="0"/>
        <v>259</v>
      </c>
    </row>
    <row r="11" spans="2:17" ht="23.25" customHeight="1">
      <c r="L11" s="127" t="s">
        <v>4660</v>
      </c>
      <c r="M11">
        <f>LOOKUP(B6,Table6[Reg Number],Table6[CA3_English])</f>
        <v>69</v>
      </c>
      <c r="N11">
        <f>LOOKUP(B6,Table6[Reg Number],Table6[CA3_Maths])</f>
        <v>96</v>
      </c>
      <c r="O11">
        <f>LOOKUP(B6,Table6[Reg Number],Table6[CA3_Science])</f>
        <v>56</v>
      </c>
      <c r="P11">
        <f>LOOKUP(B6,Table6[Reg Number],Table6[CA3_History])</f>
        <v>69</v>
      </c>
      <c r="Q11">
        <f t="shared" si="0"/>
        <v>290</v>
      </c>
    </row>
  </sheetData>
  <mergeCells count="6">
    <mergeCell ref="J9:K9"/>
    <mergeCell ref="B2:K3"/>
    <mergeCell ref="O5:Q5"/>
    <mergeCell ref="B5:C5"/>
    <mergeCell ref="J7:K7"/>
    <mergeCell ref="J8:K8"/>
  </mergeCells>
  <conditionalFormatting sqref="M8:P11">
    <cfRule type="cellIs" dxfId="5" priority="1" operator="lessThan">
      <formula>40</formula>
    </cfRule>
    <cfRule type="cellIs" dxfId="4" priority="3" operator="lessThan">
      <formula>40</formula>
    </cfRule>
  </conditionalFormatting>
  <conditionalFormatting sqref="C8:F9">
    <cfRule type="cellIs" dxfId="3" priority="2" operator="lessThan">
      <formula>0.4</formula>
    </cfRule>
  </conditionalFormatting>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10"/>
  <sheetViews>
    <sheetView showGridLines="0" showRowColHeaders="0" workbookViewId="0">
      <selection activeCell="D5" sqref="D5"/>
    </sheetView>
  </sheetViews>
  <sheetFormatPr defaultRowHeight="15"/>
  <cols>
    <col min="2" max="2" width="19.28515625" style="118" customWidth="1"/>
    <col min="3" max="3" width="17.28515625" customWidth="1"/>
    <col min="4" max="4" width="13.7109375" customWidth="1"/>
    <col min="5" max="5" width="15.140625" customWidth="1"/>
    <col min="6" max="6" width="16.140625" customWidth="1"/>
    <col min="8" max="8" width="15.7109375" customWidth="1"/>
    <col min="9" max="9" width="0" hidden="1" customWidth="1"/>
    <col min="11" max="11" width="8.5703125" customWidth="1"/>
    <col min="12" max="12" width="14.85546875" customWidth="1"/>
    <col min="13" max="13" width="9" customWidth="1"/>
    <col min="14" max="14" width="9.42578125" customWidth="1"/>
    <col min="15" max="15" width="12.42578125" customWidth="1"/>
    <col min="16" max="16" width="7.42578125" customWidth="1"/>
  </cols>
  <sheetData>
    <row r="1" spans="2:21">
      <c r="B1"/>
    </row>
    <row r="2" spans="2:21">
      <c r="B2"/>
    </row>
    <row r="3" spans="2:21">
      <c r="B3"/>
      <c r="U3" s="118">
        <v>1</v>
      </c>
    </row>
    <row r="4" spans="2:21" ht="15.75" thickBot="1">
      <c r="B4"/>
      <c r="U4" s="118">
        <v>2</v>
      </c>
    </row>
    <row r="5" spans="2:21" ht="15.75" thickBot="1">
      <c r="C5" t="s">
        <v>4663</v>
      </c>
      <c r="D5" s="142">
        <v>7</v>
      </c>
      <c r="H5" s="118">
        <f>D5</f>
        <v>7</v>
      </c>
      <c r="U5" s="118">
        <v>3</v>
      </c>
    </row>
    <row r="6" spans="2:21">
      <c r="B6"/>
      <c r="U6" s="118">
        <v>4</v>
      </c>
    </row>
    <row r="7" spans="2:21">
      <c r="B7"/>
      <c r="U7" s="118">
        <v>5</v>
      </c>
    </row>
    <row r="8" spans="2:21" ht="18.75">
      <c r="C8" s="152" t="s">
        <v>0</v>
      </c>
      <c r="D8" s="154" t="s">
        <v>4652</v>
      </c>
      <c r="E8" s="154" t="s">
        <v>4661</v>
      </c>
      <c r="F8" s="154" t="s">
        <v>4656</v>
      </c>
      <c r="G8" s="154" t="s">
        <v>4660</v>
      </c>
      <c r="H8" s="154" t="s">
        <v>1811</v>
      </c>
      <c r="I8" s="116" t="s">
        <v>4662</v>
      </c>
      <c r="K8" s="146" t="s">
        <v>8</v>
      </c>
      <c r="L8" s="146" t="s">
        <v>0</v>
      </c>
      <c r="M8" s="146" t="s">
        <v>4652</v>
      </c>
      <c r="N8" s="146" t="s">
        <v>4661</v>
      </c>
      <c r="O8" s="146" t="s">
        <v>4656</v>
      </c>
      <c r="P8" s="146" t="s">
        <v>4660</v>
      </c>
      <c r="Q8" s="146" t="s">
        <v>1810</v>
      </c>
      <c r="R8" s="146" t="s">
        <v>4684</v>
      </c>
      <c r="S8" s="146" t="s">
        <v>4685</v>
      </c>
      <c r="T8" s="146" t="s">
        <v>4686</v>
      </c>
      <c r="U8" s="118">
        <v>6</v>
      </c>
    </row>
    <row r="9" spans="2:21" ht="18.75">
      <c r="C9" s="153"/>
      <c r="D9" s="155"/>
      <c r="E9" s="155"/>
      <c r="F9" s="155"/>
      <c r="G9" s="155"/>
      <c r="H9" s="155"/>
      <c r="I9" s="116"/>
      <c r="K9" s="118">
        <f>'Data Set'!$H2</f>
        <v>1</v>
      </c>
      <c r="L9" s="145" t="str">
        <f>Examination!$B4</f>
        <v>Anne-Marie Meyer</v>
      </c>
      <c r="M9" s="118">
        <f>'Data Set'!$W2</f>
        <v>46.5</v>
      </c>
      <c r="N9" s="118">
        <f>'Data Set'!$AC2</f>
        <v>74.25</v>
      </c>
      <c r="O9" s="118">
        <f>'Data Set'!$AI2</f>
        <v>70.5</v>
      </c>
      <c r="P9" s="118">
        <f>'Data Set'!$AO2</f>
        <v>71</v>
      </c>
      <c r="Q9" s="118">
        <f>AVERAGE(M9:P9)</f>
        <v>65.5625</v>
      </c>
      <c r="R9" s="118">
        <f>ROWS($M$9:M9)</f>
        <v>1</v>
      </c>
      <c r="S9" s="118" t="str">
        <f>IF($H$5=K9,R9,"")</f>
        <v/>
      </c>
      <c r="T9" s="118">
        <f>IFERROR(SMALL($S$9:$S$908,ROWS($S$9:S9)),"")</f>
        <v>551</v>
      </c>
      <c r="U9" s="118">
        <v>7</v>
      </c>
    </row>
    <row r="10" spans="2:21" ht="16.5" customHeight="1">
      <c r="C10" s="149" t="str">
        <f>IFERROR(INDEX($L$9:$Q$908,$T9,COLUMNS($A$10:A10)),"")</f>
        <v>Mark Burnett</v>
      </c>
      <c r="D10" s="149">
        <f>IFERROR(INDEX($L$9:$Q$908,$T9,COLUMNS($A$10:B10)),"")</f>
        <v>63.5</v>
      </c>
      <c r="E10" s="149">
        <f>IFERROR(INDEX($L$9:$Q$908,$T9,COLUMNS($A$10:C10)),"")</f>
        <v>68.75</v>
      </c>
      <c r="F10" s="149">
        <f>IFERROR(INDEX($L$9:$Q$908,$T9,COLUMNS($A$10:D10)),"")</f>
        <v>54.25</v>
      </c>
      <c r="G10" s="149">
        <f>IFERROR(INDEX($L$9:$Q$908,$T9,COLUMNS($A$10:E10)),"")</f>
        <v>67.5</v>
      </c>
      <c r="H10" s="149">
        <f>IFERROR(INDEX($L$9:$Q$908,$T9,COLUMNS($A$10:F10)),"")</f>
        <v>63.5</v>
      </c>
      <c r="I10" t="str">
        <f>IFERROR(INDEX($L$9:$Q$908,$T9,COLUMNS($A$10:G10)),"")</f>
        <v/>
      </c>
      <c r="K10" s="118">
        <f>'Data Set'!$H3</f>
        <v>1</v>
      </c>
      <c r="L10" s="145" t="str">
        <f>Examination!$B5</f>
        <v>Shelly Fritz</v>
      </c>
      <c r="M10" s="118">
        <f>'Data Set'!$W3</f>
        <v>71.25</v>
      </c>
      <c r="N10" s="118">
        <f>'Data Set'!$AC3</f>
        <v>60.75</v>
      </c>
      <c r="O10" s="118">
        <f>'Data Set'!$AI3</f>
        <v>73.75</v>
      </c>
      <c r="P10" s="118">
        <f>'Data Set'!$AO3</f>
        <v>65</v>
      </c>
      <c r="Q10" s="118">
        <f t="shared" ref="Q10:Q73" si="0">AVERAGE(M10:P10)</f>
        <v>67.6875</v>
      </c>
      <c r="R10" s="118">
        <f>ROWS($M$9:M10)</f>
        <v>2</v>
      </c>
      <c r="S10" s="118" t="str">
        <f t="shared" ref="S10:S73" si="1">IF($H$5=K10,R10,"")</f>
        <v/>
      </c>
      <c r="T10" s="118">
        <f>IFERROR(SMALL($S$9:$S$908,ROWS($S$9:S10)),"")</f>
        <v>552</v>
      </c>
      <c r="U10" s="118">
        <v>8</v>
      </c>
    </row>
    <row r="11" spans="2:21">
      <c r="C11" s="149" t="str">
        <f>IFERROR(INDEX($L$9:$Q$908,$T10,COLUMNS($A$10:A11)),"")</f>
        <v>Shiloh Beech</v>
      </c>
      <c r="D11" s="149">
        <f>IFERROR(INDEX($L$9:$Q$908,$T10,COLUMNS($A$10:B11)),"")</f>
        <v>68</v>
      </c>
      <c r="E11" s="149">
        <f>IFERROR(INDEX($L$9:$Q$908,$T10,COLUMNS($A$10:C11)),"")</f>
        <v>58</v>
      </c>
      <c r="F11" s="149">
        <f>IFERROR(INDEX($L$9:$Q$908,$T10,COLUMNS($A$10:D11)),"")</f>
        <v>60.5</v>
      </c>
      <c r="G11" s="149">
        <f>IFERROR(INDEX($L$9:$Q$908,$T10,COLUMNS($A$10:E11)),"")</f>
        <v>59.75</v>
      </c>
      <c r="H11" s="149">
        <f>IFERROR(INDEX($L$9:$Q$908,$T10,COLUMNS($A$10:F11)),"")</f>
        <v>61.5625</v>
      </c>
      <c r="I11" s="147">
        <v>1</v>
      </c>
      <c r="K11" s="118">
        <f>'Data Set'!$H4</f>
        <v>1</v>
      </c>
      <c r="L11" s="145" t="str">
        <f>Examination!$B6</f>
        <v>Brandy Peters</v>
      </c>
      <c r="M11" s="118">
        <f>'Data Set'!$W4</f>
        <v>49.5</v>
      </c>
      <c r="N11" s="118">
        <f>'Data Set'!$AC4</f>
        <v>77.75</v>
      </c>
      <c r="O11" s="118">
        <f>'Data Set'!$AI4</f>
        <v>72.25</v>
      </c>
      <c r="P11" s="118">
        <f>'Data Set'!$AO4</f>
        <v>67.75</v>
      </c>
      <c r="Q11" s="118">
        <f t="shared" si="0"/>
        <v>66.8125</v>
      </c>
      <c r="R11" s="118">
        <f>ROWS($M$9:M11)</f>
        <v>3</v>
      </c>
      <c r="S11" s="118" t="str">
        <f t="shared" si="1"/>
        <v/>
      </c>
      <c r="T11" s="118">
        <f>IFERROR(SMALL($S$9:$S$908,ROWS($S$9:S11)),"")</f>
        <v>553</v>
      </c>
      <c r="U11" s="118">
        <v>9</v>
      </c>
    </row>
    <row r="12" spans="2:21">
      <c r="C12" s="149" t="str">
        <f>IFERROR(INDEX($L$9:$Q$908,$T11,COLUMNS($A$10:A12)),"")</f>
        <v>Aneesa Phan</v>
      </c>
      <c r="D12" s="149">
        <f>IFERROR(INDEX($L$9:$Q$908,$T11,COLUMNS($A$10:B12)),"")</f>
        <v>65.25</v>
      </c>
      <c r="E12" s="149">
        <f>IFERROR(INDEX($L$9:$Q$908,$T11,COLUMNS($A$10:C12)),"")</f>
        <v>72.25</v>
      </c>
      <c r="F12" s="149">
        <f>IFERROR(INDEX($L$9:$Q$908,$T11,COLUMNS($A$10:D12)),"")</f>
        <v>75.75</v>
      </c>
      <c r="G12" s="149">
        <f>IFERROR(INDEX($L$9:$Q$908,$T11,COLUMNS($A$10:E12)),"")</f>
        <v>81.5</v>
      </c>
      <c r="H12" s="149">
        <f>IFERROR(INDEX($L$9:$Q$908,$T11,COLUMNS($A$10:F12)),"")</f>
        <v>73.6875</v>
      </c>
      <c r="I12" s="148">
        <v>1</v>
      </c>
      <c r="K12" s="118">
        <f>'Data Set'!$H5</f>
        <v>1</v>
      </c>
      <c r="L12" s="145" t="str">
        <f>Examination!$B7</f>
        <v>Khloe Dixon</v>
      </c>
      <c r="M12" s="118">
        <f>'Data Set'!$W5</f>
        <v>78.25</v>
      </c>
      <c r="N12" s="118">
        <f>'Data Set'!$AC5</f>
        <v>84.5</v>
      </c>
      <c r="O12" s="118">
        <f>'Data Set'!$AI5</f>
        <v>76.5</v>
      </c>
      <c r="P12" s="118">
        <f>'Data Set'!$AO5</f>
        <v>55.75</v>
      </c>
      <c r="Q12" s="118">
        <f t="shared" si="0"/>
        <v>73.75</v>
      </c>
      <c r="R12" s="118">
        <f>ROWS($M$9:M12)</f>
        <v>4</v>
      </c>
      <c r="S12" s="118" t="str">
        <f t="shared" si="1"/>
        <v/>
      </c>
      <c r="T12" s="118">
        <f>IFERROR(SMALL($S$9:$S$908,ROWS($S$9:S12)),"")</f>
        <v>554</v>
      </c>
      <c r="U12" s="118">
        <v>10</v>
      </c>
    </row>
    <row r="13" spans="2:21">
      <c r="C13" s="149" t="str">
        <f>IFERROR(INDEX($L$9:$Q$908,$T12,COLUMNS($A$10:A13)),"")</f>
        <v>Sydney Pollard</v>
      </c>
      <c r="D13" s="149">
        <f>IFERROR(INDEX($L$9:$Q$908,$T12,COLUMNS($A$10:B13)),"")</f>
        <v>56.25</v>
      </c>
      <c r="E13" s="149">
        <f>IFERROR(INDEX($L$9:$Q$908,$T12,COLUMNS($A$10:C13)),"")</f>
        <v>62.75</v>
      </c>
      <c r="F13" s="149">
        <f>IFERROR(INDEX($L$9:$Q$908,$T12,COLUMNS($A$10:D13)),"")</f>
        <v>75.75</v>
      </c>
      <c r="G13" s="149">
        <f>IFERROR(INDEX($L$9:$Q$908,$T12,COLUMNS($A$10:E13)),"")</f>
        <v>77.25</v>
      </c>
      <c r="H13" s="149">
        <f>IFERROR(INDEX($L$9:$Q$908,$T12,COLUMNS($A$10:F13)),"")</f>
        <v>68</v>
      </c>
      <c r="I13" s="147">
        <v>1</v>
      </c>
      <c r="K13" s="118">
        <f>'Data Set'!$H6</f>
        <v>1</v>
      </c>
      <c r="L13" s="145" t="str">
        <f>Examination!$B8</f>
        <v>Blake Wang</v>
      </c>
      <c r="M13" s="118">
        <f>'Data Set'!$W6</f>
        <v>56</v>
      </c>
      <c r="N13" s="118">
        <f>'Data Set'!$AC6</f>
        <v>71.25</v>
      </c>
      <c r="O13" s="118">
        <f>'Data Set'!$AI6</f>
        <v>70.75</v>
      </c>
      <c r="P13" s="118">
        <f>'Data Set'!$AO6</f>
        <v>69.25</v>
      </c>
      <c r="Q13" s="118">
        <f t="shared" si="0"/>
        <v>66.8125</v>
      </c>
      <c r="R13" s="118">
        <f>ROWS($M$9:M13)</f>
        <v>5</v>
      </c>
      <c r="S13" s="118" t="str">
        <f t="shared" si="1"/>
        <v/>
      </c>
      <c r="T13" s="118">
        <f>IFERROR(SMALL($S$9:$S$908,ROWS($S$9:S13)),"")</f>
        <v>555</v>
      </c>
      <c r="U13" s="118"/>
    </row>
    <row r="14" spans="2:21">
      <c r="C14" s="149" t="str">
        <f>IFERROR(INDEX($L$9:$Q$908,$T13,COLUMNS($A$10:A14)),"")</f>
        <v>Sebastian Devine</v>
      </c>
      <c r="D14" s="149">
        <f>IFERROR(INDEX($L$9:$Q$908,$T13,COLUMNS($A$10:B14)),"")</f>
        <v>86.5</v>
      </c>
      <c r="E14" s="149">
        <f>IFERROR(INDEX($L$9:$Q$908,$T13,COLUMNS($A$10:C14)),"")</f>
        <v>63.25</v>
      </c>
      <c r="F14" s="149">
        <f>IFERROR(INDEX($L$9:$Q$908,$T13,COLUMNS($A$10:D14)),"")</f>
        <v>66.25</v>
      </c>
      <c r="G14" s="149">
        <f>IFERROR(INDEX($L$9:$Q$908,$T13,COLUMNS($A$10:E14)),"")</f>
        <v>67.25</v>
      </c>
      <c r="H14" s="149">
        <f>IFERROR(INDEX($L$9:$Q$908,$T13,COLUMNS($A$10:F14)),"")</f>
        <v>70.8125</v>
      </c>
      <c r="I14" s="148">
        <v>1</v>
      </c>
      <c r="K14" s="118">
        <f>'Data Set'!$H7</f>
        <v>1</v>
      </c>
      <c r="L14" s="145" t="str">
        <f>Examination!$B9</f>
        <v>Parris Rodgers</v>
      </c>
      <c r="M14" s="118">
        <f>'Data Set'!$W7</f>
        <v>63</v>
      </c>
      <c r="N14" s="118">
        <f>'Data Set'!$AC7</f>
        <v>61</v>
      </c>
      <c r="O14" s="118">
        <f>'Data Set'!$AI7</f>
        <v>50</v>
      </c>
      <c r="P14" s="118">
        <f>'Data Set'!$AO7</f>
        <v>70</v>
      </c>
      <c r="Q14" s="118">
        <f t="shared" si="0"/>
        <v>61</v>
      </c>
      <c r="R14" s="118">
        <f>ROWS($M$9:M14)</f>
        <v>6</v>
      </c>
      <c r="S14" s="118" t="str">
        <f t="shared" si="1"/>
        <v/>
      </c>
      <c r="T14" s="118">
        <f>IFERROR(SMALL($S$9:$S$908,ROWS($S$9:S14)),"")</f>
        <v>556</v>
      </c>
      <c r="U14" s="118"/>
    </row>
    <row r="15" spans="2:21">
      <c r="C15" s="149" t="str">
        <f>IFERROR(INDEX($L$9:$Q$908,$T14,COLUMNS($A$10:A15)),"")</f>
        <v>Stefano Conway</v>
      </c>
      <c r="D15" s="149">
        <f>IFERROR(INDEX($L$9:$Q$908,$T14,COLUMNS($A$10:B15)),"")</f>
        <v>76.25</v>
      </c>
      <c r="E15" s="149">
        <f>IFERROR(INDEX($L$9:$Q$908,$T14,COLUMNS($A$10:C15)),"")</f>
        <v>65.25</v>
      </c>
      <c r="F15" s="149">
        <f>IFERROR(INDEX($L$9:$Q$908,$T14,COLUMNS($A$10:D15)),"")</f>
        <v>64.25</v>
      </c>
      <c r="G15" s="149">
        <f>IFERROR(INDEX($L$9:$Q$908,$T14,COLUMNS($A$10:E15)),"")</f>
        <v>67.75</v>
      </c>
      <c r="H15" s="149">
        <f>IFERROR(INDEX($L$9:$Q$908,$T14,COLUMNS($A$10:F15)),"")</f>
        <v>68.375</v>
      </c>
      <c r="I15" s="147">
        <v>1</v>
      </c>
      <c r="K15" s="118">
        <f>'Data Set'!$H8</f>
        <v>1</v>
      </c>
      <c r="L15" s="145" t="str">
        <f>Examination!$B10</f>
        <v>Burhan Ramirez</v>
      </c>
      <c r="M15" s="118">
        <f>'Data Set'!$W8</f>
        <v>66.5</v>
      </c>
      <c r="N15" s="118">
        <f>'Data Set'!$AC8</f>
        <v>73</v>
      </c>
      <c r="O15" s="118">
        <f>'Data Set'!$AI8</f>
        <v>69.75</v>
      </c>
      <c r="P15" s="118">
        <f>'Data Set'!$AO8</f>
        <v>84.75</v>
      </c>
      <c r="Q15" s="118">
        <f t="shared" si="0"/>
        <v>73.5</v>
      </c>
      <c r="R15" s="118">
        <f>ROWS($M$9:M15)</f>
        <v>7</v>
      </c>
      <c r="S15" s="118" t="str">
        <f t="shared" si="1"/>
        <v/>
      </c>
      <c r="T15" s="118">
        <f>IFERROR(SMALL($S$9:$S$908,ROWS($S$9:S15)),"")</f>
        <v>557</v>
      </c>
      <c r="U15" s="118"/>
    </row>
    <row r="16" spans="2:21">
      <c r="C16" s="149" t="str">
        <f>IFERROR(INDEX($L$9:$Q$908,$T15,COLUMNS($A$10:A16)),"")</f>
        <v>Conor Armitage</v>
      </c>
      <c r="D16" s="149">
        <f>IFERROR(INDEX($L$9:$Q$908,$T15,COLUMNS($A$10:B16)),"")</f>
        <v>61</v>
      </c>
      <c r="E16" s="149">
        <f>IFERROR(INDEX($L$9:$Q$908,$T15,COLUMNS($A$10:C16)),"")</f>
        <v>53.5</v>
      </c>
      <c r="F16" s="149">
        <f>IFERROR(INDEX($L$9:$Q$908,$T15,COLUMNS($A$10:D16)),"")</f>
        <v>67.5</v>
      </c>
      <c r="G16" s="149">
        <f>IFERROR(INDEX($L$9:$Q$908,$T15,COLUMNS($A$10:E16)),"")</f>
        <v>60.25</v>
      </c>
      <c r="H16" s="149">
        <f>IFERROR(INDEX($L$9:$Q$908,$T15,COLUMNS($A$10:F16)),"")</f>
        <v>60.5625</v>
      </c>
      <c r="I16" s="148">
        <v>1</v>
      </c>
      <c r="K16" s="118">
        <f>'Data Set'!$H9</f>
        <v>1</v>
      </c>
      <c r="L16" s="145" t="str">
        <f>Examination!$B11</f>
        <v>Viktor Cooley</v>
      </c>
      <c r="M16" s="118">
        <f>'Data Set'!$W9</f>
        <v>64</v>
      </c>
      <c r="N16" s="118">
        <f>'Data Set'!$AC9</f>
        <v>64.75</v>
      </c>
      <c r="O16" s="118">
        <f>'Data Set'!$AI9</f>
        <v>73</v>
      </c>
      <c r="P16" s="118">
        <f>'Data Set'!$AO9</f>
        <v>88</v>
      </c>
      <c r="Q16" s="118">
        <f t="shared" si="0"/>
        <v>72.4375</v>
      </c>
      <c r="R16" s="118">
        <f>ROWS($M$9:M16)</f>
        <v>8</v>
      </c>
      <c r="S16" s="118" t="str">
        <f t="shared" si="1"/>
        <v/>
      </c>
      <c r="T16" s="118">
        <f>IFERROR(SMALL($S$9:$S$908,ROWS($S$9:S16)),"")</f>
        <v>558</v>
      </c>
      <c r="U16" s="118"/>
    </row>
    <row r="17" spans="3:21">
      <c r="C17" s="149" t="str">
        <f>IFERROR(INDEX($L$9:$Q$908,$T16,COLUMNS($A$10:A17)),"")</f>
        <v>Sidney Coombes</v>
      </c>
      <c r="D17" s="149">
        <f>IFERROR(INDEX($L$9:$Q$908,$T16,COLUMNS($A$10:B17)),"")</f>
        <v>48</v>
      </c>
      <c r="E17" s="149">
        <f>IFERROR(INDEX($L$9:$Q$908,$T16,COLUMNS($A$10:C17)),"")</f>
        <v>57</v>
      </c>
      <c r="F17" s="149">
        <f>IFERROR(INDEX($L$9:$Q$908,$T16,COLUMNS($A$10:D17)),"")</f>
        <v>78.5</v>
      </c>
      <c r="G17" s="149">
        <f>IFERROR(INDEX($L$9:$Q$908,$T16,COLUMNS($A$10:E17)),"")</f>
        <v>67</v>
      </c>
      <c r="H17" s="149">
        <f>IFERROR(INDEX($L$9:$Q$908,$T16,COLUMNS($A$10:F17)),"")</f>
        <v>62.625</v>
      </c>
      <c r="I17" s="147">
        <v>1</v>
      </c>
      <c r="K17" s="118">
        <f>'Data Set'!$H10</f>
        <v>1</v>
      </c>
      <c r="L17" s="145" t="str">
        <f>Examination!$B12</f>
        <v>Sultan Mccarty</v>
      </c>
      <c r="M17" s="118">
        <f>'Data Set'!$W10</f>
        <v>81.75</v>
      </c>
      <c r="N17" s="118">
        <f>'Data Set'!$AC10</f>
        <v>84.5</v>
      </c>
      <c r="O17" s="118">
        <f>'Data Set'!$AI10</f>
        <v>56.75</v>
      </c>
      <c r="P17" s="118">
        <f>'Data Set'!$AO10</f>
        <v>60.25</v>
      </c>
      <c r="Q17" s="118">
        <f t="shared" si="0"/>
        <v>70.8125</v>
      </c>
      <c r="R17" s="118">
        <f>ROWS($M$9:M17)</f>
        <v>9</v>
      </c>
      <c r="S17" s="118" t="str">
        <f t="shared" si="1"/>
        <v/>
      </c>
      <c r="T17" s="118">
        <f>IFERROR(SMALL($S$9:$S$908,ROWS($S$9:S17)),"")</f>
        <v>559</v>
      </c>
      <c r="U17" s="118"/>
    </row>
    <row r="18" spans="3:21">
      <c r="C18" s="149" t="str">
        <f>IFERROR(INDEX($L$9:$Q$908,$T17,COLUMNS($A$10:A18)),"")</f>
        <v>Baxter Castillo</v>
      </c>
      <c r="D18" s="149">
        <f>IFERROR(INDEX($L$9:$Q$908,$T17,COLUMNS($A$10:B18)),"")</f>
        <v>72.75</v>
      </c>
      <c r="E18" s="149">
        <f>IFERROR(INDEX($L$9:$Q$908,$T17,COLUMNS($A$10:C18)),"")</f>
        <v>80.75</v>
      </c>
      <c r="F18" s="149">
        <f>IFERROR(INDEX($L$9:$Q$908,$T17,COLUMNS($A$10:D18)),"")</f>
        <v>58.75</v>
      </c>
      <c r="G18" s="149">
        <f>IFERROR(INDEX($L$9:$Q$908,$T17,COLUMNS($A$10:E18)),"")</f>
        <v>55</v>
      </c>
      <c r="H18" s="149">
        <f>IFERROR(INDEX($L$9:$Q$908,$T17,COLUMNS($A$10:F18)),"")</f>
        <v>66.8125</v>
      </c>
      <c r="I18" s="148">
        <v>1</v>
      </c>
      <c r="K18" s="118">
        <f>'Data Set'!$H11</f>
        <v>1</v>
      </c>
      <c r="L18" s="145" t="str">
        <f>Examination!$B13</f>
        <v>Darcy Leigh</v>
      </c>
      <c r="M18" s="118">
        <f>'Data Set'!$W11</f>
        <v>88.75</v>
      </c>
      <c r="N18" s="118">
        <f>'Data Set'!$AC11</f>
        <v>73.25</v>
      </c>
      <c r="O18" s="118">
        <f>'Data Set'!$AI11</f>
        <v>54.25</v>
      </c>
      <c r="P18" s="118">
        <f>'Data Set'!$AO11</f>
        <v>68.75</v>
      </c>
      <c r="Q18" s="118">
        <f t="shared" si="0"/>
        <v>71.25</v>
      </c>
      <c r="R18" s="118">
        <f>ROWS($M$9:M18)</f>
        <v>10</v>
      </c>
      <c r="S18" s="118" t="str">
        <f t="shared" si="1"/>
        <v/>
      </c>
      <c r="T18" s="118">
        <f>IFERROR(SMALL($S$9:$S$908,ROWS($S$9:S18)),"")</f>
        <v>560</v>
      </c>
      <c r="U18" s="118"/>
    </row>
    <row r="19" spans="3:21">
      <c r="C19" s="149" t="str">
        <f>IFERROR(INDEX($L$9:$Q$908,$T18,COLUMNS($A$10:A19)),"")</f>
        <v>Fardeen Horne</v>
      </c>
      <c r="D19" s="149">
        <f>IFERROR(INDEX($L$9:$Q$908,$T18,COLUMNS($A$10:B19)),"")</f>
        <v>64.75</v>
      </c>
      <c r="E19" s="149">
        <f>IFERROR(INDEX($L$9:$Q$908,$T18,COLUMNS($A$10:C19)),"")</f>
        <v>56</v>
      </c>
      <c r="F19" s="149">
        <f>IFERROR(INDEX($L$9:$Q$908,$T18,COLUMNS($A$10:D19)),"")</f>
        <v>69</v>
      </c>
      <c r="G19" s="149">
        <f>IFERROR(INDEX($L$9:$Q$908,$T18,COLUMNS($A$10:E19)),"")</f>
        <v>67.75</v>
      </c>
      <c r="H19" s="149">
        <f>IFERROR(INDEX($L$9:$Q$908,$T18,COLUMNS($A$10:F19)),"")</f>
        <v>64.375</v>
      </c>
      <c r="I19" s="147">
        <v>1</v>
      </c>
      <c r="K19" s="118">
        <f>'Data Set'!$H12</f>
        <v>1</v>
      </c>
      <c r="L19" s="145" t="str">
        <f>Examination!$B14</f>
        <v>Marley Krause</v>
      </c>
      <c r="M19" s="118">
        <f>'Data Set'!$W12</f>
        <v>71.5</v>
      </c>
      <c r="N19" s="118">
        <f>'Data Set'!$AC12</f>
        <v>73.75</v>
      </c>
      <c r="O19" s="118">
        <f>'Data Set'!$AI12</f>
        <v>49.75</v>
      </c>
      <c r="P19" s="118">
        <f>'Data Set'!$AO12</f>
        <v>69.25</v>
      </c>
      <c r="Q19" s="118">
        <f t="shared" si="0"/>
        <v>66.0625</v>
      </c>
      <c r="R19" s="118">
        <f>ROWS($M$9:M19)</f>
        <v>11</v>
      </c>
      <c r="S19" s="118" t="str">
        <f t="shared" si="1"/>
        <v/>
      </c>
      <c r="T19" s="118">
        <f>IFERROR(SMALL($S$9:$S$908,ROWS($S$9:S19)),"")</f>
        <v>561</v>
      </c>
      <c r="U19" s="118"/>
    </row>
    <row r="20" spans="3:21">
      <c r="C20" s="149" t="str">
        <f>IFERROR(INDEX($L$9:$Q$908,$T19,COLUMNS($A$10:A20)),"")</f>
        <v>Andre Mosley</v>
      </c>
      <c r="D20" s="149">
        <f>IFERROR(INDEX($L$9:$Q$908,$T19,COLUMNS($A$10:B20)),"")</f>
        <v>62</v>
      </c>
      <c r="E20" s="149">
        <f>IFERROR(INDEX($L$9:$Q$908,$T19,COLUMNS($A$10:C20)),"")</f>
        <v>80.5</v>
      </c>
      <c r="F20" s="149">
        <f>IFERROR(INDEX($L$9:$Q$908,$T19,COLUMNS($A$10:D20)),"")</f>
        <v>78.5</v>
      </c>
      <c r="G20" s="149">
        <f>IFERROR(INDEX($L$9:$Q$908,$T19,COLUMNS($A$10:E20)),"")</f>
        <v>66.5</v>
      </c>
      <c r="H20" s="149">
        <f>IFERROR(INDEX($L$9:$Q$908,$T19,COLUMNS($A$10:F20)),"")</f>
        <v>71.875</v>
      </c>
      <c r="I20" s="148">
        <v>1</v>
      </c>
      <c r="K20" s="118">
        <f>'Data Set'!$H13</f>
        <v>1</v>
      </c>
      <c r="L20" s="145" t="str">
        <f>Examination!$B15</f>
        <v>Ellena Klein</v>
      </c>
      <c r="M20" s="118">
        <f>'Data Set'!$W13</f>
        <v>69.75</v>
      </c>
      <c r="N20" s="118">
        <f>'Data Set'!$AC13</f>
        <v>61</v>
      </c>
      <c r="O20" s="118">
        <f>'Data Set'!$AI13</f>
        <v>59.75</v>
      </c>
      <c r="P20" s="118">
        <f>'Data Set'!$AO13</f>
        <v>73.25</v>
      </c>
      <c r="Q20" s="118">
        <f t="shared" si="0"/>
        <v>65.9375</v>
      </c>
      <c r="R20" s="118">
        <f>ROWS($M$9:M20)</f>
        <v>12</v>
      </c>
      <c r="S20" s="118" t="str">
        <f t="shared" si="1"/>
        <v/>
      </c>
      <c r="T20" s="118">
        <f>IFERROR(SMALL($S$9:$S$908,ROWS($S$9:S20)),"")</f>
        <v>562</v>
      </c>
      <c r="U20" s="118"/>
    </row>
    <row r="21" spans="3:21">
      <c r="C21" s="149" t="str">
        <f>IFERROR(INDEX($L$9:$Q$908,$T20,COLUMNS($A$10:A21)),"")</f>
        <v>Edan Wolfe</v>
      </c>
      <c r="D21" s="149">
        <f>IFERROR(INDEX($L$9:$Q$908,$T20,COLUMNS($A$10:B21)),"")</f>
        <v>55.5</v>
      </c>
      <c r="E21" s="149">
        <f>IFERROR(INDEX($L$9:$Q$908,$T20,COLUMNS($A$10:C21)),"")</f>
        <v>69.75</v>
      </c>
      <c r="F21" s="149">
        <f>IFERROR(INDEX($L$9:$Q$908,$T20,COLUMNS($A$10:D21)),"")</f>
        <v>56</v>
      </c>
      <c r="G21" s="149">
        <f>IFERROR(INDEX($L$9:$Q$908,$T20,COLUMNS($A$10:E21)),"")</f>
        <v>72.75</v>
      </c>
      <c r="H21" s="149">
        <f>IFERROR(INDEX($L$9:$Q$908,$T20,COLUMNS($A$10:F21)),"")</f>
        <v>63.5</v>
      </c>
      <c r="I21" s="147">
        <v>1</v>
      </c>
      <c r="K21" s="118">
        <f>'Data Set'!$H14</f>
        <v>1</v>
      </c>
      <c r="L21" s="145" t="str">
        <f>Examination!$B16</f>
        <v>Devan Colon</v>
      </c>
      <c r="M21" s="118">
        <f>'Data Set'!$W14</f>
        <v>65.5</v>
      </c>
      <c r="N21" s="118">
        <f>'Data Set'!$AC14</f>
        <v>73.75</v>
      </c>
      <c r="O21" s="118">
        <f>'Data Set'!$AI14</f>
        <v>74.5</v>
      </c>
      <c r="P21" s="118">
        <f>'Data Set'!$AO14</f>
        <v>68.5</v>
      </c>
      <c r="Q21" s="118">
        <f t="shared" si="0"/>
        <v>70.5625</v>
      </c>
      <c r="R21" s="118">
        <f>ROWS($M$9:M21)</f>
        <v>13</v>
      </c>
      <c r="S21" s="118" t="str">
        <f t="shared" si="1"/>
        <v/>
      </c>
      <c r="T21" s="118">
        <f>IFERROR(SMALL($S$9:$S$908,ROWS($S$9:S21)),"")</f>
        <v>563</v>
      </c>
      <c r="U21" s="118"/>
    </row>
    <row r="22" spans="3:21">
      <c r="C22" s="149" t="str">
        <f>IFERROR(INDEX($L$9:$Q$908,$T21,COLUMNS($A$10:A22)),"")</f>
        <v>Abiha Lucero</v>
      </c>
      <c r="D22" s="149">
        <f>IFERROR(INDEX($L$9:$Q$908,$T21,COLUMNS($A$10:B22)),"")</f>
        <v>60.25</v>
      </c>
      <c r="E22" s="149">
        <f>IFERROR(INDEX($L$9:$Q$908,$T21,COLUMNS($A$10:C22)),"")</f>
        <v>60.5</v>
      </c>
      <c r="F22" s="149">
        <f>IFERROR(INDEX($L$9:$Q$908,$T21,COLUMNS($A$10:D22)),"")</f>
        <v>76</v>
      </c>
      <c r="G22" s="149">
        <f>IFERROR(INDEX($L$9:$Q$908,$T21,COLUMNS($A$10:E22)),"")</f>
        <v>78.25</v>
      </c>
      <c r="H22" s="149">
        <f>IFERROR(INDEX($L$9:$Q$908,$T21,COLUMNS($A$10:F22)),"")</f>
        <v>68.75</v>
      </c>
      <c r="I22" s="148">
        <v>1</v>
      </c>
      <c r="K22" s="118">
        <f>'Data Set'!$H15</f>
        <v>1</v>
      </c>
      <c r="L22" s="145" t="str">
        <f>Examination!$B17</f>
        <v>Abbi Tucker</v>
      </c>
      <c r="M22" s="118">
        <f>'Data Set'!$W15</f>
        <v>62.75</v>
      </c>
      <c r="N22" s="118">
        <f>'Data Set'!$AC15</f>
        <v>55</v>
      </c>
      <c r="O22" s="118">
        <f>'Data Set'!$AI15</f>
        <v>63.25</v>
      </c>
      <c r="P22" s="118">
        <f>'Data Set'!$AO15</f>
        <v>52.75</v>
      </c>
      <c r="Q22" s="118">
        <f t="shared" si="0"/>
        <v>58.4375</v>
      </c>
      <c r="R22" s="118">
        <f>ROWS($M$9:M22)</f>
        <v>14</v>
      </c>
      <c r="S22" s="118" t="str">
        <f t="shared" si="1"/>
        <v/>
      </c>
      <c r="T22" s="118">
        <f>IFERROR(SMALL($S$9:$S$908,ROWS($S$9:S22)),"")</f>
        <v>564</v>
      </c>
      <c r="U22" s="118"/>
    </row>
    <row r="23" spans="3:21">
      <c r="C23" s="149" t="str">
        <f>IFERROR(INDEX($L$9:$Q$908,$T22,COLUMNS($A$10:A23)),"")</f>
        <v>Ernie Rankin</v>
      </c>
      <c r="D23" s="149">
        <f>IFERROR(INDEX($L$9:$Q$908,$T22,COLUMNS($A$10:B23)),"")</f>
        <v>75.5</v>
      </c>
      <c r="E23" s="149">
        <f>IFERROR(INDEX($L$9:$Q$908,$T22,COLUMNS($A$10:C23)),"")</f>
        <v>63</v>
      </c>
      <c r="F23" s="149">
        <f>IFERROR(INDEX($L$9:$Q$908,$T22,COLUMNS($A$10:D23)),"")</f>
        <v>59</v>
      </c>
      <c r="G23" s="149">
        <f>IFERROR(INDEX($L$9:$Q$908,$T22,COLUMNS($A$10:E23)),"")</f>
        <v>69.75</v>
      </c>
      <c r="H23" s="149">
        <f>IFERROR(INDEX($L$9:$Q$908,$T22,COLUMNS($A$10:F23)),"")</f>
        <v>66.8125</v>
      </c>
      <c r="I23" s="147">
        <v>1</v>
      </c>
      <c r="K23" s="118">
        <f>'Data Set'!$H16</f>
        <v>1</v>
      </c>
      <c r="L23" s="145" t="str">
        <f>Examination!$B18</f>
        <v>Misty Burris</v>
      </c>
      <c r="M23" s="118">
        <f>'Data Set'!$W16</f>
        <v>64.75</v>
      </c>
      <c r="N23" s="118">
        <f>'Data Set'!$AC16</f>
        <v>64.5</v>
      </c>
      <c r="O23" s="118">
        <f>'Data Set'!$AI16</f>
        <v>67.25</v>
      </c>
      <c r="P23" s="118">
        <f>'Data Set'!$AO16</f>
        <v>62</v>
      </c>
      <c r="Q23" s="118">
        <f t="shared" si="0"/>
        <v>64.625</v>
      </c>
      <c r="R23" s="118">
        <f>ROWS($M$9:M23)</f>
        <v>15</v>
      </c>
      <c r="S23" s="118" t="str">
        <f t="shared" si="1"/>
        <v/>
      </c>
      <c r="T23" s="118">
        <f>IFERROR(SMALL($S$9:$S$908,ROWS($S$9:S23)),"")</f>
        <v>565</v>
      </c>
      <c r="U23" s="118"/>
    </row>
    <row r="24" spans="3:21">
      <c r="C24" s="149" t="str">
        <f>IFERROR(INDEX($L$9:$Q$908,$T23,COLUMNS($A$10:A24)),"")</f>
        <v>Christiana Person</v>
      </c>
      <c r="D24" s="149">
        <f>IFERROR(INDEX($L$9:$Q$908,$T23,COLUMNS($A$10:B24)),"")</f>
        <v>63</v>
      </c>
      <c r="E24" s="149">
        <f>IFERROR(INDEX($L$9:$Q$908,$T23,COLUMNS($A$10:C24)),"")</f>
        <v>53</v>
      </c>
      <c r="F24" s="149">
        <f>IFERROR(INDEX($L$9:$Q$908,$T23,COLUMNS($A$10:D24)),"")</f>
        <v>79.25</v>
      </c>
      <c r="G24" s="149">
        <f>IFERROR(INDEX($L$9:$Q$908,$T23,COLUMNS($A$10:E24)),"")</f>
        <v>54.75</v>
      </c>
      <c r="H24" s="149">
        <f>IFERROR(INDEX($L$9:$Q$908,$T23,COLUMNS($A$10:F24)),"")</f>
        <v>62.5</v>
      </c>
      <c r="I24" s="148">
        <v>1</v>
      </c>
      <c r="K24" s="118">
        <f>'Data Set'!$H17</f>
        <v>1</v>
      </c>
      <c r="L24" s="145" t="str">
        <f>Examination!$B19</f>
        <v>Cade Morse</v>
      </c>
      <c r="M24" s="118">
        <f>'Data Set'!$W17</f>
        <v>62.75</v>
      </c>
      <c r="N24" s="118">
        <f>'Data Set'!$AC17</f>
        <v>61.5</v>
      </c>
      <c r="O24" s="118">
        <f>'Data Set'!$AI17</f>
        <v>66</v>
      </c>
      <c r="P24" s="118">
        <f>'Data Set'!$AO17</f>
        <v>67</v>
      </c>
      <c r="Q24" s="118">
        <f t="shared" si="0"/>
        <v>64.3125</v>
      </c>
      <c r="R24" s="118">
        <f>ROWS($M$9:M24)</f>
        <v>16</v>
      </c>
      <c r="S24" s="118" t="str">
        <f t="shared" si="1"/>
        <v/>
      </c>
      <c r="T24" s="118">
        <f>IFERROR(SMALL($S$9:$S$908,ROWS($S$9:S24)),"")</f>
        <v>566</v>
      </c>
      <c r="U24" s="118"/>
    </row>
    <row r="25" spans="3:21">
      <c r="C25" s="149" t="str">
        <f>IFERROR(INDEX($L$9:$Q$908,$T24,COLUMNS($A$10:A25)),"")</f>
        <v>Miah Keeling</v>
      </c>
      <c r="D25" s="149">
        <f>IFERROR(INDEX($L$9:$Q$908,$T24,COLUMNS($A$10:B25)),"")</f>
        <v>67.5</v>
      </c>
      <c r="E25" s="149">
        <f>IFERROR(INDEX($L$9:$Q$908,$T24,COLUMNS($A$10:C25)),"")</f>
        <v>56</v>
      </c>
      <c r="F25" s="149">
        <f>IFERROR(INDEX($L$9:$Q$908,$T24,COLUMNS($A$10:D25)),"")</f>
        <v>54.25</v>
      </c>
      <c r="G25" s="149">
        <f>IFERROR(INDEX($L$9:$Q$908,$T24,COLUMNS($A$10:E25)),"")</f>
        <v>72.75</v>
      </c>
      <c r="H25" s="149">
        <f>IFERROR(INDEX($L$9:$Q$908,$T24,COLUMNS($A$10:F25)),"")</f>
        <v>62.625</v>
      </c>
      <c r="I25" s="147">
        <v>1</v>
      </c>
      <c r="K25" s="118">
        <f>'Data Set'!$H18</f>
        <v>1</v>
      </c>
      <c r="L25" s="145" t="str">
        <f>Examination!$B20</f>
        <v>Sanna Greer</v>
      </c>
      <c r="M25" s="118">
        <f>'Data Set'!$W18</f>
        <v>71.25</v>
      </c>
      <c r="N25" s="118">
        <f>'Data Set'!$AC18</f>
        <v>58.75</v>
      </c>
      <c r="O25" s="118">
        <f>'Data Set'!$AI18</f>
        <v>59.75</v>
      </c>
      <c r="P25" s="118">
        <f>'Data Set'!$AO18</f>
        <v>76.25</v>
      </c>
      <c r="Q25" s="118">
        <f t="shared" si="0"/>
        <v>66.5</v>
      </c>
      <c r="R25" s="118">
        <f>ROWS($M$9:M25)</f>
        <v>17</v>
      </c>
      <c r="S25" s="118" t="str">
        <f t="shared" si="1"/>
        <v/>
      </c>
      <c r="T25" s="118">
        <f>IFERROR(SMALL($S$9:$S$908,ROWS($S$9:S25)),"")</f>
        <v>567</v>
      </c>
      <c r="U25" s="118"/>
    </row>
    <row r="26" spans="3:21">
      <c r="C26" s="149" t="str">
        <f>IFERROR(INDEX($L$9:$Q$908,$T25,COLUMNS($A$10:A26)),"")</f>
        <v>Amy-Louise Sanders</v>
      </c>
      <c r="D26" s="149">
        <f>IFERROR(INDEX($L$9:$Q$908,$T25,COLUMNS($A$10:B26)),"")</f>
        <v>70.25</v>
      </c>
      <c r="E26" s="149">
        <f>IFERROR(INDEX($L$9:$Q$908,$T25,COLUMNS($A$10:C26)),"")</f>
        <v>63.5</v>
      </c>
      <c r="F26" s="149">
        <f>IFERROR(INDEX($L$9:$Q$908,$T25,COLUMNS($A$10:D26)),"")</f>
        <v>90</v>
      </c>
      <c r="G26" s="149">
        <f>IFERROR(INDEX($L$9:$Q$908,$T25,COLUMNS($A$10:E26)),"")</f>
        <v>77.75</v>
      </c>
      <c r="H26" s="149">
        <f>IFERROR(INDEX($L$9:$Q$908,$T25,COLUMNS($A$10:F26)),"")</f>
        <v>75.375</v>
      </c>
      <c r="I26" s="148">
        <v>1</v>
      </c>
      <c r="K26" s="118">
        <f>'Data Set'!$H19</f>
        <v>1</v>
      </c>
      <c r="L26" s="145" t="str">
        <f>Examination!$B21</f>
        <v>Suraj Lin</v>
      </c>
      <c r="M26" s="118">
        <f>'Data Set'!$W19</f>
        <v>58.25</v>
      </c>
      <c r="N26" s="118">
        <f>'Data Set'!$AC19</f>
        <v>59.75</v>
      </c>
      <c r="O26" s="118">
        <f>'Data Set'!$AI19</f>
        <v>48.25</v>
      </c>
      <c r="P26" s="118">
        <f>'Data Set'!$AO19</f>
        <v>59.25</v>
      </c>
      <c r="Q26" s="118">
        <f t="shared" si="0"/>
        <v>56.375</v>
      </c>
      <c r="R26" s="118">
        <f>ROWS($M$9:M26)</f>
        <v>18</v>
      </c>
      <c r="S26" s="118" t="str">
        <f t="shared" si="1"/>
        <v/>
      </c>
      <c r="T26" s="118">
        <f>IFERROR(SMALL($S$9:$S$908,ROWS($S$9:S26)),"")</f>
        <v>568</v>
      </c>
      <c r="U26" s="118"/>
    </row>
    <row r="27" spans="3:21">
      <c r="C27" s="149" t="str">
        <f>IFERROR(INDEX($L$9:$Q$908,$T26,COLUMNS($A$10:A27)),"")</f>
        <v>Maiya Blackmore</v>
      </c>
      <c r="D27" s="149">
        <f>IFERROR(INDEX($L$9:$Q$908,$T26,COLUMNS($A$10:B27)),"")</f>
        <v>90.75</v>
      </c>
      <c r="E27" s="149">
        <f>IFERROR(INDEX($L$9:$Q$908,$T26,COLUMNS($A$10:C27)),"")</f>
        <v>54</v>
      </c>
      <c r="F27" s="149">
        <f>IFERROR(INDEX($L$9:$Q$908,$T26,COLUMNS($A$10:D27)),"")</f>
        <v>75.25</v>
      </c>
      <c r="G27" s="149">
        <f>IFERROR(INDEX($L$9:$Q$908,$T26,COLUMNS($A$10:E27)),"")</f>
        <v>61.5</v>
      </c>
      <c r="H27" s="149">
        <f>IFERROR(INDEX($L$9:$Q$908,$T26,COLUMNS($A$10:F27)),"")</f>
        <v>70.375</v>
      </c>
      <c r="I27" s="147">
        <v>1</v>
      </c>
      <c r="K27" s="118">
        <f>'Data Set'!$H20</f>
        <v>1</v>
      </c>
      <c r="L27" s="145" t="str">
        <f>Examination!$B22</f>
        <v>Ioan Hammond</v>
      </c>
      <c r="M27" s="118">
        <f>'Data Set'!$W20</f>
        <v>53</v>
      </c>
      <c r="N27" s="118">
        <f>'Data Set'!$AC20</f>
        <v>61.25</v>
      </c>
      <c r="O27" s="118">
        <f>'Data Set'!$AI20</f>
        <v>55.25</v>
      </c>
      <c r="P27" s="118">
        <f>'Data Set'!$AO20</f>
        <v>77.5</v>
      </c>
      <c r="Q27" s="118">
        <f t="shared" si="0"/>
        <v>61.75</v>
      </c>
      <c r="R27" s="118">
        <f>ROWS($M$9:M27)</f>
        <v>19</v>
      </c>
      <c r="S27" s="118" t="str">
        <f t="shared" si="1"/>
        <v/>
      </c>
      <c r="T27" s="118">
        <f>IFERROR(SMALL($S$9:$S$908,ROWS($S$9:S27)),"")</f>
        <v>569</v>
      </c>
      <c r="U27" s="118"/>
    </row>
    <row r="28" spans="3:21">
      <c r="C28" s="149" t="str">
        <f>IFERROR(INDEX($L$9:$Q$908,$T27,COLUMNS($A$10:A28)),"")</f>
        <v>Che Hahn</v>
      </c>
      <c r="D28" s="149">
        <f>IFERROR(INDEX($L$9:$Q$908,$T27,COLUMNS($A$10:B28)),"")</f>
        <v>53.75</v>
      </c>
      <c r="E28" s="149">
        <f>IFERROR(INDEX($L$9:$Q$908,$T27,COLUMNS($A$10:C28)),"")</f>
        <v>52.5</v>
      </c>
      <c r="F28" s="149">
        <f>IFERROR(INDEX($L$9:$Q$908,$T27,COLUMNS($A$10:D28)),"")</f>
        <v>80.5</v>
      </c>
      <c r="G28" s="149">
        <f>IFERROR(INDEX($L$9:$Q$908,$T27,COLUMNS($A$10:E28)),"")</f>
        <v>47.25</v>
      </c>
      <c r="H28" s="149">
        <f>IFERROR(INDEX($L$9:$Q$908,$T27,COLUMNS($A$10:F28)),"")</f>
        <v>58.5</v>
      </c>
      <c r="I28" s="148">
        <v>1</v>
      </c>
      <c r="K28" s="118">
        <f>'Data Set'!$H21</f>
        <v>1</v>
      </c>
      <c r="L28" s="145" t="str">
        <f>Examination!$B23</f>
        <v>Jeevan Ahmed</v>
      </c>
      <c r="M28" s="118">
        <f>'Data Set'!$W21</f>
        <v>70.25</v>
      </c>
      <c r="N28" s="118">
        <f>'Data Set'!$AC21</f>
        <v>79.5</v>
      </c>
      <c r="O28" s="118">
        <f>'Data Set'!$AI21</f>
        <v>66</v>
      </c>
      <c r="P28" s="118">
        <f>'Data Set'!$AO21</f>
        <v>61</v>
      </c>
      <c r="Q28" s="118">
        <f t="shared" si="0"/>
        <v>69.1875</v>
      </c>
      <c r="R28" s="118">
        <f>ROWS($M$9:M28)</f>
        <v>20</v>
      </c>
      <c r="S28" s="118" t="str">
        <f t="shared" si="1"/>
        <v/>
      </c>
      <c r="T28" s="118">
        <f>IFERROR(SMALL($S$9:$S$908,ROWS($S$9:S28)),"")</f>
        <v>570</v>
      </c>
      <c r="U28" s="118"/>
    </row>
    <row r="29" spans="3:21">
      <c r="C29" s="149" t="str">
        <f>IFERROR(INDEX($L$9:$Q$908,$T28,COLUMNS($A$10:A29)),"")</f>
        <v>Dante Camacho</v>
      </c>
      <c r="D29" s="149">
        <f>IFERROR(INDEX($L$9:$Q$908,$T28,COLUMNS($A$10:B29)),"")</f>
        <v>80.25</v>
      </c>
      <c r="E29" s="149">
        <f>IFERROR(INDEX($L$9:$Q$908,$T28,COLUMNS($A$10:C29)),"")</f>
        <v>44.75</v>
      </c>
      <c r="F29" s="149">
        <f>IFERROR(INDEX($L$9:$Q$908,$T28,COLUMNS($A$10:D29)),"")</f>
        <v>58.5</v>
      </c>
      <c r="G29" s="149">
        <f>IFERROR(INDEX($L$9:$Q$908,$T28,COLUMNS($A$10:E29)),"")</f>
        <v>68.25</v>
      </c>
      <c r="H29" s="149">
        <f>IFERROR(INDEX($L$9:$Q$908,$T28,COLUMNS($A$10:F29)),"")</f>
        <v>62.9375</v>
      </c>
      <c r="I29" s="147">
        <v>1</v>
      </c>
      <c r="K29" s="118">
        <f>'Data Set'!$H22</f>
        <v>1</v>
      </c>
      <c r="L29" s="145" t="str">
        <f>Examination!$B24</f>
        <v>Laurel Sutton</v>
      </c>
      <c r="M29" s="118">
        <f>'Data Set'!$W22</f>
        <v>55.25</v>
      </c>
      <c r="N29" s="118">
        <f>'Data Set'!$AC22</f>
        <v>72.75</v>
      </c>
      <c r="O29" s="118">
        <f>'Data Set'!$AI22</f>
        <v>61.5</v>
      </c>
      <c r="P29" s="118">
        <f>'Data Set'!$AO22</f>
        <v>86.25</v>
      </c>
      <c r="Q29" s="118">
        <f t="shared" si="0"/>
        <v>68.9375</v>
      </c>
      <c r="R29" s="118">
        <f>ROWS($M$9:M29)</f>
        <v>21</v>
      </c>
      <c r="S29" s="118" t="str">
        <f t="shared" si="1"/>
        <v/>
      </c>
      <c r="T29" s="118">
        <f>IFERROR(SMALL($S$9:$S$908,ROWS($S$9:S29)),"")</f>
        <v>571</v>
      </c>
      <c r="U29" s="118"/>
    </row>
    <row r="30" spans="3:21">
      <c r="C30" s="149" t="str">
        <f>IFERROR(INDEX($L$9:$Q$908,$T29,COLUMNS($A$10:A30)),"")</f>
        <v>Kylie Rankin</v>
      </c>
      <c r="D30" s="149">
        <f>IFERROR(INDEX($L$9:$Q$908,$T29,COLUMNS($A$10:B30)),"")</f>
        <v>69.75</v>
      </c>
      <c r="E30" s="149">
        <f>IFERROR(INDEX($L$9:$Q$908,$T29,COLUMNS($A$10:C30)),"")</f>
        <v>66.5</v>
      </c>
      <c r="F30" s="149">
        <f>IFERROR(INDEX($L$9:$Q$908,$T29,COLUMNS($A$10:D30)),"")</f>
        <v>73</v>
      </c>
      <c r="G30" s="149">
        <f>IFERROR(INDEX($L$9:$Q$908,$T29,COLUMNS($A$10:E30)),"")</f>
        <v>73</v>
      </c>
      <c r="H30" s="149">
        <f>IFERROR(INDEX($L$9:$Q$908,$T29,COLUMNS($A$10:F30)),"")</f>
        <v>70.5625</v>
      </c>
      <c r="I30" s="148">
        <v>1</v>
      </c>
      <c r="K30" s="118">
        <f>'Data Set'!$H23</f>
        <v>1</v>
      </c>
      <c r="L30" s="145" t="str">
        <f>Examination!$B25</f>
        <v>Macauly Barr</v>
      </c>
      <c r="M30" s="118">
        <f>'Data Set'!$W23</f>
        <v>68.5</v>
      </c>
      <c r="N30" s="118">
        <f>'Data Set'!$AC23</f>
        <v>75.25</v>
      </c>
      <c r="O30" s="118">
        <f>'Data Set'!$AI23</f>
        <v>67</v>
      </c>
      <c r="P30" s="118">
        <f>'Data Set'!$AO23</f>
        <v>44.25</v>
      </c>
      <c r="Q30" s="118">
        <f t="shared" si="0"/>
        <v>63.75</v>
      </c>
      <c r="R30" s="118">
        <f>ROWS($M$9:M30)</f>
        <v>22</v>
      </c>
      <c r="S30" s="118" t="str">
        <f t="shared" si="1"/>
        <v/>
      </c>
      <c r="T30" s="118">
        <f>IFERROR(SMALL($S$9:$S$908,ROWS($S$9:S30)),"")</f>
        <v>572</v>
      </c>
      <c r="U30" s="118"/>
    </row>
    <row r="31" spans="3:21">
      <c r="C31" s="149" t="str">
        <f>IFERROR(INDEX($L$9:$Q$908,$T30,COLUMNS($A$10:A31)),"")</f>
        <v>Saanvi Burns</v>
      </c>
      <c r="D31" s="149">
        <f>IFERROR(INDEX($L$9:$Q$908,$T30,COLUMNS($A$10:B31)),"")</f>
        <v>79</v>
      </c>
      <c r="E31" s="149">
        <f>IFERROR(INDEX($L$9:$Q$908,$T30,COLUMNS($A$10:C31)),"")</f>
        <v>59</v>
      </c>
      <c r="F31" s="149">
        <f>IFERROR(INDEX($L$9:$Q$908,$T30,COLUMNS($A$10:D31)),"")</f>
        <v>59.75</v>
      </c>
      <c r="G31" s="149">
        <f>IFERROR(INDEX($L$9:$Q$908,$T30,COLUMNS($A$10:E31)),"")</f>
        <v>53.75</v>
      </c>
      <c r="H31" s="149">
        <f>IFERROR(INDEX($L$9:$Q$908,$T30,COLUMNS($A$10:F31)),"")</f>
        <v>62.875</v>
      </c>
      <c r="I31" s="147">
        <v>1</v>
      </c>
      <c r="K31" s="118">
        <f>'Data Set'!$H24</f>
        <v>1</v>
      </c>
      <c r="L31" s="145" t="str">
        <f>Examination!$B26</f>
        <v>Ashton Oneil</v>
      </c>
      <c r="M31" s="118">
        <f>'Data Set'!$W24</f>
        <v>64.75</v>
      </c>
      <c r="N31" s="118">
        <f>'Data Set'!$AC24</f>
        <v>72.5</v>
      </c>
      <c r="O31" s="118">
        <f>'Data Set'!$AI24</f>
        <v>57.25</v>
      </c>
      <c r="P31" s="118">
        <f>'Data Set'!$AO24</f>
        <v>69.5</v>
      </c>
      <c r="Q31" s="118">
        <f t="shared" si="0"/>
        <v>66</v>
      </c>
      <c r="R31" s="118">
        <f>ROWS($M$9:M31)</f>
        <v>23</v>
      </c>
      <c r="S31" s="118" t="str">
        <f t="shared" si="1"/>
        <v/>
      </c>
      <c r="T31" s="118">
        <f>IFERROR(SMALL($S$9:$S$908,ROWS($S$9:S31)),"")</f>
        <v>573</v>
      </c>
      <c r="U31" s="118"/>
    </row>
    <row r="32" spans="3:21">
      <c r="C32" s="149" t="str">
        <f>IFERROR(INDEX($L$9:$Q$908,$T31,COLUMNS($A$10:A32)),"")</f>
        <v>Milly Meza</v>
      </c>
      <c r="D32" s="149">
        <f>IFERROR(INDEX($L$9:$Q$908,$T31,COLUMNS($A$10:B32)),"")</f>
        <v>49.75</v>
      </c>
      <c r="E32" s="149">
        <f>IFERROR(INDEX($L$9:$Q$908,$T31,COLUMNS($A$10:C32)),"")</f>
        <v>65.5</v>
      </c>
      <c r="F32" s="149">
        <f>IFERROR(INDEX($L$9:$Q$908,$T31,COLUMNS($A$10:D32)),"")</f>
        <v>61.75</v>
      </c>
      <c r="G32" s="149">
        <f>IFERROR(INDEX($L$9:$Q$908,$T31,COLUMNS($A$10:E32)),"")</f>
        <v>74</v>
      </c>
      <c r="H32" s="149">
        <f>IFERROR(INDEX($L$9:$Q$908,$T31,COLUMNS($A$10:F32)),"")</f>
        <v>62.75</v>
      </c>
      <c r="I32" s="148">
        <v>1</v>
      </c>
      <c r="K32" s="118">
        <f>'Data Set'!$H25</f>
        <v>1</v>
      </c>
      <c r="L32" s="145" t="str">
        <f>Examination!$B27</f>
        <v>Ashlee Wilder</v>
      </c>
      <c r="M32" s="118">
        <f>'Data Set'!$W25</f>
        <v>59.75</v>
      </c>
      <c r="N32" s="118">
        <f>'Data Set'!$AC25</f>
        <v>73.25</v>
      </c>
      <c r="O32" s="118">
        <f>'Data Set'!$AI25</f>
        <v>70.25</v>
      </c>
      <c r="P32" s="118">
        <f>'Data Set'!$AO25</f>
        <v>85</v>
      </c>
      <c r="Q32" s="118">
        <f t="shared" si="0"/>
        <v>72.0625</v>
      </c>
      <c r="R32" s="118">
        <f>ROWS($M$9:M32)</f>
        <v>24</v>
      </c>
      <c r="S32" s="118" t="str">
        <f t="shared" si="1"/>
        <v/>
      </c>
      <c r="T32" s="118">
        <f>IFERROR(SMALL($S$9:$S$908,ROWS($S$9:S32)),"")</f>
        <v>574</v>
      </c>
      <c r="U32" s="118"/>
    </row>
    <row r="33" spans="3:21">
      <c r="C33" s="149" t="str">
        <f>IFERROR(INDEX($L$9:$Q$908,$T32,COLUMNS($A$10:A33)),"")</f>
        <v>Frederic Bostock</v>
      </c>
      <c r="D33" s="149">
        <f>IFERROR(INDEX($L$9:$Q$908,$T32,COLUMNS($A$10:B33)),"")</f>
        <v>76.25</v>
      </c>
      <c r="E33" s="149">
        <f>IFERROR(INDEX($L$9:$Q$908,$T32,COLUMNS($A$10:C33)),"")</f>
        <v>73.5</v>
      </c>
      <c r="F33" s="149">
        <f>IFERROR(INDEX($L$9:$Q$908,$T32,COLUMNS($A$10:D33)),"")</f>
        <v>59.5</v>
      </c>
      <c r="G33" s="149">
        <f>IFERROR(INDEX($L$9:$Q$908,$T32,COLUMNS($A$10:E33)),"")</f>
        <v>74.25</v>
      </c>
      <c r="H33" s="149">
        <f>IFERROR(INDEX($L$9:$Q$908,$T32,COLUMNS($A$10:F33)),"")</f>
        <v>70.875</v>
      </c>
      <c r="I33" s="147">
        <v>1</v>
      </c>
      <c r="K33" s="118">
        <f>'Data Set'!$H26</f>
        <v>1</v>
      </c>
      <c r="L33" s="145" t="str">
        <f>Examination!$B28</f>
        <v>Breanna Lu</v>
      </c>
      <c r="M33" s="118">
        <f>'Data Set'!$W26</f>
        <v>71.5</v>
      </c>
      <c r="N33" s="118">
        <f>'Data Set'!$AC26</f>
        <v>69.75</v>
      </c>
      <c r="O33" s="118">
        <f>'Data Set'!$AI26</f>
        <v>73</v>
      </c>
      <c r="P33" s="118">
        <f>'Data Set'!$AO26</f>
        <v>73.5</v>
      </c>
      <c r="Q33" s="118">
        <f t="shared" si="0"/>
        <v>71.9375</v>
      </c>
      <c r="R33" s="118">
        <f>ROWS($M$9:M33)</f>
        <v>25</v>
      </c>
      <c r="S33" s="118" t="str">
        <f t="shared" si="1"/>
        <v/>
      </c>
      <c r="T33" s="118">
        <f>IFERROR(SMALL($S$9:$S$908,ROWS($S$9:S33)),"")</f>
        <v>575</v>
      </c>
      <c r="U33" s="118"/>
    </row>
    <row r="34" spans="3:21">
      <c r="C34" s="149" t="str">
        <f>IFERROR(INDEX($L$9:$Q$908,$T33,COLUMNS($A$10:A34)),"")</f>
        <v>Muskaan Lennon</v>
      </c>
      <c r="D34" s="149">
        <f>IFERROR(INDEX($L$9:$Q$908,$T33,COLUMNS($A$10:B34)),"")</f>
        <v>76</v>
      </c>
      <c r="E34" s="149">
        <f>IFERROR(INDEX($L$9:$Q$908,$T33,COLUMNS($A$10:C34)),"")</f>
        <v>60.25</v>
      </c>
      <c r="F34" s="149">
        <f>IFERROR(INDEX($L$9:$Q$908,$T33,COLUMNS($A$10:D34)),"")</f>
        <v>55.75</v>
      </c>
      <c r="G34" s="149">
        <f>IFERROR(INDEX($L$9:$Q$908,$T33,COLUMNS($A$10:E34)),"")</f>
        <v>69.75</v>
      </c>
      <c r="H34" s="149">
        <f>IFERROR(INDEX($L$9:$Q$908,$T33,COLUMNS($A$10:F34)),"")</f>
        <v>65.4375</v>
      </c>
      <c r="I34" s="148">
        <v>1</v>
      </c>
      <c r="K34" s="118">
        <f>'Data Set'!$H27</f>
        <v>1</v>
      </c>
      <c r="L34" s="145" t="str">
        <f>Examination!$B29</f>
        <v>Osman Chaney</v>
      </c>
      <c r="M34" s="118">
        <f>'Data Set'!$W27</f>
        <v>73.75</v>
      </c>
      <c r="N34" s="118">
        <f>'Data Set'!$AC27</f>
        <v>70.5</v>
      </c>
      <c r="O34" s="118">
        <f>'Data Set'!$AI27</f>
        <v>69.25</v>
      </c>
      <c r="P34" s="118">
        <f>'Data Set'!$AO27</f>
        <v>62.25</v>
      </c>
      <c r="Q34" s="118">
        <f t="shared" si="0"/>
        <v>68.9375</v>
      </c>
      <c r="R34" s="118">
        <f>ROWS($M$9:M34)</f>
        <v>26</v>
      </c>
      <c r="S34" s="118" t="str">
        <f t="shared" si="1"/>
        <v/>
      </c>
      <c r="T34" s="118">
        <f>IFERROR(SMALL($S$9:$S$908,ROWS($S$9:S34)),"")</f>
        <v>576</v>
      </c>
      <c r="U34" s="118"/>
    </row>
    <row r="35" spans="3:21">
      <c r="C35" s="149" t="str">
        <f>IFERROR(INDEX($L$9:$Q$908,$T34,COLUMNS($A$10:A35)),"")</f>
        <v>Nell Melton</v>
      </c>
      <c r="D35" s="149">
        <f>IFERROR(INDEX($L$9:$Q$908,$T34,COLUMNS($A$10:B35)),"")</f>
        <v>60.75</v>
      </c>
      <c r="E35" s="149">
        <f>IFERROR(INDEX($L$9:$Q$908,$T34,COLUMNS($A$10:C35)),"")</f>
        <v>56.25</v>
      </c>
      <c r="F35" s="149">
        <f>IFERROR(INDEX($L$9:$Q$908,$T34,COLUMNS($A$10:D35)),"")</f>
        <v>78.5</v>
      </c>
      <c r="G35" s="149">
        <f>IFERROR(INDEX($L$9:$Q$908,$T34,COLUMNS($A$10:E35)),"")</f>
        <v>67</v>
      </c>
      <c r="H35" s="149">
        <f>IFERROR(INDEX($L$9:$Q$908,$T34,COLUMNS($A$10:F35)),"")</f>
        <v>65.625</v>
      </c>
      <c r="I35" s="147">
        <v>1</v>
      </c>
      <c r="K35" s="118">
        <f>'Data Set'!$H28</f>
        <v>1</v>
      </c>
      <c r="L35" s="145" t="str">
        <f>Examination!$B30</f>
        <v>Bruno Holder</v>
      </c>
      <c r="M35" s="118">
        <f>'Data Set'!$W28</f>
        <v>60.5</v>
      </c>
      <c r="N35" s="118">
        <f>'Data Set'!$AC28</f>
        <v>77.25</v>
      </c>
      <c r="O35" s="118">
        <f>'Data Set'!$AI28</f>
        <v>48.75</v>
      </c>
      <c r="P35" s="118">
        <f>'Data Set'!$AO28</f>
        <v>90</v>
      </c>
      <c r="Q35" s="118">
        <f t="shared" si="0"/>
        <v>69.125</v>
      </c>
      <c r="R35" s="118">
        <f>ROWS($M$9:M35)</f>
        <v>27</v>
      </c>
      <c r="S35" s="118" t="str">
        <f t="shared" si="1"/>
        <v/>
      </c>
      <c r="T35" s="118">
        <f>IFERROR(SMALL($S$9:$S$908,ROWS($S$9:S35)),"")</f>
        <v>577</v>
      </c>
      <c r="U35" s="118"/>
    </row>
    <row r="36" spans="3:21">
      <c r="C36" s="149" t="str">
        <f>IFERROR(INDEX($L$9:$Q$908,$T35,COLUMNS($A$10:A36)),"")</f>
        <v>Brooklyn Yang</v>
      </c>
      <c r="D36" s="149">
        <f>IFERROR(INDEX($L$9:$Q$908,$T35,COLUMNS($A$10:B36)),"")</f>
        <v>55.25</v>
      </c>
      <c r="E36" s="149">
        <f>IFERROR(INDEX($L$9:$Q$908,$T35,COLUMNS($A$10:C36)),"")</f>
        <v>88.75</v>
      </c>
      <c r="F36" s="149">
        <f>IFERROR(INDEX($L$9:$Q$908,$T35,COLUMNS($A$10:D36)),"")</f>
        <v>83</v>
      </c>
      <c r="G36" s="149">
        <f>IFERROR(INDEX($L$9:$Q$908,$T35,COLUMNS($A$10:E36)),"")</f>
        <v>56</v>
      </c>
      <c r="H36" s="149">
        <f>IFERROR(INDEX($L$9:$Q$908,$T35,COLUMNS($A$10:F36)),"")</f>
        <v>70.75</v>
      </c>
      <c r="I36" s="148">
        <v>1</v>
      </c>
      <c r="K36" s="118">
        <f>'Data Set'!$H29</f>
        <v>1</v>
      </c>
      <c r="L36" s="145" t="str">
        <f>Examination!$B31</f>
        <v>Konnor Barrera</v>
      </c>
      <c r="M36" s="118">
        <f>'Data Set'!$W29</f>
        <v>68.25</v>
      </c>
      <c r="N36" s="118">
        <f>'Data Set'!$AC29</f>
        <v>67.75</v>
      </c>
      <c r="O36" s="118">
        <f>'Data Set'!$AI29</f>
        <v>72</v>
      </c>
      <c r="P36" s="118">
        <f>'Data Set'!$AO29</f>
        <v>80.75</v>
      </c>
      <c r="Q36" s="118">
        <f t="shared" si="0"/>
        <v>72.1875</v>
      </c>
      <c r="R36" s="118">
        <f>ROWS($M$9:M36)</f>
        <v>28</v>
      </c>
      <c r="S36" s="118" t="str">
        <f t="shared" si="1"/>
        <v/>
      </c>
      <c r="T36" s="118">
        <f>IFERROR(SMALL($S$9:$S$908,ROWS($S$9:S36)),"")</f>
        <v>578</v>
      </c>
      <c r="U36" s="118"/>
    </row>
    <row r="37" spans="3:21">
      <c r="C37" s="149" t="str">
        <f>IFERROR(INDEX($L$9:$Q$908,$T36,COLUMNS($A$10:A37)),"")</f>
        <v>Sabrina Chandler</v>
      </c>
      <c r="D37" s="149">
        <f>IFERROR(INDEX($L$9:$Q$908,$T36,COLUMNS($A$10:B37)),"")</f>
        <v>59.25</v>
      </c>
      <c r="E37" s="149">
        <f>IFERROR(INDEX($L$9:$Q$908,$T36,COLUMNS($A$10:C37)),"")</f>
        <v>74.25</v>
      </c>
      <c r="F37" s="149">
        <f>IFERROR(INDEX($L$9:$Q$908,$T36,COLUMNS($A$10:D37)),"")</f>
        <v>56.5</v>
      </c>
      <c r="G37" s="149">
        <f>IFERROR(INDEX($L$9:$Q$908,$T36,COLUMNS($A$10:E37)),"")</f>
        <v>70</v>
      </c>
      <c r="H37" s="149">
        <f>IFERROR(INDEX($L$9:$Q$908,$T36,COLUMNS($A$10:F37)),"")</f>
        <v>65</v>
      </c>
      <c r="I37" s="147">
        <v>1</v>
      </c>
      <c r="K37" s="118">
        <f>'Data Set'!$H30</f>
        <v>1</v>
      </c>
      <c r="L37" s="145" t="str">
        <f>Examination!$B32</f>
        <v>Jane Beech</v>
      </c>
      <c r="M37" s="118">
        <f>'Data Set'!$W30</f>
        <v>72.75</v>
      </c>
      <c r="N37" s="118">
        <f>'Data Set'!$AC30</f>
        <v>58.75</v>
      </c>
      <c r="O37" s="118">
        <f>'Data Set'!$AI30</f>
        <v>50.75</v>
      </c>
      <c r="P37" s="118">
        <f>'Data Set'!$AO30</f>
        <v>61.5</v>
      </c>
      <c r="Q37" s="118">
        <f t="shared" si="0"/>
        <v>60.9375</v>
      </c>
      <c r="R37" s="118">
        <f>ROWS($M$9:M37)</f>
        <v>29</v>
      </c>
      <c r="S37" s="118" t="str">
        <f t="shared" si="1"/>
        <v/>
      </c>
      <c r="T37" s="118">
        <f>IFERROR(SMALL($S$9:$S$908,ROWS($S$9:S37)),"")</f>
        <v>579</v>
      </c>
      <c r="U37" s="118"/>
    </row>
    <row r="38" spans="3:21">
      <c r="C38" s="149" t="str">
        <f>IFERROR(INDEX($L$9:$Q$908,$T37,COLUMNS($A$10:A38)),"")</f>
        <v>Giuseppe Dickens</v>
      </c>
      <c r="D38" s="149">
        <f>IFERROR(INDEX($L$9:$Q$908,$T37,COLUMNS($A$10:B38)),"")</f>
        <v>82</v>
      </c>
      <c r="E38" s="149">
        <f>IFERROR(INDEX($L$9:$Q$908,$T37,COLUMNS($A$10:C38)),"")</f>
        <v>72.25</v>
      </c>
      <c r="F38" s="149">
        <f>IFERROR(INDEX($L$9:$Q$908,$T37,COLUMNS($A$10:D38)),"")</f>
        <v>69.75</v>
      </c>
      <c r="G38" s="149">
        <f>IFERROR(INDEX($L$9:$Q$908,$T37,COLUMNS($A$10:E38)),"")</f>
        <v>75.25</v>
      </c>
      <c r="H38" s="149">
        <f>IFERROR(INDEX($L$9:$Q$908,$T37,COLUMNS($A$10:F38)),"")</f>
        <v>74.8125</v>
      </c>
      <c r="I38" s="148">
        <v>1</v>
      </c>
      <c r="K38" s="118">
        <f>'Data Set'!$H31</f>
        <v>1</v>
      </c>
      <c r="L38" s="145" t="str">
        <f>Examination!$B33</f>
        <v>Eva Pierce</v>
      </c>
      <c r="M38" s="118">
        <f>'Data Set'!$W31</f>
        <v>81</v>
      </c>
      <c r="N38" s="118">
        <f>'Data Set'!$AC31</f>
        <v>82.5</v>
      </c>
      <c r="O38" s="118">
        <f>'Data Set'!$AI31</f>
        <v>64.75</v>
      </c>
      <c r="P38" s="118">
        <f>'Data Set'!$AO31</f>
        <v>50.75</v>
      </c>
      <c r="Q38" s="118">
        <f t="shared" si="0"/>
        <v>69.75</v>
      </c>
      <c r="R38" s="118">
        <f>ROWS($M$9:M38)</f>
        <v>30</v>
      </c>
      <c r="S38" s="118" t="str">
        <f t="shared" si="1"/>
        <v/>
      </c>
      <c r="T38" s="118">
        <f>IFERROR(SMALL($S$9:$S$908,ROWS($S$9:S38)),"")</f>
        <v>580</v>
      </c>
      <c r="U38" s="118"/>
    </row>
    <row r="39" spans="3:21">
      <c r="C39" s="149" t="str">
        <f>IFERROR(INDEX($L$9:$Q$908,$T38,COLUMNS($A$10:A39)),"")</f>
        <v>Zakk Stout</v>
      </c>
      <c r="D39" s="149">
        <f>IFERROR(INDEX($L$9:$Q$908,$T38,COLUMNS($A$10:B39)),"")</f>
        <v>69.5</v>
      </c>
      <c r="E39" s="149">
        <f>IFERROR(INDEX($L$9:$Q$908,$T38,COLUMNS($A$10:C39)),"")</f>
        <v>73</v>
      </c>
      <c r="F39" s="149">
        <f>IFERROR(INDEX($L$9:$Q$908,$T38,COLUMNS($A$10:D39)),"")</f>
        <v>62.5</v>
      </c>
      <c r="G39" s="149">
        <f>IFERROR(INDEX($L$9:$Q$908,$T38,COLUMNS($A$10:E39)),"")</f>
        <v>61.25</v>
      </c>
      <c r="H39" s="149">
        <f>IFERROR(INDEX($L$9:$Q$908,$T38,COLUMNS($A$10:F39)),"")</f>
        <v>66.5625</v>
      </c>
      <c r="I39" s="147">
        <v>1</v>
      </c>
      <c r="K39" s="118">
        <f>'Data Set'!$H32</f>
        <v>1</v>
      </c>
      <c r="L39" s="145" t="str">
        <f>Examination!$B34</f>
        <v>Adnaan Whittington</v>
      </c>
      <c r="M39" s="118">
        <f>'Data Set'!$W32</f>
        <v>92.25</v>
      </c>
      <c r="N39" s="118">
        <f>'Data Set'!$AC32</f>
        <v>68.5</v>
      </c>
      <c r="O39" s="118">
        <f>'Data Set'!$AI32</f>
        <v>75.5</v>
      </c>
      <c r="P39" s="118">
        <f>'Data Set'!$AO32</f>
        <v>67.25</v>
      </c>
      <c r="Q39" s="118">
        <f t="shared" si="0"/>
        <v>75.875</v>
      </c>
      <c r="R39" s="118">
        <f>ROWS($M$9:M39)</f>
        <v>31</v>
      </c>
      <c r="S39" s="118" t="str">
        <f t="shared" si="1"/>
        <v/>
      </c>
      <c r="T39" s="118">
        <f>IFERROR(SMALL($S$9:$S$908,ROWS($S$9:S39)),"")</f>
        <v>581</v>
      </c>
      <c r="U39" s="118"/>
    </row>
    <row r="40" spans="3:21">
      <c r="C40" s="149" t="str">
        <f>IFERROR(INDEX($L$9:$Q$908,$T39,COLUMNS($A$10:A40)),"")</f>
        <v>Neriah Humphreys</v>
      </c>
      <c r="D40" s="149">
        <f>IFERROR(INDEX($L$9:$Q$908,$T39,COLUMNS($A$10:B40)),"")</f>
        <v>51.5</v>
      </c>
      <c r="E40" s="149">
        <f>IFERROR(INDEX($L$9:$Q$908,$T39,COLUMNS($A$10:C40)),"")</f>
        <v>64.25</v>
      </c>
      <c r="F40" s="149">
        <f>IFERROR(INDEX($L$9:$Q$908,$T39,COLUMNS($A$10:D40)),"")</f>
        <v>57.25</v>
      </c>
      <c r="G40" s="149">
        <f>IFERROR(INDEX($L$9:$Q$908,$T39,COLUMNS($A$10:E40)),"")</f>
        <v>59.5</v>
      </c>
      <c r="H40" s="149">
        <f>IFERROR(INDEX($L$9:$Q$908,$T39,COLUMNS($A$10:F40)),"")</f>
        <v>58.125</v>
      </c>
      <c r="I40" s="148">
        <v>1</v>
      </c>
      <c r="K40" s="118">
        <f>'Data Set'!$H33</f>
        <v>1</v>
      </c>
      <c r="L40" s="145" t="str">
        <f>Examination!$B35</f>
        <v>Kaleb Wyatt</v>
      </c>
      <c r="M40" s="118">
        <f>'Data Set'!$W33</f>
        <v>72</v>
      </c>
      <c r="N40" s="118">
        <f>'Data Set'!$AC33</f>
        <v>72.25</v>
      </c>
      <c r="O40" s="118">
        <f>'Data Set'!$AI33</f>
        <v>50.5</v>
      </c>
      <c r="P40" s="118">
        <f>'Data Set'!$AO33</f>
        <v>76.75</v>
      </c>
      <c r="Q40" s="118">
        <f t="shared" si="0"/>
        <v>67.875</v>
      </c>
      <c r="R40" s="118">
        <f>ROWS($M$9:M40)</f>
        <v>32</v>
      </c>
      <c r="S40" s="118" t="str">
        <f t="shared" si="1"/>
        <v/>
      </c>
      <c r="T40" s="118">
        <f>IFERROR(SMALL($S$9:$S$908,ROWS($S$9:S40)),"")</f>
        <v>582</v>
      </c>
      <c r="U40" s="118"/>
    </row>
    <row r="41" spans="3:21">
      <c r="C41" s="149" t="str">
        <f>IFERROR(INDEX($L$9:$Q$908,$T40,COLUMNS($A$10:A41)),"")</f>
        <v>Declan Valentine</v>
      </c>
      <c r="D41" s="149">
        <f>IFERROR(INDEX($L$9:$Q$908,$T40,COLUMNS($A$10:B41)),"")</f>
        <v>69.75</v>
      </c>
      <c r="E41" s="149">
        <f>IFERROR(INDEX($L$9:$Q$908,$T40,COLUMNS($A$10:C41)),"")</f>
        <v>61.5</v>
      </c>
      <c r="F41" s="149">
        <f>IFERROR(INDEX($L$9:$Q$908,$T40,COLUMNS($A$10:D41)),"")</f>
        <v>80.25</v>
      </c>
      <c r="G41" s="149">
        <f>IFERROR(INDEX($L$9:$Q$908,$T40,COLUMNS($A$10:E41)),"")</f>
        <v>80.25</v>
      </c>
      <c r="H41" s="149">
        <f>IFERROR(INDEX($L$9:$Q$908,$T40,COLUMNS($A$10:F41)),"")</f>
        <v>72.9375</v>
      </c>
      <c r="I41" s="147">
        <v>1</v>
      </c>
      <c r="K41" s="118">
        <f>'Data Set'!$H34</f>
        <v>1</v>
      </c>
      <c r="L41" s="145" t="str">
        <f>Examination!$B36</f>
        <v>Aamir Price</v>
      </c>
      <c r="M41" s="118">
        <f>'Data Set'!$W34</f>
        <v>69.5</v>
      </c>
      <c r="N41" s="118">
        <f>'Data Set'!$AC34</f>
        <v>67.25</v>
      </c>
      <c r="O41" s="118">
        <f>'Data Set'!$AI34</f>
        <v>77.75</v>
      </c>
      <c r="P41" s="118">
        <f>'Data Set'!$AO34</f>
        <v>57.25</v>
      </c>
      <c r="Q41" s="118">
        <f t="shared" si="0"/>
        <v>67.9375</v>
      </c>
      <c r="R41" s="118">
        <f>ROWS($M$9:M41)</f>
        <v>33</v>
      </c>
      <c r="S41" s="118" t="str">
        <f t="shared" si="1"/>
        <v/>
      </c>
      <c r="T41" s="118">
        <f>IFERROR(SMALL($S$9:$S$908,ROWS($S$9:S41)),"")</f>
        <v>583</v>
      </c>
      <c r="U41" s="118"/>
    </row>
    <row r="42" spans="3:21">
      <c r="C42" s="149" t="str">
        <f>IFERROR(INDEX($L$9:$Q$908,$T41,COLUMNS($A$10:A42)),"")</f>
        <v>Shivani Ramirez</v>
      </c>
      <c r="D42" s="149">
        <f>IFERROR(INDEX($L$9:$Q$908,$T41,COLUMNS($A$10:B42)),"")</f>
        <v>69.25</v>
      </c>
      <c r="E42" s="149">
        <f>IFERROR(INDEX($L$9:$Q$908,$T41,COLUMNS($A$10:C42)),"")</f>
        <v>58</v>
      </c>
      <c r="F42" s="149">
        <f>IFERROR(INDEX($L$9:$Q$908,$T41,COLUMNS($A$10:D42)),"")</f>
        <v>58</v>
      </c>
      <c r="G42" s="149">
        <f>IFERROR(INDEX($L$9:$Q$908,$T41,COLUMNS($A$10:E42)),"")</f>
        <v>52.25</v>
      </c>
      <c r="H42" s="149">
        <f>IFERROR(INDEX($L$9:$Q$908,$T41,COLUMNS($A$10:F42)),"")</f>
        <v>59.375</v>
      </c>
      <c r="I42" s="147">
        <v>1</v>
      </c>
      <c r="K42" s="118">
        <f>'Data Set'!$H35</f>
        <v>1</v>
      </c>
      <c r="L42" s="145" t="str">
        <f>Examination!$B37</f>
        <v>Andre Haley</v>
      </c>
      <c r="M42" s="118">
        <f>'Data Set'!$W35</f>
        <v>79.5</v>
      </c>
      <c r="N42" s="118">
        <f>'Data Set'!$AC35</f>
        <v>70</v>
      </c>
      <c r="O42" s="118">
        <f>'Data Set'!$AI35</f>
        <v>77.75</v>
      </c>
      <c r="P42" s="118">
        <f>'Data Set'!$AO35</f>
        <v>74.5</v>
      </c>
      <c r="Q42" s="118">
        <f t="shared" si="0"/>
        <v>75.4375</v>
      </c>
      <c r="R42" s="118">
        <f>ROWS($M$9:M42)</f>
        <v>34</v>
      </c>
      <c r="S42" s="118" t="str">
        <f t="shared" si="1"/>
        <v/>
      </c>
      <c r="T42" s="118">
        <f>IFERROR(SMALL($S$9:$S$908,ROWS($S$9:S42)),"")</f>
        <v>584</v>
      </c>
      <c r="U42" s="118"/>
    </row>
    <row r="43" spans="3:21">
      <c r="C43" s="149" t="str">
        <f>IFERROR(INDEX($L$9:$Q$908,$T42,COLUMNS($A$10:A43)),"")</f>
        <v>Maud Bloggs</v>
      </c>
      <c r="D43" s="149">
        <f>IFERROR(INDEX($L$9:$Q$908,$T42,COLUMNS($A$10:B43)),"")</f>
        <v>61</v>
      </c>
      <c r="E43" s="149">
        <f>IFERROR(INDEX($L$9:$Q$908,$T42,COLUMNS($A$10:C43)),"")</f>
        <v>59.5</v>
      </c>
      <c r="F43" s="149">
        <f>IFERROR(INDEX($L$9:$Q$908,$T42,COLUMNS($A$10:D43)),"")</f>
        <v>58.5</v>
      </c>
      <c r="G43" s="149">
        <f>IFERROR(INDEX($L$9:$Q$908,$T42,COLUMNS($A$10:E43)),"")</f>
        <v>53.25</v>
      </c>
      <c r="H43" s="149">
        <f>IFERROR(INDEX($L$9:$Q$908,$T42,COLUMNS($A$10:F43)),"")</f>
        <v>58.0625</v>
      </c>
      <c r="I43" s="148">
        <v>1</v>
      </c>
      <c r="K43" s="118">
        <f>'Data Set'!$H36</f>
        <v>1</v>
      </c>
      <c r="L43" s="145" t="str">
        <f>Examination!$B38</f>
        <v>Mared Prosser</v>
      </c>
      <c r="M43" s="118">
        <f>'Data Set'!$W36</f>
        <v>57.25</v>
      </c>
      <c r="N43" s="118">
        <f>'Data Set'!$AC36</f>
        <v>75</v>
      </c>
      <c r="O43" s="118">
        <f>'Data Set'!$AI36</f>
        <v>82.75</v>
      </c>
      <c r="P43" s="118">
        <f>'Data Set'!$AO36</f>
        <v>68.25</v>
      </c>
      <c r="Q43" s="118">
        <f t="shared" si="0"/>
        <v>70.8125</v>
      </c>
      <c r="R43" s="118">
        <f>ROWS($M$9:M43)</f>
        <v>35</v>
      </c>
      <c r="S43" s="118" t="str">
        <f t="shared" si="1"/>
        <v/>
      </c>
      <c r="T43" s="118">
        <f>IFERROR(SMALL($S$9:$S$908,ROWS($S$9:S43)),"")</f>
        <v>585</v>
      </c>
      <c r="U43" s="118"/>
    </row>
    <row r="44" spans="3:21">
      <c r="C44" s="149" t="str">
        <f>IFERROR(INDEX($L$9:$Q$908,$T43,COLUMNS($A$10:A44)),"")</f>
        <v>Ziggy Worthington</v>
      </c>
      <c r="D44" s="149">
        <f>IFERROR(INDEX($L$9:$Q$908,$T43,COLUMNS($A$10:B44)),"")</f>
        <v>62</v>
      </c>
      <c r="E44" s="149">
        <f>IFERROR(INDEX($L$9:$Q$908,$T43,COLUMNS($A$10:C44)),"")</f>
        <v>65.75</v>
      </c>
      <c r="F44" s="149">
        <f>IFERROR(INDEX($L$9:$Q$908,$T43,COLUMNS($A$10:D44)),"")</f>
        <v>84.75</v>
      </c>
      <c r="G44" s="149">
        <f>IFERROR(INDEX($L$9:$Q$908,$T43,COLUMNS($A$10:E44)),"")</f>
        <v>74</v>
      </c>
      <c r="H44" s="149">
        <f>IFERROR(INDEX($L$9:$Q$908,$T43,COLUMNS($A$10:F44)),"")</f>
        <v>71.625</v>
      </c>
      <c r="I44" s="147">
        <v>1</v>
      </c>
      <c r="K44" s="118">
        <f>'Data Set'!$H37</f>
        <v>1</v>
      </c>
      <c r="L44" s="145" t="str">
        <f>Examination!$B39</f>
        <v>Malak Olson</v>
      </c>
      <c r="M44" s="118">
        <f>'Data Set'!$W37</f>
        <v>72.25</v>
      </c>
      <c r="N44" s="118">
        <f>'Data Set'!$AC37</f>
        <v>67.5</v>
      </c>
      <c r="O44" s="118">
        <f>'Data Set'!$AI37</f>
        <v>61.25</v>
      </c>
      <c r="P44" s="118">
        <f>'Data Set'!$AO37</f>
        <v>64</v>
      </c>
      <c r="Q44" s="118">
        <f t="shared" si="0"/>
        <v>66.25</v>
      </c>
      <c r="R44" s="118">
        <f>ROWS($M$9:M44)</f>
        <v>36</v>
      </c>
      <c r="S44" s="118" t="str">
        <f t="shared" si="1"/>
        <v/>
      </c>
      <c r="T44" s="118">
        <f>IFERROR(SMALL($S$9:$S$908,ROWS($S$9:S44)),"")</f>
        <v>586</v>
      </c>
      <c r="U44" s="118"/>
    </row>
    <row r="45" spans="3:21">
      <c r="C45" s="149" t="str">
        <f>IFERROR(INDEX($L$9:$Q$908,$T44,COLUMNS($A$10:A45)),"")</f>
        <v>Mariella Pemberton</v>
      </c>
      <c r="D45" s="149">
        <f>IFERROR(INDEX($L$9:$Q$908,$T44,COLUMNS($A$10:B45)),"")</f>
        <v>66.5</v>
      </c>
      <c r="E45" s="149">
        <f>IFERROR(INDEX($L$9:$Q$908,$T44,COLUMNS($A$10:C45)),"")</f>
        <v>55.25</v>
      </c>
      <c r="F45" s="149">
        <f>IFERROR(INDEX($L$9:$Q$908,$T44,COLUMNS($A$10:D45)),"")</f>
        <v>80.25</v>
      </c>
      <c r="G45" s="149">
        <f>IFERROR(INDEX($L$9:$Q$908,$T44,COLUMNS($A$10:E45)),"")</f>
        <v>65.75</v>
      </c>
      <c r="H45" s="149">
        <f>IFERROR(INDEX($L$9:$Q$908,$T44,COLUMNS($A$10:F45)),"")</f>
        <v>66.9375</v>
      </c>
      <c r="I45" s="148">
        <v>1</v>
      </c>
      <c r="K45" s="118">
        <f>'Data Set'!$H38</f>
        <v>1</v>
      </c>
      <c r="L45" s="145" t="str">
        <f>Examination!$B40</f>
        <v>Asher Odling</v>
      </c>
      <c r="M45" s="118">
        <f>'Data Set'!$W38</f>
        <v>55</v>
      </c>
      <c r="N45" s="118">
        <f>'Data Set'!$AC38</f>
        <v>87.25</v>
      </c>
      <c r="O45" s="118">
        <f>'Data Set'!$AI38</f>
        <v>71</v>
      </c>
      <c r="P45" s="118">
        <f>'Data Set'!$AO38</f>
        <v>75.75</v>
      </c>
      <c r="Q45" s="118">
        <f t="shared" si="0"/>
        <v>72.25</v>
      </c>
      <c r="R45" s="118">
        <f>ROWS($M$9:M45)</f>
        <v>37</v>
      </c>
      <c r="S45" s="118" t="str">
        <f t="shared" si="1"/>
        <v/>
      </c>
      <c r="T45" s="118">
        <f>IFERROR(SMALL($S$9:$S$908,ROWS($S$9:S45)),"")</f>
        <v>587</v>
      </c>
      <c r="U45" s="118"/>
    </row>
    <row r="46" spans="3:21">
      <c r="C46" s="149" t="str">
        <f>IFERROR(INDEX($L$9:$Q$908,$T45,COLUMNS($A$10:A46)),"")</f>
        <v>Armaan Robles</v>
      </c>
      <c r="D46" s="149">
        <f>IFERROR(INDEX($L$9:$Q$908,$T45,COLUMNS($A$10:B46)),"")</f>
        <v>74.5</v>
      </c>
      <c r="E46" s="149">
        <f>IFERROR(INDEX($L$9:$Q$908,$T45,COLUMNS($A$10:C46)),"")</f>
        <v>67.5</v>
      </c>
      <c r="F46" s="149">
        <f>IFERROR(INDEX($L$9:$Q$908,$T45,COLUMNS($A$10:D46)),"")</f>
        <v>63</v>
      </c>
      <c r="G46" s="149">
        <f>IFERROR(INDEX($L$9:$Q$908,$T45,COLUMNS($A$10:E46)),"")</f>
        <v>63.25</v>
      </c>
      <c r="H46" s="149">
        <f>IFERROR(INDEX($L$9:$Q$908,$T45,COLUMNS($A$10:F46)),"")</f>
        <v>67.0625</v>
      </c>
      <c r="I46" s="147">
        <v>1</v>
      </c>
      <c r="K46" s="118">
        <f>'Data Set'!$H39</f>
        <v>1</v>
      </c>
      <c r="L46" s="145" t="str">
        <f>Examination!$B41</f>
        <v>Luciana Cairns</v>
      </c>
      <c r="M46" s="118">
        <f>'Data Set'!$W39</f>
        <v>68.75</v>
      </c>
      <c r="N46" s="118">
        <f>'Data Set'!$AC39</f>
        <v>77.5</v>
      </c>
      <c r="O46" s="118">
        <f>'Data Set'!$AI39</f>
        <v>52.5</v>
      </c>
      <c r="P46" s="118">
        <f>'Data Set'!$AO39</f>
        <v>67</v>
      </c>
      <c r="Q46" s="118">
        <f t="shared" si="0"/>
        <v>66.4375</v>
      </c>
      <c r="R46" s="118">
        <f>ROWS($M$9:M46)</f>
        <v>38</v>
      </c>
      <c r="S46" s="118" t="str">
        <f t="shared" si="1"/>
        <v/>
      </c>
      <c r="T46" s="118">
        <f>IFERROR(SMALL($S$9:$S$908,ROWS($S$9:S46)),"")</f>
        <v>588</v>
      </c>
      <c r="U46" s="118"/>
    </row>
    <row r="47" spans="3:21">
      <c r="C47" s="149" t="str">
        <f>IFERROR(INDEX($L$9:$Q$908,$T46,COLUMNS($A$10:A47)),"")</f>
        <v>Minnie Mckee</v>
      </c>
      <c r="D47" s="149">
        <f>IFERROR(INDEX($L$9:$Q$908,$T46,COLUMNS($A$10:B47)),"")</f>
        <v>89.5</v>
      </c>
      <c r="E47" s="149">
        <f>IFERROR(INDEX($L$9:$Q$908,$T46,COLUMNS($A$10:C47)),"")</f>
        <v>65.75</v>
      </c>
      <c r="F47" s="149">
        <f>IFERROR(INDEX($L$9:$Q$908,$T46,COLUMNS($A$10:D47)),"")</f>
        <v>73</v>
      </c>
      <c r="G47" s="149">
        <f>IFERROR(INDEX($L$9:$Q$908,$T46,COLUMNS($A$10:E47)),"")</f>
        <v>71.75</v>
      </c>
      <c r="H47" s="149">
        <f>IFERROR(INDEX($L$9:$Q$908,$T46,COLUMNS($A$10:F47)),"")</f>
        <v>75</v>
      </c>
      <c r="I47" s="148">
        <v>1</v>
      </c>
      <c r="K47" s="118">
        <f>'Data Set'!$H40</f>
        <v>1</v>
      </c>
      <c r="L47" s="145" t="str">
        <f>Examination!$B42</f>
        <v>Ayden Curtis</v>
      </c>
      <c r="M47" s="118">
        <f>'Data Set'!$W40</f>
        <v>60.25</v>
      </c>
      <c r="N47" s="118">
        <f>'Data Set'!$AC40</f>
        <v>46.25</v>
      </c>
      <c r="O47" s="118">
        <f>'Data Set'!$AI40</f>
        <v>60.5</v>
      </c>
      <c r="P47" s="118">
        <f>'Data Set'!$AO40</f>
        <v>55</v>
      </c>
      <c r="Q47" s="118">
        <f t="shared" si="0"/>
        <v>55.5</v>
      </c>
      <c r="R47" s="118">
        <f>ROWS($M$9:M47)</f>
        <v>39</v>
      </c>
      <c r="S47" s="118" t="str">
        <f t="shared" si="1"/>
        <v/>
      </c>
      <c r="T47" s="118">
        <f>IFERROR(SMALL($S$9:$S$908,ROWS($S$9:S47)),"")</f>
        <v>589</v>
      </c>
      <c r="U47" s="118"/>
    </row>
    <row r="48" spans="3:21">
      <c r="C48" s="149" t="str">
        <f>IFERROR(INDEX($L$9:$Q$908,$T47,COLUMNS($A$10:A48)),"")</f>
        <v>Camilla Oneal</v>
      </c>
      <c r="D48" s="149">
        <f>IFERROR(INDEX($L$9:$Q$908,$T47,COLUMNS($A$10:B48)),"")</f>
        <v>71.25</v>
      </c>
      <c r="E48" s="149">
        <f>IFERROR(INDEX($L$9:$Q$908,$T47,COLUMNS($A$10:C48)),"")</f>
        <v>67.75</v>
      </c>
      <c r="F48" s="149">
        <f>IFERROR(INDEX($L$9:$Q$908,$T47,COLUMNS($A$10:D48)),"")</f>
        <v>64.75</v>
      </c>
      <c r="G48" s="149">
        <f>IFERROR(INDEX($L$9:$Q$908,$T47,COLUMNS($A$10:E48)),"")</f>
        <v>73.5</v>
      </c>
      <c r="H48" s="149">
        <f>IFERROR(INDEX($L$9:$Q$908,$T47,COLUMNS($A$10:F48)),"")</f>
        <v>69.3125</v>
      </c>
      <c r="I48" s="147">
        <v>1</v>
      </c>
      <c r="K48" s="118">
        <f>'Data Set'!$H41</f>
        <v>1</v>
      </c>
      <c r="L48" s="145" t="str">
        <f>Examination!$B43</f>
        <v>Blaine Appleton</v>
      </c>
      <c r="M48" s="118">
        <f>'Data Set'!$W41</f>
        <v>58.25</v>
      </c>
      <c r="N48" s="118">
        <f>'Data Set'!$AC41</f>
        <v>77.25</v>
      </c>
      <c r="O48" s="118">
        <f>'Data Set'!$AI41</f>
        <v>55.5</v>
      </c>
      <c r="P48" s="118">
        <f>'Data Set'!$AO41</f>
        <v>79.25</v>
      </c>
      <c r="Q48" s="118">
        <f t="shared" si="0"/>
        <v>67.5625</v>
      </c>
      <c r="R48" s="118">
        <f>ROWS($M$9:M48)</f>
        <v>40</v>
      </c>
      <c r="S48" s="118" t="str">
        <f t="shared" si="1"/>
        <v/>
      </c>
      <c r="T48" s="118">
        <f>IFERROR(SMALL($S$9:$S$908,ROWS($S$9:S48)),"")</f>
        <v>590</v>
      </c>
      <c r="U48" s="118"/>
    </row>
    <row r="49" spans="3:21">
      <c r="C49" s="149" t="str">
        <f>IFERROR(INDEX($L$9:$Q$908,$T48,COLUMNS($A$10:A49)),"")</f>
        <v>Vivienne Blackburn</v>
      </c>
      <c r="D49" s="149">
        <f>IFERROR(INDEX($L$9:$Q$908,$T48,COLUMNS($A$10:B49)),"")</f>
        <v>75.25</v>
      </c>
      <c r="E49" s="149">
        <f>IFERROR(INDEX($L$9:$Q$908,$T48,COLUMNS($A$10:C49)),"")</f>
        <v>59.5</v>
      </c>
      <c r="F49" s="149">
        <f>IFERROR(INDEX($L$9:$Q$908,$T48,COLUMNS($A$10:D49)),"")</f>
        <v>79</v>
      </c>
      <c r="G49" s="149">
        <f>IFERROR(INDEX($L$9:$Q$908,$T48,COLUMNS($A$10:E49)),"")</f>
        <v>54.75</v>
      </c>
      <c r="H49" s="149">
        <f>IFERROR(INDEX($L$9:$Q$908,$T48,COLUMNS($A$10:F49)),"")</f>
        <v>67.125</v>
      </c>
      <c r="I49" s="148">
        <v>1</v>
      </c>
      <c r="K49" s="118">
        <f>'Data Set'!$H42</f>
        <v>1</v>
      </c>
      <c r="L49" s="145" t="str">
        <f>Examination!$B44</f>
        <v>Carrie-Ann Woods</v>
      </c>
      <c r="M49" s="118">
        <f>'Data Set'!$W42</f>
        <v>58.5</v>
      </c>
      <c r="N49" s="118">
        <f>'Data Set'!$AC42</f>
        <v>57.5</v>
      </c>
      <c r="O49" s="118">
        <f>'Data Set'!$AI42</f>
        <v>80.75</v>
      </c>
      <c r="P49" s="118">
        <f>'Data Set'!$AO42</f>
        <v>66.75</v>
      </c>
      <c r="Q49" s="118">
        <f t="shared" si="0"/>
        <v>65.875</v>
      </c>
      <c r="R49" s="118">
        <f>ROWS($M$9:M49)</f>
        <v>41</v>
      </c>
      <c r="S49" s="118" t="str">
        <f t="shared" si="1"/>
        <v/>
      </c>
      <c r="T49" s="118">
        <f>IFERROR(SMALL($S$9:$S$908,ROWS($S$9:S49)),"")</f>
        <v>591</v>
      </c>
      <c r="U49" s="118"/>
    </row>
    <row r="50" spans="3:21">
      <c r="C50" s="149" t="str">
        <f>IFERROR(INDEX($L$9:$Q$908,$T49,COLUMNS($A$10:A50)),"")</f>
        <v>Celyn Keenan</v>
      </c>
      <c r="D50" s="149">
        <f>IFERROR(INDEX($L$9:$Q$908,$T49,COLUMNS($A$10:B50)),"")</f>
        <v>73.5</v>
      </c>
      <c r="E50" s="149">
        <f>IFERROR(INDEX($L$9:$Q$908,$T49,COLUMNS($A$10:C50)),"")</f>
        <v>72.25</v>
      </c>
      <c r="F50" s="149">
        <f>IFERROR(INDEX($L$9:$Q$908,$T49,COLUMNS($A$10:D50)),"")</f>
        <v>77</v>
      </c>
      <c r="G50" s="149">
        <f>IFERROR(INDEX($L$9:$Q$908,$T49,COLUMNS($A$10:E50)),"")</f>
        <v>80.5</v>
      </c>
      <c r="H50" s="149">
        <f>IFERROR(INDEX($L$9:$Q$908,$T49,COLUMNS($A$10:F50)),"")</f>
        <v>75.8125</v>
      </c>
      <c r="I50" s="147">
        <v>1</v>
      </c>
      <c r="K50" s="118">
        <f>'Data Set'!$H43</f>
        <v>1</v>
      </c>
      <c r="L50" s="145" t="str">
        <f>Examination!$B45</f>
        <v>Emilio Nolan</v>
      </c>
      <c r="M50" s="118">
        <f>'Data Set'!$W43</f>
        <v>73.5</v>
      </c>
      <c r="N50" s="118">
        <f>'Data Set'!$AC43</f>
        <v>59.5</v>
      </c>
      <c r="O50" s="118">
        <f>'Data Set'!$AI43</f>
        <v>71.75</v>
      </c>
      <c r="P50" s="118">
        <f>'Data Set'!$AO43</f>
        <v>65.5</v>
      </c>
      <c r="Q50" s="118">
        <f t="shared" si="0"/>
        <v>67.5625</v>
      </c>
      <c r="R50" s="118">
        <f>ROWS($M$9:M50)</f>
        <v>42</v>
      </c>
      <c r="S50" s="118" t="str">
        <f t="shared" si="1"/>
        <v/>
      </c>
      <c r="T50" s="118">
        <f>IFERROR(SMALL($S$9:$S$908,ROWS($S$9:S50)),"")</f>
        <v>592</v>
      </c>
      <c r="U50" s="118"/>
    </row>
    <row r="51" spans="3:21">
      <c r="C51" s="149" t="str">
        <f>IFERROR(INDEX($L$9:$Q$908,$T50,COLUMNS($A$10:A51)),"")</f>
        <v>Anam Sparks</v>
      </c>
      <c r="D51" s="149">
        <f>IFERROR(INDEX($L$9:$Q$908,$T50,COLUMNS($A$10:B51)),"")</f>
        <v>80.5</v>
      </c>
      <c r="E51" s="149">
        <f>IFERROR(INDEX($L$9:$Q$908,$T50,COLUMNS($A$10:C51)),"")</f>
        <v>57.75</v>
      </c>
      <c r="F51" s="149">
        <f>IFERROR(INDEX($L$9:$Q$908,$T50,COLUMNS($A$10:D51)),"")</f>
        <v>75.5</v>
      </c>
      <c r="G51" s="149">
        <f>IFERROR(INDEX($L$9:$Q$908,$T50,COLUMNS($A$10:E51)),"")</f>
        <v>50.75</v>
      </c>
      <c r="H51" s="149">
        <f>IFERROR(INDEX($L$9:$Q$908,$T50,COLUMNS($A$10:F51)),"")</f>
        <v>66.125</v>
      </c>
      <c r="I51" s="148">
        <v>1</v>
      </c>
      <c r="K51" s="118">
        <f>'Data Set'!$H44</f>
        <v>1</v>
      </c>
      <c r="L51" s="145" t="str">
        <f>Examination!$B46</f>
        <v>Kareena Boyle</v>
      </c>
      <c r="M51" s="118">
        <f>'Data Set'!$W44</f>
        <v>77.75</v>
      </c>
      <c r="N51" s="118">
        <f>'Data Set'!$AC44</f>
        <v>65.75</v>
      </c>
      <c r="O51" s="118">
        <f>'Data Set'!$AI44</f>
        <v>68.5</v>
      </c>
      <c r="P51" s="118">
        <f>'Data Set'!$AO44</f>
        <v>69</v>
      </c>
      <c r="Q51" s="118">
        <f t="shared" si="0"/>
        <v>70.25</v>
      </c>
      <c r="R51" s="118">
        <f>ROWS($M$9:M51)</f>
        <v>43</v>
      </c>
      <c r="S51" s="118" t="str">
        <f t="shared" si="1"/>
        <v/>
      </c>
      <c r="T51" s="118">
        <f>IFERROR(SMALL($S$9:$S$908,ROWS($S$9:S51)),"")</f>
        <v>593</v>
      </c>
      <c r="U51" s="118"/>
    </row>
    <row r="52" spans="3:21">
      <c r="C52" s="149" t="str">
        <f>IFERROR(INDEX($L$9:$Q$908,$T51,COLUMNS($A$10:A52)),"")</f>
        <v>Hester Nixon</v>
      </c>
      <c r="D52" s="149">
        <f>IFERROR(INDEX($L$9:$Q$908,$T51,COLUMNS($A$10:B52)),"")</f>
        <v>77.75</v>
      </c>
      <c r="E52" s="149">
        <f>IFERROR(INDEX($L$9:$Q$908,$T51,COLUMNS($A$10:C52)),"")</f>
        <v>63.5</v>
      </c>
      <c r="F52" s="149">
        <f>IFERROR(INDEX($L$9:$Q$908,$T51,COLUMNS($A$10:D52)),"")</f>
        <v>69</v>
      </c>
      <c r="G52" s="149">
        <f>IFERROR(INDEX($L$9:$Q$908,$T51,COLUMNS($A$10:E52)),"")</f>
        <v>62.5</v>
      </c>
      <c r="H52" s="149">
        <f>IFERROR(INDEX($L$9:$Q$908,$T51,COLUMNS($A$10:F52)),"")</f>
        <v>68.1875</v>
      </c>
      <c r="I52" s="147">
        <v>1</v>
      </c>
      <c r="K52" s="118">
        <f>'Data Set'!$H45</f>
        <v>1</v>
      </c>
      <c r="L52" s="145" t="str">
        <f>Examination!$B47</f>
        <v>Parris Stark</v>
      </c>
      <c r="M52" s="118">
        <f>'Data Set'!$W45</f>
        <v>51.5</v>
      </c>
      <c r="N52" s="118">
        <f>'Data Set'!$AC45</f>
        <v>60</v>
      </c>
      <c r="O52" s="118">
        <f>'Data Set'!$AI45</f>
        <v>67.25</v>
      </c>
      <c r="P52" s="118">
        <f>'Data Set'!$AO45</f>
        <v>68.75</v>
      </c>
      <c r="Q52" s="118">
        <f t="shared" si="0"/>
        <v>61.875</v>
      </c>
      <c r="R52" s="118">
        <f>ROWS($M$9:M52)</f>
        <v>44</v>
      </c>
      <c r="S52" s="118" t="str">
        <f t="shared" si="1"/>
        <v/>
      </c>
      <c r="T52" s="118">
        <f>IFERROR(SMALL($S$9:$S$908,ROWS($S$9:S52)),"")</f>
        <v>594</v>
      </c>
      <c r="U52" s="118"/>
    </row>
    <row r="53" spans="3:21">
      <c r="C53" s="149" t="str">
        <f>IFERROR(INDEX($L$9:$Q$908,$T52,COLUMNS($A$10:A53)),"")</f>
        <v>Clarissa Sykes</v>
      </c>
      <c r="D53" s="149">
        <f>IFERROR(INDEX($L$9:$Q$908,$T52,COLUMNS($A$10:B53)),"")</f>
        <v>63.25</v>
      </c>
      <c r="E53" s="149">
        <f>IFERROR(INDEX($L$9:$Q$908,$T52,COLUMNS($A$10:C53)),"")</f>
        <v>69.75</v>
      </c>
      <c r="F53" s="149">
        <f>IFERROR(INDEX($L$9:$Q$908,$T52,COLUMNS($A$10:D53)),"")</f>
        <v>74.5</v>
      </c>
      <c r="G53" s="149">
        <f>IFERROR(INDEX($L$9:$Q$908,$T52,COLUMNS($A$10:E53)),"")</f>
        <v>66</v>
      </c>
      <c r="H53" s="149">
        <f>IFERROR(INDEX($L$9:$Q$908,$T52,COLUMNS($A$10:F53)),"")</f>
        <v>68.375</v>
      </c>
      <c r="I53" s="148">
        <v>1</v>
      </c>
      <c r="K53" s="118">
        <f>'Data Set'!$H46</f>
        <v>1</v>
      </c>
      <c r="L53" s="145" t="str">
        <f>Examination!$B48</f>
        <v>Kingsley Novak</v>
      </c>
      <c r="M53" s="118">
        <f>'Data Set'!$W46</f>
        <v>58.25</v>
      </c>
      <c r="N53" s="118">
        <f>'Data Set'!$AC46</f>
        <v>78</v>
      </c>
      <c r="O53" s="118">
        <f>'Data Set'!$AI46</f>
        <v>70</v>
      </c>
      <c r="P53" s="118">
        <f>'Data Set'!$AO46</f>
        <v>57.25</v>
      </c>
      <c r="Q53" s="118">
        <f t="shared" si="0"/>
        <v>65.875</v>
      </c>
      <c r="R53" s="118">
        <f>ROWS($M$9:M53)</f>
        <v>45</v>
      </c>
      <c r="S53" s="118" t="str">
        <f t="shared" si="1"/>
        <v/>
      </c>
      <c r="T53" s="118">
        <f>IFERROR(SMALL($S$9:$S$908,ROWS($S$9:S53)),"")</f>
        <v>595</v>
      </c>
      <c r="U53" s="118"/>
    </row>
    <row r="54" spans="3:21">
      <c r="C54" s="149" t="str">
        <f>IFERROR(INDEX($L$9:$Q$908,$T53,COLUMNS($A$10:A54)),"")</f>
        <v>Cormac Prince</v>
      </c>
      <c r="D54" s="149">
        <f>IFERROR(INDEX($L$9:$Q$908,$T53,COLUMNS($A$10:B54)),"")</f>
        <v>66.5</v>
      </c>
      <c r="E54" s="149">
        <f>IFERROR(INDEX($L$9:$Q$908,$T53,COLUMNS($A$10:C54)),"")</f>
        <v>64</v>
      </c>
      <c r="F54" s="149">
        <f>IFERROR(INDEX($L$9:$Q$908,$T53,COLUMNS($A$10:D54)),"")</f>
        <v>69.75</v>
      </c>
      <c r="G54" s="149">
        <f>IFERROR(INDEX($L$9:$Q$908,$T53,COLUMNS($A$10:E54)),"")</f>
        <v>66.75</v>
      </c>
      <c r="H54" s="149">
        <f>IFERROR(INDEX($L$9:$Q$908,$T53,COLUMNS($A$10:F54)),"")</f>
        <v>66.75</v>
      </c>
      <c r="I54" s="147">
        <v>1</v>
      </c>
      <c r="K54" s="118">
        <f>'Data Set'!$H47</f>
        <v>1</v>
      </c>
      <c r="L54" s="145" t="str">
        <f>Examination!$B49</f>
        <v>Raphael Ashley</v>
      </c>
      <c r="M54" s="118">
        <f>'Data Set'!$W47</f>
        <v>71.25</v>
      </c>
      <c r="N54" s="118">
        <f>'Data Set'!$AC47</f>
        <v>67.25</v>
      </c>
      <c r="O54" s="118">
        <f>'Data Set'!$AI47</f>
        <v>65.75</v>
      </c>
      <c r="P54" s="118">
        <f>'Data Set'!$AO47</f>
        <v>66.5</v>
      </c>
      <c r="Q54" s="118">
        <f t="shared" si="0"/>
        <v>67.6875</v>
      </c>
      <c r="R54" s="118">
        <f>ROWS($M$9:M54)</f>
        <v>46</v>
      </c>
      <c r="S54" s="118" t="str">
        <f t="shared" si="1"/>
        <v/>
      </c>
      <c r="T54" s="118">
        <f>IFERROR(SMALL($S$9:$S$908,ROWS($S$9:S54)),"")</f>
        <v>596</v>
      </c>
      <c r="U54" s="118"/>
    </row>
    <row r="55" spans="3:21">
      <c r="C55" s="149" t="str">
        <f>IFERROR(INDEX($L$9:$Q$908,$T54,COLUMNS($A$10:A55)),"")</f>
        <v>Carol Prentice</v>
      </c>
      <c r="D55" s="149">
        <f>IFERROR(INDEX($L$9:$Q$908,$T54,COLUMNS($A$10:B55)),"")</f>
        <v>59.5</v>
      </c>
      <c r="E55" s="149">
        <f>IFERROR(INDEX($L$9:$Q$908,$T54,COLUMNS($A$10:C55)),"")</f>
        <v>69</v>
      </c>
      <c r="F55" s="149">
        <f>IFERROR(INDEX($L$9:$Q$908,$T54,COLUMNS($A$10:D55)),"")</f>
        <v>66.5</v>
      </c>
      <c r="G55" s="149">
        <f>IFERROR(INDEX($L$9:$Q$908,$T54,COLUMNS($A$10:E55)),"")</f>
        <v>77.25</v>
      </c>
      <c r="H55" s="149">
        <f>IFERROR(INDEX($L$9:$Q$908,$T54,COLUMNS($A$10:F55)),"")</f>
        <v>68.0625</v>
      </c>
      <c r="I55" s="148">
        <v>1</v>
      </c>
      <c r="K55" s="118">
        <f>'Data Set'!$H48</f>
        <v>1</v>
      </c>
      <c r="L55" s="145" t="str">
        <f>Examination!$B50</f>
        <v>Cassius Nielsen</v>
      </c>
      <c r="M55" s="118">
        <f>'Data Set'!$W48</f>
        <v>69.75</v>
      </c>
      <c r="N55" s="118">
        <f>'Data Set'!$AC48</f>
        <v>42</v>
      </c>
      <c r="O55" s="118">
        <f>'Data Set'!$AI48</f>
        <v>67</v>
      </c>
      <c r="P55" s="118">
        <f>'Data Set'!$AO48</f>
        <v>73.75</v>
      </c>
      <c r="Q55" s="118">
        <f t="shared" si="0"/>
        <v>63.125</v>
      </c>
      <c r="R55" s="118">
        <f>ROWS($M$9:M55)</f>
        <v>47</v>
      </c>
      <c r="S55" s="118" t="str">
        <f t="shared" si="1"/>
        <v/>
      </c>
      <c r="T55" s="118">
        <f>IFERROR(SMALL($S$9:$S$908,ROWS($S$9:S55)),"")</f>
        <v>597</v>
      </c>
      <c r="U55" s="118"/>
    </row>
    <row r="56" spans="3:21">
      <c r="C56" s="149" t="str">
        <f>IFERROR(INDEX($L$9:$Q$908,$T55,COLUMNS($A$10:A56)),"")</f>
        <v>Iram Mclellan</v>
      </c>
      <c r="D56" s="149">
        <f>IFERROR(INDEX($L$9:$Q$908,$T55,COLUMNS($A$10:B56)),"")</f>
        <v>78.25</v>
      </c>
      <c r="E56" s="149">
        <f>IFERROR(INDEX($L$9:$Q$908,$T55,COLUMNS($A$10:C56)),"")</f>
        <v>69</v>
      </c>
      <c r="F56" s="149">
        <f>IFERROR(INDEX($L$9:$Q$908,$T55,COLUMNS($A$10:D56)),"")</f>
        <v>64.25</v>
      </c>
      <c r="G56" s="149">
        <f>IFERROR(INDEX($L$9:$Q$908,$T55,COLUMNS($A$10:E56)),"")</f>
        <v>78</v>
      </c>
      <c r="H56" s="149">
        <f>IFERROR(INDEX($L$9:$Q$908,$T55,COLUMNS($A$10:F56)),"")</f>
        <v>72.375</v>
      </c>
      <c r="I56" s="147">
        <v>1</v>
      </c>
      <c r="K56" s="118">
        <f>'Data Set'!$H49</f>
        <v>1</v>
      </c>
      <c r="L56" s="145" t="str">
        <f>Examination!$B51</f>
        <v>Ayyub Dickson</v>
      </c>
      <c r="M56" s="118">
        <f>'Data Set'!$W49</f>
        <v>72</v>
      </c>
      <c r="N56" s="118">
        <f>'Data Set'!$AC49</f>
        <v>83</v>
      </c>
      <c r="O56" s="118">
        <f>'Data Set'!$AI49</f>
        <v>51.25</v>
      </c>
      <c r="P56" s="118">
        <f>'Data Set'!$AO49</f>
        <v>61.25</v>
      </c>
      <c r="Q56" s="118">
        <f t="shared" si="0"/>
        <v>66.875</v>
      </c>
      <c r="R56" s="118">
        <f>ROWS($M$9:M56)</f>
        <v>48</v>
      </c>
      <c r="S56" s="118" t="str">
        <f t="shared" si="1"/>
        <v/>
      </c>
      <c r="T56" s="118">
        <f>IFERROR(SMALL($S$9:$S$908,ROWS($S$9:S56)),"")</f>
        <v>598</v>
      </c>
      <c r="U56" s="118"/>
    </row>
    <row r="57" spans="3:21">
      <c r="C57" s="149" t="str">
        <f>IFERROR(INDEX($L$9:$Q$908,$T56,COLUMNS($A$10:A57)),"")</f>
        <v>Darlene Berry</v>
      </c>
      <c r="D57" s="149">
        <f>IFERROR(INDEX($L$9:$Q$908,$T56,COLUMNS($A$10:B57)),"")</f>
        <v>70.75</v>
      </c>
      <c r="E57" s="149">
        <f>IFERROR(INDEX($L$9:$Q$908,$T56,COLUMNS($A$10:C57)),"")</f>
        <v>73</v>
      </c>
      <c r="F57" s="149">
        <f>IFERROR(INDEX($L$9:$Q$908,$T56,COLUMNS($A$10:D57)),"")</f>
        <v>61</v>
      </c>
      <c r="G57" s="149">
        <f>IFERROR(INDEX($L$9:$Q$908,$T56,COLUMNS($A$10:E57)),"")</f>
        <v>56.75</v>
      </c>
      <c r="H57" s="149">
        <f>IFERROR(INDEX($L$9:$Q$908,$T56,COLUMNS($A$10:F57)),"")</f>
        <v>65.375</v>
      </c>
      <c r="I57" s="148">
        <v>1</v>
      </c>
      <c r="K57" s="118">
        <f>'Data Set'!$H50</f>
        <v>1</v>
      </c>
      <c r="L57" s="145" t="str">
        <f>Examination!$B52</f>
        <v>Elin Bullock</v>
      </c>
      <c r="M57" s="118">
        <f>'Data Set'!$W50</f>
        <v>66.5</v>
      </c>
      <c r="N57" s="118">
        <f>'Data Set'!$AC50</f>
        <v>56.75</v>
      </c>
      <c r="O57" s="118">
        <f>'Data Set'!$AI50</f>
        <v>67.75</v>
      </c>
      <c r="P57" s="118">
        <f>'Data Set'!$AO50</f>
        <v>62.75</v>
      </c>
      <c r="Q57" s="118">
        <f t="shared" si="0"/>
        <v>63.4375</v>
      </c>
      <c r="R57" s="118">
        <f>ROWS($M$9:M57)</f>
        <v>49</v>
      </c>
      <c r="S57" s="118" t="str">
        <f t="shared" si="1"/>
        <v/>
      </c>
      <c r="T57" s="118">
        <f>IFERROR(SMALL($S$9:$S$908,ROWS($S$9:S57)),"")</f>
        <v>599</v>
      </c>
      <c r="U57" s="118"/>
    </row>
    <row r="58" spans="3:21">
      <c r="C58" s="149" t="str">
        <f>IFERROR(INDEX($L$9:$Q$908,$T57,COLUMNS($A$10:A58)),"")</f>
        <v>Daryl Everett</v>
      </c>
      <c r="D58" s="149">
        <f>IFERROR(INDEX($L$9:$Q$908,$T57,COLUMNS($A$10:B58)),"")</f>
        <v>53.75</v>
      </c>
      <c r="E58" s="149">
        <f>IFERROR(INDEX($L$9:$Q$908,$T57,COLUMNS($A$10:C58)),"")</f>
        <v>62.75</v>
      </c>
      <c r="F58" s="149">
        <f>IFERROR(INDEX($L$9:$Q$908,$T57,COLUMNS($A$10:D58)),"")</f>
        <v>79</v>
      </c>
      <c r="G58" s="149">
        <f>IFERROR(INDEX($L$9:$Q$908,$T57,COLUMNS($A$10:E58)),"")</f>
        <v>70.25</v>
      </c>
      <c r="H58" s="149">
        <f>IFERROR(INDEX($L$9:$Q$908,$T57,COLUMNS($A$10:F58)),"")</f>
        <v>66.4375</v>
      </c>
      <c r="I58" s="147">
        <v>1</v>
      </c>
      <c r="K58" s="118">
        <f>'Data Set'!$H51</f>
        <v>1</v>
      </c>
      <c r="L58" s="145" t="str">
        <f>Examination!$B53</f>
        <v>Jak Rosas</v>
      </c>
      <c r="M58" s="118">
        <f>'Data Set'!$W51</f>
        <v>77</v>
      </c>
      <c r="N58" s="118">
        <f>'Data Set'!$AC51</f>
        <v>79.25</v>
      </c>
      <c r="O58" s="118">
        <f>'Data Set'!$AI51</f>
        <v>50.25</v>
      </c>
      <c r="P58" s="118">
        <f>'Data Set'!$AO51</f>
        <v>63.5</v>
      </c>
      <c r="Q58" s="118">
        <f t="shared" si="0"/>
        <v>67.5</v>
      </c>
      <c r="R58" s="118">
        <f>ROWS($M$9:M58)</f>
        <v>50</v>
      </c>
      <c r="S58" s="118" t="str">
        <f t="shared" si="1"/>
        <v/>
      </c>
      <c r="T58" s="118">
        <f>IFERROR(SMALL($S$9:$S$908,ROWS($S$9:S58)),"")</f>
        <v>600</v>
      </c>
      <c r="U58" s="118"/>
    </row>
    <row r="59" spans="3:21">
      <c r="C59" s="149" t="str">
        <f>IFERROR(INDEX($L$9:$Q$908,$T58,COLUMNS($A$10:A59)),"")</f>
        <v>Ian Fischer</v>
      </c>
      <c r="D59" s="149">
        <f>IFERROR(INDEX($L$9:$Q$908,$T58,COLUMNS($A$10:B59)),"")</f>
        <v>79</v>
      </c>
      <c r="E59" s="149">
        <f>IFERROR(INDEX($L$9:$Q$908,$T58,COLUMNS($A$10:C59)),"")</f>
        <v>69.75</v>
      </c>
      <c r="F59" s="149">
        <f>IFERROR(INDEX($L$9:$Q$908,$T58,COLUMNS($A$10:D59)),"")</f>
        <v>67.75</v>
      </c>
      <c r="G59" s="149">
        <f>IFERROR(INDEX($L$9:$Q$908,$T58,COLUMNS($A$10:E59)),"")</f>
        <v>46.5</v>
      </c>
      <c r="H59" s="149">
        <f>IFERROR(INDEX($L$9:$Q$908,$T58,COLUMNS($A$10:F59)),"")</f>
        <v>65.75</v>
      </c>
      <c r="I59" s="148">
        <v>1</v>
      </c>
      <c r="K59" s="118">
        <f>'Data Set'!$H52</f>
        <v>1</v>
      </c>
      <c r="L59" s="145" t="str">
        <f>Examination!$B54</f>
        <v>Iolo Armstrong</v>
      </c>
      <c r="M59" s="118">
        <f>'Data Set'!$W52</f>
        <v>64.25</v>
      </c>
      <c r="N59" s="118">
        <f>'Data Set'!$AC52</f>
        <v>75.25</v>
      </c>
      <c r="O59" s="118">
        <f>'Data Set'!$AI52</f>
        <v>93.25</v>
      </c>
      <c r="P59" s="118">
        <f>'Data Set'!$AO52</f>
        <v>66.5</v>
      </c>
      <c r="Q59" s="118">
        <f t="shared" si="0"/>
        <v>74.8125</v>
      </c>
      <c r="R59" s="118">
        <f>ROWS($M$9:M59)</f>
        <v>51</v>
      </c>
      <c r="S59" s="118" t="str">
        <f t="shared" si="1"/>
        <v/>
      </c>
      <c r="T59" s="118">
        <f>IFERROR(SMALL($S$9:$S$908,ROWS($S$9:S59)),"")</f>
        <v>601</v>
      </c>
      <c r="U59" s="118"/>
    </row>
    <row r="60" spans="3:21">
      <c r="C60" s="149" t="str">
        <f>IFERROR(INDEX($L$9:$Q$908,$T59,COLUMNS($A$10:A60)),"")</f>
        <v>Manuel Klein</v>
      </c>
      <c r="D60" s="149">
        <f>IFERROR(INDEX($L$9:$Q$908,$T59,COLUMNS($A$10:B60)),"")</f>
        <v>65.25</v>
      </c>
      <c r="E60" s="149">
        <f>IFERROR(INDEX($L$9:$Q$908,$T59,COLUMNS($A$10:C60)),"")</f>
        <v>81.75</v>
      </c>
      <c r="F60" s="149">
        <f>IFERROR(INDEX($L$9:$Q$908,$T59,COLUMNS($A$10:D60)),"")</f>
        <v>44.75</v>
      </c>
      <c r="G60" s="149">
        <f>IFERROR(INDEX($L$9:$Q$908,$T59,COLUMNS($A$10:E60)),"")</f>
        <v>57.75</v>
      </c>
      <c r="H60" s="149">
        <f>IFERROR(INDEX($L$9:$Q$908,$T59,COLUMNS($A$10:F60)),"")</f>
        <v>62.375</v>
      </c>
      <c r="I60" s="147">
        <v>1</v>
      </c>
      <c r="K60" s="118">
        <f>'Data Set'!$H53</f>
        <v>1</v>
      </c>
      <c r="L60" s="145" t="str">
        <f>Examination!$B55</f>
        <v>Bronte Kouma</v>
      </c>
      <c r="M60" s="118">
        <f>'Data Set'!$W53</f>
        <v>60</v>
      </c>
      <c r="N60" s="118">
        <f>'Data Set'!$AC53</f>
        <v>47.25</v>
      </c>
      <c r="O60" s="118">
        <f>'Data Set'!$AI53</f>
        <v>80.75</v>
      </c>
      <c r="P60" s="118">
        <f>'Data Set'!$AO53</f>
        <v>74</v>
      </c>
      <c r="Q60" s="118">
        <f t="shared" si="0"/>
        <v>65.5</v>
      </c>
      <c r="R60" s="118">
        <f>ROWS($M$9:M60)</f>
        <v>52</v>
      </c>
      <c r="S60" s="118" t="str">
        <f t="shared" si="1"/>
        <v/>
      </c>
      <c r="T60" s="118">
        <f>IFERROR(SMALL($S$9:$S$908,ROWS($S$9:S60)),"")</f>
        <v>602</v>
      </c>
      <c r="U60" s="118"/>
    </row>
    <row r="61" spans="3:21">
      <c r="C61" s="149" t="str">
        <f>IFERROR(INDEX($L$9:$Q$908,$T60,COLUMNS($A$10:A61)),"")</f>
        <v>Poppy-Rose Phan</v>
      </c>
      <c r="D61" s="149">
        <f>IFERROR(INDEX($L$9:$Q$908,$T60,COLUMNS($A$10:B61)),"")</f>
        <v>65.5</v>
      </c>
      <c r="E61" s="149">
        <f>IFERROR(INDEX($L$9:$Q$908,$T60,COLUMNS($A$10:C61)),"")</f>
        <v>59.25</v>
      </c>
      <c r="F61" s="149">
        <f>IFERROR(INDEX($L$9:$Q$908,$T60,COLUMNS($A$10:D61)),"")</f>
        <v>74</v>
      </c>
      <c r="G61" s="149">
        <f>IFERROR(INDEX($L$9:$Q$908,$T60,COLUMNS($A$10:E61)),"")</f>
        <v>69.75</v>
      </c>
      <c r="H61" s="149">
        <f>IFERROR(INDEX($L$9:$Q$908,$T60,COLUMNS($A$10:F61)),"")</f>
        <v>67.125</v>
      </c>
      <c r="I61" s="148">
        <v>1</v>
      </c>
      <c r="K61" s="118">
        <f>'Data Set'!$H54</f>
        <v>1</v>
      </c>
      <c r="L61" s="145" t="str">
        <f>Examination!$B56</f>
        <v>Lindsey Mata</v>
      </c>
      <c r="M61" s="118">
        <f>'Data Set'!$W54</f>
        <v>80.5</v>
      </c>
      <c r="N61" s="118">
        <f>'Data Set'!$AC54</f>
        <v>57</v>
      </c>
      <c r="O61" s="118">
        <f>'Data Set'!$AI54</f>
        <v>70.75</v>
      </c>
      <c r="P61" s="118">
        <f>'Data Set'!$AO54</f>
        <v>66.75</v>
      </c>
      <c r="Q61" s="118">
        <f t="shared" si="0"/>
        <v>68.75</v>
      </c>
      <c r="R61" s="118">
        <f>ROWS($M$9:M61)</f>
        <v>53</v>
      </c>
      <c r="S61" s="118" t="str">
        <f t="shared" si="1"/>
        <v/>
      </c>
      <c r="T61" s="118">
        <f>IFERROR(SMALL($S$9:$S$908,ROWS($S$9:S61)),"")</f>
        <v>603</v>
      </c>
      <c r="U61" s="118"/>
    </row>
    <row r="62" spans="3:21">
      <c r="C62" s="149" t="str">
        <f>IFERROR(INDEX($L$9:$Q$908,$T61,COLUMNS($A$10:A62)),"")</f>
        <v>Hibah Schultz</v>
      </c>
      <c r="D62" s="149">
        <f>IFERROR(INDEX($L$9:$Q$908,$T61,COLUMNS($A$10:B62)),"")</f>
        <v>72.25</v>
      </c>
      <c r="E62" s="149">
        <f>IFERROR(INDEX($L$9:$Q$908,$T61,COLUMNS($A$10:C62)),"")</f>
        <v>68.75</v>
      </c>
      <c r="F62" s="149">
        <f>IFERROR(INDEX($L$9:$Q$908,$T61,COLUMNS($A$10:D62)),"")</f>
        <v>52</v>
      </c>
      <c r="G62" s="149">
        <f>IFERROR(INDEX($L$9:$Q$908,$T61,COLUMNS($A$10:E62)),"")</f>
        <v>70.75</v>
      </c>
      <c r="H62" s="149">
        <f>IFERROR(INDEX($L$9:$Q$908,$T61,COLUMNS($A$10:F62)),"")</f>
        <v>65.9375</v>
      </c>
      <c r="I62" s="147">
        <v>1</v>
      </c>
      <c r="K62" s="118">
        <f>'Data Set'!$H55</f>
        <v>1</v>
      </c>
      <c r="L62" s="145" t="str">
        <f>Examination!$B57</f>
        <v>Kay Oneil</v>
      </c>
      <c r="M62" s="118">
        <f>'Data Set'!$W55</f>
        <v>65.5</v>
      </c>
      <c r="N62" s="118">
        <f>'Data Set'!$AC55</f>
        <v>58.5</v>
      </c>
      <c r="O62" s="118">
        <f>'Data Set'!$AI55</f>
        <v>76.75</v>
      </c>
      <c r="P62" s="118">
        <f>'Data Set'!$AO55</f>
        <v>65</v>
      </c>
      <c r="Q62" s="118">
        <f t="shared" si="0"/>
        <v>66.4375</v>
      </c>
      <c r="R62" s="118">
        <f>ROWS($M$9:M62)</f>
        <v>54</v>
      </c>
      <c r="S62" s="118" t="str">
        <f t="shared" si="1"/>
        <v/>
      </c>
      <c r="T62" s="118">
        <f>IFERROR(SMALL($S$9:$S$908,ROWS($S$9:S62)),"")</f>
        <v>604</v>
      </c>
      <c r="U62" s="118"/>
    </row>
    <row r="63" spans="3:21">
      <c r="C63" s="149" t="str">
        <f>IFERROR(INDEX($L$9:$Q$908,$T62,COLUMNS($A$10:A63)),"")</f>
        <v>Mackenzie Randolph</v>
      </c>
      <c r="D63" s="149">
        <f>IFERROR(INDEX($L$9:$Q$908,$T62,COLUMNS($A$10:B63)),"")</f>
        <v>72</v>
      </c>
      <c r="E63" s="149">
        <f>IFERROR(INDEX($L$9:$Q$908,$T62,COLUMNS($A$10:C63)),"")</f>
        <v>73.5</v>
      </c>
      <c r="F63" s="149">
        <f>IFERROR(INDEX($L$9:$Q$908,$T62,COLUMNS($A$10:D63)),"")</f>
        <v>54.25</v>
      </c>
      <c r="G63" s="149">
        <f>IFERROR(INDEX($L$9:$Q$908,$T62,COLUMNS($A$10:E63)),"")</f>
        <v>54.75</v>
      </c>
      <c r="H63" s="149">
        <f>IFERROR(INDEX($L$9:$Q$908,$T62,COLUMNS($A$10:F63)),"")</f>
        <v>63.625</v>
      </c>
      <c r="I63" s="148">
        <v>1</v>
      </c>
      <c r="K63" s="118">
        <f>'Data Set'!$H56</f>
        <v>1</v>
      </c>
      <c r="L63" s="145" t="str">
        <f>Examination!$B58</f>
        <v>Kester Estrada</v>
      </c>
      <c r="M63" s="118">
        <f>'Data Set'!$W56</f>
        <v>69.75</v>
      </c>
      <c r="N63" s="118">
        <f>'Data Set'!$AC56</f>
        <v>56.75</v>
      </c>
      <c r="O63" s="118">
        <f>'Data Set'!$AI56</f>
        <v>74</v>
      </c>
      <c r="P63" s="118">
        <f>'Data Set'!$AO56</f>
        <v>69</v>
      </c>
      <c r="Q63" s="118">
        <f t="shared" si="0"/>
        <v>67.375</v>
      </c>
      <c r="R63" s="118">
        <f>ROWS($M$9:M63)</f>
        <v>55</v>
      </c>
      <c r="S63" s="118" t="str">
        <f t="shared" si="1"/>
        <v/>
      </c>
      <c r="T63" s="118">
        <f>IFERROR(SMALL($S$9:$S$908,ROWS($S$9:S63)),"")</f>
        <v>605</v>
      </c>
      <c r="U63" s="118"/>
    </row>
    <row r="64" spans="3:21">
      <c r="C64" s="149" t="str">
        <f>IFERROR(INDEX($L$9:$Q$908,$T63,COLUMNS($A$10:A64)),"")</f>
        <v>Lia Lister</v>
      </c>
      <c r="D64" s="149">
        <f>IFERROR(INDEX($L$9:$Q$908,$T63,COLUMNS($A$10:B64)),"")</f>
        <v>64.25</v>
      </c>
      <c r="E64" s="149">
        <f>IFERROR(INDEX($L$9:$Q$908,$T63,COLUMNS($A$10:C64)),"")</f>
        <v>79.75</v>
      </c>
      <c r="F64" s="149">
        <f>IFERROR(INDEX($L$9:$Q$908,$T63,COLUMNS($A$10:D64)),"")</f>
        <v>60.25</v>
      </c>
      <c r="G64" s="149">
        <f>IFERROR(INDEX($L$9:$Q$908,$T63,COLUMNS($A$10:E64)),"")</f>
        <v>55.5</v>
      </c>
      <c r="H64" s="149">
        <f>IFERROR(INDEX($L$9:$Q$908,$T63,COLUMNS($A$10:F64)),"")</f>
        <v>64.9375</v>
      </c>
      <c r="I64" s="147">
        <v>1</v>
      </c>
      <c r="K64" s="118">
        <f>'Data Set'!$H57</f>
        <v>1</v>
      </c>
      <c r="L64" s="145" t="str">
        <f>Examination!$B59</f>
        <v>Jagdeep Dixon</v>
      </c>
      <c r="M64" s="118">
        <f>'Data Set'!$W57</f>
        <v>57.75</v>
      </c>
      <c r="N64" s="118">
        <f>'Data Set'!$AC57</f>
        <v>78.75</v>
      </c>
      <c r="O64" s="118">
        <f>'Data Set'!$AI57</f>
        <v>66.75</v>
      </c>
      <c r="P64" s="118">
        <f>'Data Set'!$AO57</f>
        <v>73.5</v>
      </c>
      <c r="Q64" s="118">
        <f t="shared" si="0"/>
        <v>69.1875</v>
      </c>
      <c r="R64" s="118">
        <f>ROWS($M$9:M64)</f>
        <v>56</v>
      </c>
      <c r="S64" s="118" t="str">
        <f t="shared" si="1"/>
        <v/>
      </c>
      <c r="T64" s="118">
        <f>IFERROR(SMALL($S$9:$S$908,ROWS($S$9:S64)),"")</f>
        <v>606</v>
      </c>
      <c r="U64" s="118"/>
    </row>
    <row r="65" spans="3:21">
      <c r="C65" s="149" t="str">
        <f>IFERROR(INDEX($L$9:$Q$908,$T64,COLUMNS($A$10:A65)),"")</f>
        <v>Sonya Brook</v>
      </c>
      <c r="D65" s="149">
        <f>IFERROR(INDEX($L$9:$Q$908,$T64,COLUMNS($A$10:B65)),"")</f>
        <v>68.5</v>
      </c>
      <c r="E65" s="149">
        <f>IFERROR(INDEX($L$9:$Q$908,$T64,COLUMNS($A$10:C65)),"")</f>
        <v>66.25</v>
      </c>
      <c r="F65" s="149">
        <f>IFERROR(INDEX($L$9:$Q$908,$T64,COLUMNS($A$10:D65)),"")</f>
        <v>76</v>
      </c>
      <c r="G65" s="149">
        <f>IFERROR(INDEX($L$9:$Q$908,$T64,COLUMNS($A$10:E65)),"")</f>
        <v>75</v>
      </c>
      <c r="H65" s="149">
        <f>IFERROR(INDEX($L$9:$Q$908,$T64,COLUMNS($A$10:F65)),"")</f>
        <v>71.4375</v>
      </c>
      <c r="I65" s="148">
        <v>1</v>
      </c>
      <c r="K65" s="118">
        <f>'Data Set'!$H58</f>
        <v>1</v>
      </c>
      <c r="L65" s="145" t="str">
        <f>Examination!$B60</f>
        <v>Ayomide Elliott</v>
      </c>
      <c r="M65" s="118">
        <f>'Data Set'!$W58</f>
        <v>70.25</v>
      </c>
      <c r="N65" s="118">
        <f>'Data Set'!$AC58</f>
        <v>73.75</v>
      </c>
      <c r="O65" s="118">
        <f>'Data Set'!$AI58</f>
        <v>57.75</v>
      </c>
      <c r="P65" s="118">
        <f>'Data Set'!$AO58</f>
        <v>54</v>
      </c>
      <c r="Q65" s="118">
        <f t="shared" si="0"/>
        <v>63.9375</v>
      </c>
      <c r="R65" s="118">
        <f>ROWS($M$9:M65)</f>
        <v>57</v>
      </c>
      <c r="S65" s="118" t="str">
        <f t="shared" si="1"/>
        <v/>
      </c>
      <c r="T65" s="118">
        <f>IFERROR(SMALL($S$9:$S$908,ROWS($S$9:S65)),"")</f>
        <v>607</v>
      </c>
      <c r="U65" s="118"/>
    </row>
    <row r="66" spans="3:21">
      <c r="C66" s="149" t="str">
        <f>IFERROR(INDEX($L$9:$Q$908,$T65,COLUMNS($A$10:A66)),"")</f>
        <v>Malaki Kearns</v>
      </c>
      <c r="D66" s="149">
        <f>IFERROR(INDEX($L$9:$Q$908,$T65,COLUMNS($A$10:B66)),"")</f>
        <v>61.25</v>
      </c>
      <c r="E66" s="149">
        <f>IFERROR(INDEX($L$9:$Q$908,$T65,COLUMNS($A$10:C66)),"")</f>
        <v>64.5</v>
      </c>
      <c r="F66" s="149">
        <f>IFERROR(INDEX($L$9:$Q$908,$T65,COLUMNS($A$10:D66)),"")</f>
        <v>72</v>
      </c>
      <c r="G66" s="149">
        <f>IFERROR(INDEX($L$9:$Q$908,$T65,COLUMNS($A$10:E66)),"")</f>
        <v>50.75</v>
      </c>
      <c r="H66" s="149">
        <f>IFERROR(INDEX($L$9:$Q$908,$T65,COLUMNS($A$10:F66)),"")</f>
        <v>62.125</v>
      </c>
      <c r="I66" s="147">
        <v>1</v>
      </c>
      <c r="K66" s="118">
        <f>'Data Set'!$H59</f>
        <v>1</v>
      </c>
      <c r="L66" s="145" t="str">
        <f>Examination!$B61</f>
        <v>Ayush Dupont</v>
      </c>
      <c r="M66" s="118">
        <f>'Data Set'!$W59</f>
        <v>79.25</v>
      </c>
      <c r="N66" s="118">
        <f>'Data Set'!$AC59</f>
        <v>71.25</v>
      </c>
      <c r="O66" s="118">
        <f>'Data Set'!$AI59</f>
        <v>55.5</v>
      </c>
      <c r="P66" s="118">
        <f>'Data Set'!$AO59</f>
        <v>72</v>
      </c>
      <c r="Q66" s="118">
        <f t="shared" si="0"/>
        <v>69.5</v>
      </c>
      <c r="R66" s="118">
        <f>ROWS($M$9:M66)</f>
        <v>58</v>
      </c>
      <c r="S66" s="118" t="str">
        <f t="shared" si="1"/>
        <v/>
      </c>
      <c r="T66" s="118">
        <f>IFERROR(SMALL($S$9:$S$908,ROWS($S$9:S66)),"")</f>
        <v>608</v>
      </c>
      <c r="U66" s="118"/>
    </row>
    <row r="67" spans="3:21">
      <c r="C67" s="149" t="str">
        <f>IFERROR(INDEX($L$9:$Q$908,$T66,COLUMNS($A$10:A67)),"")</f>
        <v>Aeryn Fellows</v>
      </c>
      <c r="D67" s="149">
        <f>IFERROR(INDEX($L$9:$Q$908,$T66,COLUMNS($A$10:B67)),"")</f>
        <v>72.5</v>
      </c>
      <c r="E67" s="149">
        <f>IFERROR(INDEX($L$9:$Q$908,$T66,COLUMNS($A$10:C67)),"")</f>
        <v>64.5</v>
      </c>
      <c r="F67" s="149">
        <f>IFERROR(INDEX($L$9:$Q$908,$T66,COLUMNS($A$10:D67)),"")</f>
        <v>70</v>
      </c>
      <c r="G67" s="149">
        <f>IFERROR(INDEX($L$9:$Q$908,$T66,COLUMNS($A$10:E67)),"")</f>
        <v>70</v>
      </c>
      <c r="H67" s="149">
        <f>IFERROR(INDEX($L$9:$Q$908,$T66,COLUMNS($A$10:F67)),"")</f>
        <v>69.25</v>
      </c>
      <c r="I67" s="148">
        <v>1</v>
      </c>
      <c r="K67" s="118">
        <f>'Data Set'!$H60</f>
        <v>1</v>
      </c>
      <c r="L67" s="145" t="str">
        <f>Examination!$B62</f>
        <v>Muskaan Fraser</v>
      </c>
      <c r="M67" s="118">
        <f>'Data Set'!$W60</f>
        <v>79</v>
      </c>
      <c r="N67" s="118">
        <f>'Data Set'!$AC60</f>
        <v>54.5</v>
      </c>
      <c r="O67" s="118">
        <f>'Data Set'!$AI60</f>
        <v>76.75</v>
      </c>
      <c r="P67" s="118">
        <f>'Data Set'!$AO60</f>
        <v>65.25</v>
      </c>
      <c r="Q67" s="118">
        <f t="shared" si="0"/>
        <v>68.875</v>
      </c>
      <c r="R67" s="118">
        <f>ROWS($M$9:M67)</f>
        <v>59</v>
      </c>
      <c r="S67" s="118" t="str">
        <f t="shared" si="1"/>
        <v/>
      </c>
      <c r="T67" s="118">
        <f>IFERROR(SMALL($S$9:$S$908,ROWS($S$9:S67)),"")</f>
        <v>609</v>
      </c>
      <c r="U67" s="118"/>
    </row>
    <row r="68" spans="3:21">
      <c r="C68" s="149" t="str">
        <f>IFERROR(INDEX($L$9:$Q$908,$T67,COLUMNS($A$10:A68)),"")</f>
        <v>Juan Grimes</v>
      </c>
      <c r="D68" s="149">
        <f>IFERROR(INDEX($L$9:$Q$908,$T67,COLUMNS($A$10:B68)),"")</f>
        <v>85.5</v>
      </c>
      <c r="E68" s="149">
        <f>IFERROR(INDEX($L$9:$Q$908,$T67,COLUMNS($A$10:C68)),"")</f>
        <v>62.25</v>
      </c>
      <c r="F68" s="149">
        <f>IFERROR(INDEX($L$9:$Q$908,$T67,COLUMNS($A$10:D68)),"")</f>
        <v>67.75</v>
      </c>
      <c r="G68" s="149">
        <f>IFERROR(INDEX($L$9:$Q$908,$T67,COLUMNS($A$10:E68)),"")</f>
        <v>72.25</v>
      </c>
      <c r="H68" s="149">
        <f>IFERROR(INDEX($L$9:$Q$908,$T67,COLUMNS($A$10:F68)),"")</f>
        <v>71.9375</v>
      </c>
      <c r="I68" s="147">
        <v>1</v>
      </c>
      <c r="K68" s="118">
        <f>'Data Set'!$H61</f>
        <v>1</v>
      </c>
      <c r="L68" s="145" t="str">
        <f>Examination!$B63</f>
        <v>Ieuan Lovell</v>
      </c>
      <c r="M68" s="118">
        <f>'Data Set'!$W61</f>
        <v>74.5</v>
      </c>
      <c r="N68" s="118">
        <f>'Data Set'!$AC61</f>
        <v>67</v>
      </c>
      <c r="O68" s="118">
        <f>'Data Set'!$AI61</f>
        <v>69.5</v>
      </c>
      <c r="P68" s="118">
        <f>'Data Set'!$AO61</f>
        <v>76.5</v>
      </c>
      <c r="Q68" s="118">
        <f t="shared" si="0"/>
        <v>71.875</v>
      </c>
      <c r="R68" s="118">
        <f>ROWS($M$9:M68)</f>
        <v>60</v>
      </c>
      <c r="S68" s="118" t="str">
        <f t="shared" si="1"/>
        <v/>
      </c>
      <c r="T68" s="118">
        <f>IFERROR(SMALL($S$9:$S$908,ROWS($S$9:S68)),"")</f>
        <v>610</v>
      </c>
      <c r="U68" s="118"/>
    </row>
    <row r="69" spans="3:21">
      <c r="C69" s="149" t="str">
        <f>IFERROR(INDEX($L$9:$Q$908,$T68,COLUMNS($A$10:A69)),"")</f>
        <v>Yazmin Flores</v>
      </c>
      <c r="D69" s="149">
        <f>IFERROR(INDEX($L$9:$Q$908,$T68,COLUMNS($A$10:B69)),"")</f>
        <v>62.5</v>
      </c>
      <c r="E69" s="149">
        <f>IFERROR(INDEX($L$9:$Q$908,$T68,COLUMNS($A$10:C69)),"")</f>
        <v>63</v>
      </c>
      <c r="F69" s="149">
        <f>IFERROR(INDEX($L$9:$Q$908,$T68,COLUMNS($A$10:D69)),"")</f>
        <v>68.25</v>
      </c>
      <c r="G69" s="149">
        <f>IFERROR(INDEX($L$9:$Q$908,$T68,COLUMNS($A$10:E69)),"")</f>
        <v>49</v>
      </c>
      <c r="H69" s="149">
        <f>IFERROR(INDEX($L$9:$Q$908,$T68,COLUMNS($A$10:F69)),"")</f>
        <v>60.6875</v>
      </c>
      <c r="I69" s="148">
        <v>1</v>
      </c>
      <c r="K69" s="118">
        <f>'Data Set'!$H62</f>
        <v>1</v>
      </c>
      <c r="L69" s="145" t="str">
        <f>Examination!$B64</f>
        <v>Jareth William</v>
      </c>
      <c r="M69" s="118">
        <f>'Data Set'!$W62</f>
        <v>64.5</v>
      </c>
      <c r="N69" s="118">
        <f>'Data Set'!$AC62</f>
        <v>61.5</v>
      </c>
      <c r="O69" s="118">
        <f>'Data Set'!$AI62</f>
        <v>63</v>
      </c>
      <c r="P69" s="118">
        <f>'Data Set'!$AO62</f>
        <v>68.25</v>
      </c>
      <c r="Q69" s="118">
        <f t="shared" si="0"/>
        <v>64.3125</v>
      </c>
      <c r="R69" s="118">
        <f>ROWS($M$9:M69)</f>
        <v>61</v>
      </c>
      <c r="S69" s="118" t="str">
        <f t="shared" si="1"/>
        <v/>
      </c>
      <c r="T69" s="118">
        <f>IFERROR(SMALL($S$9:$S$908,ROWS($S$9:S69)),"")</f>
        <v>611</v>
      </c>
      <c r="U69" s="118"/>
    </row>
    <row r="70" spans="3:21">
      <c r="C70" s="149" t="str">
        <f>IFERROR(INDEX($L$9:$Q$908,$T69,COLUMNS($A$10:A70)),"")</f>
        <v>Arla Ramos</v>
      </c>
      <c r="D70" s="149">
        <f>IFERROR(INDEX($L$9:$Q$908,$T69,COLUMNS($A$10:B70)),"")</f>
        <v>62</v>
      </c>
      <c r="E70" s="149">
        <f>IFERROR(INDEX($L$9:$Q$908,$T69,COLUMNS($A$10:C70)),"")</f>
        <v>54.75</v>
      </c>
      <c r="F70" s="149">
        <f>IFERROR(INDEX($L$9:$Q$908,$T69,COLUMNS($A$10:D70)),"")</f>
        <v>60.5</v>
      </c>
      <c r="G70" s="149">
        <f>IFERROR(INDEX($L$9:$Q$908,$T69,COLUMNS($A$10:E70)),"")</f>
        <v>67</v>
      </c>
      <c r="H70" s="149">
        <f>IFERROR(INDEX($L$9:$Q$908,$T69,COLUMNS($A$10:F70)),"")</f>
        <v>61.0625</v>
      </c>
      <c r="I70" s="147">
        <v>1</v>
      </c>
      <c r="K70" s="118">
        <f>'Data Set'!$H63</f>
        <v>1</v>
      </c>
      <c r="L70" s="145" t="str">
        <f>Examination!$B65</f>
        <v>Lainey Woodard</v>
      </c>
      <c r="M70" s="118">
        <f>'Data Set'!$W63</f>
        <v>75</v>
      </c>
      <c r="N70" s="118">
        <f>'Data Set'!$AC63</f>
        <v>69.75</v>
      </c>
      <c r="O70" s="118">
        <f>'Data Set'!$AI63</f>
        <v>63.5</v>
      </c>
      <c r="P70" s="118">
        <f>'Data Set'!$AO63</f>
        <v>71</v>
      </c>
      <c r="Q70" s="118">
        <f t="shared" si="0"/>
        <v>69.8125</v>
      </c>
      <c r="R70" s="118">
        <f>ROWS($M$9:M70)</f>
        <v>62</v>
      </c>
      <c r="S70" s="118" t="str">
        <f t="shared" si="1"/>
        <v/>
      </c>
      <c r="T70" s="118">
        <f>IFERROR(SMALL($S$9:$S$908,ROWS($S$9:S70)),"")</f>
        <v>612</v>
      </c>
      <c r="U70" s="118"/>
    </row>
    <row r="71" spans="3:21">
      <c r="C71" s="149" t="str">
        <f>IFERROR(INDEX($L$9:$Q$908,$T70,COLUMNS($A$10:A71)),"")</f>
        <v>Wyatt Compton</v>
      </c>
      <c r="D71" s="149">
        <f>IFERROR(INDEX($L$9:$Q$908,$T70,COLUMNS($A$10:B71)),"")</f>
        <v>68.25</v>
      </c>
      <c r="E71" s="149">
        <f>IFERROR(INDEX($L$9:$Q$908,$T70,COLUMNS($A$10:C71)),"")</f>
        <v>65.25</v>
      </c>
      <c r="F71" s="149">
        <f>IFERROR(INDEX($L$9:$Q$908,$T70,COLUMNS($A$10:D71)),"")</f>
        <v>62.5</v>
      </c>
      <c r="G71" s="149">
        <f>IFERROR(INDEX($L$9:$Q$908,$T70,COLUMNS($A$10:E71)),"")</f>
        <v>66.5</v>
      </c>
      <c r="H71" s="149">
        <f>IFERROR(INDEX($L$9:$Q$908,$T70,COLUMNS($A$10:F71)),"")</f>
        <v>65.625</v>
      </c>
      <c r="I71" s="148">
        <v>1</v>
      </c>
      <c r="K71" s="118">
        <f>'Data Set'!$H64</f>
        <v>1</v>
      </c>
      <c r="L71" s="145" t="str">
        <f>Examination!$B66</f>
        <v>Hakim Molina</v>
      </c>
      <c r="M71" s="118">
        <f>'Data Set'!$W64</f>
        <v>75.75</v>
      </c>
      <c r="N71" s="118">
        <f>'Data Set'!$AC64</f>
        <v>82</v>
      </c>
      <c r="O71" s="118">
        <f>'Data Set'!$AI64</f>
        <v>71.5</v>
      </c>
      <c r="P71" s="118">
        <f>'Data Set'!$AO64</f>
        <v>65.75</v>
      </c>
      <c r="Q71" s="118">
        <f t="shared" si="0"/>
        <v>73.75</v>
      </c>
      <c r="R71" s="118">
        <f>ROWS($M$9:M71)</f>
        <v>63</v>
      </c>
      <c r="S71" s="118" t="str">
        <f t="shared" si="1"/>
        <v/>
      </c>
      <c r="T71" s="118">
        <f>IFERROR(SMALL($S$9:$S$908,ROWS($S$9:S71)),"")</f>
        <v>613</v>
      </c>
      <c r="U71" s="118"/>
    </row>
    <row r="72" spans="3:21">
      <c r="C72" s="149" t="str">
        <f>IFERROR(INDEX($L$9:$Q$908,$T71,COLUMNS($A$10:A72)),"")</f>
        <v>Daria Orr</v>
      </c>
      <c r="D72" s="149">
        <f>IFERROR(INDEX($L$9:$Q$908,$T71,COLUMNS($A$10:B72)),"")</f>
        <v>80.5</v>
      </c>
      <c r="E72" s="149">
        <f>IFERROR(INDEX($L$9:$Q$908,$T71,COLUMNS($A$10:C72)),"")</f>
        <v>61.25</v>
      </c>
      <c r="F72" s="149">
        <f>IFERROR(INDEX($L$9:$Q$908,$T71,COLUMNS($A$10:D72)),"")</f>
        <v>74</v>
      </c>
      <c r="G72" s="149">
        <f>IFERROR(INDEX($L$9:$Q$908,$T71,COLUMNS($A$10:E72)),"")</f>
        <v>52.75</v>
      </c>
      <c r="H72" s="149">
        <f>IFERROR(INDEX($L$9:$Q$908,$T71,COLUMNS($A$10:F72)),"")</f>
        <v>67.125</v>
      </c>
      <c r="I72" s="147">
        <v>1</v>
      </c>
      <c r="K72" s="118">
        <f>'Data Set'!$H65</f>
        <v>1</v>
      </c>
      <c r="L72" s="145" t="str">
        <f>Examination!$B67</f>
        <v>Efe Hawkins</v>
      </c>
      <c r="M72" s="118">
        <f>'Data Set'!$W65</f>
        <v>57.25</v>
      </c>
      <c r="N72" s="118">
        <f>'Data Set'!$AC65</f>
        <v>65.25</v>
      </c>
      <c r="O72" s="118">
        <f>'Data Set'!$AI65</f>
        <v>63.5</v>
      </c>
      <c r="P72" s="118">
        <f>'Data Set'!$AO65</f>
        <v>74.25</v>
      </c>
      <c r="Q72" s="118">
        <f t="shared" si="0"/>
        <v>65.0625</v>
      </c>
      <c r="R72" s="118">
        <f>ROWS($M$9:M72)</f>
        <v>64</v>
      </c>
      <c r="S72" s="118" t="str">
        <f t="shared" si="1"/>
        <v/>
      </c>
      <c r="T72" s="118">
        <f>IFERROR(SMALL($S$9:$S$908,ROWS($S$9:S72)),"")</f>
        <v>614</v>
      </c>
      <c r="U72" s="118"/>
    </row>
    <row r="73" spans="3:21">
      <c r="C73" s="149" t="str">
        <f>IFERROR(INDEX($L$9:$Q$908,$T72,COLUMNS($A$10:A73)),"")</f>
        <v>Alara Fitzpatrick</v>
      </c>
      <c r="D73" s="149">
        <f>IFERROR(INDEX($L$9:$Q$908,$T72,COLUMNS($A$10:B73)),"")</f>
        <v>60.75</v>
      </c>
      <c r="E73" s="149">
        <f>IFERROR(INDEX($L$9:$Q$908,$T72,COLUMNS($A$10:C73)),"")</f>
        <v>70.5</v>
      </c>
      <c r="F73" s="149">
        <f>IFERROR(INDEX($L$9:$Q$908,$T72,COLUMNS($A$10:D73)),"")</f>
        <v>55.75</v>
      </c>
      <c r="G73" s="149">
        <f>IFERROR(INDEX($L$9:$Q$908,$T72,COLUMNS($A$10:E73)),"")</f>
        <v>69.25</v>
      </c>
      <c r="H73" s="149">
        <f>IFERROR(INDEX($L$9:$Q$908,$T72,COLUMNS($A$10:F73)),"")</f>
        <v>64.0625</v>
      </c>
      <c r="I73" s="148">
        <v>1</v>
      </c>
      <c r="K73" s="118">
        <f>'Data Set'!$H66</f>
        <v>1</v>
      </c>
      <c r="L73" s="145" t="str">
        <f>Examination!$B68</f>
        <v>Keir Allman</v>
      </c>
      <c r="M73" s="118">
        <f>'Data Set'!$W66</f>
        <v>68.5</v>
      </c>
      <c r="N73" s="118">
        <f>'Data Set'!$AC66</f>
        <v>55.5</v>
      </c>
      <c r="O73" s="118">
        <f>'Data Set'!$AI66</f>
        <v>71.25</v>
      </c>
      <c r="P73" s="118">
        <f>'Data Set'!$AO66</f>
        <v>64.5</v>
      </c>
      <c r="Q73" s="118">
        <f t="shared" si="0"/>
        <v>64.9375</v>
      </c>
      <c r="R73" s="118">
        <f>ROWS($M$9:M73)</f>
        <v>65</v>
      </c>
      <c r="S73" s="118" t="str">
        <f t="shared" si="1"/>
        <v/>
      </c>
      <c r="T73" s="118">
        <f>IFERROR(SMALL($S$9:$S$908,ROWS($S$9:S73)),"")</f>
        <v>615</v>
      </c>
      <c r="U73" s="118"/>
    </row>
    <row r="74" spans="3:21">
      <c r="C74" s="149" t="str">
        <f>IFERROR(INDEX($L$9:$Q$908,$T73,COLUMNS($A$10:A74)),"")</f>
        <v>Devan Drummond</v>
      </c>
      <c r="D74" s="149">
        <f>IFERROR(INDEX($L$9:$Q$908,$T73,COLUMNS($A$10:B74)),"")</f>
        <v>74.75</v>
      </c>
      <c r="E74" s="149">
        <f>IFERROR(INDEX($L$9:$Q$908,$T73,COLUMNS($A$10:C74)),"")</f>
        <v>85.25</v>
      </c>
      <c r="F74" s="149">
        <f>IFERROR(INDEX($L$9:$Q$908,$T73,COLUMNS($A$10:D74)),"")</f>
        <v>79.25</v>
      </c>
      <c r="G74" s="149">
        <f>IFERROR(INDEX($L$9:$Q$908,$T73,COLUMNS($A$10:E74)),"")</f>
        <v>61.25</v>
      </c>
      <c r="H74" s="149">
        <f>IFERROR(INDEX($L$9:$Q$908,$T73,COLUMNS($A$10:F74)),"")</f>
        <v>75.125</v>
      </c>
      <c r="I74" s="147">
        <v>1</v>
      </c>
      <c r="K74" s="118">
        <f>'Data Set'!$H67</f>
        <v>1</v>
      </c>
      <c r="L74" s="145" t="str">
        <f>Examination!$B69</f>
        <v>Gracie-Mai Anthony</v>
      </c>
      <c r="M74" s="118">
        <f>'Data Set'!$W67</f>
        <v>58.75</v>
      </c>
      <c r="N74" s="118">
        <f>'Data Set'!$AC67</f>
        <v>66.75</v>
      </c>
      <c r="O74" s="118">
        <f>'Data Set'!$AI67</f>
        <v>56</v>
      </c>
      <c r="P74" s="118">
        <f>'Data Set'!$AO67</f>
        <v>62.75</v>
      </c>
      <c r="Q74" s="118">
        <f t="shared" ref="Q74:Q137" si="2">AVERAGE(M74:P74)</f>
        <v>61.0625</v>
      </c>
      <c r="R74" s="118">
        <f>ROWS($M$9:M74)</f>
        <v>66</v>
      </c>
      <c r="S74" s="118" t="str">
        <f t="shared" ref="S74:S137" si="3">IF($H$5=K74,R74,"")</f>
        <v/>
      </c>
      <c r="T74" s="118">
        <f>IFERROR(SMALL($S$9:$S$908,ROWS($S$9:S74)),"")</f>
        <v>616</v>
      </c>
      <c r="U74" s="118"/>
    </row>
    <row r="75" spans="3:21">
      <c r="C75" s="149" t="str">
        <f>IFERROR(INDEX($L$9:$Q$908,$T74,COLUMNS($A$10:A75)),"")</f>
        <v>Aron Matthews</v>
      </c>
      <c r="D75" s="149">
        <f>IFERROR(INDEX($L$9:$Q$908,$T74,COLUMNS($A$10:B75)),"")</f>
        <v>68.25</v>
      </c>
      <c r="E75" s="149">
        <f>IFERROR(INDEX($L$9:$Q$908,$T74,COLUMNS($A$10:C75)),"")</f>
        <v>81.75</v>
      </c>
      <c r="F75" s="149">
        <f>IFERROR(INDEX($L$9:$Q$908,$T74,COLUMNS($A$10:D75)),"")</f>
        <v>65.25</v>
      </c>
      <c r="G75" s="149">
        <f>IFERROR(INDEX($L$9:$Q$908,$T74,COLUMNS($A$10:E75)),"")</f>
        <v>77</v>
      </c>
      <c r="H75" s="149">
        <f>IFERROR(INDEX($L$9:$Q$908,$T74,COLUMNS($A$10:F75)),"")</f>
        <v>73.0625</v>
      </c>
      <c r="I75" s="148">
        <v>1</v>
      </c>
      <c r="K75" s="118">
        <f>'Data Set'!$H68</f>
        <v>1</v>
      </c>
      <c r="L75" s="145" t="str">
        <f>Examination!$B70</f>
        <v>Madeeha Pena</v>
      </c>
      <c r="M75" s="118">
        <f>'Data Set'!$W68</f>
        <v>61.5</v>
      </c>
      <c r="N75" s="118">
        <f>'Data Set'!$AC68</f>
        <v>86.25</v>
      </c>
      <c r="O75" s="118">
        <f>'Data Set'!$AI68</f>
        <v>63</v>
      </c>
      <c r="P75" s="118">
        <f>'Data Set'!$AO68</f>
        <v>81.5</v>
      </c>
      <c r="Q75" s="118">
        <f t="shared" si="2"/>
        <v>73.0625</v>
      </c>
      <c r="R75" s="118">
        <f>ROWS($M$9:M75)</f>
        <v>67</v>
      </c>
      <c r="S75" s="118" t="str">
        <f t="shared" si="3"/>
        <v/>
      </c>
      <c r="T75" s="118">
        <f>IFERROR(SMALL($S$9:$S$908,ROWS($S$9:S75)),"")</f>
        <v>617</v>
      </c>
      <c r="U75" s="118"/>
    </row>
    <row r="76" spans="3:21">
      <c r="C76" s="149" t="str">
        <f>IFERROR(INDEX($L$9:$Q$908,$T75,COLUMNS($A$10:A76)),"")</f>
        <v>Shae Ewing</v>
      </c>
      <c r="D76" s="149">
        <f>IFERROR(INDEX($L$9:$Q$908,$T75,COLUMNS($A$10:B76)),"")</f>
        <v>58.75</v>
      </c>
      <c r="E76" s="149">
        <f>IFERROR(INDEX($L$9:$Q$908,$T75,COLUMNS($A$10:C76)),"")</f>
        <v>71.25</v>
      </c>
      <c r="F76" s="149">
        <f>IFERROR(INDEX($L$9:$Q$908,$T75,COLUMNS($A$10:D76)),"")</f>
        <v>83.75</v>
      </c>
      <c r="G76" s="149">
        <f>IFERROR(INDEX($L$9:$Q$908,$T75,COLUMNS($A$10:E76)),"")</f>
        <v>58</v>
      </c>
      <c r="H76" s="149">
        <f>IFERROR(INDEX($L$9:$Q$908,$T75,COLUMNS($A$10:F76)),"")</f>
        <v>67.9375</v>
      </c>
      <c r="I76" s="147">
        <v>1</v>
      </c>
      <c r="K76" s="118">
        <f>'Data Set'!$H69</f>
        <v>1</v>
      </c>
      <c r="L76" s="145" t="str">
        <f>Examination!$B71</f>
        <v>Rayyan Young</v>
      </c>
      <c r="M76" s="118">
        <f>'Data Set'!$W69</f>
        <v>61.25</v>
      </c>
      <c r="N76" s="118">
        <f>'Data Set'!$AC69</f>
        <v>66.75</v>
      </c>
      <c r="O76" s="118">
        <f>'Data Set'!$AI69</f>
        <v>71.75</v>
      </c>
      <c r="P76" s="118">
        <f>'Data Set'!$AO69</f>
        <v>82.75</v>
      </c>
      <c r="Q76" s="118">
        <f t="shared" si="2"/>
        <v>70.625</v>
      </c>
      <c r="R76" s="118">
        <f>ROWS($M$9:M76)</f>
        <v>68</v>
      </c>
      <c r="S76" s="118" t="str">
        <f t="shared" si="3"/>
        <v/>
      </c>
      <c r="T76" s="118">
        <f>IFERROR(SMALL($S$9:$S$908,ROWS($S$9:S76)),"")</f>
        <v>618</v>
      </c>
      <c r="U76" s="118"/>
    </row>
    <row r="77" spans="3:21">
      <c r="C77" s="149" t="str">
        <f>IFERROR(INDEX($L$9:$Q$908,$T76,COLUMNS($A$10:A77)),"")</f>
        <v>Malaika Spears</v>
      </c>
      <c r="D77" s="149">
        <f>IFERROR(INDEX($L$9:$Q$908,$T76,COLUMNS($A$10:B77)),"")</f>
        <v>69.5</v>
      </c>
      <c r="E77" s="149">
        <f>IFERROR(INDEX($L$9:$Q$908,$T76,COLUMNS($A$10:C77)),"")</f>
        <v>53.5</v>
      </c>
      <c r="F77" s="149">
        <f>IFERROR(INDEX($L$9:$Q$908,$T76,COLUMNS($A$10:D77)),"")</f>
        <v>67.75</v>
      </c>
      <c r="G77" s="149">
        <f>IFERROR(INDEX($L$9:$Q$908,$T76,COLUMNS($A$10:E77)),"")</f>
        <v>65</v>
      </c>
      <c r="H77" s="149">
        <f>IFERROR(INDEX($L$9:$Q$908,$T76,COLUMNS($A$10:F77)),"")</f>
        <v>63.9375</v>
      </c>
      <c r="I77" s="148">
        <v>1</v>
      </c>
      <c r="K77" s="118">
        <f>'Data Set'!$H70</f>
        <v>1</v>
      </c>
      <c r="L77" s="145" t="str">
        <f>Examination!$B72</f>
        <v>Julius Guerrero</v>
      </c>
      <c r="M77" s="118">
        <f>'Data Set'!$W70</f>
        <v>56.5</v>
      </c>
      <c r="N77" s="118">
        <f>'Data Set'!$AC70</f>
        <v>64.5</v>
      </c>
      <c r="O77" s="118">
        <f>'Data Set'!$AI70</f>
        <v>79.25</v>
      </c>
      <c r="P77" s="118">
        <f>'Data Set'!$AO70</f>
        <v>63</v>
      </c>
      <c r="Q77" s="118">
        <f t="shared" si="2"/>
        <v>65.8125</v>
      </c>
      <c r="R77" s="118">
        <f>ROWS($M$9:M77)</f>
        <v>69</v>
      </c>
      <c r="S77" s="118" t="str">
        <f t="shared" si="3"/>
        <v/>
      </c>
      <c r="T77" s="118">
        <f>IFERROR(SMALL($S$9:$S$908,ROWS($S$9:S77)),"")</f>
        <v>619</v>
      </c>
      <c r="U77" s="118"/>
    </row>
    <row r="78" spans="3:21">
      <c r="C78" s="149" t="str">
        <f>IFERROR(INDEX($L$9:$Q$908,$T77,COLUMNS($A$10:A78)),"")</f>
        <v>Sana Harmon</v>
      </c>
      <c r="D78" s="149">
        <f>IFERROR(INDEX($L$9:$Q$908,$T77,COLUMNS($A$10:B78)),"")</f>
        <v>76.75</v>
      </c>
      <c r="E78" s="149">
        <f>IFERROR(INDEX($L$9:$Q$908,$T77,COLUMNS($A$10:C78)),"")</f>
        <v>69.25</v>
      </c>
      <c r="F78" s="149">
        <f>IFERROR(INDEX($L$9:$Q$908,$T77,COLUMNS($A$10:D78)),"")</f>
        <v>59</v>
      </c>
      <c r="G78" s="149">
        <f>IFERROR(INDEX($L$9:$Q$908,$T77,COLUMNS($A$10:E78)),"")</f>
        <v>73.75</v>
      </c>
      <c r="H78" s="149">
        <f>IFERROR(INDEX($L$9:$Q$908,$T77,COLUMNS($A$10:F78)),"")</f>
        <v>69.6875</v>
      </c>
      <c r="I78" s="147">
        <v>1</v>
      </c>
      <c r="K78" s="118">
        <f>'Data Set'!$H71</f>
        <v>1</v>
      </c>
      <c r="L78" s="145" t="str">
        <f>Examination!$B73</f>
        <v>Caitlyn Tomlinson</v>
      </c>
      <c r="M78" s="118">
        <f>'Data Set'!$W71</f>
        <v>52.75</v>
      </c>
      <c r="N78" s="118">
        <f>'Data Set'!$AC71</f>
        <v>70.25</v>
      </c>
      <c r="O78" s="118">
        <f>'Data Set'!$AI71</f>
        <v>72.25</v>
      </c>
      <c r="P78" s="118">
        <f>'Data Set'!$AO71</f>
        <v>66</v>
      </c>
      <c r="Q78" s="118">
        <f t="shared" si="2"/>
        <v>65.3125</v>
      </c>
      <c r="R78" s="118">
        <f>ROWS($M$9:M78)</f>
        <v>70</v>
      </c>
      <c r="S78" s="118" t="str">
        <f t="shared" si="3"/>
        <v/>
      </c>
      <c r="T78" s="118">
        <f>IFERROR(SMALL($S$9:$S$908,ROWS($S$9:S78)),"")</f>
        <v>620</v>
      </c>
      <c r="U78" s="118"/>
    </row>
    <row r="79" spans="3:21">
      <c r="C79" s="149" t="str">
        <f>IFERROR(INDEX($L$9:$Q$908,$T78,COLUMNS($A$10:A79)),"")</f>
        <v>Jaime Vega</v>
      </c>
      <c r="D79" s="149">
        <f>IFERROR(INDEX($L$9:$Q$908,$T78,COLUMNS($A$10:B79)),"")</f>
        <v>57.25</v>
      </c>
      <c r="E79" s="149">
        <f>IFERROR(INDEX($L$9:$Q$908,$T78,COLUMNS($A$10:C79)),"")</f>
        <v>73.5</v>
      </c>
      <c r="F79" s="149">
        <f>IFERROR(INDEX($L$9:$Q$908,$T78,COLUMNS($A$10:D79)),"")</f>
        <v>71.5</v>
      </c>
      <c r="G79" s="149">
        <f>IFERROR(INDEX($L$9:$Q$908,$T78,COLUMNS($A$10:E79)),"")</f>
        <v>66</v>
      </c>
      <c r="H79" s="149">
        <f>IFERROR(INDEX($L$9:$Q$908,$T78,COLUMNS($A$10:F79)),"")</f>
        <v>67.0625</v>
      </c>
      <c r="I79" s="148">
        <v>1</v>
      </c>
      <c r="K79" s="118">
        <f>'Data Set'!$H72</f>
        <v>1</v>
      </c>
      <c r="L79" s="145" t="str">
        <f>Examination!$B74</f>
        <v>Damian Dennis</v>
      </c>
      <c r="M79" s="118">
        <f>'Data Set'!$W72</f>
        <v>56</v>
      </c>
      <c r="N79" s="118">
        <f>'Data Set'!$AC72</f>
        <v>75.25</v>
      </c>
      <c r="O79" s="118">
        <f>'Data Set'!$AI72</f>
        <v>65.75</v>
      </c>
      <c r="P79" s="118">
        <f>'Data Set'!$AO72</f>
        <v>52.75</v>
      </c>
      <c r="Q79" s="118">
        <f t="shared" si="2"/>
        <v>62.4375</v>
      </c>
      <c r="R79" s="118">
        <f>ROWS($M$9:M79)</f>
        <v>71</v>
      </c>
      <c r="S79" s="118" t="str">
        <f t="shared" si="3"/>
        <v/>
      </c>
      <c r="T79" s="118">
        <f>IFERROR(SMALL($S$9:$S$908,ROWS($S$9:S79)),"")</f>
        <v>621</v>
      </c>
      <c r="U79" s="118"/>
    </row>
    <row r="80" spans="3:21">
      <c r="C80" s="149" t="str">
        <f>IFERROR(INDEX($L$9:$Q$908,$T79,COLUMNS($A$10:A80)),"")</f>
        <v>Alexandros Beil</v>
      </c>
      <c r="D80" s="149">
        <f>IFERROR(INDEX($L$9:$Q$908,$T79,COLUMNS($A$10:B80)),"")</f>
        <v>70.25</v>
      </c>
      <c r="E80" s="149">
        <f>IFERROR(INDEX($L$9:$Q$908,$T79,COLUMNS($A$10:C80)),"")</f>
        <v>71</v>
      </c>
      <c r="F80" s="149">
        <f>IFERROR(INDEX($L$9:$Q$908,$T79,COLUMNS($A$10:D80)),"")</f>
        <v>52.75</v>
      </c>
      <c r="G80" s="149">
        <f>IFERROR(INDEX($L$9:$Q$908,$T79,COLUMNS($A$10:E80)),"")</f>
        <v>62.75</v>
      </c>
      <c r="H80" s="149">
        <f>IFERROR(INDEX($L$9:$Q$908,$T79,COLUMNS($A$10:F80)),"")</f>
        <v>64.1875</v>
      </c>
      <c r="I80" s="147">
        <v>1</v>
      </c>
      <c r="K80" s="118">
        <f>'Data Set'!$H73</f>
        <v>1</v>
      </c>
      <c r="L80" s="145" t="str">
        <f>Examination!$B75</f>
        <v>Eli Tran</v>
      </c>
      <c r="M80" s="118">
        <f>'Data Set'!$W73</f>
        <v>71</v>
      </c>
      <c r="N80" s="118">
        <f>'Data Set'!$AC73</f>
        <v>72.5</v>
      </c>
      <c r="O80" s="118">
        <f>'Data Set'!$AI73</f>
        <v>74.5</v>
      </c>
      <c r="P80" s="118">
        <f>'Data Set'!$AO73</f>
        <v>86.75</v>
      </c>
      <c r="Q80" s="118">
        <f t="shared" si="2"/>
        <v>76.1875</v>
      </c>
      <c r="R80" s="118">
        <f>ROWS($M$9:M80)</f>
        <v>72</v>
      </c>
      <c r="S80" s="118" t="str">
        <f t="shared" si="3"/>
        <v/>
      </c>
      <c r="T80" s="118">
        <f>IFERROR(SMALL($S$9:$S$908,ROWS($S$9:S80)),"")</f>
        <v>622</v>
      </c>
      <c r="U80" s="118"/>
    </row>
    <row r="81" spans="3:21">
      <c r="C81" s="149" t="str">
        <f>IFERROR(INDEX($L$9:$Q$908,$T80,COLUMNS($A$10:A81)),"")</f>
        <v>Benjamin Heath</v>
      </c>
      <c r="D81" s="149">
        <f>IFERROR(INDEX($L$9:$Q$908,$T80,COLUMNS($A$10:B81)),"")</f>
        <v>71.25</v>
      </c>
      <c r="E81" s="149">
        <f>IFERROR(INDEX($L$9:$Q$908,$T80,COLUMNS($A$10:C81)),"")</f>
        <v>67</v>
      </c>
      <c r="F81" s="149">
        <f>IFERROR(INDEX($L$9:$Q$908,$T80,COLUMNS($A$10:D81)),"")</f>
        <v>78.75</v>
      </c>
      <c r="G81" s="149">
        <f>IFERROR(INDEX($L$9:$Q$908,$T80,COLUMNS($A$10:E81)),"")</f>
        <v>71.75</v>
      </c>
      <c r="H81" s="149">
        <f>IFERROR(INDEX($L$9:$Q$908,$T80,COLUMNS($A$10:F81)),"")</f>
        <v>72.1875</v>
      </c>
      <c r="I81" s="148">
        <v>1</v>
      </c>
      <c r="K81" s="118">
        <f>'Data Set'!$H74</f>
        <v>1</v>
      </c>
      <c r="L81" s="145" t="str">
        <f>Examination!$B76</f>
        <v>Kacy Bailey</v>
      </c>
      <c r="M81" s="118">
        <f>'Data Set'!$W74</f>
        <v>56.25</v>
      </c>
      <c r="N81" s="118">
        <f>'Data Set'!$AC74</f>
        <v>56.25</v>
      </c>
      <c r="O81" s="118">
        <f>'Data Set'!$AI74</f>
        <v>82</v>
      </c>
      <c r="P81" s="118">
        <f>'Data Set'!$AO74</f>
        <v>58.5</v>
      </c>
      <c r="Q81" s="118">
        <f t="shared" si="2"/>
        <v>63.25</v>
      </c>
      <c r="R81" s="118">
        <f>ROWS($M$9:M81)</f>
        <v>73</v>
      </c>
      <c r="S81" s="118" t="str">
        <f t="shared" si="3"/>
        <v/>
      </c>
      <c r="T81" s="118">
        <f>IFERROR(SMALL($S$9:$S$908,ROWS($S$9:S81)),"")</f>
        <v>623</v>
      </c>
      <c r="U81" s="118"/>
    </row>
    <row r="82" spans="3:21">
      <c r="C82" s="149" t="str">
        <f>IFERROR(INDEX($L$9:$Q$908,$T81,COLUMNS($A$10:A82)),"")</f>
        <v>Brodie Whyte</v>
      </c>
      <c r="D82" s="149">
        <f>IFERROR(INDEX($L$9:$Q$908,$T81,COLUMNS($A$10:B82)),"")</f>
        <v>82.25</v>
      </c>
      <c r="E82" s="149">
        <f>IFERROR(INDEX($L$9:$Q$908,$T81,COLUMNS($A$10:C82)),"")</f>
        <v>64</v>
      </c>
      <c r="F82" s="149">
        <f>IFERROR(INDEX($L$9:$Q$908,$T81,COLUMNS($A$10:D82)),"")</f>
        <v>68.5</v>
      </c>
      <c r="G82" s="149">
        <f>IFERROR(INDEX($L$9:$Q$908,$T81,COLUMNS($A$10:E82)),"")</f>
        <v>70.5</v>
      </c>
      <c r="H82" s="149">
        <f>IFERROR(INDEX($L$9:$Q$908,$T81,COLUMNS($A$10:F82)),"")</f>
        <v>71.3125</v>
      </c>
      <c r="I82" s="147">
        <v>1</v>
      </c>
      <c r="K82" s="118">
        <f>'Data Set'!$H75</f>
        <v>1</v>
      </c>
      <c r="L82" s="145" t="str">
        <f>Examination!$B77</f>
        <v>Akeem Felix</v>
      </c>
      <c r="M82" s="118">
        <f>'Data Set'!$W75</f>
        <v>60.25</v>
      </c>
      <c r="N82" s="118">
        <f>'Data Set'!$AC75</f>
        <v>53</v>
      </c>
      <c r="O82" s="118">
        <f>'Data Set'!$AI75</f>
        <v>79.25</v>
      </c>
      <c r="P82" s="118">
        <f>'Data Set'!$AO75</f>
        <v>73.25</v>
      </c>
      <c r="Q82" s="118">
        <f t="shared" si="2"/>
        <v>66.4375</v>
      </c>
      <c r="R82" s="118">
        <f>ROWS($M$9:M82)</f>
        <v>74</v>
      </c>
      <c r="S82" s="118" t="str">
        <f t="shared" si="3"/>
        <v/>
      </c>
      <c r="T82" s="118">
        <f>IFERROR(SMALL($S$9:$S$908,ROWS($S$9:S82)),"")</f>
        <v>624</v>
      </c>
      <c r="U82" s="118"/>
    </row>
    <row r="83" spans="3:21">
      <c r="C83" s="149" t="str">
        <f>IFERROR(INDEX($L$9:$Q$908,$T82,COLUMNS($A$10:A83)),"")</f>
        <v>Rhonda Daugherty</v>
      </c>
      <c r="D83" s="149">
        <f>IFERROR(INDEX($L$9:$Q$908,$T82,COLUMNS($A$10:B83)),"")</f>
        <v>69</v>
      </c>
      <c r="E83" s="149">
        <f>IFERROR(INDEX($L$9:$Q$908,$T82,COLUMNS($A$10:C83)),"")</f>
        <v>64</v>
      </c>
      <c r="F83" s="149">
        <f>IFERROR(INDEX($L$9:$Q$908,$T82,COLUMNS($A$10:D83)),"")</f>
        <v>69.5</v>
      </c>
      <c r="G83" s="149">
        <f>IFERROR(INDEX($L$9:$Q$908,$T82,COLUMNS($A$10:E83)),"")</f>
        <v>82</v>
      </c>
      <c r="H83" s="149">
        <f>IFERROR(INDEX($L$9:$Q$908,$T82,COLUMNS($A$10:F83)),"")</f>
        <v>71.125</v>
      </c>
      <c r="I83" s="148">
        <v>1</v>
      </c>
      <c r="K83" s="118">
        <f>'Data Set'!$H76</f>
        <v>1</v>
      </c>
      <c r="L83" s="145" t="str">
        <f>Examination!$B78</f>
        <v>Skye Goff</v>
      </c>
      <c r="M83" s="118">
        <f>'Data Set'!$W76</f>
        <v>56.75</v>
      </c>
      <c r="N83" s="118">
        <f>'Data Set'!$AC76</f>
        <v>66.5</v>
      </c>
      <c r="O83" s="118">
        <f>'Data Set'!$AI76</f>
        <v>73.25</v>
      </c>
      <c r="P83" s="118">
        <f>'Data Set'!$AO76</f>
        <v>78.75</v>
      </c>
      <c r="Q83" s="118">
        <f t="shared" si="2"/>
        <v>68.8125</v>
      </c>
      <c r="R83" s="118">
        <f>ROWS($M$9:M83)</f>
        <v>75</v>
      </c>
      <c r="S83" s="118" t="str">
        <f t="shared" si="3"/>
        <v/>
      </c>
      <c r="T83" s="118">
        <f>IFERROR(SMALL($S$9:$S$908,ROWS($S$9:S83)),"")</f>
        <v>625</v>
      </c>
      <c r="U83" s="118"/>
    </row>
    <row r="84" spans="3:21">
      <c r="C84" s="149" t="str">
        <f>IFERROR(INDEX($L$9:$Q$908,$T83,COLUMNS($A$10:A84)),"")</f>
        <v>Talha Corrigan</v>
      </c>
      <c r="D84" s="149">
        <f>IFERROR(INDEX($L$9:$Q$908,$T83,COLUMNS($A$10:B84)),"")</f>
        <v>61.25</v>
      </c>
      <c r="E84" s="149">
        <f>IFERROR(INDEX($L$9:$Q$908,$T83,COLUMNS($A$10:C84)),"")</f>
        <v>52</v>
      </c>
      <c r="F84" s="149">
        <f>IFERROR(INDEX($L$9:$Q$908,$T83,COLUMNS($A$10:D84)),"")</f>
        <v>71.25</v>
      </c>
      <c r="G84" s="149">
        <f>IFERROR(INDEX($L$9:$Q$908,$T83,COLUMNS($A$10:E84)),"")</f>
        <v>61</v>
      </c>
      <c r="H84" s="149">
        <f>IFERROR(INDEX($L$9:$Q$908,$T83,COLUMNS($A$10:F84)),"")</f>
        <v>61.375</v>
      </c>
      <c r="I84" s="147">
        <v>1</v>
      </c>
      <c r="K84" s="118">
        <f>'Data Set'!$H77</f>
        <v>1</v>
      </c>
      <c r="L84" s="145" t="str">
        <f>Examination!$B79</f>
        <v>Lidia Dixon</v>
      </c>
      <c r="M84" s="118">
        <f>'Data Set'!$W77</f>
        <v>66</v>
      </c>
      <c r="N84" s="118">
        <f>'Data Set'!$AC77</f>
        <v>62.5</v>
      </c>
      <c r="O84" s="118">
        <f>'Data Set'!$AI77</f>
        <v>50.25</v>
      </c>
      <c r="P84" s="118">
        <f>'Data Set'!$AO77</f>
        <v>72.5</v>
      </c>
      <c r="Q84" s="118">
        <f t="shared" si="2"/>
        <v>62.8125</v>
      </c>
      <c r="R84" s="118">
        <f>ROWS($M$9:M84)</f>
        <v>76</v>
      </c>
      <c r="S84" s="118" t="str">
        <f t="shared" si="3"/>
        <v/>
      </c>
      <c r="T84" s="118">
        <f>IFERROR(SMALL($S$9:$S$908,ROWS($S$9:S84)),"")</f>
        <v>626</v>
      </c>
      <c r="U84" s="118"/>
    </row>
    <row r="85" spans="3:21">
      <c r="C85" s="149" t="str">
        <f>IFERROR(INDEX($L$9:$Q$908,$T84,COLUMNS($A$10:A85)),"")</f>
        <v>Rick Timms</v>
      </c>
      <c r="D85" s="149">
        <f>IFERROR(INDEX($L$9:$Q$908,$T84,COLUMNS($A$10:B85)),"")</f>
        <v>75</v>
      </c>
      <c r="E85" s="149">
        <f>IFERROR(INDEX($L$9:$Q$908,$T84,COLUMNS($A$10:C85)),"")</f>
        <v>62.5</v>
      </c>
      <c r="F85" s="149">
        <f>IFERROR(INDEX($L$9:$Q$908,$T84,COLUMNS($A$10:D85)),"")</f>
        <v>52</v>
      </c>
      <c r="G85" s="149">
        <f>IFERROR(INDEX($L$9:$Q$908,$T84,COLUMNS($A$10:E85)),"")</f>
        <v>68.25</v>
      </c>
      <c r="H85" s="149">
        <f>IFERROR(INDEX($L$9:$Q$908,$T84,COLUMNS($A$10:F85)),"")</f>
        <v>64.4375</v>
      </c>
      <c r="I85" s="148">
        <v>1</v>
      </c>
      <c r="K85" s="118">
        <f>'Data Set'!$H78</f>
        <v>1</v>
      </c>
      <c r="L85" s="145" t="str">
        <f>Examination!$B80</f>
        <v>Ingrid Rowe</v>
      </c>
      <c r="M85" s="118">
        <f>'Data Set'!$W78</f>
        <v>53.75</v>
      </c>
      <c r="N85" s="118">
        <f>'Data Set'!$AC78</f>
        <v>73.25</v>
      </c>
      <c r="O85" s="118">
        <f>'Data Set'!$AI78</f>
        <v>67.25</v>
      </c>
      <c r="P85" s="118">
        <f>'Data Set'!$AO78</f>
        <v>72.5</v>
      </c>
      <c r="Q85" s="118">
        <f t="shared" si="2"/>
        <v>66.6875</v>
      </c>
      <c r="R85" s="118">
        <f>ROWS($M$9:M85)</f>
        <v>77</v>
      </c>
      <c r="S85" s="118" t="str">
        <f t="shared" si="3"/>
        <v/>
      </c>
      <c r="T85" s="118">
        <f>IFERROR(SMALL($S$9:$S$908,ROWS($S$9:S85)),"")</f>
        <v>627</v>
      </c>
      <c r="U85" s="118"/>
    </row>
    <row r="86" spans="3:21">
      <c r="C86" s="149" t="str">
        <f>IFERROR(INDEX($L$9:$Q$908,$T85,COLUMNS($A$10:A86)),"")</f>
        <v>Jean Griffiths</v>
      </c>
      <c r="D86" s="149">
        <f>IFERROR(INDEX($L$9:$Q$908,$T85,COLUMNS($A$10:B86)),"")</f>
        <v>84.75</v>
      </c>
      <c r="E86" s="149">
        <f>IFERROR(INDEX($L$9:$Q$908,$T85,COLUMNS($A$10:C86)),"")</f>
        <v>56.25</v>
      </c>
      <c r="F86" s="149">
        <f>IFERROR(INDEX($L$9:$Q$908,$T85,COLUMNS($A$10:D86)),"")</f>
        <v>58.25</v>
      </c>
      <c r="G86" s="149">
        <f>IFERROR(INDEX($L$9:$Q$908,$T85,COLUMNS($A$10:E86)),"")</f>
        <v>79.5</v>
      </c>
      <c r="H86" s="149">
        <f>IFERROR(INDEX($L$9:$Q$908,$T85,COLUMNS($A$10:F86)),"")</f>
        <v>69.6875</v>
      </c>
      <c r="I86" s="147">
        <v>1</v>
      </c>
      <c r="K86" s="118">
        <f>'Data Set'!$H79</f>
        <v>1</v>
      </c>
      <c r="L86" s="145" t="str">
        <f>Examination!$B81</f>
        <v>Taliyah Norton</v>
      </c>
      <c r="M86" s="118">
        <f>'Data Set'!$W79</f>
        <v>61.75</v>
      </c>
      <c r="N86" s="118">
        <f>'Data Set'!$AC79</f>
        <v>61.5</v>
      </c>
      <c r="O86" s="118">
        <f>'Data Set'!$AI79</f>
        <v>73.25</v>
      </c>
      <c r="P86" s="118">
        <f>'Data Set'!$AO79</f>
        <v>54.25</v>
      </c>
      <c r="Q86" s="118">
        <f t="shared" si="2"/>
        <v>62.6875</v>
      </c>
      <c r="R86" s="118">
        <f>ROWS($M$9:M86)</f>
        <v>78</v>
      </c>
      <c r="S86" s="118" t="str">
        <f t="shared" si="3"/>
        <v/>
      </c>
      <c r="T86" s="118">
        <f>IFERROR(SMALL($S$9:$S$908,ROWS($S$9:S86)),"")</f>
        <v>628</v>
      </c>
      <c r="U86" s="118"/>
    </row>
    <row r="87" spans="3:21">
      <c r="C87" s="149" t="str">
        <f>IFERROR(INDEX($L$9:$Q$908,$T86,COLUMNS($A$10:A87)),"")</f>
        <v>Ema Maguire</v>
      </c>
      <c r="D87" s="149">
        <f>IFERROR(INDEX($L$9:$Q$908,$T86,COLUMNS($A$10:B87)),"")</f>
        <v>53.75</v>
      </c>
      <c r="E87" s="149">
        <f>IFERROR(INDEX($L$9:$Q$908,$T86,COLUMNS($A$10:C87)),"")</f>
        <v>72.5</v>
      </c>
      <c r="F87" s="149">
        <f>IFERROR(INDEX($L$9:$Q$908,$T86,COLUMNS($A$10:D87)),"")</f>
        <v>59.75</v>
      </c>
      <c r="G87" s="149">
        <f>IFERROR(INDEX($L$9:$Q$908,$T86,COLUMNS($A$10:E87)),"")</f>
        <v>66.25</v>
      </c>
      <c r="H87" s="149">
        <f>IFERROR(INDEX($L$9:$Q$908,$T86,COLUMNS($A$10:F87)),"")</f>
        <v>63.0625</v>
      </c>
      <c r="I87" s="148">
        <v>1</v>
      </c>
      <c r="K87" s="118">
        <f>'Data Set'!$H80</f>
        <v>1</v>
      </c>
      <c r="L87" s="145" t="str">
        <f>Examination!$B82</f>
        <v>Johnathon Corrigan</v>
      </c>
      <c r="M87" s="118">
        <f>'Data Set'!$W80</f>
        <v>69</v>
      </c>
      <c r="N87" s="118">
        <f>'Data Set'!$AC80</f>
        <v>56.75</v>
      </c>
      <c r="O87" s="118">
        <f>'Data Set'!$AI80</f>
        <v>84.5</v>
      </c>
      <c r="P87" s="118">
        <f>'Data Set'!$AO80</f>
        <v>56.5</v>
      </c>
      <c r="Q87" s="118">
        <f t="shared" si="2"/>
        <v>66.6875</v>
      </c>
      <c r="R87" s="118">
        <f>ROWS($M$9:M87)</f>
        <v>79</v>
      </c>
      <c r="S87" s="118" t="str">
        <f t="shared" si="3"/>
        <v/>
      </c>
      <c r="T87" s="118">
        <f>IFERROR(SMALL($S$9:$S$908,ROWS($S$9:S87)),"")</f>
        <v>629</v>
      </c>
      <c r="U87" s="118"/>
    </row>
    <row r="88" spans="3:21">
      <c r="C88" s="149" t="str">
        <f>IFERROR(INDEX($L$9:$Q$908,$T87,COLUMNS($A$10:A88)),"")</f>
        <v>Stefania Holman</v>
      </c>
      <c r="D88" s="149">
        <f>IFERROR(INDEX($L$9:$Q$908,$T87,COLUMNS($A$10:B88)),"")</f>
        <v>64</v>
      </c>
      <c r="E88" s="149">
        <f>IFERROR(INDEX($L$9:$Q$908,$T87,COLUMNS($A$10:C88)),"")</f>
        <v>42.5</v>
      </c>
      <c r="F88" s="149">
        <f>IFERROR(INDEX($L$9:$Q$908,$T87,COLUMNS($A$10:D88)),"")</f>
        <v>84</v>
      </c>
      <c r="G88" s="149">
        <f>IFERROR(INDEX($L$9:$Q$908,$T87,COLUMNS($A$10:E88)),"")</f>
        <v>66</v>
      </c>
      <c r="H88" s="149">
        <f>IFERROR(INDEX($L$9:$Q$908,$T87,COLUMNS($A$10:F88)),"")</f>
        <v>64.125</v>
      </c>
      <c r="I88" s="147">
        <v>1</v>
      </c>
      <c r="K88" s="118">
        <f>'Data Set'!$H81</f>
        <v>1</v>
      </c>
      <c r="L88" s="145" t="str">
        <f>Examination!$B83</f>
        <v>Hibba Ayala</v>
      </c>
      <c r="M88" s="118">
        <f>'Data Set'!$W81</f>
        <v>60.75</v>
      </c>
      <c r="N88" s="118">
        <f>'Data Set'!$AC81</f>
        <v>54</v>
      </c>
      <c r="O88" s="118">
        <f>'Data Set'!$AI81</f>
        <v>67.5</v>
      </c>
      <c r="P88" s="118">
        <f>'Data Set'!$AO81</f>
        <v>56</v>
      </c>
      <c r="Q88" s="118">
        <f t="shared" si="2"/>
        <v>59.5625</v>
      </c>
      <c r="R88" s="118">
        <f>ROWS($M$9:M88)</f>
        <v>80</v>
      </c>
      <c r="S88" s="118" t="str">
        <f t="shared" si="3"/>
        <v/>
      </c>
      <c r="T88" s="118">
        <f>IFERROR(SMALL($S$9:$S$908,ROWS($S$9:S88)),"")</f>
        <v>630</v>
      </c>
      <c r="U88" s="118"/>
    </row>
    <row r="89" spans="3:21">
      <c r="C89" s="149" t="str">
        <f>IFERROR(INDEX($L$9:$Q$908,$T88,COLUMNS($A$10:A89)),"")</f>
        <v>Digby Bradley</v>
      </c>
      <c r="D89" s="149">
        <f>IFERROR(INDEX($L$9:$Q$908,$T88,COLUMNS($A$10:B89)),"")</f>
        <v>53.25</v>
      </c>
      <c r="E89" s="149">
        <f>IFERROR(INDEX($L$9:$Q$908,$T88,COLUMNS($A$10:C89)),"")</f>
        <v>69.25</v>
      </c>
      <c r="F89" s="149">
        <f>IFERROR(INDEX($L$9:$Q$908,$T88,COLUMNS($A$10:D89)),"")</f>
        <v>76.25</v>
      </c>
      <c r="G89" s="149">
        <f>IFERROR(INDEX($L$9:$Q$908,$T88,COLUMNS($A$10:E89)),"")</f>
        <v>68.25</v>
      </c>
      <c r="H89" s="149">
        <f>IFERROR(INDEX($L$9:$Q$908,$T88,COLUMNS($A$10:F89)),"")</f>
        <v>66.75</v>
      </c>
      <c r="I89" s="148">
        <v>1</v>
      </c>
      <c r="K89" s="118">
        <f>'Data Set'!$H82</f>
        <v>1</v>
      </c>
      <c r="L89" s="145" t="str">
        <f>Examination!$B84</f>
        <v>Diesel Casey</v>
      </c>
      <c r="M89" s="118">
        <f>'Data Set'!$W82</f>
        <v>66.75</v>
      </c>
      <c r="N89" s="118">
        <f>'Data Set'!$AC82</f>
        <v>63.5</v>
      </c>
      <c r="O89" s="118">
        <f>'Data Set'!$AI82</f>
        <v>78.25</v>
      </c>
      <c r="P89" s="118">
        <f>'Data Set'!$AO82</f>
        <v>67.5</v>
      </c>
      <c r="Q89" s="118">
        <f t="shared" si="2"/>
        <v>69</v>
      </c>
      <c r="R89" s="118">
        <f>ROWS($M$9:M89)</f>
        <v>81</v>
      </c>
      <c r="S89" s="118" t="str">
        <f t="shared" si="3"/>
        <v/>
      </c>
      <c r="T89" s="118">
        <f>IFERROR(SMALL($S$9:$S$908,ROWS($S$9:S89)),"")</f>
        <v>631</v>
      </c>
      <c r="U89" s="118"/>
    </row>
    <row r="90" spans="3:21">
      <c r="C90" s="149" t="str">
        <f>IFERROR(INDEX($L$9:$Q$908,$T89,COLUMNS($A$10:A90)),"")</f>
        <v>Maja Travis</v>
      </c>
      <c r="D90" s="149">
        <f>IFERROR(INDEX($L$9:$Q$908,$T89,COLUMNS($A$10:B90)),"")</f>
        <v>72.75</v>
      </c>
      <c r="E90" s="149">
        <f>IFERROR(INDEX($L$9:$Q$908,$T89,COLUMNS($A$10:C90)),"")</f>
        <v>70.25</v>
      </c>
      <c r="F90" s="149">
        <f>IFERROR(INDEX($L$9:$Q$908,$T89,COLUMNS($A$10:D90)),"")</f>
        <v>74</v>
      </c>
      <c r="G90" s="149">
        <f>IFERROR(INDEX($L$9:$Q$908,$T89,COLUMNS($A$10:E90)),"")</f>
        <v>72</v>
      </c>
      <c r="H90" s="149">
        <f>IFERROR(INDEX($L$9:$Q$908,$T89,COLUMNS($A$10:F90)),"")</f>
        <v>72.25</v>
      </c>
      <c r="I90" s="147">
        <v>1</v>
      </c>
      <c r="K90" s="118">
        <f>'Data Set'!$H83</f>
        <v>1</v>
      </c>
      <c r="L90" s="145" t="str">
        <f>Examination!$B85</f>
        <v>Benn Villegas</v>
      </c>
      <c r="M90" s="118">
        <f>'Data Set'!$W83</f>
        <v>66.75</v>
      </c>
      <c r="N90" s="118">
        <f>'Data Set'!$AC83</f>
        <v>68.5</v>
      </c>
      <c r="O90" s="118">
        <f>'Data Set'!$AI83</f>
        <v>69</v>
      </c>
      <c r="P90" s="118">
        <f>'Data Set'!$AO83</f>
        <v>68.5</v>
      </c>
      <c r="Q90" s="118">
        <f t="shared" si="2"/>
        <v>68.1875</v>
      </c>
      <c r="R90" s="118">
        <f>ROWS($M$9:M90)</f>
        <v>82</v>
      </c>
      <c r="S90" s="118" t="str">
        <f t="shared" si="3"/>
        <v/>
      </c>
      <c r="T90" s="118">
        <f>IFERROR(SMALL($S$9:$S$908,ROWS($S$9:S90)),"")</f>
        <v>632</v>
      </c>
      <c r="U90" s="118"/>
    </row>
    <row r="91" spans="3:21">
      <c r="C91" s="149" t="str">
        <f>IFERROR(INDEX($L$9:$Q$908,$T90,COLUMNS($A$10:A91)),"")</f>
        <v>Mai Solis</v>
      </c>
      <c r="D91" s="149">
        <f>IFERROR(INDEX($L$9:$Q$908,$T90,COLUMNS($A$10:B91)),"")</f>
        <v>70.5</v>
      </c>
      <c r="E91" s="149">
        <f>IFERROR(INDEX($L$9:$Q$908,$T90,COLUMNS($A$10:C91)),"")</f>
        <v>52.75</v>
      </c>
      <c r="F91" s="149">
        <f>IFERROR(INDEX($L$9:$Q$908,$T90,COLUMNS($A$10:D91)),"")</f>
        <v>60</v>
      </c>
      <c r="G91" s="149">
        <f>IFERROR(INDEX($L$9:$Q$908,$T90,COLUMNS($A$10:E91)),"")</f>
        <v>54.75</v>
      </c>
      <c r="H91" s="149">
        <f>IFERROR(INDEX($L$9:$Q$908,$T90,COLUMNS($A$10:F91)),"")</f>
        <v>59.5</v>
      </c>
      <c r="I91" s="148">
        <v>1</v>
      </c>
      <c r="K91" s="118">
        <f>'Data Set'!$H84</f>
        <v>1</v>
      </c>
      <c r="L91" s="145" t="str">
        <f>Examination!$B86</f>
        <v>Akbar Stephens</v>
      </c>
      <c r="M91" s="118">
        <f>'Data Set'!$W84</f>
        <v>74.5</v>
      </c>
      <c r="N91" s="118">
        <f>'Data Set'!$AC84</f>
        <v>55</v>
      </c>
      <c r="O91" s="118">
        <f>'Data Set'!$AI84</f>
        <v>63.5</v>
      </c>
      <c r="P91" s="118">
        <f>'Data Set'!$AO84</f>
        <v>47.75</v>
      </c>
      <c r="Q91" s="118">
        <f t="shared" si="2"/>
        <v>60.1875</v>
      </c>
      <c r="R91" s="118">
        <f>ROWS($M$9:M91)</f>
        <v>83</v>
      </c>
      <c r="S91" s="118" t="str">
        <f t="shared" si="3"/>
        <v/>
      </c>
      <c r="T91" s="118">
        <f>IFERROR(SMALL($S$9:$S$908,ROWS($S$9:S91)),"")</f>
        <v>633</v>
      </c>
      <c r="U91" s="118"/>
    </row>
    <row r="92" spans="3:21">
      <c r="C92" s="149" t="str">
        <f>IFERROR(INDEX($L$9:$Q$908,$T91,COLUMNS($A$10:A92)),"")</f>
        <v>Roma Douglas</v>
      </c>
      <c r="D92" s="149">
        <f>IFERROR(INDEX($L$9:$Q$908,$T91,COLUMNS($A$10:B92)),"")</f>
        <v>67</v>
      </c>
      <c r="E92" s="149">
        <f>IFERROR(INDEX($L$9:$Q$908,$T91,COLUMNS($A$10:C92)),"")</f>
        <v>61.5</v>
      </c>
      <c r="F92" s="149">
        <f>IFERROR(INDEX($L$9:$Q$908,$T91,COLUMNS($A$10:D92)),"")</f>
        <v>81.5</v>
      </c>
      <c r="G92" s="149">
        <f>IFERROR(INDEX($L$9:$Q$908,$T91,COLUMNS($A$10:E92)),"")</f>
        <v>73.5</v>
      </c>
      <c r="H92" s="149">
        <f>IFERROR(INDEX($L$9:$Q$908,$T91,COLUMNS($A$10:F92)),"")</f>
        <v>70.875</v>
      </c>
      <c r="I92" s="147">
        <v>1</v>
      </c>
      <c r="K92" s="118">
        <f>'Data Set'!$H85</f>
        <v>1</v>
      </c>
      <c r="L92" s="145" t="str">
        <f>Examination!$B87</f>
        <v>Kylo Trujillo</v>
      </c>
      <c r="M92" s="118">
        <f>'Data Set'!$W85</f>
        <v>69</v>
      </c>
      <c r="N92" s="118">
        <f>'Data Set'!$AC85</f>
        <v>68.75</v>
      </c>
      <c r="O92" s="118">
        <f>'Data Set'!$AI85</f>
        <v>63.75</v>
      </c>
      <c r="P92" s="118">
        <f>'Data Set'!$AO85</f>
        <v>78</v>
      </c>
      <c r="Q92" s="118">
        <f t="shared" si="2"/>
        <v>69.875</v>
      </c>
      <c r="R92" s="118">
        <f>ROWS($M$9:M92)</f>
        <v>84</v>
      </c>
      <c r="S92" s="118" t="str">
        <f t="shared" si="3"/>
        <v/>
      </c>
      <c r="T92" s="118">
        <f>IFERROR(SMALL($S$9:$S$908,ROWS($S$9:S92)),"")</f>
        <v>634</v>
      </c>
      <c r="U92" s="118"/>
    </row>
    <row r="93" spans="3:21">
      <c r="C93" s="149" t="str">
        <f>IFERROR(INDEX($L$9:$Q$908,$T92,COLUMNS($A$10:A93)),"")</f>
        <v>Alicja Amos</v>
      </c>
      <c r="D93" s="149">
        <f>IFERROR(INDEX($L$9:$Q$908,$T92,COLUMNS($A$10:B93)),"")</f>
        <v>50.75</v>
      </c>
      <c r="E93" s="149">
        <f>IFERROR(INDEX($L$9:$Q$908,$T92,COLUMNS($A$10:C93)),"")</f>
        <v>64.25</v>
      </c>
      <c r="F93" s="149">
        <f>IFERROR(INDEX($L$9:$Q$908,$T92,COLUMNS($A$10:D93)),"")</f>
        <v>77</v>
      </c>
      <c r="G93" s="149">
        <f>IFERROR(INDEX($L$9:$Q$908,$T92,COLUMNS($A$10:E93)),"")</f>
        <v>72</v>
      </c>
      <c r="H93" s="149">
        <f>IFERROR(INDEX($L$9:$Q$908,$T92,COLUMNS($A$10:F93)),"")</f>
        <v>66</v>
      </c>
      <c r="I93" s="148">
        <v>1</v>
      </c>
      <c r="K93" s="118">
        <f>'Data Set'!$H86</f>
        <v>1</v>
      </c>
      <c r="L93" s="145" t="str">
        <f>Examination!$B88</f>
        <v>Mahamed Kearns</v>
      </c>
      <c r="M93" s="118">
        <f>'Data Set'!$W86</f>
        <v>60.5</v>
      </c>
      <c r="N93" s="118">
        <f>'Data Set'!$AC86</f>
        <v>70.75</v>
      </c>
      <c r="O93" s="118">
        <f>'Data Set'!$AI86</f>
        <v>87</v>
      </c>
      <c r="P93" s="118">
        <f>'Data Set'!$AO86</f>
        <v>70.25</v>
      </c>
      <c r="Q93" s="118">
        <f t="shared" si="2"/>
        <v>72.125</v>
      </c>
      <c r="R93" s="118">
        <f>ROWS($M$9:M93)</f>
        <v>85</v>
      </c>
      <c r="S93" s="118" t="str">
        <f t="shared" si="3"/>
        <v/>
      </c>
      <c r="T93" s="118">
        <f>IFERROR(SMALL($S$9:$S$908,ROWS($S$9:S93)),"")</f>
        <v>635</v>
      </c>
      <c r="U93" s="118"/>
    </row>
    <row r="94" spans="3:21">
      <c r="C94" s="149" t="str">
        <f>IFERROR(INDEX($L$9:$Q$908,$T93,COLUMNS($A$10:A94)),"")</f>
        <v>Tevin Day</v>
      </c>
      <c r="D94" s="149">
        <f>IFERROR(INDEX($L$9:$Q$908,$T93,COLUMNS($A$10:B94)),"")</f>
        <v>50</v>
      </c>
      <c r="E94" s="149">
        <f>IFERROR(INDEX($L$9:$Q$908,$T93,COLUMNS($A$10:C94)),"")</f>
        <v>72</v>
      </c>
      <c r="F94" s="149">
        <f>IFERROR(INDEX($L$9:$Q$908,$T93,COLUMNS($A$10:D94)),"")</f>
        <v>80.25</v>
      </c>
      <c r="G94" s="149">
        <f>IFERROR(INDEX($L$9:$Q$908,$T93,COLUMNS($A$10:E94)),"")</f>
        <v>62</v>
      </c>
      <c r="H94" s="149">
        <f>IFERROR(INDEX($L$9:$Q$908,$T93,COLUMNS($A$10:F94)),"")</f>
        <v>66.0625</v>
      </c>
      <c r="I94" s="147">
        <v>1</v>
      </c>
      <c r="K94" s="118">
        <f>'Data Set'!$H87</f>
        <v>1</v>
      </c>
      <c r="L94" s="145" t="str">
        <f>Examination!$B89</f>
        <v>Isobel Duarte</v>
      </c>
      <c r="M94" s="118">
        <f>'Data Set'!$W87</f>
        <v>59.75</v>
      </c>
      <c r="N94" s="118">
        <f>'Data Set'!$AC87</f>
        <v>69.75</v>
      </c>
      <c r="O94" s="118">
        <f>'Data Set'!$AI87</f>
        <v>76.75</v>
      </c>
      <c r="P94" s="118">
        <f>'Data Set'!$AO87</f>
        <v>73</v>
      </c>
      <c r="Q94" s="118">
        <f t="shared" si="2"/>
        <v>69.8125</v>
      </c>
      <c r="R94" s="118">
        <f>ROWS($M$9:M94)</f>
        <v>86</v>
      </c>
      <c r="S94" s="118" t="str">
        <f t="shared" si="3"/>
        <v/>
      </c>
      <c r="T94" s="118">
        <f>IFERROR(SMALL($S$9:$S$908,ROWS($S$9:S94)),"")</f>
        <v>636</v>
      </c>
      <c r="U94" s="118"/>
    </row>
    <row r="95" spans="3:21">
      <c r="C95" s="149" t="str">
        <f>IFERROR(INDEX($L$9:$Q$908,$T94,COLUMNS($A$10:A95)),"")</f>
        <v>Lleyton Paterson</v>
      </c>
      <c r="D95" s="149">
        <f>IFERROR(INDEX($L$9:$Q$908,$T94,COLUMNS($A$10:B95)),"")</f>
        <v>45.5</v>
      </c>
      <c r="E95" s="149">
        <f>IFERROR(INDEX($L$9:$Q$908,$T94,COLUMNS($A$10:C95)),"")</f>
        <v>63.25</v>
      </c>
      <c r="F95" s="149">
        <f>IFERROR(INDEX($L$9:$Q$908,$T94,COLUMNS($A$10:D95)),"")</f>
        <v>83.25</v>
      </c>
      <c r="G95" s="149">
        <f>IFERROR(INDEX($L$9:$Q$908,$T94,COLUMNS($A$10:E95)),"")</f>
        <v>65.25</v>
      </c>
      <c r="H95" s="149">
        <f>IFERROR(INDEX($L$9:$Q$908,$T94,COLUMNS($A$10:F95)),"")</f>
        <v>64.3125</v>
      </c>
      <c r="I95" s="148">
        <v>1</v>
      </c>
      <c r="K95" s="118">
        <f>'Data Set'!$H88</f>
        <v>1</v>
      </c>
      <c r="L95" s="145" t="str">
        <f>Examination!$B90</f>
        <v>Nana Mitchell</v>
      </c>
      <c r="M95" s="118">
        <f>'Data Set'!$W88</f>
        <v>64.5</v>
      </c>
      <c r="N95" s="118">
        <f>'Data Set'!$AC88</f>
        <v>66.25</v>
      </c>
      <c r="O95" s="118">
        <f>'Data Set'!$AI88</f>
        <v>61</v>
      </c>
      <c r="P95" s="118">
        <f>'Data Set'!$AO88</f>
        <v>66</v>
      </c>
      <c r="Q95" s="118">
        <f t="shared" si="2"/>
        <v>64.4375</v>
      </c>
      <c r="R95" s="118">
        <f>ROWS($M$9:M95)</f>
        <v>87</v>
      </c>
      <c r="S95" s="118" t="str">
        <f t="shared" si="3"/>
        <v/>
      </c>
      <c r="T95" s="118">
        <f>IFERROR(SMALL($S$9:$S$908,ROWS($S$9:S95)),"")</f>
        <v>637</v>
      </c>
      <c r="U95" s="118"/>
    </row>
    <row r="96" spans="3:21">
      <c r="C96" s="149" t="str">
        <f>IFERROR(INDEX($L$9:$Q$908,$T95,COLUMNS($A$10:A96)),"")</f>
        <v>Chanice Bird</v>
      </c>
      <c r="D96" s="149">
        <f>IFERROR(INDEX($L$9:$Q$908,$T95,COLUMNS($A$10:B96)),"")</f>
        <v>72</v>
      </c>
      <c r="E96" s="149">
        <f>IFERROR(INDEX($L$9:$Q$908,$T95,COLUMNS($A$10:C96)),"")</f>
        <v>82</v>
      </c>
      <c r="F96" s="149">
        <f>IFERROR(INDEX($L$9:$Q$908,$T95,COLUMNS($A$10:D96)),"")</f>
        <v>70.25</v>
      </c>
      <c r="G96" s="149">
        <f>IFERROR(INDEX($L$9:$Q$908,$T95,COLUMNS($A$10:E96)),"")</f>
        <v>69.5</v>
      </c>
      <c r="H96" s="149">
        <f>IFERROR(INDEX($L$9:$Q$908,$T95,COLUMNS($A$10:F96)),"")</f>
        <v>73.4375</v>
      </c>
      <c r="I96" s="147">
        <v>1</v>
      </c>
      <c r="K96" s="118">
        <f>'Data Set'!$H89</f>
        <v>1</v>
      </c>
      <c r="L96" s="145" t="str">
        <f>Examination!$B91</f>
        <v>Simran Workman</v>
      </c>
      <c r="M96" s="118">
        <f>'Data Set'!$W89</f>
        <v>73</v>
      </c>
      <c r="N96" s="118">
        <f>'Data Set'!$AC89</f>
        <v>72.25</v>
      </c>
      <c r="O96" s="118">
        <f>'Data Set'!$AI89</f>
        <v>56.75</v>
      </c>
      <c r="P96" s="118">
        <f>'Data Set'!$AO89</f>
        <v>77.75</v>
      </c>
      <c r="Q96" s="118">
        <f t="shared" si="2"/>
        <v>69.9375</v>
      </c>
      <c r="R96" s="118">
        <f>ROWS($M$9:M96)</f>
        <v>88</v>
      </c>
      <c r="S96" s="118" t="str">
        <f t="shared" si="3"/>
        <v/>
      </c>
      <c r="T96" s="118">
        <f>IFERROR(SMALL($S$9:$S$908,ROWS($S$9:S96)),"")</f>
        <v>638</v>
      </c>
      <c r="U96" s="118"/>
    </row>
    <row r="97" spans="3:21">
      <c r="C97" s="149" t="str">
        <f>IFERROR(INDEX($L$9:$Q$908,$T96,COLUMNS($A$10:A97)),"")</f>
        <v>Safwan Marin</v>
      </c>
      <c r="D97" s="149">
        <f>IFERROR(INDEX($L$9:$Q$908,$T96,COLUMNS($A$10:B97)),"")</f>
        <v>80.5</v>
      </c>
      <c r="E97" s="149">
        <f>IFERROR(INDEX($L$9:$Q$908,$T96,COLUMNS($A$10:C97)),"")</f>
        <v>60.75</v>
      </c>
      <c r="F97" s="149">
        <f>IFERROR(INDEX($L$9:$Q$908,$T96,COLUMNS($A$10:D97)),"")</f>
        <v>79</v>
      </c>
      <c r="G97" s="149">
        <f>IFERROR(INDEX($L$9:$Q$908,$T96,COLUMNS($A$10:E97)),"")</f>
        <v>63</v>
      </c>
      <c r="H97" s="149">
        <f>IFERROR(INDEX($L$9:$Q$908,$T96,COLUMNS($A$10:F97)),"")</f>
        <v>70.8125</v>
      </c>
      <c r="I97" s="148">
        <v>2</v>
      </c>
      <c r="K97" s="118">
        <f>'Data Set'!$H90</f>
        <v>2</v>
      </c>
      <c r="L97" s="145" t="str">
        <f>Examination!$B92</f>
        <v>Esha Mair</v>
      </c>
      <c r="M97" s="118">
        <f>'Data Set'!$W90</f>
        <v>78</v>
      </c>
      <c r="N97" s="118">
        <f>'Data Set'!$AC90</f>
        <v>54.25</v>
      </c>
      <c r="O97" s="118">
        <f>'Data Set'!$AI90</f>
        <v>60.5</v>
      </c>
      <c r="P97" s="118">
        <f>'Data Set'!$AO90</f>
        <v>66</v>
      </c>
      <c r="Q97" s="118">
        <f t="shared" si="2"/>
        <v>64.6875</v>
      </c>
      <c r="R97" s="118">
        <f>ROWS($M$9:M97)</f>
        <v>89</v>
      </c>
      <c r="S97" s="118" t="str">
        <f t="shared" si="3"/>
        <v/>
      </c>
      <c r="T97" s="118" t="str">
        <f>IFERROR(SMALL($S$9:$S$908,ROWS($S$9:S97)),"")</f>
        <v/>
      </c>
      <c r="U97" s="118"/>
    </row>
    <row r="98" spans="3:21">
      <c r="C98" s="149" t="str">
        <f>IFERROR(INDEX($L$9:$Q$908,$T97,COLUMNS($A$10:A98)),"")</f>
        <v/>
      </c>
      <c r="D98" s="149" t="str">
        <f>IFERROR(INDEX($L$9:$Q$908,$T97,COLUMNS($A$10:B98)),"")</f>
        <v/>
      </c>
      <c r="E98" s="149" t="str">
        <f>IFERROR(INDEX($L$9:$Q$908,$T97,COLUMNS($A$10:C98)),"")</f>
        <v/>
      </c>
      <c r="F98" s="149" t="str">
        <f>IFERROR(INDEX($L$9:$Q$908,$T97,COLUMNS($A$10:D98)),"")</f>
        <v/>
      </c>
      <c r="G98" s="149" t="str">
        <f>IFERROR(INDEX($L$9:$Q$908,$T97,COLUMNS($A$10:E98)),"")</f>
        <v/>
      </c>
      <c r="H98" s="149" t="str">
        <f>IFERROR(INDEX($L$9:$Q$908,$T97,COLUMNS($A$10:F98)),"")</f>
        <v/>
      </c>
      <c r="I98" s="147">
        <v>2</v>
      </c>
      <c r="K98" s="118">
        <f>'Data Set'!$H91</f>
        <v>2</v>
      </c>
      <c r="L98" s="145" t="str">
        <f>Examination!$B93</f>
        <v>Elin Whitaker</v>
      </c>
      <c r="M98" s="118">
        <f>'Data Set'!$W91</f>
        <v>53.5</v>
      </c>
      <c r="N98" s="118">
        <f>'Data Set'!$AC91</f>
        <v>65.25</v>
      </c>
      <c r="O98" s="118">
        <f>'Data Set'!$AI91</f>
        <v>73.5</v>
      </c>
      <c r="P98" s="118">
        <f>'Data Set'!$AO91</f>
        <v>60</v>
      </c>
      <c r="Q98" s="118">
        <f t="shared" si="2"/>
        <v>63.0625</v>
      </c>
      <c r="R98" s="118">
        <f>ROWS($M$9:M98)</f>
        <v>90</v>
      </c>
      <c r="S98" s="118" t="str">
        <f t="shared" si="3"/>
        <v/>
      </c>
      <c r="T98" s="118" t="str">
        <f>IFERROR(SMALL($S$9:$S$908,ROWS($S$9:S98)),"")</f>
        <v/>
      </c>
      <c r="U98" s="118"/>
    </row>
    <row r="99" spans="3:21">
      <c r="C99" s="149" t="str">
        <f>IFERROR(INDEX($L$9:$Q$908,$T98,COLUMNS($A$10:A99)),"")</f>
        <v/>
      </c>
      <c r="D99" s="149" t="str">
        <f>IFERROR(INDEX($L$9:$Q$908,$T98,COLUMNS($A$10:B99)),"")</f>
        <v/>
      </c>
      <c r="E99" s="149" t="str">
        <f>IFERROR(INDEX($L$9:$Q$908,$T98,COLUMNS($A$10:C99)),"")</f>
        <v/>
      </c>
      <c r="F99" s="149" t="str">
        <f>IFERROR(INDEX($L$9:$Q$908,$T98,COLUMNS($A$10:D99)),"")</f>
        <v/>
      </c>
      <c r="G99" s="149" t="str">
        <f>IFERROR(INDEX($L$9:$Q$908,$T98,COLUMNS($A$10:E99)),"")</f>
        <v/>
      </c>
      <c r="H99" s="149" t="str">
        <f>IFERROR(INDEX($L$9:$Q$908,$T98,COLUMNS($A$10:F99)),"")</f>
        <v/>
      </c>
      <c r="I99" s="148">
        <v>2</v>
      </c>
      <c r="K99" s="118">
        <f>'Data Set'!$H92</f>
        <v>2</v>
      </c>
      <c r="L99" s="145" t="str">
        <f>Examination!$B94</f>
        <v>Cristiano Gomez</v>
      </c>
      <c r="M99" s="118">
        <f>'Data Set'!$W92</f>
        <v>69.5</v>
      </c>
      <c r="N99" s="118">
        <f>'Data Set'!$AC92</f>
        <v>50.25</v>
      </c>
      <c r="O99" s="118">
        <f>'Data Set'!$AI92</f>
        <v>86</v>
      </c>
      <c r="P99" s="118">
        <f>'Data Set'!$AO92</f>
        <v>73.5</v>
      </c>
      <c r="Q99" s="118">
        <f t="shared" si="2"/>
        <v>69.8125</v>
      </c>
      <c r="R99" s="118">
        <f>ROWS($M$9:M99)</f>
        <v>91</v>
      </c>
      <c r="S99" s="118" t="str">
        <f t="shared" si="3"/>
        <v/>
      </c>
      <c r="T99" s="118" t="str">
        <f>IFERROR(SMALL($S$9:$S$908,ROWS($S$9:S99)),"")</f>
        <v/>
      </c>
      <c r="U99" s="118"/>
    </row>
    <row r="100" spans="3:21">
      <c r="C100" s="149" t="str">
        <f>IFERROR(INDEX($L$9:$Q$908,$T99,COLUMNS($A$10:A100)),"")</f>
        <v/>
      </c>
      <c r="D100" s="149" t="str">
        <f>IFERROR(INDEX($L$9:$Q$908,$T99,COLUMNS($A$10:B100)),"")</f>
        <v/>
      </c>
      <c r="E100" s="149" t="str">
        <f>IFERROR(INDEX($L$9:$Q$908,$T99,COLUMNS($A$10:C100)),"")</f>
        <v/>
      </c>
      <c r="F100" s="149" t="str">
        <f>IFERROR(INDEX($L$9:$Q$908,$T99,COLUMNS($A$10:D100)),"")</f>
        <v/>
      </c>
      <c r="G100" s="149" t="str">
        <f>IFERROR(INDEX($L$9:$Q$908,$T99,COLUMNS($A$10:E100)),"")</f>
        <v/>
      </c>
      <c r="H100" s="149" t="str">
        <f>IFERROR(INDEX($L$9:$Q$908,$T99,COLUMNS($A$10:F100)),"")</f>
        <v/>
      </c>
      <c r="I100" s="147">
        <v>2</v>
      </c>
      <c r="K100" s="118">
        <f>'Data Set'!$H93</f>
        <v>2</v>
      </c>
      <c r="L100" s="145" t="str">
        <f>Examination!$B95</f>
        <v>Sara Leigh</v>
      </c>
      <c r="M100" s="118">
        <f>'Data Set'!$W93</f>
        <v>65.75</v>
      </c>
      <c r="N100" s="118">
        <f>'Data Set'!$AC93</f>
        <v>75.5</v>
      </c>
      <c r="O100" s="118">
        <f>'Data Set'!$AI93</f>
        <v>58.75</v>
      </c>
      <c r="P100" s="118">
        <f>'Data Set'!$AO93</f>
        <v>64.75</v>
      </c>
      <c r="Q100" s="118">
        <f t="shared" si="2"/>
        <v>66.1875</v>
      </c>
      <c r="R100" s="118">
        <f>ROWS($M$9:M100)</f>
        <v>92</v>
      </c>
      <c r="S100" s="118" t="str">
        <f t="shared" si="3"/>
        <v/>
      </c>
      <c r="T100" s="118" t="str">
        <f>IFERROR(SMALL($S$9:$S$908,ROWS($S$9:S100)),"")</f>
        <v/>
      </c>
      <c r="U100" s="118"/>
    </row>
    <row r="101" spans="3:21">
      <c r="C101" s="149" t="str">
        <f>IFERROR(INDEX($L$9:$Q$908,$T100,COLUMNS($A$10:A101)),"")</f>
        <v/>
      </c>
      <c r="D101" s="149" t="str">
        <f>IFERROR(INDEX($L$9:$Q$908,$T100,COLUMNS($A$10:B101)),"")</f>
        <v/>
      </c>
      <c r="E101" s="149" t="str">
        <f>IFERROR(INDEX($L$9:$Q$908,$T100,COLUMNS($A$10:C101)),"")</f>
        <v/>
      </c>
      <c r="F101" s="149" t="str">
        <f>IFERROR(INDEX($L$9:$Q$908,$T100,COLUMNS($A$10:D101)),"")</f>
        <v/>
      </c>
      <c r="G101" s="149" t="str">
        <f>IFERROR(INDEX($L$9:$Q$908,$T100,COLUMNS($A$10:E101)),"")</f>
        <v/>
      </c>
      <c r="H101" s="149" t="str">
        <f>IFERROR(INDEX($L$9:$Q$908,$T100,COLUMNS($A$10:F101)),"")</f>
        <v/>
      </c>
      <c r="I101" s="148">
        <v>2</v>
      </c>
      <c r="K101" s="118">
        <f>'Data Set'!$H94</f>
        <v>2</v>
      </c>
      <c r="L101" s="145" t="str">
        <f>Examination!$B96</f>
        <v>Waseem Thatcher</v>
      </c>
      <c r="M101" s="118">
        <f>'Data Set'!$W94</f>
        <v>73.75</v>
      </c>
      <c r="N101" s="118">
        <f>'Data Set'!$AC94</f>
        <v>54.25</v>
      </c>
      <c r="O101" s="118">
        <f>'Data Set'!$AI94</f>
        <v>76.75</v>
      </c>
      <c r="P101" s="118">
        <f>'Data Set'!$AO94</f>
        <v>56.25</v>
      </c>
      <c r="Q101" s="118">
        <f t="shared" si="2"/>
        <v>65.25</v>
      </c>
      <c r="R101" s="118">
        <f>ROWS($M$9:M101)</f>
        <v>93</v>
      </c>
      <c r="S101" s="118" t="str">
        <f t="shared" si="3"/>
        <v/>
      </c>
      <c r="T101" s="118" t="str">
        <f>IFERROR(SMALL($S$9:$S$908,ROWS($S$9:S101)),"")</f>
        <v/>
      </c>
      <c r="U101" s="118"/>
    </row>
    <row r="102" spans="3:21">
      <c r="C102" s="149" t="str">
        <f>IFERROR(INDEX($L$9:$Q$908,$T101,COLUMNS($A$10:A102)),"")</f>
        <v/>
      </c>
      <c r="D102" s="149" t="str">
        <f>IFERROR(INDEX($L$9:$Q$908,$T101,COLUMNS($A$10:B102)),"")</f>
        <v/>
      </c>
      <c r="E102" s="149" t="str">
        <f>IFERROR(INDEX($L$9:$Q$908,$T101,COLUMNS($A$10:C102)),"")</f>
        <v/>
      </c>
      <c r="F102" s="149" t="str">
        <f>IFERROR(INDEX($L$9:$Q$908,$T101,COLUMNS($A$10:D102)),"")</f>
        <v/>
      </c>
      <c r="G102" s="149" t="str">
        <f>IFERROR(INDEX($L$9:$Q$908,$T101,COLUMNS($A$10:E102)),"")</f>
        <v/>
      </c>
      <c r="H102" s="149" t="str">
        <f>IFERROR(INDEX($L$9:$Q$908,$T101,COLUMNS($A$10:F102)),"")</f>
        <v/>
      </c>
      <c r="I102" s="147">
        <v>2</v>
      </c>
      <c r="K102" s="118">
        <f>'Data Set'!$H95</f>
        <v>2</v>
      </c>
      <c r="L102" s="145" t="str">
        <f>Examination!$B97</f>
        <v>Malia Delaney</v>
      </c>
      <c r="M102" s="118">
        <f>'Data Set'!$W95</f>
        <v>62.5</v>
      </c>
      <c r="N102" s="118">
        <f>'Data Set'!$AC95</f>
        <v>65.75</v>
      </c>
      <c r="O102" s="118">
        <f>'Data Set'!$AI95</f>
        <v>82.5</v>
      </c>
      <c r="P102" s="118">
        <f>'Data Set'!$AO95</f>
        <v>67.25</v>
      </c>
      <c r="Q102" s="118">
        <f t="shared" si="2"/>
        <v>69.5</v>
      </c>
      <c r="R102" s="118">
        <f>ROWS($M$9:M102)</f>
        <v>94</v>
      </c>
      <c r="S102" s="118" t="str">
        <f t="shared" si="3"/>
        <v/>
      </c>
      <c r="T102" s="118" t="str">
        <f>IFERROR(SMALL($S$9:$S$908,ROWS($S$9:S102)),"")</f>
        <v/>
      </c>
      <c r="U102" s="118"/>
    </row>
    <row r="103" spans="3:21">
      <c r="C103" s="149" t="str">
        <f>IFERROR(INDEX($L$9:$Q$908,$T102,COLUMNS($A$10:A103)),"")</f>
        <v/>
      </c>
      <c r="D103" s="149" t="str">
        <f>IFERROR(INDEX($L$9:$Q$908,$T102,COLUMNS($A$10:B103)),"")</f>
        <v/>
      </c>
      <c r="E103" s="149" t="str">
        <f>IFERROR(INDEX($L$9:$Q$908,$T102,COLUMNS($A$10:C103)),"")</f>
        <v/>
      </c>
      <c r="F103" s="149" t="str">
        <f>IFERROR(INDEX($L$9:$Q$908,$T102,COLUMNS($A$10:D103)),"")</f>
        <v/>
      </c>
      <c r="G103" s="149" t="str">
        <f>IFERROR(INDEX($L$9:$Q$908,$T102,COLUMNS($A$10:E103)),"")</f>
        <v/>
      </c>
      <c r="H103" s="149" t="str">
        <f>IFERROR(INDEX($L$9:$Q$908,$T102,COLUMNS($A$10:F103)),"")</f>
        <v/>
      </c>
      <c r="I103" s="148">
        <v>2</v>
      </c>
      <c r="K103" s="118">
        <f>'Data Set'!$H96</f>
        <v>2</v>
      </c>
      <c r="L103" s="145" t="str">
        <f>Examination!$B98</f>
        <v>Madihah Velazquez</v>
      </c>
      <c r="M103" s="118">
        <f>'Data Set'!$W96</f>
        <v>68.5</v>
      </c>
      <c r="N103" s="118">
        <f>'Data Set'!$AC96</f>
        <v>59.75</v>
      </c>
      <c r="O103" s="118">
        <f>'Data Set'!$AI96</f>
        <v>72</v>
      </c>
      <c r="P103" s="118">
        <f>'Data Set'!$AO96</f>
        <v>64.5</v>
      </c>
      <c r="Q103" s="118">
        <f t="shared" si="2"/>
        <v>66.1875</v>
      </c>
      <c r="R103" s="118">
        <f>ROWS($M$9:M103)</f>
        <v>95</v>
      </c>
      <c r="S103" s="118" t="str">
        <f t="shared" si="3"/>
        <v/>
      </c>
      <c r="T103" s="118" t="str">
        <f>IFERROR(SMALL($S$9:$S$908,ROWS($S$9:S103)),"")</f>
        <v/>
      </c>
      <c r="U103" s="118"/>
    </row>
    <row r="104" spans="3:21">
      <c r="C104" s="149" t="str">
        <f>IFERROR(INDEX($L$9:$Q$908,$T103,COLUMNS($A$10:A104)),"")</f>
        <v/>
      </c>
      <c r="D104" s="149" t="str">
        <f>IFERROR(INDEX($L$9:$Q$908,$T103,COLUMNS($A$10:B104)),"")</f>
        <v/>
      </c>
      <c r="E104" s="149" t="str">
        <f>IFERROR(INDEX($L$9:$Q$908,$T103,COLUMNS($A$10:C104)),"")</f>
        <v/>
      </c>
      <c r="F104" s="149" t="str">
        <f>IFERROR(INDEX($L$9:$Q$908,$T103,COLUMNS($A$10:D104)),"")</f>
        <v/>
      </c>
      <c r="G104" s="149" t="str">
        <f>IFERROR(INDEX($L$9:$Q$908,$T103,COLUMNS($A$10:E104)),"")</f>
        <v/>
      </c>
      <c r="H104" s="149" t="str">
        <f>IFERROR(INDEX($L$9:$Q$908,$T103,COLUMNS($A$10:F104)),"")</f>
        <v/>
      </c>
      <c r="I104" s="147">
        <v>2</v>
      </c>
      <c r="K104" s="118">
        <f>'Data Set'!$H97</f>
        <v>2</v>
      </c>
      <c r="L104" s="145" t="str">
        <f>Examination!$B99</f>
        <v>Chenai Dalby</v>
      </c>
      <c r="M104" s="118">
        <f>'Data Set'!$W97</f>
        <v>75.25</v>
      </c>
      <c r="N104" s="118">
        <f>'Data Set'!$AC97</f>
        <v>75.25</v>
      </c>
      <c r="O104" s="118">
        <f>'Data Set'!$AI97</f>
        <v>67.25</v>
      </c>
      <c r="P104" s="118">
        <f>'Data Set'!$AO97</f>
        <v>60.5</v>
      </c>
      <c r="Q104" s="118">
        <f t="shared" si="2"/>
        <v>69.5625</v>
      </c>
      <c r="R104" s="118">
        <f>ROWS($M$9:M104)</f>
        <v>96</v>
      </c>
      <c r="S104" s="118" t="str">
        <f t="shared" si="3"/>
        <v/>
      </c>
      <c r="T104" s="118" t="str">
        <f>IFERROR(SMALL($S$9:$S$908,ROWS($S$9:S104)),"")</f>
        <v/>
      </c>
      <c r="U104" s="118"/>
    </row>
    <row r="105" spans="3:21">
      <c r="C105" s="149" t="str">
        <f>IFERROR(INDEX($L$9:$Q$908,$T104,COLUMNS($A$10:A105)),"")</f>
        <v/>
      </c>
      <c r="D105" s="149" t="str">
        <f>IFERROR(INDEX($L$9:$Q$908,$T104,COLUMNS($A$10:B105)),"")</f>
        <v/>
      </c>
      <c r="E105" s="149" t="str">
        <f>IFERROR(INDEX($L$9:$Q$908,$T104,COLUMNS($A$10:C105)),"")</f>
        <v/>
      </c>
      <c r="F105" s="149" t="str">
        <f>IFERROR(INDEX($L$9:$Q$908,$T104,COLUMNS($A$10:D105)),"")</f>
        <v/>
      </c>
      <c r="G105" s="149" t="str">
        <f>IFERROR(INDEX($L$9:$Q$908,$T104,COLUMNS($A$10:E105)),"")</f>
        <v/>
      </c>
      <c r="H105" s="149" t="str">
        <f>IFERROR(INDEX($L$9:$Q$908,$T104,COLUMNS($A$10:F105)),"")</f>
        <v/>
      </c>
      <c r="I105" s="148">
        <v>2</v>
      </c>
      <c r="K105" s="118">
        <f>'Data Set'!$H98</f>
        <v>2</v>
      </c>
      <c r="L105" s="145" t="str">
        <f>Examination!$B100</f>
        <v>Ewen Rios</v>
      </c>
      <c r="M105" s="118">
        <f>'Data Set'!$W98</f>
        <v>55.5</v>
      </c>
      <c r="N105" s="118">
        <f>'Data Set'!$AC98</f>
        <v>73.25</v>
      </c>
      <c r="O105" s="118">
        <f>'Data Set'!$AI98</f>
        <v>65</v>
      </c>
      <c r="P105" s="118">
        <f>'Data Set'!$AO98</f>
        <v>58.5</v>
      </c>
      <c r="Q105" s="118">
        <f t="shared" si="2"/>
        <v>63.0625</v>
      </c>
      <c r="R105" s="118">
        <f>ROWS($M$9:M105)</f>
        <v>97</v>
      </c>
      <c r="S105" s="118" t="str">
        <f t="shared" si="3"/>
        <v/>
      </c>
      <c r="T105" s="118" t="str">
        <f>IFERROR(SMALL($S$9:$S$908,ROWS($S$9:S105)),"")</f>
        <v/>
      </c>
      <c r="U105" s="118"/>
    </row>
    <row r="106" spans="3:21">
      <c r="C106" s="150" t="str">
        <f>IFERROR(INDEX($L$9:$Q$908,$T105,COLUMNS($A$10:A106)),"")</f>
        <v/>
      </c>
      <c r="D106" s="150" t="str">
        <f>IFERROR(INDEX($L$9:$Q$908,$T105,COLUMNS($A$10:B106)),"")</f>
        <v/>
      </c>
      <c r="E106" s="150" t="str">
        <f>IFERROR(INDEX($L$9:$Q$908,$T105,COLUMNS($A$10:C106)),"")</f>
        <v/>
      </c>
      <c r="F106" s="150" t="str">
        <f>IFERROR(INDEX($L$9:$Q$908,$T105,COLUMNS($A$10:D106)),"")</f>
        <v/>
      </c>
      <c r="G106" s="150" t="str">
        <f>IFERROR(INDEX($L$9:$Q$908,$T105,COLUMNS($A$10:E106)),"")</f>
        <v/>
      </c>
      <c r="H106" s="150" t="str">
        <f>IFERROR(INDEX($L$9:$Q$908,$T105,COLUMNS($A$10:F106)),"")</f>
        <v/>
      </c>
      <c r="I106" s="147">
        <v>2</v>
      </c>
      <c r="K106" s="118">
        <f>'Data Set'!$H99</f>
        <v>2</v>
      </c>
      <c r="L106" s="145" t="str">
        <f>Examination!$B101</f>
        <v>Tj Bannister</v>
      </c>
      <c r="M106" s="118">
        <f>'Data Set'!$W99</f>
        <v>60.75</v>
      </c>
      <c r="N106" s="118">
        <f>'Data Set'!$AC99</f>
        <v>70.75</v>
      </c>
      <c r="O106" s="118">
        <f>'Data Set'!$AI99</f>
        <v>74.75</v>
      </c>
      <c r="P106" s="118">
        <f>'Data Set'!$AO99</f>
        <v>71.25</v>
      </c>
      <c r="Q106" s="118">
        <f t="shared" si="2"/>
        <v>69.375</v>
      </c>
      <c r="R106" s="118">
        <f>ROWS($M$9:M106)</f>
        <v>98</v>
      </c>
      <c r="S106" s="118" t="str">
        <f t="shared" si="3"/>
        <v/>
      </c>
      <c r="T106" s="118" t="str">
        <f>IFERROR(SMALL($S$9:$S$908,ROWS($S$9:S106)),"")</f>
        <v/>
      </c>
      <c r="U106" s="118"/>
    </row>
    <row r="107" spans="3:21">
      <c r="C107" s="149" t="str">
        <f>IFERROR(INDEX($L$9:$Q$908,$T106,COLUMNS($A$10:A107)),"")</f>
        <v/>
      </c>
      <c r="D107" s="149" t="str">
        <f>IFERROR(INDEX($L$9:$Q$908,$T106,COLUMNS($A$10:B107)),"")</f>
        <v/>
      </c>
      <c r="E107" s="149" t="str">
        <f>IFERROR(INDEX($L$9:$Q$908,$T106,COLUMNS($A$10:C107)),"")</f>
        <v/>
      </c>
      <c r="F107" s="149" t="str">
        <f>IFERROR(INDEX($L$9:$Q$908,$T106,COLUMNS($A$10:D107)),"")</f>
        <v/>
      </c>
      <c r="G107" s="149" t="str">
        <f>IFERROR(INDEX($L$9:$Q$908,$T106,COLUMNS($A$10:E107)),"")</f>
        <v/>
      </c>
      <c r="H107" s="149" t="str">
        <f>IFERROR(INDEX($L$9:$Q$908,$T106,COLUMNS($A$10:F107)),"")</f>
        <v/>
      </c>
      <c r="I107" s="148">
        <v>2</v>
      </c>
      <c r="K107" s="118">
        <f>'Data Set'!$H100</f>
        <v>2</v>
      </c>
      <c r="L107" s="145" t="str">
        <f>Examination!$B102</f>
        <v>Eliot Curran</v>
      </c>
      <c r="M107" s="118">
        <f>'Data Set'!$W100</f>
        <v>83.75</v>
      </c>
      <c r="N107" s="118">
        <f>'Data Set'!$AC100</f>
        <v>64</v>
      </c>
      <c r="O107" s="118">
        <f>'Data Set'!$AI100</f>
        <v>68</v>
      </c>
      <c r="P107" s="118">
        <f>'Data Set'!$AO100</f>
        <v>72.5</v>
      </c>
      <c r="Q107" s="118">
        <f t="shared" si="2"/>
        <v>72.0625</v>
      </c>
      <c r="R107" s="118">
        <f>ROWS($M$9:M107)</f>
        <v>99</v>
      </c>
      <c r="S107" s="118" t="str">
        <f t="shared" si="3"/>
        <v/>
      </c>
      <c r="T107" s="118" t="str">
        <f>IFERROR(SMALL($S$9:$S$908,ROWS($S$9:S107)),"")</f>
        <v/>
      </c>
      <c r="U107" s="118"/>
    </row>
    <row r="108" spans="3:21">
      <c r="C108" s="149" t="str">
        <f>IFERROR(INDEX($L$9:$Q$908,$T107,COLUMNS($A$10:A108)),"")</f>
        <v/>
      </c>
      <c r="D108" s="149" t="str">
        <f>IFERROR(INDEX($L$9:$Q$908,$T107,COLUMNS($A$10:B108)),"")</f>
        <v/>
      </c>
      <c r="E108" s="149" t="str">
        <f>IFERROR(INDEX($L$9:$Q$908,$T107,COLUMNS($A$10:C108)),"")</f>
        <v/>
      </c>
      <c r="F108" s="149" t="str">
        <f>IFERROR(INDEX($L$9:$Q$908,$T107,COLUMNS($A$10:D108)),"")</f>
        <v/>
      </c>
      <c r="G108" s="149" t="str">
        <f>IFERROR(INDEX($L$9:$Q$908,$T107,COLUMNS($A$10:E108)),"")</f>
        <v/>
      </c>
      <c r="H108" s="149" t="str">
        <f>IFERROR(INDEX($L$9:$Q$908,$T107,COLUMNS($A$10:F108)),"")</f>
        <v/>
      </c>
      <c r="I108" s="147">
        <v>2</v>
      </c>
      <c r="K108" s="118">
        <f>'Data Set'!$H101</f>
        <v>2</v>
      </c>
      <c r="L108" s="145" t="str">
        <f>Examination!$B103</f>
        <v>Bryan Camacho</v>
      </c>
      <c r="M108" s="118">
        <f>'Data Set'!$W101</f>
        <v>72</v>
      </c>
      <c r="N108" s="118">
        <f>'Data Set'!$AC101</f>
        <v>48.75</v>
      </c>
      <c r="O108" s="118">
        <f>'Data Set'!$AI101</f>
        <v>57</v>
      </c>
      <c r="P108" s="118">
        <f>'Data Set'!$AO101</f>
        <v>65</v>
      </c>
      <c r="Q108" s="118">
        <f t="shared" si="2"/>
        <v>60.6875</v>
      </c>
      <c r="R108" s="118">
        <f>ROWS($M$9:M108)</f>
        <v>100</v>
      </c>
      <c r="S108" s="118" t="str">
        <f t="shared" si="3"/>
        <v/>
      </c>
      <c r="T108" s="118" t="str">
        <f>IFERROR(SMALL($S$9:$S$908,ROWS($S$9:S108)),"")</f>
        <v/>
      </c>
      <c r="U108" s="118"/>
    </row>
    <row r="109" spans="3:21">
      <c r="C109" s="149" t="str">
        <f>IFERROR(INDEX($L$9:$Q$908,$T108,COLUMNS($A$10:A109)),"")</f>
        <v/>
      </c>
      <c r="D109" s="149" t="str">
        <f>IFERROR(INDEX($L$9:$Q$908,$T108,COLUMNS($A$10:B109)),"")</f>
        <v/>
      </c>
      <c r="E109" s="149" t="str">
        <f>IFERROR(INDEX($L$9:$Q$908,$T108,COLUMNS($A$10:C109)),"")</f>
        <v/>
      </c>
      <c r="F109" s="149" t="str">
        <f>IFERROR(INDEX($L$9:$Q$908,$T108,COLUMNS($A$10:D109)),"")</f>
        <v/>
      </c>
      <c r="G109" s="149" t="str">
        <f>IFERROR(INDEX($L$9:$Q$908,$T108,COLUMNS($A$10:E109)),"")</f>
        <v/>
      </c>
      <c r="H109" s="149" t="str">
        <f>IFERROR(INDEX($L$9:$Q$908,$T108,COLUMNS($A$10:F109)),"")</f>
        <v/>
      </c>
      <c r="I109" s="148">
        <v>2</v>
      </c>
      <c r="K109" s="118">
        <f>'Data Set'!$H102</f>
        <v>2</v>
      </c>
      <c r="L109" s="145" t="str">
        <f>Examination!$B104</f>
        <v>Marc Mcgowan</v>
      </c>
      <c r="M109" s="118">
        <f>'Data Set'!$W102</f>
        <v>64.75</v>
      </c>
      <c r="N109" s="118">
        <f>'Data Set'!$AC102</f>
        <v>75.25</v>
      </c>
      <c r="O109" s="118">
        <f>'Data Set'!$AI102</f>
        <v>61.75</v>
      </c>
      <c r="P109" s="118">
        <f>'Data Set'!$AO102</f>
        <v>63.75</v>
      </c>
      <c r="Q109" s="118">
        <f t="shared" si="2"/>
        <v>66.375</v>
      </c>
      <c r="R109" s="118">
        <f>ROWS($M$9:M109)</f>
        <v>101</v>
      </c>
      <c r="S109" s="118" t="str">
        <f t="shared" si="3"/>
        <v/>
      </c>
      <c r="T109" s="118" t="str">
        <f>IFERROR(SMALL($S$9:$S$908,ROWS($S$9:S109)),"")</f>
        <v/>
      </c>
      <c r="U109" s="118"/>
    </row>
    <row r="110" spans="3:21">
      <c r="C110" s="149" t="str">
        <f>IFERROR(INDEX($L$9:$Q$908,$T109,COLUMNS($A$10:A110)),"")</f>
        <v/>
      </c>
      <c r="D110" s="149" t="str">
        <f>IFERROR(INDEX($L$9:$Q$908,$T109,COLUMNS($A$10:B110)),"")</f>
        <v/>
      </c>
      <c r="E110" s="149" t="str">
        <f>IFERROR(INDEX($L$9:$Q$908,$T109,COLUMNS($A$10:C110)),"")</f>
        <v/>
      </c>
      <c r="F110" s="149" t="str">
        <f>IFERROR(INDEX($L$9:$Q$908,$T109,COLUMNS($A$10:D110)),"")</f>
        <v/>
      </c>
      <c r="G110" s="149" t="str">
        <f>IFERROR(INDEX($L$9:$Q$908,$T109,COLUMNS($A$10:E110)),"")</f>
        <v/>
      </c>
      <c r="H110" s="149" t="str">
        <f>IFERROR(INDEX($L$9:$Q$908,$T109,COLUMNS($A$10:F110)),"")</f>
        <v/>
      </c>
      <c r="I110" s="147">
        <v>2</v>
      </c>
      <c r="K110" s="118">
        <f>'Data Set'!$H103</f>
        <v>2</v>
      </c>
      <c r="L110" s="145" t="str">
        <f>Examination!$B105</f>
        <v>Flynn Pugh</v>
      </c>
      <c r="M110" s="118">
        <f>'Data Set'!$W103</f>
        <v>53.25</v>
      </c>
      <c r="N110" s="118">
        <f>'Data Set'!$AC103</f>
        <v>62</v>
      </c>
      <c r="O110" s="118">
        <f>'Data Set'!$AI103</f>
        <v>52</v>
      </c>
      <c r="P110" s="118">
        <f>'Data Set'!$AO103</f>
        <v>78.5</v>
      </c>
      <c r="Q110" s="118">
        <f t="shared" si="2"/>
        <v>61.4375</v>
      </c>
      <c r="R110" s="118">
        <f>ROWS($M$9:M110)</f>
        <v>102</v>
      </c>
      <c r="S110" s="118" t="str">
        <f t="shared" si="3"/>
        <v/>
      </c>
      <c r="T110" s="118" t="str">
        <f>IFERROR(SMALL($S$9:$S$908,ROWS($S$9:S110)),"")</f>
        <v/>
      </c>
      <c r="U110" s="118"/>
    </row>
    <row r="111" spans="3:21">
      <c r="C111" s="149" t="str">
        <f>IFERROR(INDEX($L$9:$Q$908,$T110,COLUMNS($A$10:A111)),"")</f>
        <v/>
      </c>
      <c r="D111" s="149" t="str">
        <f>IFERROR(INDEX($L$9:$Q$908,$T110,COLUMNS($A$10:B111)),"")</f>
        <v/>
      </c>
      <c r="E111" s="149" t="str">
        <f>IFERROR(INDEX($L$9:$Q$908,$T110,COLUMNS($A$10:C111)),"")</f>
        <v/>
      </c>
      <c r="F111" s="149" t="str">
        <f>IFERROR(INDEX($L$9:$Q$908,$T110,COLUMNS($A$10:D111)),"")</f>
        <v/>
      </c>
      <c r="G111" s="149" t="str">
        <f>IFERROR(INDEX($L$9:$Q$908,$T110,COLUMNS($A$10:E111)),"")</f>
        <v/>
      </c>
      <c r="H111" s="149" t="str">
        <f>IFERROR(INDEX($L$9:$Q$908,$T110,COLUMNS($A$10:F111)),"")</f>
        <v/>
      </c>
      <c r="I111" s="148">
        <v>2</v>
      </c>
      <c r="K111" s="118">
        <f>'Data Set'!$H104</f>
        <v>2</v>
      </c>
      <c r="L111" s="145" t="str">
        <f>Examination!$B106</f>
        <v>Ellie Beltran</v>
      </c>
      <c r="M111" s="118">
        <f>'Data Set'!$W104</f>
        <v>70.5</v>
      </c>
      <c r="N111" s="118">
        <f>'Data Set'!$AC104</f>
        <v>65</v>
      </c>
      <c r="O111" s="118">
        <f>'Data Set'!$AI104</f>
        <v>60.25</v>
      </c>
      <c r="P111" s="118">
        <f>'Data Set'!$AO104</f>
        <v>64.5</v>
      </c>
      <c r="Q111" s="118">
        <f t="shared" si="2"/>
        <v>65.0625</v>
      </c>
      <c r="R111" s="118">
        <f>ROWS($M$9:M111)</f>
        <v>103</v>
      </c>
      <c r="S111" s="118" t="str">
        <f t="shared" si="3"/>
        <v/>
      </c>
      <c r="T111" s="118" t="str">
        <f>IFERROR(SMALL($S$9:$S$908,ROWS($S$9:S111)),"")</f>
        <v/>
      </c>
      <c r="U111" s="118"/>
    </row>
    <row r="112" spans="3:21">
      <c r="C112" s="149" t="str">
        <f>IFERROR(INDEX($L$9:$Q$908,$T111,COLUMNS($A$10:A112)),"")</f>
        <v/>
      </c>
      <c r="D112" s="149" t="str">
        <f>IFERROR(INDEX($L$9:$Q$908,$T111,COLUMNS($A$10:B112)),"")</f>
        <v/>
      </c>
      <c r="E112" s="149" t="str">
        <f>IFERROR(INDEX($L$9:$Q$908,$T111,COLUMNS($A$10:C112)),"")</f>
        <v/>
      </c>
      <c r="F112" s="149" t="str">
        <f>IFERROR(INDEX($L$9:$Q$908,$T111,COLUMNS($A$10:D112)),"")</f>
        <v/>
      </c>
      <c r="G112" s="149" t="str">
        <f>IFERROR(INDEX($L$9:$Q$908,$T111,COLUMNS($A$10:E112)),"")</f>
        <v/>
      </c>
      <c r="H112" s="149" t="str">
        <f>IFERROR(INDEX($L$9:$Q$908,$T111,COLUMNS($A$10:F112)),"")</f>
        <v/>
      </c>
      <c r="I112" s="147">
        <v>2</v>
      </c>
      <c r="K112" s="118">
        <f>'Data Set'!$H105</f>
        <v>2</v>
      </c>
      <c r="L112" s="145" t="str">
        <f>Examination!$B107</f>
        <v>Kayla Skinner</v>
      </c>
      <c r="M112" s="118">
        <f>'Data Set'!$W105</f>
        <v>70.25</v>
      </c>
      <c r="N112" s="118">
        <f>'Data Set'!$AC105</f>
        <v>72</v>
      </c>
      <c r="O112" s="118">
        <f>'Data Set'!$AI105</f>
        <v>59.5</v>
      </c>
      <c r="P112" s="118">
        <f>'Data Set'!$AO105</f>
        <v>70</v>
      </c>
      <c r="Q112" s="118">
        <f t="shared" si="2"/>
        <v>67.9375</v>
      </c>
      <c r="R112" s="118">
        <f>ROWS($M$9:M112)</f>
        <v>104</v>
      </c>
      <c r="S112" s="118" t="str">
        <f t="shared" si="3"/>
        <v/>
      </c>
      <c r="T112" s="118" t="str">
        <f>IFERROR(SMALL($S$9:$S$908,ROWS($S$9:S112)),"")</f>
        <v/>
      </c>
      <c r="U112" s="118"/>
    </row>
    <row r="113" spans="3:21">
      <c r="C113" s="149" t="str">
        <f>IFERROR(INDEX($L$9:$Q$908,$T112,COLUMNS($A$10:A113)),"")</f>
        <v/>
      </c>
      <c r="D113" s="149" t="str">
        <f>IFERROR(INDEX($L$9:$Q$908,$T112,COLUMNS($A$10:B113)),"")</f>
        <v/>
      </c>
      <c r="E113" s="149" t="str">
        <f>IFERROR(INDEX($L$9:$Q$908,$T112,COLUMNS($A$10:C113)),"")</f>
        <v/>
      </c>
      <c r="F113" s="149" t="str">
        <f>IFERROR(INDEX($L$9:$Q$908,$T112,COLUMNS($A$10:D113)),"")</f>
        <v/>
      </c>
      <c r="G113" s="149" t="str">
        <f>IFERROR(INDEX($L$9:$Q$908,$T112,COLUMNS($A$10:E113)),"")</f>
        <v/>
      </c>
      <c r="H113" s="149" t="str">
        <f>IFERROR(INDEX($L$9:$Q$908,$T112,COLUMNS($A$10:F113)),"")</f>
        <v/>
      </c>
      <c r="I113" s="148">
        <v>2</v>
      </c>
      <c r="K113" s="118">
        <f>'Data Set'!$H106</f>
        <v>2</v>
      </c>
      <c r="L113" s="145" t="str">
        <f>Examination!$B108</f>
        <v>Robin Monroe</v>
      </c>
      <c r="M113" s="118">
        <f>'Data Set'!$W106</f>
        <v>73.75</v>
      </c>
      <c r="N113" s="118">
        <f>'Data Set'!$AC106</f>
        <v>61.75</v>
      </c>
      <c r="O113" s="118">
        <f>'Data Set'!$AI106</f>
        <v>57.25</v>
      </c>
      <c r="P113" s="118">
        <f>'Data Set'!$AO106</f>
        <v>52.25</v>
      </c>
      <c r="Q113" s="118">
        <f t="shared" si="2"/>
        <v>61.25</v>
      </c>
      <c r="R113" s="118">
        <f>ROWS($M$9:M113)</f>
        <v>105</v>
      </c>
      <c r="S113" s="118" t="str">
        <f t="shared" si="3"/>
        <v/>
      </c>
      <c r="T113" s="118" t="str">
        <f>IFERROR(SMALL($S$9:$S$908,ROWS($S$9:S113)),"")</f>
        <v/>
      </c>
      <c r="U113" s="118"/>
    </row>
    <row r="114" spans="3:21">
      <c r="C114" s="151" t="str">
        <f>IFERROR(INDEX($L$9:$Q$908,$T113,COLUMNS($A$10:A114)),"")</f>
        <v/>
      </c>
      <c r="D114" s="151" t="str">
        <f>IFERROR(INDEX($L$9:$Q$908,$T113,COLUMNS($A$10:B114)),"")</f>
        <v/>
      </c>
      <c r="E114" s="151" t="str">
        <f>IFERROR(INDEX($L$9:$Q$908,$T113,COLUMNS($A$10:C114)),"")</f>
        <v/>
      </c>
      <c r="F114" s="151" t="str">
        <f>IFERROR(INDEX($L$9:$Q$908,$T113,COLUMNS($A$10:D114)),"")</f>
        <v/>
      </c>
      <c r="G114" s="151" t="str">
        <f>IFERROR(INDEX($L$9:$Q$908,$T113,COLUMNS($A$10:E114)),"")</f>
        <v/>
      </c>
      <c r="H114" s="151" t="str">
        <f>IFERROR(INDEX($L$9:$Q$908,$T113,COLUMNS($A$10:F114)),"")</f>
        <v/>
      </c>
      <c r="I114" s="147">
        <v>2</v>
      </c>
      <c r="K114" s="118">
        <f>'Data Set'!$H107</f>
        <v>2</v>
      </c>
      <c r="L114" s="145" t="str">
        <f>Examination!$B109</f>
        <v>Amarah Oakley</v>
      </c>
      <c r="M114" s="118">
        <f>'Data Set'!$W107</f>
        <v>70.5</v>
      </c>
      <c r="N114" s="118">
        <f>'Data Set'!$AC107</f>
        <v>67</v>
      </c>
      <c r="O114" s="118">
        <f>'Data Set'!$AI107</f>
        <v>68.5</v>
      </c>
      <c r="P114" s="118">
        <f>'Data Set'!$AO107</f>
        <v>59.75</v>
      </c>
      <c r="Q114" s="118">
        <f t="shared" si="2"/>
        <v>66.4375</v>
      </c>
      <c r="R114" s="118">
        <f>ROWS($M$9:M114)</f>
        <v>106</v>
      </c>
      <c r="S114" s="118" t="str">
        <f t="shared" si="3"/>
        <v/>
      </c>
      <c r="T114" s="118" t="str">
        <f>IFERROR(SMALL($S$9:$S$908,ROWS($S$9:S114)),"")</f>
        <v/>
      </c>
      <c r="U114" s="118"/>
    </row>
    <row r="115" spans="3:21">
      <c r="C115" s="151" t="str">
        <f>IFERROR(INDEX($L$9:$Q$908,$T114,COLUMNS($A$10:A115)),"")</f>
        <v/>
      </c>
      <c r="D115" s="151" t="str">
        <f>IFERROR(INDEX($L$9:$Q$908,$T114,COLUMNS($A$10:B115)),"")</f>
        <v/>
      </c>
      <c r="E115" s="151" t="str">
        <f>IFERROR(INDEX($L$9:$Q$908,$T114,COLUMNS($A$10:C115)),"")</f>
        <v/>
      </c>
      <c r="F115" s="151" t="str">
        <f>IFERROR(INDEX($L$9:$Q$908,$T114,COLUMNS($A$10:D115)),"")</f>
        <v/>
      </c>
      <c r="G115" s="151" t="str">
        <f>IFERROR(INDEX($L$9:$Q$908,$T114,COLUMNS($A$10:E115)),"")</f>
        <v/>
      </c>
      <c r="H115" s="151" t="str">
        <f>IFERROR(INDEX($L$9:$Q$908,$T114,COLUMNS($A$10:F115)),"")</f>
        <v/>
      </c>
      <c r="I115" s="148">
        <v>2</v>
      </c>
      <c r="K115" s="118">
        <f>'Data Set'!$H108</f>
        <v>2</v>
      </c>
      <c r="L115" s="145" t="str">
        <f>Examination!$B110</f>
        <v>Bertie Reeves</v>
      </c>
      <c r="M115" s="118">
        <f>'Data Set'!$W108</f>
        <v>89.25</v>
      </c>
      <c r="N115" s="118">
        <f>'Data Set'!$AC108</f>
        <v>63.5</v>
      </c>
      <c r="O115" s="118">
        <f>'Data Set'!$AI108</f>
        <v>53.75</v>
      </c>
      <c r="P115" s="118">
        <f>'Data Set'!$AO108</f>
        <v>66.75</v>
      </c>
      <c r="Q115" s="118">
        <f t="shared" si="2"/>
        <v>68.3125</v>
      </c>
      <c r="R115" s="118">
        <f>ROWS($M$9:M115)</f>
        <v>107</v>
      </c>
      <c r="S115" s="118" t="str">
        <f t="shared" si="3"/>
        <v/>
      </c>
      <c r="T115" s="118" t="str">
        <f>IFERROR(SMALL($S$9:$S$908,ROWS($S$9:S115)),"")</f>
        <v/>
      </c>
      <c r="U115" s="118"/>
    </row>
    <row r="116" spans="3:21">
      <c r="C116" s="151" t="str">
        <f>IFERROR(INDEX($L$9:$Q$908,$T115,COLUMNS($A$10:A116)),"")</f>
        <v/>
      </c>
      <c r="D116" s="151" t="str">
        <f>IFERROR(INDEX($L$9:$Q$908,$T115,COLUMNS($A$10:B116)),"")</f>
        <v/>
      </c>
      <c r="E116" s="151" t="str">
        <f>IFERROR(INDEX($L$9:$Q$908,$T115,COLUMNS($A$10:C116)),"")</f>
        <v/>
      </c>
      <c r="F116" s="151" t="str">
        <f>IFERROR(INDEX($L$9:$Q$908,$T115,COLUMNS($A$10:D116)),"")</f>
        <v/>
      </c>
      <c r="G116" s="151" t="str">
        <f>IFERROR(INDEX($L$9:$Q$908,$T115,COLUMNS($A$10:E116)),"")</f>
        <v/>
      </c>
      <c r="H116" s="151" t="str">
        <f>IFERROR(INDEX($L$9:$Q$908,$T115,COLUMNS($A$10:F116)),"")</f>
        <v/>
      </c>
      <c r="I116" s="147">
        <v>2</v>
      </c>
      <c r="K116" s="118">
        <f>'Data Set'!$H109</f>
        <v>2</v>
      </c>
      <c r="L116" s="145" t="str">
        <f>Examination!$B111</f>
        <v>Poppy-Mae Burnett</v>
      </c>
      <c r="M116" s="118">
        <f>'Data Set'!$W109</f>
        <v>62.25</v>
      </c>
      <c r="N116" s="118">
        <f>'Data Set'!$AC109</f>
        <v>58.25</v>
      </c>
      <c r="O116" s="118">
        <f>'Data Set'!$AI109</f>
        <v>67.5</v>
      </c>
      <c r="P116" s="118">
        <f>'Data Set'!$AO109</f>
        <v>67</v>
      </c>
      <c r="Q116" s="118">
        <f t="shared" si="2"/>
        <v>63.75</v>
      </c>
      <c r="R116" s="118">
        <f>ROWS($M$9:M116)</f>
        <v>108</v>
      </c>
      <c r="S116" s="118" t="str">
        <f t="shared" si="3"/>
        <v/>
      </c>
      <c r="T116" s="118" t="str">
        <f>IFERROR(SMALL($S$9:$S$908,ROWS($S$9:S116)),"")</f>
        <v/>
      </c>
      <c r="U116" s="118"/>
    </row>
    <row r="117" spans="3:21">
      <c r="C117" s="151" t="str">
        <f>IFERROR(INDEX($L$9:$Q$908,$T116,COLUMNS($A$10:A117)),"")</f>
        <v/>
      </c>
      <c r="D117" s="151" t="str">
        <f>IFERROR(INDEX($L$9:$Q$908,$T116,COLUMNS($A$10:B117)),"")</f>
        <v/>
      </c>
      <c r="E117" s="151" t="str">
        <f>IFERROR(INDEX($L$9:$Q$908,$T116,COLUMNS($A$10:C117)),"")</f>
        <v/>
      </c>
      <c r="F117" s="151" t="str">
        <f>IFERROR(INDEX($L$9:$Q$908,$T116,COLUMNS($A$10:D117)),"")</f>
        <v/>
      </c>
      <c r="G117" s="151" t="str">
        <f>IFERROR(INDEX($L$9:$Q$908,$T116,COLUMNS($A$10:E117)),"")</f>
        <v/>
      </c>
      <c r="H117" s="151" t="str">
        <f>IFERROR(INDEX($L$9:$Q$908,$T116,COLUMNS($A$10:F117)),"")</f>
        <v/>
      </c>
      <c r="I117" s="148">
        <v>2</v>
      </c>
      <c r="K117" s="118">
        <f>'Data Set'!$H110</f>
        <v>2</v>
      </c>
      <c r="L117" s="145" t="str">
        <f>Examination!$B112</f>
        <v>Corban Rees</v>
      </c>
      <c r="M117" s="118">
        <f>'Data Set'!$W110</f>
        <v>62.25</v>
      </c>
      <c r="N117" s="118">
        <f>'Data Set'!$AC110</f>
        <v>59</v>
      </c>
      <c r="O117" s="118">
        <f>'Data Set'!$AI110</f>
        <v>53.25</v>
      </c>
      <c r="P117" s="118">
        <f>'Data Set'!$AO110</f>
        <v>63.75</v>
      </c>
      <c r="Q117" s="118">
        <f t="shared" si="2"/>
        <v>59.5625</v>
      </c>
      <c r="R117" s="118">
        <f>ROWS($M$9:M117)</f>
        <v>109</v>
      </c>
      <c r="S117" s="118" t="str">
        <f t="shared" si="3"/>
        <v/>
      </c>
      <c r="T117" s="118" t="str">
        <f>IFERROR(SMALL($S$9:$S$908,ROWS($S$9:S117)),"")</f>
        <v/>
      </c>
      <c r="U117" s="118"/>
    </row>
    <row r="118" spans="3:21">
      <c r="C118" s="151" t="str">
        <f>IFERROR(INDEX($L$9:$Q$908,$T117,COLUMNS($A$10:A118)),"")</f>
        <v/>
      </c>
      <c r="D118" s="151" t="str">
        <f>IFERROR(INDEX($L$9:$Q$908,$T117,COLUMNS($A$10:B118)),"")</f>
        <v/>
      </c>
      <c r="E118" s="151" t="str">
        <f>IFERROR(INDEX($L$9:$Q$908,$T117,COLUMNS($A$10:C118)),"")</f>
        <v/>
      </c>
      <c r="F118" s="151" t="str">
        <f>IFERROR(INDEX($L$9:$Q$908,$T117,COLUMNS($A$10:D118)),"")</f>
        <v/>
      </c>
      <c r="G118" s="151" t="str">
        <f>IFERROR(INDEX($L$9:$Q$908,$T117,COLUMNS($A$10:E118)),"")</f>
        <v/>
      </c>
      <c r="H118" s="151" t="str">
        <f>IFERROR(INDEX($L$9:$Q$908,$T117,COLUMNS($A$10:F118)),"")</f>
        <v/>
      </c>
      <c r="I118" s="147">
        <v>2</v>
      </c>
      <c r="K118" s="118">
        <f>'Data Set'!$H111</f>
        <v>2</v>
      </c>
      <c r="L118" s="145" t="str">
        <f>Examination!$B113</f>
        <v>Macauley Bean</v>
      </c>
      <c r="M118" s="118">
        <f>'Data Set'!$W111</f>
        <v>78</v>
      </c>
      <c r="N118" s="118">
        <f>'Data Set'!$AC111</f>
        <v>80.75</v>
      </c>
      <c r="O118" s="118">
        <f>'Data Set'!$AI111</f>
        <v>60.75</v>
      </c>
      <c r="P118" s="118">
        <f>'Data Set'!$AO111</f>
        <v>62.5</v>
      </c>
      <c r="Q118" s="118">
        <f t="shared" si="2"/>
        <v>70.5</v>
      </c>
      <c r="R118" s="118">
        <f>ROWS($M$9:M118)</f>
        <v>110</v>
      </c>
      <c r="S118" s="118" t="str">
        <f t="shared" si="3"/>
        <v/>
      </c>
      <c r="T118" s="118" t="str">
        <f>IFERROR(SMALL($S$9:$S$908,ROWS($S$9:S118)),"")</f>
        <v/>
      </c>
      <c r="U118" s="118"/>
    </row>
    <row r="119" spans="3:21">
      <c r="C119" s="151" t="str">
        <f>IFERROR(INDEX($L$9:$Q$908,$T118,COLUMNS($A$10:A119)),"")</f>
        <v/>
      </c>
      <c r="D119" s="151" t="str">
        <f>IFERROR(INDEX($L$9:$Q$908,$T118,COLUMNS($A$10:B119)),"")</f>
        <v/>
      </c>
      <c r="E119" s="151" t="str">
        <f>IFERROR(INDEX($L$9:$Q$908,$T118,COLUMNS($A$10:C119)),"")</f>
        <v/>
      </c>
      <c r="F119" s="151" t="str">
        <f>IFERROR(INDEX($L$9:$Q$908,$T118,COLUMNS($A$10:D119)),"")</f>
        <v/>
      </c>
      <c r="G119" s="151" t="str">
        <f>IFERROR(INDEX($L$9:$Q$908,$T118,COLUMNS($A$10:E119)),"")</f>
        <v/>
      </c>
      <c r="H119" s="151" t="str">
        <f>IFERROR(INDEX($L$9:$Q$908,$T118,COLUMNS($A$10:F119)),"")</f>
        <v/>
      </c>
      <c r="I119" s="148">
        <v>2</v>
      </c>
      <c r="K119" s="118">
        <f>'Data Set'!$H112</f>
        <v>2</v>
      </c>
      <c r="L119" s="145" t="str">
        <f>Examination!$B114</f>
        <v>Blake Fellows</v>
      </c>
      <c r="M119" s="118">
        <f>'Data Set'!$W112</f>
        <v>64.25</v>
      </c>
      <c r="N119" s="118">
        <f>'Data Set'!$AC112</f>
        <v>53.25</v>
      </c>
      <c r="O119" s="118">
        <f>'Data Set'!$AI112</f>
        <v>77.75</v>
      </c>
      <c r="P119" s="118">
        <f>'Data Set'!$AO112</f>
        <v>66.25</v>
      </c>
      <c r="Q119" s="118">
        <f t="shared" si="2"/>
        <v>65.375</v>
      </c>
      <c r="R119" s="118">
        <f>ROWS($M$9:M119)</f>
        <v>111</v>
      </c>
      <c r="S119" s="118" t="str">
        <f t="shared" si="3"/>
        <v/>
      </c>
      <c r="T119" s="118" t="str">
        <f>IFERROR(SMALL($S$9:$S$908,ROWS($S$9:S119)),"")</f>
        <v/>
      </c>
      <c r="U119" s="118"/>
    </row>
    <row r="120" spans="3:21">
      <c r="C120" s="151" t="str">
        <f>IFERROR(INDEX($L$9:$Q$908,$T119,COLUMNS($A$10:A120)),"")</f>
        <v/>
      </c>
      <c r="D120" s="151" t="str">
        <f>IFERROR(INDEX($L$9:$Q$908,$T119,COLUMNS($A$10:B120)),"")</f>
        <v/>
      </c>
      <c r="E120" s="151" t="str">
        <f>IFERROR(INDEX($L$9:$Q$908,$T119,COLUMNS($A$10:C120)),"")</f>
        <v/>
      </c>
      <c r="F120" s="151" t="str">
        <f>IFERROR(INDEX($L$9:$Q$908,$T119,COLUMNS($A$10:D120)),"")</f>
        <v/>
      </c>
      <c r="G120" s="151" t="str">
        <f>IFERROR(INDEX($L$9:$Q$908,$T119,COLUMNS($A$10:E120)),"")</f>
        <v/>
      </c>
      <c r="H120" s="151" t="str">
        <f>IFERROR(INDEX($L$9:$Q$908,$T119,COLUMNS($A$10:F120)),"")</f>
        <v/>
      </c>
      <c r="I120" s="147">
        <v>2</v>
      </c>
      <c r="K120" s="118">
        <f>'Data Set'!$H113</f>
        <v>2</v>
      </c>
      <c r="L120" s="145" t="str">
        <f>Examination!$B115</f>
        <v>Ami Cummings</v>
      </c>
      <c r="M120" s="118">
        <f>'Data Set'!$W113</f>
        <v>59.75</v>
      </c>
      <c r="N120" s="118">
        <f>'Data Set'!$AC113</f>
        <v>70</v>
      </c>
      <c r="O120" s="118">
        <f>'Data Set'!$AI113</f>
        <v>51.5</v>
      </c>
      <c r="P120" s="118">
        <f>'Data Set'!$AO113</f>
        <v>79.75</v>
      </c>
      <c r="Q120" s="118">
        <f t="shared" si="2"/>
        <v>65.25</v>
      </c>
      <c r="R120" s="118">
        <f>ROWS($M$9:M120)</f>
        <v>112</v>
      </c>
      <c r="S120" s="118" t="str">
        <f t="shared" si="3"/>
        <v/>
      </c>
      <c r="T120" s="118" t="str">
        <f>IFERROR(SMALL($S$9:$S$908,ROWS($S$9:S120)),"")</f>
        <v/>
      </c>
      <c r="U120" s="118"/>
    </row>
    <row r="121" spans="3:21">
      <c r="C121" s="151" t="str">
        <f>IFERROR(INDEX($L$9:$Q$908,$T120,COLUMNS($A$10:A121)),"")</f>
        <v/>
      </c>
      <c r="D121" s="151" t="str">
        <f>IFERROR(INDEX($L$9:$Q$908,$T120,COLUMNS($A$10:B121)),"")</f>
        <v/>
      </c>
      <c r="E121" s="151" t="str">
        <f>IFERROR(INDEX($L$9:$Q$908,$T120,COLUMNS($A$10:C121)),"")</f>
        <v/>
      </c>
      <c r="F121" s="151" t="str">
        <f>IFERROR(INDEX($L$9:$Q$908,$T120,COLUMNS($A$10:D121)),"")</f>
        <v/>
      </c>
      <c r="G121" s="151" t="str">
        <f>IFERROR(INDEX($L$9:$Q$908,$T120,COLUMNS($A$10:E121)),"")</f>
        <v/>
      </c>
      <c r="H121" s="151" t="str">
        <f>IFERROR(INDEX($L$9:$Q$908,$T120,COLUMNS($A$10:F121)),"")</f>
        <v/>
      </c>
      <c r="I121" s="148">
        <v>2</v>
      </c>
      <c r="K121" s="118">
        <f>'Data Set'!$H114</f>
        <v>2</v>
      </c>
      <c r="L121" s="145" t="str">
        <f>Examination!$B116</f>
        <v>Hamzah Prentice</v>
      </c>
      <c r="M121" s="118">
        <f>'Data Set'!$W114</f>
        <v>66</v>
      </c>
      <c r="N121" s="118">
        <f>'Data Set'!$AC114</f>
        <v>75.75</v>
      </c>
      <c r="O121" s="118">
        <f>'Data Set'!$AI114</f>
        <v>65</v>
      </c>
      <c r="P121" s="118">
        <f>'Data Set'!$AO114</f>
        <v>67.75</v>
      </c>
      <c r="Q121" s="118">
        <f t="shared" si="2"/>
        <v>68.625</v>
      </c>
      <c r="R121" s="118">
        <f>ROWS($M$9:M121)</f>
        <v>113</v>
      </c>
      <c r="S121" s="118" t="str">
        <f t="shared" si="3"/>
        <v/>
      </c>
      <c r="T121" s="118" t="str">
        <f>IFERROR(SMALL($S$9:$S$908,ROWS($S$9:S121)),"")</f>
        <v/>
      </c>
      <c r="U121" s="118"/>
    </row>
    <row r="122" spans="3:21">
      <c r="C122" t="str">
        <f>IFERROR(INDEX($L$9:$Q$908,$T121,COLUMNS($A$10:A122)),"")</f>
        <v/>
      </c>
      <c r="D122" t="str">
        <f>IFERROR(INDEX($L$9:$Q$908,$T121,COLUMNS($A$10:B122)),"")</f>
        <v/>
      </c>
      <c r="E122" t="str">
        <f>IFERROR(INDEX($L$9:$Q$908,$T121,COLUMNS($A$10:C122)),"")</f>
        <v/>
      </c>
      <c r="F122" t="str">
        <f>IFERROR(INDEX($L$9:$Q$908,$T121,COLUMNS($A$10:D122)),"")</f>
        <v/>
      </c>
      <c r="H122" t="str">
        <f>IFERROR(INDEX($L$9:$Q$908,$T121,COLUMNS($A$10:F122)),"")</f>
        <v/>
      </c>
      <c r="I122" s="6">
        <v>2</v>
      </c>
      <c r="K122" s="118">
        <f>'Data Set'!$H115</f>
        <v>2</v>
      </c>
      <c r="L122" s="145" t="str">
        <f>Examination!$B117</f>
        <v>Clark Stephenson</v>
      </c>
      <c r="M122" s="118">
        <f>'Data Set'!$W115</f>
        <v>52.5</v>
      </c>
      <c r="N122" s="118">
        <f>'Data Set'!$AC115</f>
        <v>58</v>
      </c>
      <c r="O122" s="118">
        <f>'Data Set'!$AI115</f>
        <v>59.75</v>
      </c>
      <c r="P122" s="118">
        <f>'Data Set'!$AO115</f>
        <v>57</v>
      </c>
      <c r="Q122" s="118">
        <f t="shared" si="2"/>
        <v>56.8125</v>
      </c>
      <c r="R122" s="118">
        <f>ROWS($M$9:M122)</f>
        <v>114</v>
      </c>
      <c r="S122" s="118" t="str">
        <f t="shared" si="3"/>
        <v/>
      </c>
      <c r="T122" s="118" t="str">
        <f>IFERROR(SMALL($S$9:$S$908,ROWS($S$9:S122)),"")</f>
        <v/>
      </c>
      <c r="U122" s="118"/>
    </row>
    <row r="123" spans="3:21">
      <c r="C123" t="str">
        <f>IFERROR(INDEX($L$9:$Q$908,$T122,COLUMNS($A$10:A123)),"")</f>
        <v/>
      </c>
      <c r="D123" t="str">
        <f>IFERROR(INDEX($L$9:$Q$908,$T122,COLUMNS($A$10:B123)),"")</f>
        <v/>
      </c>
      <c r="E123" t="str">
        <f>IFERROR(INDEX($L$9:$Q$908,$T122,COLUMNS($A$10:C123)),"")</f>
        <v/>
      </c>
      <c r="F123" t="str">
        <f>IFERROR(INDEX($L$9:$Q$908,$T122,COLUMNS($A$10:D123)),"")</f>
        <v/>
      </c>
      <c r="I123" s="91">
        <v>2</v>
      </c>
      <c r="K123" s="118">
        <f>'Data Set'!$H116</f>
        <v>2</v>
      </c>
      <c r="L123" s="145" t="str">
        <f>Examination!$B118</f>
        <v>Malachy Higgs</v>
      </c>
      <c r="M123" s="118">
        <f>'Data Set'!$W116</f>
        <v>63</v>
      </c>
      <c r="N123" s="118">
        <f>'Data Set'!$AC116</f>
        <v>42.5</v>
      </c>
      <c r="O123" s="118">
        <f>'Data Set'!$AI116</f>
        <v>75.5</v>
      </c>
      <c r="P123" s="118">
        <f>'Data Set'!$AO116</f>
        <v>69.75</v>
      </c>
      <c r="Q123" s="118">
        <f t="shared" si="2"/>
        <v>62.6875</v>
      </c>
      <c r="R123" s="118">
        <f>ROWS($M$9:M123)</f>
        <v>115</v>
      </c>
      <c r="S123" s="118" t="str">
        <f t="shared" si="3"/>
        <v/>
      </c>
      <c r="T123" s="118" t="str">
        <f>IFERROR(SMALL($S$9:$S$908,ROWS($S$9:S123)),"")</f>
        <v/>
      </c>
      <c r="U123" s="118"/>
    </row>
    <row r="124" spans="3:21">
      <c r="C124" t="str">
        <f>IFERROR(INDEX($L$9:$Q$908,$T123,COLUMNS($A$10:A124)),"")</f>
        <v/>
      </c>
      <c r="D124" t="str">
        <f>IFERROR(INDEX($L$9:$Q$908,$T123,COLUMNS($A$10:B124)),"")</f>
        <v/>
      </c>
      <c r="E124" t="str">
        <f>IFERROR(INDEX($L$9:$Q$908,$T123,COLUMNS($A$10:C124)),"")</f>
        <v/>
      </c>
      <c r="F124" t="str">
        <f>IFERROR(INDEX($L$9:$Q$908,$T123,COLUMNS($A$10:D124)),"")</f>
        <v/>
      </c>
      <c r="I124" s="6">
        <v>2</v>
      </c>
      <c r="K124" s="118">
        <f>'Data Set'!$H117</f>
        <v>2</v>
      </c>
      <c r="L124" s="145" t="str">
        <f>Examination!$B119</f>
        <v>Nour Ridley</v>
      </c>
      <c r="M124" s="118">
        <f>'Data Set'!$W117</f>
        <v>56.75</v>
      </c>
      <c r="N124" s="118">
        <f>'Data Set'!$AC117</f>
        <v>71</v>
      </c>
      <c r="O124" s="118">
        <f>'Data Set'!$AI117</f>
        <v>80</v>
      </c>
      <c r="P124" s="118">
        <f>'Data Set'!$AO117</f>
        <v>74.25</v>
      </c>
      <c r="Q124" s="118">
        <f t="shared" si="2"/>
        <v>70.5</v>
      </c>
      <c r="R124" s="118">
        <f>ROWS($M$9:M124)</f>
        <v>116</v>
      </c>
      <c r="S124" s="118" t="str">
        <f t="shared" si="3"/>
        <v/>
      </c>
      <c r="T124" s="118" t="str">
        <f>IFERROR(SMALL($S$9:$S$908,ROWS($S$9:S124)),"")</f>
        <v/>
      </c>
      <c r="U124" s="118"/>
    </row>
    <row r="125" spans="3:21">
      <c r="C125" t="str">
        <f>IFERROR(INDEX($L$9:$Q$908,$T124,COLUMNS($A$10:A125)),"")</f>
        <v/>
      </c>
      <c r="D125" t="str">
        <f>IFERROR(INDEX($L$9:$Q$908,$T124,COLUMNS($A$10:B125)),"")</f>
        <v/>
      </c>
      <c r="E125" t="str">
        <f>IFERROR(INDEX($L$9:$Q$908,$T124,COLUMNS($A$10:C125)),"")</f>
        <v/>
      </c>
      <c r="F125" t="str">
        <f>IFERROR(INDEX($L$9:$Q$908,$T124,COLUMNS($A$10:D125)),"")</f>
        <v/>
      </c>
      <c r="I125" s="91">
        <v>2</v>
      </c>
      <c r="K125" s="118">
        <f>'Data Set'!$H118</f>
        <v>2</v>
      </c>
      <c r="L125" s="145" t="str">
        <f>Examination!$B120</f>
        <v>Paris Little</v>
      </c>
      <c r="M125" s="118">
        <f>'Data Set'!$W118</f>
        <v>82.5</v>
      </c>
      <c r="N125" s="118">
        <f>'Data Set'!$AC118</f>
        <v>65.75</v>
      </c>
      <c r="O125" s="118">
        <f>'Data Set'!$AI118</f>
        <v>69.5</v>
      </c>
      <c r="P125" s="118">
        <f>'Data Set'!$AO118</f>
        <v>75</v>
      </c>
      <c r="Q125" s="118">
        <f t="shared" si="2"/>
        <v>73.1875</v>
      </c>
      <c r="R125" s="118">
        <f>ROWS($M$9:M125)</f>
        <v>117</v>
      </c>
      <c r="S125" s="118" t="str">
        <f t="shared" si="3"/>
        <v/>
      </c>
      <c r="T125" s="118" t="str">
        <f>IFERROR(SMALL($S$9:$S$908,ROWS($S$9:S125)),"")</f>
        <v/>
      </c>
      <c r="U125" s="118"/>
    </row>
    <row r="126" spans="3:21">
      <c r="C126" t="str">
        <f>IFERROR(INDEX($L$9:$Q$908,$T125,COLUMNS($A$10:A126)),"")</f>
        <v/>
      </c>
      <c r="D126" t="str">
        <f>IFERROR(INDEX($L$9:$Q$908,$T125,COLUMNS($A$10:B126)),"")</f>
        <v/>
      </c>
      <c r="E126" t="str">
        <f>IFERROR(INDEX($L$9:$Q$908,$T125,COLUMNS($A$10:C126)),"")</f>
        <v/>
      </c>
      <c r="F126" t="str">
        <f>IFERROR(INDEX($L$9:$Q$908,$T125,COLUMNS($A$10:D126)),"")</f>
        <v/>
      </c>
      <c r="I126" s="6">
        <v>2</v>
      </c>
      <c r="K126" s="118">
        <f>'Data Set'!$H119</f>
        <v>2</v>
      </c>
      <c r="L126" s="145" t="str">
        <f>Examination!$B121</f>
        <v>Tarun Hayden</v>
      </c>
      <c r="M126" s="118">
        <f>'Data Set'!$W119</f>
        <v>60</v>
      </c>
      <c r="N126" s="118">
        <f>'Data Set'!$AC119</f>
        <v>78.25</v>
      </c>
      <c r="O126" s="118">
        <f>'Data Set'!$AI119</f>
        <v>60.25</v>
      </c>
      <c r="P126" s="118">
        <f>'Data Set'!$AO119</f>
        <v>68.5</v>
      </c>
      <c r="Q126" s="118">
        <f t="shared" si="2"/>
        <v>66.75</v>
      </c>
      <c r="R126" s="118">
        <f>ROWS($M$9:M126)</f>
        <v>118</v>
      </c>
      <c r="S126" s="118" t="str">
        <f t="shared" si="3"/>
        <v/>
      </c>
      <c r="T126" s="118" t="str">
        <f>IFERROR(SMALL($S$9:$S$908,ROWS($S$9:S126)),"")</f>
        <v/>
      </c>
      <c r="U126" s="118"/>
    </row>
    <row r="127" spans="3:21">
      <c r="C127" t="str">
        <f>IFERROR(INDEX($L$9:$Q$908,$T126,COLUMNS($A$10:A127)),"")</f>
        <v/>
      </c>
      <c r="D127" t="str">
        <f>IFERROR(INDEX($L$9:$Q$908,$T126,COLUMNS($A$10:B127)),"")</f>
        <v/>
      </c>
      <c r="E127" t="str">
        <f>IFERROR(INDEX($L$9:$Q$908,$T126,COLUMNS($A$10:C127)),"")</f>
        <v/>
      </c>
      <c r="F127" t="str">
        <f>IFERROR(INDEX($L$9:$Q$908,$T126,COLUMNS($A$10:D127)),"")</f>
        <v/>
      </c>
      <c r="I127" s="91">
        <v>2</v>
      </c>
      <c r="K127" s="118">
        <f>'Data Set'!$H120</f>
        <v>2</v>
      </c>
      <c r="L127" s="145" t="str">
        <f>Examination!$B122</f>
        <v>Abbigail Mcintyre</v>
      </c>
      <c r="M127" s="118">
        <f>'Data Set'!$W120</f>
        <v>44.75</v>
      </c>
      <c r="N127" s="118">
        <f>'Data Set'!$AC120</f>
        <v>64</v>
      </c>
      <c r="O127" s="118">
        <f>'Data Set'!$AI120</f>
        <v>61.25</v>
      </c>
      <c r="P127" s="118">
        <f>'Data Set'!$AO120</f>
        <v>56.75</v>
      </c>
      <c r="Q127" s="118">
        <f t="shared" si="2"/>
        <v>56.6875</v>
      </c>
      <c r="R127" s="118">
        <f>ROWS($M$9:M127)</f>
        <v>119</v>
      </c>
      <c r="S127" s="118" t="str">
        <f t="shared" si="3"/>
        <v/>
      </c>
      <c r="T127" s="118" t="str">
        <f>IFERROR(SMALL($S$9:$S$908,ROWS($S$9:S127)),"")</f>
        <v/>
      </c>
      <c r="U127" s="118"/>
    </row>
    <row r="128" spans="3:21">
      <c r="C128" t="str">
        <f>IFERROR(INDEX($L$9:$Q$908,$T127,COLUMNS($A$10:A128)),"")</f>
        <v/>
      </c>
      <c r="D128" t="str">
        <f>IFERROR(INDEX($L$9:$Q$908,$T127,COLUMNS($A$10:B128)),"")</f>
        <v/>
      </c>
      <c r="E128" t="str">
        <f>IFERROR(INDEX($L$9:$Q$908,$T127,COLUMNS($A$10:C128)),"")</f>
        <v/>
      </c>
      <c r="F128" t="str">
        <f>IFERROR(INDEX($L$9:$Q$908,$T127,COLUMNS($A$10:D128)),"")</f>
        <v/>
      </c>
      <c r="I128" s="6">
        <v>2</v>
      </c>
      <c r="K128" s="118">
        <f>'Data Set'!$H121</f>
        <v>2</v>
      </c>
      <c r="L128" s="145" t="str">
        <f>Examination!$B123</f>
        <v>Anabia Crosby</v>
      </c>
      <c r="M128" s="118">
        <f>'Data Set'!$W121</f>
        <v>69</v>
      </c>
      <c r="N128" s="118">
        <f>'Data Set'!$AC121</f>
        <v>60</v>
      </c>
      <c r="O128" s="118">
        <f>'Data Set'!$AI121</f>
        <v>80</v>
      </c>
      <c r="P128" s="118">
        <f>'Data Set'!$AO121</f>
        <v>72.25</v>
      </c>
      <c r="Q128" s="118">
        <f t="shared" si="2"/>
        <v>70.3125</v>
      </c>
      <c r="R128" s="118">
        <f>ROWS($M$9:M128)</f>
        <v>120</v>
      </c>
      <c r="S128" s="118" t="str">
        <f t="shared" si="3"/>
        <v/>
      </c>
      <c r="T128" s="118" t="str">
        <f>IFERROR(SMALL($S$9:$S$908,ROWS($S$9:S128)),"")</f>
        <v/>
      </c>
      <c r="U128" s="118"/>
    </row>
    <row r="129" spans="3:21">
      <c r="C129" t="str">
        <f>IFERROR(INDEX($L$9:$Q$908,$T128,COLUMNS($A$10:A129)),"")</f>
        <v/>
      </c>
      <c r="D129" t="str">
        <f>IFERROR(INDEX($L$9:$Q$908,$T128,COLUMNS($A$10:B129)),"")</f>
        <v/>
      </c>
      <c r="E129" t="str">
        <f>IFERROR(INDEX($L$9:$Q$908,$T128,COLUMNS($A$10:C129)),"")</f>
        <v/>
      </c>
      <c r="F129" t="str">
        <f>IFERROR(INDEX($L$9:$Q$908,$T128,COLUMNS($A$10:D129)),"")</f>
        <v/>
      </c>
      <c r="I129" s="91">
        <v>2</v>
      </c>
      <c r="K129" s="118">
        <f>'Data Set'!$H122</f>
        <v>2</v>
      </c>
      <c r="L129" s="145" t="str">
        <f>Examination!$B124</f>
        <v>Danica Horn</v>
      </c>
      <c r="M129" s="118">
        <f>'Data Set'!$W122</f>
        <v>63</v>
      </c>
      <c r="N129" s="118">
        <f>'Data Set'!$AC122</f>
        <v>48.5</v>
      </c>
      <c r="O129" s="118">
        <f>'Data Set'!$AI122</f>
        <v>59</v>
      </c>
      <c r="P129" s="118">
        <f>'Data Set'!$AO122</f>
        <v>63.5</v>
      </c>
      <c r="Q129" s="118">
        <f t="shared" si="2"/>
        <v>58.5</v>
      </c>
      <c r="R129" s="118">
        <f>ROWS($M$9:M129)</f>
        <v>121</v>
      </c>
      <c r="S129" s="118" t="str">
        <f t="shared" si="3"/>
        <v/>
      </c>
      <c r="T129" s="118" t="str">
        <f>IFERROR(SMALL($S$9:$S$908,ROWS($S$9:S129)),"")</f>
        <v/>
      </c>
      <c r="U129" s="118"/>
    </row>
    <row r="130" spans="3:21">
      <c r="C130" t="str">
        <f>IFERROR(INDEX($L$9:$Q$908,$T129,COLUMNS($A$10:A130)),"")</f>
        <v/>
      </c>
      <c r="D130" t="str">
        <f>IFERROR(INDEX($L$9:$Q$908,$T129,COLUMNS($A$10:B130)),"")</f>
        <v/>
      </c>
      <c r="E130" t="str">
        <f>IFERROR(INDEX($L$9:$Q$908,$T129,COLUMNS($A$10:C130)),"")</f>
        <v/>
      </c>
      <c r="F130" t="str">
        <f>IFERROR(INDEX($L$9:$Q$908,$T129,COLUMNS($A$10:D130)),"")</f>
        <v/>
      </c>
      <c r="I130" s="6">
        <v>2</v>
      </c>
      <c r="K130" s="118">
        <f>'Data Set'!$H123</f>
        <v>2</v>
      </c>
      <c r="L130" s="145" t="str">
        <f>Examination!$B125</f>
        <v>Martyn Craft</v>
      </c>
      <c r="M130" s="118">
        <f>'Data Set'!$W123</f>
        <v>63.75</v>
      </c>
      <c r="N130" s="118">
        <f>'Data Set'!$AC123</f>
        <v>48.5</v>
      </c>
      <c r="O130" s="118">
        <f>'Data Set'!$AI123</f>
        <v>65.75</v>
      </c>
      <c r="P130" s="118">
        <f>'Data Set'!$AO123</f>
        <v>50.5</v>
      </c>
      <c r="Q130" s="118">
        <f t="shared" si="2"/>
        <v>57.125</v>
      </c>
      <c r="R130" s="118">
        <f>ROWS($M$9:M130)</f>
        <v>122</v>
      </c>
      <c r="S130" s="118" t="str">
        <f t="shared" si="3"/>
        <v/>
      </c>
      <c r="T130" s="118" t="str">
        <f>IFERROR(SMALL($S$9:$S$908,ROWS($S$9:S130)),"")</f>
        <v/>
      </c>
      <c r="U130" s="118"/>
    </row>
    <row r="131" spans="3:21">
      <c r="C131" t="str">
        <f>IFERROR(INDEX($L$9:$Q$908,$T130,COLUMNS($A$10:A131)),"")</f>
        <v/>
      </c>
      <c r="D131" t="str">
        <f>IFERROR(INDEX($L$9:$Q$908,$T130,COLUMNS($A$10:B131)),"")</f>
        <v/>
      </c>
      <c r="E131" t="str">
        <f>IFERROR(INDEX($L$9:$Q$908,$T130,COLUMNS($A$10:C131)),"")</f>
        <v/>
      </c>
      <c r="F131" t="str">
        <f>IFERROR(INDEX($L$9:$Q$908,$T130,COLUMNS($A$10:D131)),"")</f>
        <v/>
      </c>
      <c r="I131" s="91">
        <v>2</v>
      </c>
      <c r="K131" s="118">
        <f>'Data Set'!$H124</f>
        <v>2</v>
      </c>
      <c r="L131" s="145" t="str">
        <f>Examination!$B126</f>
        <v>Buster Boyce</v>
      </c>
      <c r="M131" s="118">
        <f>'Data Set'!$W124</f>
        <v>57</v>
      </c>
      <c r="N131" s="118">
        <f>'Data Set'!$AC124</f>
        <v>62</v>
      </c>
      <c r="O131" s="118">
        <f>'Data Set'!$AI124</f>
        <v>57.5</v>
      </c>
      <c r="P131" s="118">
        <f>'Data Set'!$AO124</f>
        <v>79.5</v>
      </c>
      <c r="Q131" s="118">
        <f t="shared" si="2"/>
        <v>64</v>
      </c>
      <c r="R131" s="118">
        <f>ROWS($M$9:M131)</f>
        <v>123</v>
      </c>
      <c r="S131" s="118" t="str">
        <f t="shared" si="3"/>
        <v/>
      </c>
      <c r="T131" s="118" t="str">
        <f>IFERROR(SMALL($S$9:$S$908,ROWS($S$9:S131)),"")</f>
        <v/>
      </c>
      <c r="U131" s="118"/>
    </row>
    <row r="132" spans="3:21">
      <c r="C132" t="str">
        <f>IFERROR(INDEX($L$9:$Q$908,$T131,COLUMNS($A$10:A132)),"")</f>
        <v/>
      </c>
      <c r="D132" t="str">
        <f>IFERROR(INDEX($L$9:$Q$908,$T131,COLUMNS($A$10:B132)),"")</f>
        <v/>
      </c>
      <c r="E132" t="str">
        <f>IFERROR(INDEX($L$9:$Q$908,$T131,COLUMNS($A$10:C132)),"")</f>
        <v/>
      </c>
      <c r="F132" t="str">
        <f>IFERROR(INDEX($L$9:$Q$908,$T131,COLUMNS($A$10:D132)),"")</f>
        <v/>
      </c>
      <c r="I132" s="6">
        <v>2</v>
      </c>
      <c r="K132" s="118">
        <f>'Data Set'!$H125</f>
        <v>2</v>
      </c>
      <c r="L132" s="145" t="str">
        <f>Examination!$B127</f>
        <v>Inaayah French</v>
      </c>
      <c r="M132" s="118">
        <f>'Data Set'!$W125</f>
        <v>62.75</v>
      </c>
      <c r="N132" s="118">
        <f>'Data Set'!$AC125</f>
        <v>78.25</v>
      </c>
      <c r="O132" s="118">
        <f>'Data Set'!$AI125</f>
        <v>89</v>
      </c>
      <c r="P132" s="118">
        <f>'Data Set'!$AO125</f>
        <v>57.5</v>
      </c>
      <c r="Q132" s="118">
        <f t="shared" si="2"/>
        <v>71.875</v>
      </c>
      <c r="R132" s="118">
        <f>ROWS($M$9:M132)</f>
        <v>124</v>
      </c>
      <c r="S132" s="118" t="str">
        <f t="shared" si="3"/>
        <v/>
      </c>
      <c r="T132" s="118" t="str">
        <f>IFERROR(SMALL($S$9:$S$908,ROWS($S$9:S132)),"")</f>
        <v/>
      </c>
      <c r="U132" s="118"/>
    </row>
    <row r="133" spans="3:21">
      <c r="C133" t="str">
        <f>IFERROR(INDEX($L$9:$Q$908,$T132,COLUMNS($A$10:A133)),"")</f>
        <v/>
      </c>
      <c r="D133" t="str">
        <f>IFERROR(INDEX($L$9:$Q$908,$T132,COLUMNS($A$10:B133)),"")</f>
        <v/>
      </c>
      <c r="E133" t="str">
        <f>IFERROR(INDEX($L$9:$Q$908,$T132,COLUMNS($A$10:C133)),"")</f>
        <v/>
      </c>
      <c r="F133" t="str">
        <f>IFERROR(INDEX($L$9:$Q$908,$T132,COLUMNS($A$10:D133)),"")</f>
        <v/>
      </c>
      <c r="I133" s="91">
        <v>2</v>
      </c>
      <c r="K133" s="118">
        <f>'Data Set'!$H126</f>
        <v>2</v>
      </c>
      <c r="L133" s="145" t="str">
        <f>Examination!$B128</f>
        <v>Jameson Denton</v>
      </c>
      <c r="M133" s="118">
        <f>'Data Set'!$W126</f>
        <v>65</v>
      </c>
      <c r="N133" s="118">
        <f>'Data Set'!$AC126</f>
        <v>77.5</v>
      </c>
      <c r="O133" s="118">
        <f>'Data Set'!$AI126</f>
        <v>72.25</v>
      </c>
      <c r="P133" s="118">
        <f>'Data Set'!$AO126</f>
        <v>66.25</v>
      </c>
      <c r="Q133" s="118">
        <f t="shared" si="2"/>
        <v>70.25</v>
      </c>
      <c r="R133" s="118">
        <f>ROWS($M$9:M133)</f>
        <v>125</v>
      </c>
      <c r="S133" s="118" t="str">
        <f t="shared" si="3"/>
        <v/>
      </c>
      <c r="T133" s="118" t="str">
        <f>IFERROR(SMALL($S$9:$S$908,ROWS($S$9:S133)),"")</f>
        <v/>
      </c>
      <c r="U133" s="118"/>
    </row>
    <row r="134" spans="3:21">
      <c r="C134" t="str">
        <f>IFERROR(INDEX($L$9:$Q$908,$T133,COLUMNS($A$10:A134)),"")</f>
        <v/>
      </c>
      <c r="D134" t="str">
        <f>IFERROR(INDEX($L$9:$Q$908,$T133,COLUMNS($A$10:B134)),"")</f>
        <v/>
      </c>
      <c r="E134" t="str">
        <f>IFERROR(INDEX($L$9:$Q$908,$T133,COLUMNS($A$10:C134)),"")</f>
        <v/>
      </c>
      <c r="F134" t="str">
        <f>IFERROR(INDEX($L$9:$Q$908,$T133,COLUMNS($A$10:D134)),"")</f>
        <v/>
      </c>
      <c r="I134" s="6">
        <v>2</v>
      </c>
      <c r="K134" s="118">
        <f>'Data Set'!$H127</f>
        <v>2</v>
      </c>
      <c r="L134" s="145" t="str">
        <f>Examination!$B129</f>
        <v>Asa Osborn</v>
      </c>
      <c r="M134" s="118">
        <f>'Data Set'!$W127</f>
        <v>63.5</v>
      </c>
      <c r="N134" s="118">
        <f>'Data Set'!$AC127</f>
        <v>47.25</v>
      </c>
      <c r="O134" s="118">
        <f>'Data Set'!$AI127</f>
        <v>65.75</v>
      </c>
      <c r="P134" s="118">
        <f>'Data Set'!$AO127</f>
        <v>51.75</v>
      </c>
      <c r="Q134" s="118">
        <f t="shared" si="2"/>
        <v>57.0625</v>
      </c>
      <c r="R134" s="118">
        <f>ROWS($M$9:M134)</f>
        <v>126</v>
      </c>
      <c r="S134" s="118" t="str">
        <f t="shared" si="3"/>
        <v/>
      </c>
      <c r="T134" s="118" t="str">
        <f>IFERROR(SMALL($S$9:$S$908,ROWS($S$9:S134)),"")</f>
        <v/>
      </c>
      <c r="U134" s="118"/>
    </row>
    <row r="135" spans="3:21">
      <c r="C135" t="str">
        <f>IFERROR(INDEX($L$9:$Q$908,$T134,COLUMNS($A$10:A135)),"")</f>
        <v/>
      </c>
      <c r="D135" t="str">
        <f>IFERROR(INDEX($L$9:$Q$908,$T134,COLUMNS($A$10:B135)),"")</f>
        <v/>
      </c>
      <c r="E135" t="str">
        <f>IFERROR(INDEX($L$9:$Q$908,$T134,COLUMNS($A$10:C135)),"")</f>
        <v/>
      </c>
      <c r="F135" t="str">
        <f>IFERROR(INDEX($L$9:$Q$908,$T134,COLUMNS($A$10:D135)),"")</f>
        <v/>
      </c>
      <c r="I135" s="91">
        <v>2</v>
      </c>
      <c r="K135" s="118">
        <f>'Data Set'!$H128</f>
        <v>2</v>
      </c>
      <c r="L135" s="145" t="str">
        <f>Examination!$B130</f>
        <v>Abi Willis</v>
      </c>
      <c r="M135" s="118">
        <f>'Data Set'!$W128</f>
        <v>64.25</v>
      </c>
      <c r="N135" s="118">
        <f>'Data Set'!$AC128</f>
        <v>66.75</v>
      </c>
      <c r="O135" s="118">
        <f>'Data Set'!$AI128</f>
        <v>71</v>
      </c>
      <c r="P135" s="118">
        <f>'Data Set'!$AO128</f>
        <v>69.75</v>
      </c>
      <c r="Q135" s="118">
        <f t="shared" si="2"/>
        <v>67.9375</v>
      </c>
      <c r="R135" s="118">
        <f>ROWS($M$9:M135)</f>
        <v>127</v>
      </c>
      <c r="S135" s="118" t="str">
        <f t="shared" si="3"/>
        <v/>
      </c>
      <c r="T135" s="118" t="str">
        <f>IFERROR(SMALL($S$9:$S$908,ROWS($S$9:S135)),"")</f>
        <v/>
      </c>
      <c r="U135" s="118"/>
    </row>
    <row r="136" spans="3:21">
      <c r="C136" t="str">
        <f>IFERROR(INDEX($L$9:$Q$908,$T135,COLUMNS($A$10:A136)),"")</f>
        <v/>
      </c>
      <c r="D136" t="str">
        <f>IFERROR(INDEX($L$9:$Q$908,$T135,COLUMNS($A$10:B136)),"")</f>
        <v/>
      </c>
      <c r="E136" t="str">
        <f>IFERROR(INDEX($L$9:$Q$908,$T135,COLUMNS($A$10:C136)),"")</f>
        <v/>
      </c>
      <c r="F136" t="str">
        <f>IFERROR(INDEX($L$9:$Q$908,$T135,COLUMNS($A$10:D136)),"")</f>
        <v/>
      </c>
      <c r="I136" s="6">
        <v>2</v>
      </c>
      <c r="K136" s="118">
        <f>'Data Set'!$H129</f>
        <v>2</v>
      </c>
      <c r="L136" s="145" t="str">
        <f>Examination!$B131</f>
        <v>Zeshan Vickers</v>
      </c>
      <c r="M136" s="118">
        <f>'Data Set'!$W129</f>
        <v>77.5</v>
      </c>
      <c r="N136" s="118">
        <f>'Data Set'!$AC129</f>
        <v>70.5</v>
      </c>
      <c r="O136" s="118">
        <f>'Data Set'!$AI129</f>
        <v>94</v>
      </c>
      <c r="P136" s="118">
        <f>'Data Set'!$AO129</f>
        <v>77.5</v>
      </c>
      <c r="Q136" s="118">
        <f t="shared" si="2"/>
        <v>79.875</v>
      </c>
      <c r="R136" s="118">
        <f>ROWS($M$9:M136)</f>
        <v>128</v>
      </c>
      <c r="S136" s="118" t="str">
        <f t="shared" si="3"/>
        <v/>
      </c>
      <c r="T136" s="118" t="str">
        <f>IFERROR(SMALL($S$9:$S$908,ROWS($S$9:S136)),"")</f>
        <v/>
      </c>
      <c r="U136" s="118"/>
    </row>
    <row r="137" spans="3:21">
      <c r="C137" t="str">
        <f>IFERROR(INDEX($L$9:$Q$908,$T136,COLUMNS($A$10:A137)),"")</f>
        <v/>
      </c>
      <c r="D137" t="str">
        <f>IFERROR(INDEX($L$9:$Q$908,$T136,COLUMNS($A$10:B137)),"")</f>
        <v/>
      </c>
      <c r="E137" t="str">
        <f>IFERROR(INDEX($L$9:$Q$908,$T136,COLUMNS($A$10:C137)),"")</f>
        <v/>
      </c>
      <c r="F137" t="str">
        <f>IFERROR(INDEX($L$9:$Q$908,$T136,COLUMNS($A$10:D137)),"")</f>
        <v/>
      </c>
      <c r="I137" s="91">
        <v>2</v>
      </c>
      <c r="K137" s="118">
        <f>'Data Set'!$H130</f>
        <v>2</v>
      </c>
      <c r="L137" s="145" t="str">
        <f>Examination!$B132</f>
        <v>Abdullahi Guerrero</v>
      </c>
      <c r="M137" s="118">
        <f>'Data Set'!$W130</f>
        <v>57.25</v>
      </c>
      <c r="N137" s="118">
        <f>'Data Set'!$AC130</f>
        <v>77.75</v>
      </c>
      <c r="O137" s="118">
        <f>'Data Set'!$AI130</f>
        <v>71.25</v>
      </c>
      <c r="P137" s="118">
        <f>'Data Set'!$AO130</f>
        <v>68.25</v>
      </c>
      <c r="Q137" s="118">
        <f t="shared" si="2"/>
        <v>68.625</v>
      </c>
      <c r="R137" s="118">
        <f>ROWS($M$9:M137)</f>
        <v>129</v>
      </c>
      <c r="S137" s="118" t="str">
        <f t="shared" si="3"/>
        <v/>
      </c>
      <c r="T137" s="118" t="str">
        <f>IFERROR(SMALL($S$9:$S$908,ROWS($S$9:S137)),"")</f>
        <v/>
      </c>
      <c r="U137" s="118"/>
    </row>
    <row r="138" spans="3:21">
      <c r="C138" t="str">
        <f>IFERROR(INDEX($L$9:$Q$908,$T137,COLUMNS($A$10:A138)),"")</f>
        <v/>
      </c>
      <c r="D138" t="str">
        <f>IFERROR(INDEX($L$9:$Q$908,$T137,COLUMNS($A$10:B138)),"")</f>
        <v/>
      </c>
      <c r="F138" t="str">
        <f>IFERROR(INDEX($L$9:$Q$908,$T137,COLUMNS($A$10:D138)),"")</f>
        <v/>
      </c>
      <c r="I138" s="6">
        <v>2</v>
      </c>
      <c r="K138" s="118">
        <f>'Data Set'!$H131</f>
        <v>2</v>
      </c>
      <c r="L138" s="145" t="str">
        <f>Examination!$B133</f>
        <v>Isla-Mae Moran</v>
      </c>
      <c r="M138" s="118">
        <f>'Data Set'!$W131</f>
        <v>76.25</v>
      </c>
      <c r="N138" s="118">
        <f>'Data Set'!$AC131</f>
        <v>69.25</v>
      </c>
      <c r="O138" s="118">
        <f>'Data Set'!$AI131</f>
        <v>60.25</v>
      </c>
      <c r="P138" s="118">
        <f>'Data Set'!$AO131</f>
        <v>49.75</v>
      </c>
      <c r="Q138" s="118">
        <f t="shared" ref="Q138:Q201" si="4">AVERAGE(M138:P138)</f>
        <v>63.875</v>
      </c>
      <c r="R138" s="118">
        <f>ROWS($M$9:M138)</f>
        <v>130</v>
      </c>
      <c r="S138" s="118" t="str">
        <f t="shared" ref="S138:S201" si="5">IF($H$5=K138,R138,"")</f>
        <v/>
      </c>
      <c r="T138" s="118" t="str">
        <f>IFERROR(SMALL($S$9:$S$908,ROWS($S$9:S138)),"")</f>
        <v/>
      </c>
      <c r="U138" s="118"/>
    </row>
    <row r="139" spans="3:21">
      <c r="C139" t="str">
        <f>IFERROR(INDEX($L$9:$Q$908,$T138,COLUMNS($A$10:A139)),"")</f>
        <v/>
      </c>
      <c r="D139" t="str">
        <f>IFERROR(INDEX($L$9:$Q$908,$T138,COLUMNS($A$10:B139)),"")</f>
        <v/>
      </c>
      <c r="F139" t="str">
        <f>IFERROR(INDEX($L$9:$Q$908,$T138,COLUMNS($A$10:D139)),"")</f>
        <v/>
      </c>
      <c r="I139" s="91">
        <v>2</v>
      </c>
      <c r="K139" s="118">
        <f>'Data Set'!$H132</f>
        <v>2</v>
      </c>
      <c r="L139" s="145" t="str">
        <f>Examination!$B134</f>
        <v>Kenan Pruitt</v>
      </c>
      <c r="M139" s="118">
        <f>'Data Set'!$W132</f>
        <v>83.75</v>
      </c>
      <c r="N139" s="118">
        <f>'Data Set'!$AC132</f>
        <v>67.25</v>
      </c>
      <c r="O139" s="118">
        <f>'Data Set'!$AI132</f>
        <v>70.5</v>
      </c>
      <c r="P139" s="118">
        <f>'Data Set'!$AO132</f>
        <v>47</v>
      </c>
      <c r="Q139" s="118">
        <f t="shared" si="4"/>
        <v>67.125</v>
      </c>
      <c r="R139" s="118">
        <f>ROWS($M$9:M139)</f>
        <v>131</v>
      </c>
      <c r="S139" s="118" t="str">
        <f t="shared" si="5"/>
        <v/>
      </c>
      <c r="T139" s="118" t="str">
        <f>IFERROR(SMALL($S$9:$S$908,ROWS($S$9:S139)),"")</f>
        <v/>
      </c>
      <c r="U139" s="118"/>
    </row>
    <row r="140" spans="3:21">
      <c r="C140" t="str">
        <f>IFERROR(INDEX($L$9:$Q$908,$T139,COLUMNS($A$10:A140)),"")</f>
        <v/>
      </c>
      <c r="D140" t="str">
        <f>IFERROR(INDEX($L$9:$Q$908,$T139,COLUMNS($A$10:B140)),"")</f>
        <v/>
      </c>
      <c r="F140" t="str">
        <f>IFERROR(INDEX($L$9:$Q$908,$T139,COLUMNS($A$10:D140)),"")</f>
        <v/>
      </c>
      <c r="I140" s="6">
        <v>2</v>
      </c>
      <c r="K140" s="118">
        <f>'Data Set'!$H133</f>
        <v>2</v>
      </c>
      <c r="L140" s="145" t="str">
        <f>Examination!$B135</f>
        <v>Cain Benitez</v>
      </c>
      <c r="M140" s="118">
        <f>'Data Set'!$W133</f>
        <v>84.5</v>
      </c>
      <c r="N140" s="118">
        <f>'Data Set'!$AC133</f>
        <v>67.75</v>
      </c>
      <c r="O140" s="118">
        <f>'Data Set'!$AI133</f>
        <v>55.75</v>
      </c>
      <c r="P140" s="118">
        <f>'Data Set'!$AO133</f>
        <v>71.75</v>
      </c>
      <c r="Q140" s="118">
        <f t="shared" si="4"/>
        <v>69.9375</v>
      </c>
      <c r="R140" s="118">
        <f>ROWS($M$9:M140)</f>
        <v>132</v>
      </c>
      <c r="S140" s="118" t="str">
        <f t="shared" si="5"/>
        <v/>
      </c>
      <c r="T140" s="118" t="str">
        <f>IFERROR(SMALL($S$9:$S$908,ROWS($S$9:S140)),"")</f>
        <v/>
      </c>
      <c r="U140" s="118"/>
    </row>
    <row r="141" spans="3:21">
      <c r="C141" t="str">
        <f>IFERROR(INDEX($L$9:$Q$908,$T140,COLUMNS($A$10:A141)),"")</f>
        <v/>
      </c>
      <c r="D141" t="str">
        <f>IFERROR(INDEX($L$9:$Q$908,$T140,COLUMNS($A$10:B141)),"")</f>
        <v/>
      </c>
      <c r="F141" t="str">
        <f>IFERROR(INDEX($L$9:$Q$908,$T140,COLUMNS($A$10:D141)),"")</f>
        <v/>
      </c>
      <c r="I141" s="91">
        <v>2</v>
      </c>
      <c r="K141" s="118">
        <f>'Data Set'!$H134</f>
        <v>2</v>
      </c>
      <c r="L141" s="145" t="str">
        <f>Examination!$B136</f>
        <v>Jeffrey Galindo</v>
      </c>
      <c r="M141" s="118">
        <f>'Data Set'!$W134</f>
        <v>60.75</v>
      </c>
      <c r="N141" s="118">
        <f>'Data Set'!$AC134</f>
        <v>81.25</v>
      </c>
      <c r="O141" s="118">
        <f>'Data Set'!$AI134</f>
        <v>70</v>
      </c>
      <c r="P141" s="118">
        <f>'Data Set'!$AO134</f>
        <v>79</v>
      </c>
      <c r="Q141" s="118">
        <f t="shared" si="4"/>
        <v>72.75</v>
      </c>
      <c r="R141" s="118">
        <f>ROWS($M$9:M141)</f>
        <v>133</v>
      </c>
      <c r="S141" s="118" t="str">
        <f t="shared" si="5"/>
        <v/>
      </c>
      <c r="T141" s="118" t="str">
        <f>IFERROR(SMALL($S$9:$S$908,ROWS($S$9:S141)),"")</f>
        <v/>
      </c>
      <c r="U141" s="118"/>
    </row>
    <row r="142" spans="3:21">
      <c r="C142" t="str">
        <f>IFERROR(INDEX($L$9:$Q$908,$T141,COLUMNS($A$10:A142)),"")</f>
        <v/>
      </c>
      <c r="D142" t="str">
        <f>IFERROR(INDEX($L$9:$Q$908,$T141,COLUMNS($A$10:B142)),"")</f>
        <v/>
      </c>
      <c r="F142" t="str">
        <f>IFERROR(INDEX($L$9:$Q$908,$T141,COLUMNS($A$10:D142)),"")</f>
        <v/>
      </c>
      <c r="I142" s="6">
        <v>2</v>
      </c>
      <c r="K142" s="118">
        <f>'Data Set'!$H135</f>
        <v>2</v>
      </c>
      <c r="L142" s="145" t="str">
        <f>Examination!$B137</f>
        <v>Lucille Kearney</v>
      </c>
      <c r="M142" s="118">
        <f>'Data Set'!$W135</f>
        <v>73.25</v>
      </c>
      <c r="N142" s="118">
        <f>'Data Set'!$AC135</f>
        <v>56.75</v>
      </c>
      <c r="O142" s="118">
        <f>'Data Set'!$AI135</f>
        <v>87.25</v>
      </c>
      <c r="P142" s="118">
        <f>'Data Set'!$AO135</f>
        <v>64.75</v>
      </c>
      <c r="Q142" s="118">
        <f t="shared" si="4"/>
        <v>70.5</v>
      </c>
      <c r="R142" s="118">
        <f>ROWS($M$9:M142)</f>
        <v>134</v>
      </c>
      <c r="S142" s="118" t="str">
        <f t="shared" si="5"/>
        <v/>
      </c>
      <c r="T142" s="118" t="str">
        <f>IFERROR(SMALL($S$9:$S$908,ROWS($S$9:S142)),"")</f>
        <v/>
      </c>
      <c r="U142" s="118"/>
    </row>
    <row r="143" spans="3:21">
      <c r="C143" t="str">
        <f>IFERROR(INDEX($L$9:$Q$908,$T142,COLUMNS($A$10:A143)),"")</f>
        <v/>
      </c>
      <c r="D143" t="str">
        <f>IFERROR(INDEX($L$9:$Q$908,$T142,COLUMNS($A$10:B143)),"")</f>
        <v/>
      </c>
      <c r="F143" t="str">
        <f>IFERROR(INDEX($L$9:$Q$908,$T142,COLUMNS($A$10:D143)),"")</f>
        <v/>
      </c>
      <c r="I143" s="91">
        <v>2</v>
      </c>
      <c r="K143" s="118">
        <f>'Data Set'!$H136</f>
        <v>2</v>
      </c>
      <c r="L143" s="145" t="str">
        <f>Examination!$B138</f>
        <v>Dane Smyth</v>
      </c>
      <c r="M143" s="118">
        <f>'Data Set'!$W136</f>
        <v>81.25</v>
      </c>
      <c r="N143" s="118">
        <f>'Data Set'!$AC136</f>
        <v>69.25</v>
      </c>
      <c r="O143" s="118">
        <f>'Data Set'!$AI136</f>
        <v>57</v>
      </c>
      <c r="P143" s="118">
        <f>'Data Set'!$AO136</f>
        <v>88</v>
      </c>
      <c r="Q143" s="118">
        <f t="shared" si="4"/>
        <v>73.875</v>
      </c>
      <c r="R143" s="118">
        <f>ROWS($M$9:M143)</f>
        <v>135</v>
      </c>
      <c r="S143" s="118" t="str">
        <f t="shared" si="5"/>
        <v/>
      </c>
      <c r="T143" s="118" t="str">
        <f>IFERROR(SMALL($S$9:$S$908,ROWS($S$9:S143)),"")</f>
        <v/>
      </c>
      <c r="U143" s="118"/>
    </row>
    <row r="144" spans="3:21">
      <c r="C144" t="str">
        <f>IFERROR(INDEX($L$9:$Q$908,$T143,COLUMNS($A$10:A144)),"")</f>
        <v/>
      </c>
      <c r="D144" t="str">
        <f>IFERROR(INDEX($L$9:$Q$908,$T143,COLUMNS($A$10:B144)),"")</f>
        <v/>
      </c>
      <c r="F144" t="str">
        <f>IFERROR(INDEX($L$9:$Q$908,$T143,COLUMNS($A$10:D144)),"")</f>
        <v/>
      </c>
      <c r="I144" s="6">
        <v>2</v>
      </c>
      <c r="K144" s="118">
        <f>'Data Set'!$H137</f>
        <v>2</v>
      </c>
      <c r="L144" s="145" t="str">
        <f>Examination!$B139</f>
        <v>Jules Byers</v>
      </c>
      <c r="M144" s="118">
        <f>'Data Set'!$W137</f>
        <v>64</v>
      </c>
      <c r="N144" s="118">
        <f>'Data Set'!$AC137</f>
        <v>64.75</v>
      </c>
      <c r="O144" s="118">
        <f>'Data Set'!$AI137</f>
        <v>72.25</v>
      </c>
      <c r="P144" s="118">
        <f>'Data Set'!$AO137</f>
        <v>66.5</v>
      </c>
      <c r="Q144" s="118">
        <f t="shared" si="4"/>
        <v>66.875</v>
      </c>
      <c r="R144" s="118">
        <f>ROWS($M$9:M144)</f>
        <v>136</v>
      </c>
      <c r="S144" s="118" t="str">
        <f t="shared" si="5"/>
        <v/>
      </c>
      <c r="T144" s="118" t="str">
        <f>IFERROR(SMALL($S$9:$S$908,ROWS($S$9:S144)),"")</f>
        <v/>
      </c>
      <c r="U144" s="118"/>
    </row>
    <row r="145" spans="3:21">
      <c r="C145" t="str">
        <f>IFERROR(INDEX($L$9:$Q$908,$T144,COLUMNS($A$10:A145)),"")</f>
        <v/>
      </c>
      <c r="D145" t="str">
        <f>IFERROR(INDEX($L$9:$Q$908,$T144,COLUMNS($A$10:B145)),"")</f>
        <v/>
      </c>
      <c r="F145" t="str">
        <f>IFERROR(INDEX($L$9:$Q$908,$T144,COLUMNS($A$10:D145)),"")</f>
        <v/>
      </c>
      <c r="I145" s="91">
        <v>2</v>
      </c>
      <c r="K145" s="118">
        <f>'Data Set'!$H138</f>
        <v>2</v>
      </c>
      <c r="L145" s="145" t="str">
        <f>Examination!$B140</f>
        <v>Jayne Jefferson</v>
      </c>
      <c r="M145" s="118">
        <f>'Data Set'!$W138</f>
        <v>65</v>
      </c>
      <c r="N145" s="118">
        <f>'Data Set'!$AC138</f>
        <v>75.75</v>
      </c>
      <c r="O145" s="118">
        <f>'Data Set'!$AI138</f>
        <v>74.25</v>
      </c>
      <c r="P145" s="118">
        <f>'Data Set'!$AO138</f>
        <v>71.5</v>
      </c>
      <c r="Q145" s="118">
        <f t="shared" si="4"/>
        <v>71.625</v>
      </c>
      <c r="R145" s="118">
        <f>ROWS($M$9:M145)</f>
        <v>137</v>
      </c>
      <c r="S145" s="118" t="str">
        <f t="shared" si="5"/>
        <v/>
      </c>
      <c r="T145" s="118" t="str">
        <f>IFERROR(SMALL($S$9:$S$908,ROWS($S$9:S145)),"")</f>
        <v/>
      </c>
      <c r="U145" s="118"/>
    </row>
    <row r="146" spans="3:21">
      <c r="C146" t="str">
        <f>IFERROR(INDEX($L$9:$Q$908,$T145,COLUMNS($A$10:A146)),"")</f>
        <v/>
      </c>
      <c r="D146" t="str">
        <f>IFERROR(INDEX($L$9:$Q$908,$T145,COLUMNS($A$10:B146)),"")</f>
        <v/>
      </c>
      <c r="F146" t="str">
        <f>IFERROR(INDEX($L$9:$Q$908,$T145,COLUMNS($A$10:D146)),"")</f>
        <v/>
      </c>
      <c r="I146" s="6">
        <v>2</v>
      </c>
      <c r="K146" s="118">
        <f>'Data Set'!$H139</f>
        <v>2</v>
      </c>
      <c r="L146" s="145" t="str">
        <f>Examination!$B141</f>
        <v>Humayra Atkins</v>
      </c>
      <c r="M146" s="118">
        <f>'Data Set'!$W139</f>
        <v>59.75</v>
      </c>
      <c r="N146" s="118">
        <f>'Data Set'!$AC139</f>
        <v>64.25</v>
      </c>
      <c r="O146" s="118">
        <f>'Data Set'!$AI139</f>
        <v>73.25</v>
      </c>
      <c r="P146" s="118">
        <f>'Data Set'!$AO139</f>
        <v>52.25</v>
      </c>
      <c r="Q146" s="118">
        <f t="shared" si="4"/>
        <v>62.375</v>
      </c>
      <c r="R146" s="118">
        <f>ROWS($M$9:M146)</f>
        <v>138</v>
      </c>
      <c r="S146" s="118" t="str">
        <f t="shared" si="5"/>
        <v/>
      </c>
      <c r="T146" s="118" t="str">
        <f>IFERROR(SMALL($S$9:$S$908,ROWS($S$9:S146)),"")</f>
        <v/>
      </c>
      <c r="U146" s="118"/>
    </row>
    <row r="147" spans="3:21">
      <c r="C147" t="str">
        <f>IFERROR(INDEX($L$9:$Q$908,$T146,COLUMNS($A$10:A147)),"")</f>
        <v/>
      </c>
      <c r="D147" t="str">
        <f>IFERROR(INDEX($L$9:$Q$908,$T146,COLUMNS($A$10:B147)),"")</f>
        <v/>
      </c>
      <c r="F147" t="str">
        <f>IFERROR(INDEX($L$9:$Q$908,$T146,COLUMNS($A$10:D147)),"")</f>
        <v/>
      </c>
      <c r="I147" s="91">
        <v>2</v>
      </c>
      <c r="K147" s="118">
        <f>'Data Set'!$H140</f>
        <v>2</v>
      </c>
      <c r="L147" s="145" t="str">
        <f>Examination!$B142</f>
        <v>Kain Kemp</v>
      </c>
      <c r="M147" s="118">
        <f>'Data Set'!$W140</f>
        <v>56.5</v>
      </c>
      <c r="N147" s="118">
        <f>'Data Set'!$AC140</f>
        <v>72</v>
      </c>
      <c r="O147" s="118">
        <f>'Data Set'!$AI140</f>
        <v>71.75</v>
      </c>
      <c r="P147" s="118">
        <f>'Data Set'!$AO140</f>
        <v>62.25</v>
      </c>
      <c r="Q147" s="118">
        <f t="shared" si="4"/>
        <v>65.625</v>
      </c>
      <c r="R147" s="118">
        <f>ROWS($M$9:M147)</f>
        <v>139</v>
      </c>
      <c r="S147" s="118" t="str">
        <f t="shared" si="5"/>
        <v/>
      </c>
      <c r="T147" s="118" t="str">
        <f>IFERROR(SMALL($S$9:$S$908,ROWS($S$9:S147)),"")</f>
        <v/>
      </c>
      <c r="U147" s="118"/>
    </row>
    <row r="148" spans="3:21">
      <c r="C148" t="str">
        <f>IFERROR(INDEX($L$9:$Q$908,$T147,COLUMNS($A$10:A148)),"")</f>
        <v/>
      </c>
      <c r="D148" t="str">
        <f>IFERROR(INDEX($L$9:$Q$908,$T147,COLUMNS($A$10:B148)),"")</f>
        <v/>
      </c>
      <c r="F148" t="str">
        <f>IFERROR(INDEX($L$9:$Q$908,$T147,COLUMNS($A$10:D148)),"")</f>
        <v/>
      </c>
      <c r="I148" s="6">
        <v>2</v>
      </c>
      <c r="K148" s="118">
        <f>'Data Set'!$H141</f>
        <v>2</v>
      </c>
      <c r="L148" s="145" t="str">
        <f>Examination!$B143</f>
        <v>Neel Carroll</v>
      </c>
      <c r="M148" s="118">
        <f>'Data Set'!$W141</f>
        <v>64.75</v>
      </c>
      <c r="N148" s="118">
        <f>'Data Set'!$AC141</f>
        <v>65</v>
      </c>
      <c r="O148" s="118">
        <f>'Data Set'!$AI141</f>
        <v>69</v>
      </c>
      <c r="P148" s="118">
        <f>'Data Set'!$AO141</f>
        <v>71</v>
      </c>
      <c r="Q148" s="118">
        <f t="shared" si="4"/>
        <v>67.4375</v>
      </c>
      <c r="R148" s="118">
        <f>ROWS($M$9:M148)</f>
        <v>140</v>
      </c>
      <c r="S148" s="118" t="str">
        <f t="shared" si="5"/>
        <v/>
      </c>
      <c r="T148" s="118" t="str">
        <f>IFERROR(SMALL($S$9:$S$908,ROWS($S$9:S148)),"")</f>
        <v/>
      </c>
      <c r="U148" s="118"/>
    </row>
    <row r="149" spans="3:21">
      <c r="C149" t="str">
        <f>IFERROR(INDEX($L$9:$Q$908,$T148,COLUMNS($A$10:A149)),"")</f>
        <v/>
      </c>
      <c r="D149" t="str">
        <f>IFERROR(INDEX($L$9:$Q$908,$T148,COLUMNS($A$10:B149)),"")</f>
        <v/>
      </c>
      <c r="F149" t="str">
        <f>IFERROR(INDEX($L$9:$Q$908,$T148,COLUMNS($A$10:D149)),"")</f>
        <v/>
      </c>
      <c r="I149" s="91">
        <v>2</v>
      </c>
      <c r="K149" s="118">
        <f>'Data Set'!$H142</f>
        <v>2</v>
      </c>
      <c r="L149" s="145" t="str">
        <f>Examination!$B144</f>
        <v>Zainab Kirby</v>
      </c>
      <c r="M149" s="118">
        <f>'Data Set'!$W142</f>
        <v>68.25</v>
      </c>
      <c r="N149" s="118">
        <f>'Data Set'!$AC142</f>
        <v>51.75</v>
      </c>
      <c r="O149" s="118">
        <f>'Data Set'!$AI142</f>
        <v>72.75</v>
      </c>
      <c r="P149" s="118">
        <f>'Data Set'!$AO142</f>
        <v>69.75</v>
      </c>
      <c r="Q149" s="118">
        <f t="shared" si="4"/>
        <v>65.625</v>
      </c>
      <c r="R149" s="118">
        <f>ROWS($M$9:M149)</f>
        <v>141</v>
      </c>
      <c r="S149" s="118" t="str">
        <f t="shared" si="5"/>
        <v/>
      </c>
      <c r="T149" s="118" t="str">
        <f>IFERROR(SMALL($S$9:$S$908,ROWS($S$9:S149)),"")</f>
        <v/>
      </c>
      <c r="U149" s="118"/>
    </row>
    <row r="150" spans="3:21">
      <c r="C150" t="str">
        <f>IFERROR(INDEX($L$9:$Q$908,$T149,COLUMNS($A$10:A150)),"")</f>
        <v/>
      </c>
      <c r="D150" t="str">
        <f>IFERROR(INDEX($L$9:$Q$908,$T149,COLUMNS($A$10:B150)),"")</f>
        <v/>
      </c>
      <c r="F150" t="str">
        <f>IFERROR(INDEX($L$9:$Q$908,$T149,COLUMNS($A$10:D150)),"")</f>
        <v/>
      </c>
      <c r="I150" s="6">
        <v>2</v>
      </c>
      <c r="K150" s="118">
        <f>'Data Set'!$H143</f>
        <v>2</v>
      </c>
      <c r="L150" s="145" t="str">
        <f>Examination!$B145</f>
        <v>Finnley Calvert</v>
      </c>
      <c r="M150" s="118">
        <f>'Data Set'!$W143</f>
        <v>86</v>
      </c>
      <c r="N150" s="118">
        <f>'Data Set'!$AC143</f>
        <v>62.5</v>
      </c>
      <c r="O150" s="118">
        <f>'Data Set'!$AI143</f>
        <v>61.5</v>
      </c>
      <c r="P150" s="118">
        <f>'Data Set'!$AO143</f>
        <v>76.25</v>
      </c>
      <c r="Q150" s="118">
        <f t="shared" si="4"/>
        <v>71.5625</v>
      </c>
      <c r="R150" s="118">
        <f>ROWS($M$9:M150)</f>
        <v>142</v>
      </c>
      <c r="S150" s="118" t="str">
        <f t="shared" si="5"/>
        <v/>
      </c>
      <c r="T150" s="118" t="str">
        <f>IFERROR(SMALL($S$9:$S$908,ROWS($S$9:S150)),"")</f>
        <v/>
      </c>
      <c r="U150" s="118"/>
    </row>
    <row r="151" spans="3:21">
      <c r="C151" t="str">
        <f>IFERROR(INDEX($L$9:$Q$908,$T150,COLUMNS($A$10:A151)),"")</f>
        <v/>
      </c>
      <c r="D151" t="str">
        <f>IFERROR(INDEX($L$9:$Q$908,$T150,COLUMNS($A$10:B151)),"")</f>
        <v/>
      </c>
      <c r="F151" t="str">
        <f>IFERROR(INDEX($L$9:$Q$908,$T150,COLUMNS($A$10:D151)),"")</f>
        <v/>
      </c>
      <c r="I151" s="91">
        <v>2</v>
      </c>
      <c r="K151" s="118">
        <f>'Data Set'!$H144</f>
        <v>2</v>
      </c>
      <c r="L151" s="145" t="str">
        <f>Examination!$B146</f>
        <v>Chloe Ferrell</v>
      </c>
      <c r="M151" s="118">
        <f>'Data Set'!$W144</f>
        <v>56.25</v>
      </c>
      <c r="N151" s="118">
        <f>'Data Set'!$AC144</f>
        <v>63.25</v>
      </c>
      <c r="O151" s="118">
        <f>'Data Set'!$AI144</f>
        <v>77.75</v>
      </c>
      <c r="P151" s="118">
        <f>'Data Set'!$AO144</f>
        <v>70.25</v>
      </c>
      <c r="Q151" s="118">
        <f t="shared" si="4"/>
        <v>66.875</v>
      </c>
      <c r="R151" s="118">
        <f>ROWS($M$9:M151)</f>
        <v>143</v>
      </c>
      <c r="S151" s="118" t="str">
        <f t="shared" si="5"/>
        <v/>
      </c>
      <c r="T151" s="118" t="str">
        <f>IFERROR(SMALL($S$9:$S$908,ROWS($S$9:S151)),"")</f>
        <v/>
      </c>
      <c r="U151" s="118"/>
    </row>
    <row r="152" spans="3:21">
      <c r="C152" t="str">
        <f>IFERROR(INDEX($L$9:$Q$908,$T151,COLUMNS($A$10:A152)),"")</f>
        <v/>
      </c>
      <c r="D152" t="str">
        <f>IFERROR(INDEX($L$9:$Q$908,$T151,COLUMNS($A$10:B152)),"")</f>
        <v/>
      </c>
      <c r="F152" t="str">
        <f>IFERROR(INDEX($L$9:$Q$908,$T151,COLUMNS($A$10:D152)),"")</f>
        <v/>
      </c>
      <c r="I152" s="6">
        <v>2</v>
      </c>
      <c r="K152" s="118">
        <f>'Data Set'!$H145</f>
        <v>2</v>
      </c>
      <c r="L152" s="145" t="str">
        <f>Examination!$B147</f>
        <v>Huma Larsen</v>
      </c>
      <c r="M152" s="118">
        <f>'Data Set'!$W145</f>
        <v>56.5</v>
      </c>
      <c r="N152" s="118">
        <f>'Data Set'!$AC145</f>
        <v>89.25</v>
      </c>
      <c r="O152" s="118">
        <f>'Data Set'!$AI145</f>
        <v>61</v>
      </c>
      <c r="P152" s="118">
        <f>'Data Set'!$AO145</f>
        <v>55.75</v>
      </c>
      <c r="Q152" s="118">
        <f t="shared" si="4"/>
        <v>65.625</v>
      </c>
      <c r="R152" s="118">
        <f>ROWS($M$9:M152)</f>
        <v>144</v>
      </c>
      <c r="S152" s="118" t="str">
        <f t="shared" si="5"/>
        <v/>
      </c>
      <c r="T152" s="118" t="str">
        <f>IFERROR(SMALL($S$9:$S$908,ROWS($S$9:S152)),"")</f>
        <v/>
      </c>
      <c r="U152" s="118"/>
    </row>
    <row r="153" spans="3:21">
      <c r="C153" t="str">
        <f>IFERROR(INDEX($L$9:$Q$908,$T152,COLUMNS($A$10:A153)),"")</f>
        <v/>
      </c>
      <c r="D153" t="str">
        <f>IFERROR(INDEX($L$9:$Q$908,$T152,COLUMNS($A$10:B153)),"")</f>
        <v/>
      </c>
      <c r="F153" t="str">
        <f>IFERROR(INDEX($L$9:$Q$908,$T152,COLUMNS($A$10:D153)),"")</f>
        <v/>
      </c>
      <c r="I153" s="91">
        <v>2</v>
      </c>
      <c r="K153" s="118">
        <f>'Data Set'!$H146</f>
        <v>2</v>
      </c>
      <c r="L153" s="145" t="str">
        <f>Examination!$B148</f>
        <v>Iman Copeland</v>
      </c>
      <c r="M153" s="118">
        <f>'Data Set'!$W146</f>
        <v>73.5</v>
      </c>
      <c r="N153" s="118">
        <f>'Data Set'!$AC146</f>
        <v>70.5</v>
      </c>
      <c r="O153" s="118">
        <f>'Data Set'!$AI146</f>
        <v>77.75</v>
      </c>
      <c r="P153" s="118">
        <f>'Data Set'!$AO146</f>
        <v>72.5</v>
      </c>
      <c r="Q153" s="118">
        <f t="shared" si="4"/>
        <v>73.5625</v>
      </c>
      <c r="R153" s="118">
        <f>ROWS($M$9:M153)</f>
        <v>145</v>
      </c>
      <c r="S153" s="118" t="str">
        <f t="shared" si="5"/>
        <v/>
      </c>
      <c r="T153" s="118" t="str">
        <f>IFERROR(SMALL($S$9:$S$908,ROWS($S$9:S153)),"")</f>
        <v/>
      </c>
      <c r="U153" s="118"/>
    </row>
    <row r="154" spans="3:21">
      <c r="C154" t="str">
        <f>IFERROR(INDEX($L$9:$Q$908,$T153,COLUMNS($A$10:A154)),"")</f>
        <v/>
      </c>
      <c r="D154" t="str">
        <f>IFERROR(INDEX($L$9:$Q$908,$T153,COLUMNS($A$10:B154)),"")</f>
        <v/>
      </c>
      <c r="F154" t="str">
        <f>IFERROR(INDEX($L$9:$Q$908,$T153,COLUMNS($A$10:D154)),"")</f>
        <v/>
      </c>
      <c r="I154" s="6">
        <v>2</v>
      </c>
      <c r="K154" s="118">
        <f>'Data Set'!$H147</f>
        <v>2</v>
      </c>
      <c r="L154" s="145" t="str">
        <f>Examination!$B149</f>
        <v>Lewie Bentley</v>
      </c>
      <c r="M154" s="118">
        <f>'Data Set'!$W147</f>
        <v>72</v>
      </c>
      <c r="N154" s="118">
        <f>'Data Set'!$AC147</f>
        <v>65</v>
      </c>
      <c r="O154" s="118">
        <f>'Data Set'!$AI147</f>
        <v>69.25</v>
      </c>
      <c r="P154" s="118">
        <f>'Data Set'!$AO147</f>
        <v>51.75</v>
      </c>
      <c r="Q154" s="118">
        <f t="shared" si="4"/>
        <v>64.5</v>
      </c>
      <c r="R154" s="118">
        <f>ROWS($M$9:M154)</f>
        <v>146</v>
      </c>
      <c r="S154" s="118" t="str">
        <f t="shared" si="5"/>
        <v/>
      </c>
      <c r="T154" s="118" t="str">
        <f>IFERROR(SMALL($S$9:$S$908,ROWS($S$9:S154)),"")</f>
        <v/>
      </c>
      <c r="U154" s="118"/>
    </row>
    <row r="155" spans="3:21">
      <c r="C155" t="str">
        <f>IFERROR(INDEX($L$9:$Q$908,$T154,COLUMNS($A$10:A155)),"")</f>
        <v/>
      </c>
      <c r="D155" t="str">
        <f>IFERROR(INDEX($L$9:$Q$908,$T154,COLUMNS($A$10:B155)),"")</f>
        <v/>
      </c>
      <c r="F155" t="str">
        <f>IFERROR(INDEX($L$9:$Q$908,$T154,COLUMNS($A$10:D155)),"")</f>
        <v/>
      </c>
      <c r="I155" s="91">
        <v>2</v>
      </c>
      <c r="K155" s="118">
        <f>'Data Set'!$H148</f>
        <v>2</v>
      </c>
      <c r="L155" s="145" t="str">
        <f>Examination!$B150</f>
        <v>Ellie-Mai Nolan</v>
      </c>
      <c r="M155" s="118">
        <f>'Data Set'!$W148</f>
        <v>66.75</v>
      </c>
      <c r="N155" s="118">
        <f>'Data Set'!$AC148</f>
        <v>73.25</v>
      </c>
      <c r="O155" s="118">
        <f>'Data Set'!$AI148</f>
        <v>74</v>
      </c>
      <c r="P155" s="118">
        <f>'Data Set'!$AO148</f>
        <v>56.5</v>
      </c>
      <c r="Q155" s="118">
        <f t="shared" si="4"/>
        <v>67.625</v>
      </c>
      <c r="R155" s="118">
        <f>ROWS($M$9:M155)</f>
        <v>147</v>
      </c>
      <c r="S155" s="118" t="str">
        <f t="shared" si="5"/>
        <v/>
      </c>
      <c r="T155" s="118" t="str">
        <f>IFERROR(SMALL($S$9:$S$908,ROWS($S$9:S155)),"")</f>
        <v/>
      </c>
      <c r="U155" s="118"/>
    </row>
    <row r="156" spans="3:21">
      <c r="C156" t="str">
        <f>IFERROR(INDEX($L$9:$Q$908,$T155,COLUMNS($A$10:A156)),"")</f>
        <v/>
      </c>
      <c r="D156" t="str">
        <f>IFERROR(INDEX($L$9:$Q$908,$T155,COLUMNS($A$10:B156)),"")</f>
        <v/>
      </c>
      <c r="F156" t="str">
        <f>IFERROR(INDEX($L$9:$Q$908,$T155,COLUMNS($A$10:D156)),"")</f>
        <v/>
      </c>
      <c r="I156" s="6">
        <v>2</v>
      </c>
      <c r="K156" s="118">
        <f>'Data Set'!$H149</f>
        <v>2</v>
      </c>
      <c r="L156" s="145" t="str">
        <f>Examination!$B151</f>
        <v>Zaid Mcdowell</v>
      </c>
      <c r="M156" s="118">
        <f>'Data Set'!$W149</f>
        <v>64</v>
      </c>
      <c r="N156" s="118">
        <f>'Data Set'!$AC149</f>
        <v>71</v>
      </c>
      <c r="O156" s="118">
        <f>'Data Set'!$AI149</f>
        <v>43.25</v>
      </c>
      <c r="P156" s="118">
        <f>'Data Set'!$AO149</f>
        <v>72.25</v>
      </c>
      <c r="Q156" s="118">
        <f t="shared" si="4"/>
        <v>62.625</v>
      </c>
      <c r="R156" s="118">
        <f>ROWS($M$9:M156)</f>
        <v>148</v>
      </c>
      <c r="S156" s="118" t="str">
        <f t="shared" si="5"/>
        <v/>
      </c>
      <c r="T156" s="118" t="str">
        <f>IFERROR(SMALL($S$9:$S$908,ROWS($S$9:S156)),"")</f>
        <v/>
      </c>
      <c r="U156" s="118"/>
    </row>
    <row r="157" spans="3:21">
      <c r="C157" t="str">
        <f>IFERROR(INDEX($L$9:$Q$908,$T156,COLUMNS($A$10:A157)),"")</f>
        <v/>
      </c>
      <c r="D157" t="str">
        <f>IFERROR(INDEX($L$9:$Q$908,$T156,COLUMNS($A$10:B157)),"")</f>
        <v/>
      </c>
      <c r="F157" t="str">
        <f>IFERROR(INDEX($L$9:$Q$908,$T156,COLUMNS($A$10:D157)),"")</f>
        <v/>
      </c>
      <c r="I157" s="91">
        <v>2</v>
      </c>
      <c r="K157" s="118">
        <f>'Data Set'!$H150</f>
        <v>2</v>
      </c>
      <c r="L157" s="145" t="str">
        <f>Examination!$B152</f>
        <v>Ernie Garza</v>
      </c>
      <c r="M157" s="118">
        <f>'Data Set'!$W150</f>
        <v>63.5</v>
      </c>
      <c r="N157" s="118">
        <f>'Data Set'!$AC150</f>
        <v>67</v>
      </c>
      <c r="O157" s="118">
        <f>'Data Set'!$AI150</f>
        <v>75.25</v>
      </c>
      <c r="P157" s="118">
        <f>'Data Set'!$AO150</f>
        <v>93</v>
      </c>
      <c r="Q157" s="118">
        <f t="shared" si="4"/>
        <v>74.6875</v>
      </c>
      <c r="R157" s="118">
        <f>ROWS($M$9:M157)</f>
        <v>149</v>
      </c>
      <c r="S157" s="118" t="str">
        <f t="shared" si="5"/>
        <v/>
      </c>
      <c r="T157" s="118" t="str">
        <f>IFERROR(SMALL($S$9:$S$908,ROWS($S$9:S157)),"")</f>
        <v/>
      </c>
      <c r="U157" s="118"/>
    </row>
    <row r="158" spans="3:21">
      <c r="C158" t="str">
        <f>IFERROR(INDEX($L$9:$Q$908,$T157,COLUMNS($A$10:A158)),"")</f>
        <v/>
      </c>
      <c r="D158" t="str">
        <f>IFERROR(INDEX($L$9:$Q$908,$T157,COLUMNS($A$10:B158)),"")</f>
        <v/>
      </c>
      <c r="F158" t="str">
        <f>IFERROR(INDEX($L$9:$Q$908,$T157,COLUMNS($A$10:D158)),"")</f>
        <v/>
      </c>
      <c r="I158" s="6">
        <v>2</v>
      </c>
      <c r="K158" s="118">
        <f>'Data Set'!$H151</f>
        <v>2</v>
      </c>
      <c r="L158" s="145" t="str">
        <f>Examination!$B153</f>
        <v>Axl Roche</v>
      </c>
      <c r="M158" s="118">
        <f>'Data Set'!$W151</f>
        <v>65.75</v>
      </c>
      <c r="N158" s="118">
        <f>'Data Set'!$AC151</f>
        <v>68.5</v>
      </c>
      <c r="O158" s="118">
        <f>'Data Set'!$AI151</f>
        <v>50.75</v>
      </c>
      <c r="P158" s="118">
        <f>'Data Set'!$AO151</f>
        <v>71</v>
      </c>
      <c r="Q158" s="118">
        <f t="shared" si="4"/>
        <v>64</v>
      </c>
      <c r="R158" s="118">
        <f>ROWS($M$9:M158)</f>
        <v>150</v>
      </c>
      <c r="S158" s="118" t="str">
        <f t="shared" si="5"/>
        <v/>
      </c>
      <c r="T158" s="118" t="str">
        <f>IFERROR(SMALL($S$9:$S$908,ROWS($S$9:S158)),"")</f>
        <v/>
      </c>
      <c r="U158" s="118"/>
    </row>
    <row r="159" spans="3:21">
      <c r="C159" t="str">
        <f>IFERROR(INDEX($L$9:$Q$908,$T158,COLUMNS($A$10:A159)),"")</f>
        <v/>
      </c>
      <c r="D159" t="str">
        <f>IFERROR(INDEX($L$9:$Q$908,$T158,COLUMNS($A$10:B159)),"")</f>
        <v/>
      </c>
      <c r="F159" t="str">
        <f>IFERROR(INDEX($L$9:$Q$908,$T158,COLUMNS($A$10:D159)),"")</f>
        <v/>
      </c>
      <c r="I159" s="91">
        <v>2</v>
      </c>
      <c r="K159" s="118">
        <f>'Data Set'!$H152</f>
        <v>2</v>
      </c>
      <c r="L159" s="145" t="str">
        <f>Examination!$B154</f>
        <v>Rhys Webb</v>
      </c>
      <c r="M159" s="118">
        <f>'Data Set'!$W152</f>
        <v>53.75</v>
      </c>
      <c r="N159" s="118">
        <f>'Data Set'!$AC152</f>
        <v>68.25</v>
      </c>
      <c r="O159" s="118">
        <f>'Data Set'!$AI152</f>
        <v>65</v>
      </c>
      <c r="P159" s="118">
        <f>'Data Set'!$AO152</f>
        <v>73.5</v>
      </c>
      <c r="Q159" s="118">
        <f t="shared" si="4"/>
        <v>65.125</v>
      </c>
      <c r="R159" s="118">
        <f>ROWS($M$9:M159)</f>
        <v>151</v>
      </c>
      <c r="S159" s="118" t="str">
        <f t="shared" si="5"/>
        <v/>
      </c>
      <c r="T159" s="118" t="str">
        <f>IFERROR(SMALL($S$9:$S$908,ROWS($S$9:S159)),"")</f>
        <v/>
      </c>
      <c r="U159" s="118"/>
    </row>
    <row r="160" spans="3:21">
      <c r="C160" t="str">
        <f>IFERROR(INDEX($L$9:$Q$908,$T159,COLUMNS($A$10:A160)),"")</f>
        <v/>
      </c>
      <c r="D160" t="str">
        <f>IFERROR(INDEX($L$9:$Q$908,$T159,COLUMNS($A$10:B160)),"")</f>
        <v/>
      </c>
      <c r="F160" t="str">
        <f>IFERROR(INDEX($L$9:$Q$908,$T159,COLUMNS($A$10:D160)),"")</f>
        <v/>
      </c>
      <c r="I160" s="6">
        <v>2</v>
      </c>
      <c r="K160" s="118">
        <f>'Data Set'!$H153</f>
        <v>2</v>
      </c>
      <c r="L160" s="145" t="str">
        <f>Examination!$B155</f>
        <v>Missy Maddox</v>
      </c>
      <c r="M160" s="118">
        <f>'Data Set'!$W153</f>
        <v>60.5</v>
      </c>
      <c r="N160" s="118">
        <f>'Data Set'!$AC153</f>
        <v>75.75</v>
      </c>
      <c r="O160" s="118">
        <f>'Data Set'!$AI153</f>
        <v>61.75</v>
      </c>
      <c r="P160" s="118">
        <f>'Data Set'!$AO153</f>
        <v>69</v>
      </c>
      <c r="Q160" s="118">
        <f t="shared" si="4"/>
        <v>66.75</v>
      </c>
      <c r="R160" s="118">
        <f>ROWS($M$9:M160)</f>
        <v>152</v>
      </c>
      <c r="S160" s="118" t="str">
        <f t="shared" si="5"/>
        <v/>
      </c>
      <c r="T160" s="118" t="str">
        <f>IFERROR(SMALL($S$9:$S$908,ROWS($S$9:S160)),"")</f>
        <v/>
      </c>
      <c r="U160" s="118"/>
    </row>
    <row r="161" spans="3:21">
      <c r="C161" t="str">
        <f>IFERROR(INDEX($L$9:$Q$908,$T160,COLUMNS($A$10:A161)),"")</f>
        <v/>
      </c>
      <c r="D161" t="str">
        <f>IFERROR(INDEX($L$9:$Q$908,$T160,COLUMNS($A$10:B161)),"")</f>
        <v/>
      </c>
      <c r="F161" t="str">
        <f>IFERROR(INDEX($L$9:$Q$908,$T160,COLUMNS($A$10:D161)),"")</f>
        <v/>
      </c>
      <c r="I161" s="91">
        <v>2</v>
      </c>
      <c r="K161" s="118">
        <f>'Data Set'!$H154</f>
        <v>2</v>
      </c>
      <c r="L161" s="145" t="str">
        <f>Examination!$B156</f>
        <v>Ronan Mcarthur</v>
      </c>
      <c r="M161" s="118">
        <f>'Data Set'!$W154</f>
        <v>59.75</v>
      </c>
      <c r="N161" s="118">
        <f>'Data Set'!$AC154</f>
        <v>78.25</v>
      </c>
      <c r="O161" s="118">
        <f>'Data Set'!$AI154</f>
        <v>76</v>
      </c>
      <c r="P161" s="118">
        <f>'Data Set'!$AO154</f>
        <v>76</v>
      </c>
      <c r="Q161" s="118">
        <f t="shared" si="4"/>
        <v>72.5</v>
      </c>
      <c r="R161" s="118">
        <f>ROWS($M$9:M161)</f>
        <v>153</v>
      </c>
      <c r="S161" s="118" t="str">
        <f t="shared" si="5"/>
        <v/>
      </c>
      <c r="T161" s="118" t="str">
        <f>IFERROR(SMALL($S$9:$S$908,ROWS($S$9:S161)),"")</f>
        <v/>
      </c>
      <c r="U161" s="118"/>
    </row>
    <row r="162" spans="3:21">
      <c r="C162" t="str">
        <f>IFERROR(INDEX($L$9:$Q$908,$T161,COLUMNS($A$10:A162)),"")</f>
        <v/>
      </c>
      <c r="D162" t="str">
        <f>IFERROR(INDEX($L$9:$Q$908,$T161,COLUMNS($A$10:B162)),"")</f>
        <v/>
      </c>
      <c r="F162" t="str">
        <f>IFERROR(INDEX($L$9:$Q$908,$T161,COLUMNS($A$10:D162)),"")</f>
        <v/>
      </c>
      <c r="I162" s="6">
        <v>2</v>
      </c>
      <c r="K162" s="118">
        <f>'Data Set'!$H155</f>
        <v>2</v>
      </c>
      <c r="L162" s="145" t="str">
        <f>Examination!$B157</f>
        <v>Rory Ashley</v>
      </c>
      <c r="M162" s="118">
        <f>'Data Set'!$W155</f>
        <v>64</v>
      </c>
      <c r="N162" s="118">
        <f>'Data Set'!$AC155</f>
        <v>80.5</v>
      </c>
      <c r="O162" s="118">
        <f>'Data Set'!$AI155</f>
        <v>71.5</v>
      </c>
      <c r="P162" s="118">
        <f>'Data Set'!$AO155</f>
        <v>63.75</v>
      </c>
      <c r="Q162" s="118">
        <f t="shared" si="4"/>
        <v>69.9375</v>
      </c>
      <c r="R162" s="118">
        <f>ROWS($M$9:M162)</f>
        <v>154</v>
      </c>
      <c r="S162" s="118" t="str">
        <f t="shared" si="5"/>
        <v/>
      </c>
      <c r="T162" s="118" t="str">
        <f>IFERROR(SMALL($S$9:$S$908,ROWS($S$9:S162)),"")</f>
        <v/>
      </c>
      <c r="U162" s="118"/>
    </row>
    <row r="163" spans="3:21">
      <c r="C163" t="str">
        <f>IFERROR(INDEX($L$9:$Q$908,$T162,COLUMNS($A$10:A163)),"")</f>
        <v/>
      </c>
      <c r="D163" t="str">
        <f>IFERROR(INDEX($L$9:$Q$908,$T162,COLUMNS($A$10:B163)),"")</f>
        <v/>
      </c>
      <c r="F163" t="str">
        <f>IFERROR(INDEX($L$9:$Q$908,$T162,COLUMNS($A$10:D163)),"")</f>
        <v/>
      </c>
      <c r="I163" s="91">
        <v>2</v>
      </c>
      <c r="K163" s="118">
        <f>'Data Set'!$H156</f>
        <v>2</v>
      </c>
      <c r="L163" s="145" t="str">
        <f>Examination!$B158</f>
        <v>Murat Cardenas</v>
      </c>
      <c r="M163" s="118">
        <f>'Data Set'!$W156</f>
        <v>74.75</v>
      </c>
      <c r="N163" s="118">
        <f>'Data Set'!$AC156</f>
        <v>70.5</v>
      </c>
      <c r="O163" s="118">
        <f>'Data Set'!$AI156</f>
        <v>66.25</v>
      </c>
      <c r="P163" s="118">
        <f>'Data Set'!$AO156</f>
        <v>56.25</v>
      </c>
      <c r="Q163" s="118">
        <f t="shared" si="4"/>
        <v>66.9375</v>
      </c>
      <c r="R163" s="118">
        <f>ROWS($M$9:M163)</f>
        <v>155</v>
      </c>
      <c r="S163" s="118" t="str">
        <f t="shared" si="5"/>
        <v/>
      </c>
      <c r="T163" s="118" t="str">
        <f>IFERROR(SMALL($S$9:$S$908,ROWS($S$9:S163)),"")</f>
        <v/>
      </c>
      <c r="U163" s="118"/>
    </row>
    <row r="164" spans="3:21">
      <c r="C164" t="str">
        <f>IFERROR(INDEX($L$9:$Q$908,$T163,COLUMNS($A$10:A164)),"")</f>
        <v/>
      </c>
      <c r="D164" t="str">
        <f>IFERROR(INDEX($L$9:$Q$908,$T163,COLUMNS($A$10:B164)),"")</f>
        <v/>
      </c>
      <c r="F164" t="str">
        <f>IFERROR(INDEX($L$9:$Q$908,$T163,COLUMNS($A$10:D164)),"")</f>
        <v/>
      </c>
      <c r="I164" s="6">
        <v>2</v>
      </c>
      <c r="K164" s="118">
        <f>'Data Set'!$H157</f>
        <v>2</v>
      </c>
      <c r="L164" s="145" t="str">
        <f>Examination!$B159</f>
        <v>Mohammad Mcclain</v>
      </c>
      <c r="M164" s="118">
        <f>'Data Set'!$W157</f>
        <v>65.5</v>
      </c>
      <c r="N164" s="118">
        <f>'Data Set'!$AC157</f>
        <v>47.5</v>
      </c>
      <c r="O164" s="118">
        <f>'Data Set'!$AI157</f>
        <v>77</v>
      </c>
      <c r="P164" s="118">
        <f>'Data Set'!$AO157</f>
        <v>79.5</v>
      </c>
      <c r="Q164" s="118">
        <f t="shared" si="4"/>
        <v>67.375</v>
      </c>
      <c r="R164" s="118">
        <f>ROWS($M$9:M164)</f>
        <v>156</v>
      </c>
      <c r="S164" s="118" t="str">
        <f t="shared" si="5"/>
        <v/>
      </c>
      <c r="T164" s="118" t="str">
        <f>IFERROR(SMALL($S$9:$S$908,ROWS($S$9:S164)),"")</f>
        <v/>
      </c>
      <c r="U164" s="118"/>
    </row>
    <row r="165" spans="3:21">
      <c r="C165" t="str">
        <f>IFERROR(INDEX($L$9:$Q$908,$T164,COLUMNS($A$10:A165)),"")</f>
        <v/>
      </c>
      <c r="D165" t="str">
        <f>IFERROR(INDEX($L$9:$Q$908,$T164,COLUMNS($A$10:B165)),"")</f>
        <v/>
      </c>
      <c r="F165" t="str">
        <f>IFERROR(INDEX($L$9:$Q$908,$T164,COLUMNS($A$10:D165)),"")</f>
        <v/>
      </c>
      <c r="I165" s="91">
        <v>2</v>
      </c>
      <c r="K165" s="118">
        <f>'Data Set'!$H158</f>
        <v>2</v>
      </c>
      <c r="L165" s="145" t="str">
        <f>Examination!$B160</f>
        <v>Seth Garcia</v>
      </c>
      <c r="M165" s="118">
        <f>'Data Set'!$W158</f>
        <v>56.75</v>
      </c>
      <c r="N165" s="118">
        <f>'Data Set'!$AC158</f>
        <v>73.5</v>
      </c>
      <c r="O165" s="118">
        <f>'Data Set'!$AI158</f>
        <v>56</v>
      </c>
      <c r="P165" s="118">
        <f>'Data Set'!$AO158</f>
        <v>71.5</v>
      </c>
      <c r="Q165" s="118">
        <f t="shared" si="4"/>
        <v>64.4375</v>
      </c>
      <c r="R165" s="118">
        <f>ROWS($M$9:M165)</f>
        <v>157</v>
      </c>
      <c r="S165" s="118" t="str">
        <f t="shared" si="5"/>
        <v/>
      </c>
      <c r="T165" s="118" t="str">
        <f>IFERROR(SMALL($S$9:$S$908,ROWS($S$9:S165)),"")</f>
        <v/>
      </c>
      <c r="U165" s="118"/>
    </row>
    <row r="166" spans="3:21">
      <c r="C166" t="str">
        <f>IFERROR(INDEX($L$9:$Q$908,$T165,COLUMNS($A$10:A166)),"")</f>
        <v/>
      </c>
      <c r="D166" t="str">
        <f>IFERROR(INDEX($L$9:$Q$908,$T165,COLUMNS($A$10:B166)),"")</f>
        <v/>
      </c>
      <c r="F166" t="str">
        <f>IFERROR(INDEX($L$9:$Q$908,$T165,COLUMNS($A$10:D166)),"")</f>
        <v/>
      </c>
      <c r="I166" s="6">
        <v>2</v>
      </c>
      <c r="K166" s="118">
        <f>'Data Set'!$H159</f>
        <v>2</v>
      </c>
      <c r="L166" s="145" t="str">
        <f>Examination!$B161</f>
        <v>Mason Horne</v>
      </c>
      <c r="M166" s="118">
        <f>'Data Set'!$W159</f>
        <v>58.5</v>
      </c>
      <c r="N166" s="118">
        <f>'Data Set'!$AC159</f>
        <v>74.5</v>
      </c>
      <c r="O166" s="118">
        <f>'Data Set'!$AI159</f>
        <v>66.75</v>
      </c>
      <c r="P166" s="118">
        <f>'Data Set'!$AO159</f>
        <v>74.75</v>
      </c>
      <c r="Q166" s="118">
        <f t="shared" si="4"/>
        <v>68.625</v>
      </c>
      <c r="R166" s="118">
        <f>ROWS($M$9:M166)</f>
        <v>158</v>
      </c>
      <c r="S166" s="118" t="str">
        <f t="shared" si="5"/>
        <v/>
      </c>
      <c r="T166" s="118" t="str">
        <f>IFERROR(SMALL($S$9:$S$908,ROWS($S$9:S166)),"")</f>
        <v/>
      </c>
      <c r="U166" s="118"/>
    </row>
    <row r="167" spans="3:21">
      <c r="C167" t="str">
        <f>IFERROR(INDEX($L$9:$Q$908,$T166,COLUMNS($A$10:A167)),"")</f>
        <v/>
      </c>
      <c r="D167" t="str">
        <f>IFERROR(INDEX($L$9:$Q$908,$T166,COLUMNS($A$10:B167)),"")</f>
        <v/>
      </c>
      <c r="F167" t="str">
        <f>IFERROR(INDEX($L$9:$Q$908,$T166,COLUMNS($A$10:D167)),"")</f>
        <v/>
      </c>
      <c r="I167" s="91">
        <v>2</v>
      </c>
      <c r="K167" s="118">
        <f>'Data Set'!$H160</f>
        <v>2</v>
      </c>
      <c r="L167" s="145" t="str">
        <f>Examination!$B162</f>
        <v>Archie Kennedy</v>
      </c>
      <c r="M167" s="118">
        <f>'Data Set'!$W160</f>
        <v>74.75</v>
      </c>
      <c r="N167" s="118">
        <f>'Data Set'!$AC160</f>
        <v>73.5</v>
      </c>
      <c r="O167" s="118">
        <f>'Data Set'!$AI160</f>
        <v>72.5</v>
      </c>
      <c r="P167" s="118">
        <f>'Data Set'!$AO160</f>
        <v>72.5</v>
      </c>
      <c r="Q167" s="118">
        <f t="shared" si="4"/>
        <v>73.3125</v>
      </c>
      <c r="R167" s="118">
        <f>ROWS($M$9:M167)</f>
        <v>159</v>
      </c>
      <c r="S167" s="118" t="str">
        <f t="shared" si="5"/>
        <v/>
      </c>
      <c r="T167" s="118" t="str">
        <f>IFERROR(SMALL($S$9:$S$908,ROWS($S$9:S167)),"")</f>
        <v/>
      </c>
      <c r="U167" s="118"/>
    </row>
    <row r="168" spans="3:21">
      <c r="C168" t="str">
        <f>IFERROR(INDEX($L$9:$Q$908,$T167,COLUMNS($A$10:A168)),"")</f>
        <v/>
      </c>
      <c r="D168" t="str">
        <f>IFERROR(INDEX($L$9:$Q$908,$T167,COLUMNS($A$10:B168)),"")</f>
        <v/>
      </c>
      <c r="F168" t="str">
        <f>IFERROR(INDEX($L$9:$Q$908,$T167,COLUMNS($A$10:D168)),"")</f>
        <v/>
      </c>
      <c r="I168" s="6">
        <v>2</v>
      </c>
      <c r="K168" s="118">
        <f>'Data Set'!$H161</f>
        <v>2</v>
      </c>
      <c r="L168" s="145" t="str">
        <f>Examination!$B163</f>
        <v>Amman Bush</v>
      </c>
      <c r="M168" s="118">
        <f>'Data Set'!$W161</f>
        <v>63.25</v>
      </c>
      <c r="N168" s="118">
        <f>'Data Set'!$AC161</f>
        <v>67.25</v>
      </c>
      <c r="O168" s="118">
        <f>'Data Set'!$AI161</f>
        <v>78.5</v>
      </c>
      <c r="P168" s="118">
        <f>'Data Set'!$AO161</f>
        <v>60.25</v>
      </c>
      <c r="Q168" s="118">
        <f t="shared" si="4"/>
        <v>67.3125</v>
      </c>
      <c r="R168" s="118">
        <f>ROWS($M$9:M168)</f>
        <v>160</v>
      </c>
      <c r="S168" s="118" t="str">
        <f t="shared" si="5"/>
        <v/>
      </c>
      <c r="T168" s="118" t="str">
        <f>IFERROR(SMALL($S$9:$S$908,ROWS($S$9:S168)),"")</f>
        <v/>
      </c>
      <c r="U168" s="118"/>
    </row>
    <row r="169" spans="3:21">
      <c r="C169" t="str">
        <f>IFERROR(INDEX($L$9:$Q$908,$T168,COLUMNS($A$10:A169)),"")</f>
        <v/>
      </c>
      <c r="D169" t="str">
        <f>IFERROR(INDEX($L$9:$Q$908,$T168,COLUMNS($A$10:B169)),"")</f>
        <v/>
      </c>
      <c r="F169" t="str">
        <f>IFERROR(INDEX($L$9:$Q$908,$T168,COLUMNS($A$10:D169)),"")</f>
        <v/>
      </c>
      <c r="I169" s="91">
        <v>2</v>
      </c>
      <c r="K169" s="118">
        <f>'Data Set'!$H162</f>
        <v>2</v>
      </c>
      <c r="L169" s="145" t="str">
        <f>Examination!$B164</f>
        <v>Michael Wallis</v>
      </c>
      <c r="M169" s="118">
        <f>'Data Set'!$W162</f>
        <v>62</v>
      </c>
      <c r="N169" s="118">
        <f>'Data Set'!$AC162</f>
        <v>70.75</v>
      </c>
      <c r="O169" s="118">
        <f>'Data Set'!$AI162</f>
        <v>70.25</v>
      </c>
      <c r="P169" s="118">
        <f>'Data Set'!$AO162</f>
        <v>69.25</v>
      </c>
      <c r="Q169" s="118">
        <f t="shared" si="4"/>
        <v>68.0625</v>
      </c>
      <c r="R169" s="118">
        <f>ROWS($M$9:M169)</f>
        <v>161</v>
      </c>
      <c r="S169" s="118" t="str">
        <f t="shared" si="5"/>
        <v/>
      </c>
      <c r="T169" s="118" t="str">
        <f>IFERROR(SMALL($S$9:$S$908,ROWS($S$9:S169)),"")</f>
        <v/>
      </c>
      <c r="U169" s="118"/>
    </row>
    <row r="170" spans="3:21">
      <c r="C170" t="str">
        <f>IFERROR(INDEX($L$9:$Q$908,$T169,COLUMNS($A$10:A170)),"")</f>
        <v/>
      </c>
      <c r="D170" t="str">
        <f>IFERROR(INDEX($L$9:$Q$908,$T169,COLUMNS($A$10:B170)),"")</f>
        <v/>
      </c>
      <c r="F170" t="str">
        <f>IFERROR(INDEX($L$9:$Q$908,$T169,COLUMNS($A$10:D170)),"")</f>
        <v/>
      </c>
      <c r="I170" s="6">
        <v>2</v>
      </c>
      <c r="K170" s="118">
        <f>'Data Set'!$H163</f>
        <v>2</v>
      </c>
      <c r="L170" s="145" t="str">
        <f>Examination!$B165</f>
        <v>Alayna Francis</v>
      </c>
      <c r="M170" s="118">
        <f>'Data Set'!$W163</f>
        <v>76</v>
      </c>
      <c r="N170" s="118">
        <f>'Data Set'!$AC163</f>
        <v>63.25</v>
      </c>
      <c r="O170" s="118">
        <f>'Data Set'!$AI163</f>
        <v>73.25</v>
      </c>
      <c r="P170" s="118">
        <f>'Data Set'!$AO163</f>
        <v>74.5</v>
      </c>
      <c r="Q170" s="118">
        <f t="shared" si="4"/>
        <v>71.75</v>
      </c>
      <c r="R170" s="118">
        <f>ROWS($M$9:M170)</f>
        <v>162</v>
      </c>
      <c r="S170" s="118" t="str">
        <f t="shared" si="5"/>
        <v/>
      </c>
      <c r="T170" s="118" t="str">
        <f>IFERROR(SMALL($S$9:$S$908,ROWS($S$9:S170)),"")</f>
        <v/>
      </c>
      <c r="U170" s="118"/>
    </row>
    <row r="171" spans="3:21">
      <c r="C171" t="str">
        <f>IFERROR(INDEX($L$9:$Q$908,$T170,COLUMNS($A$10:A171)),"")</f>
        <v/>
      </c>
      <c r="D171" t="str">
        <f>IFERROR(INDEX($L$9:$Q$908,$T170,COLUMNS($A$10:B171)),"")</f>
        <v/>
      </c>
      <c r="F171" t="str">
        <f>IFERROR(INDEX($L$9:$Q$908,$T170,COLUMNS($A$10:D171)),"")</f>
        <v/>
      </c>
      <c r="I171" s="91">
        <v>2</v>
      </c>
      <c r="K171" s="118">
        <f>'Data Set'!$H164</f>
        <v>2</v>
      </c>
      <c r="L171" s="145" t="str">
        <f>Examination!$B166</f>
        <v>Indiana Acosta</v>
      </c>
      <c r="M171" s="118">
        <f>'Data Set'!$W164</f>
        <v>75.75</v>
      </c>
      <c r="N171" s="118">
        <f>'Data Set'!$AC164</f>
        <v>72.75</v>
      </c>
      <c r="O171" s="118">
        <f>'Data Set'!$AI164</f>
        <v>80.5</v>
      </c>
      <c r="P171" s="118">
        <f>'Data Set'!$AO164</f>
        <v>72</v>
      </c>
      <c r="Q171" s="118">
        <f t="shared" si="4"/>
        <v>75.25</v>
      </c>
      <c r="R171" s="118">
        <f>ROWS($M$9:M171)</f>
        <v>163</v>
      </c>
      <c r="S171" s="118" t="str">
        <f t="shared" si="5"/>
        <v/>
      </c>
      <c r="T171" s="118" t="str">
        <f>IFERROR(SMALL($S$9:$S$908,ROWS($S$9:S171)),"")</f>
        <v/>
      </c>
      <c r="U171" s="118"/>
    </row>
    <row r="172" spans="3:21">
      <c r="C172" t="str">
        <f>IFERROR(INDEX($L$9:$Q$908,$T171,COLUMNS($A$10:A172)),"")</f>
        <v/>
      </c>
      <c r="D172" t="str">
        <f>IFERROR(INDEX($L$9:$Q$908,$T171,COLUMNS($A$10:B172)),"")</f>
        <v/>
      </c>
      <c r="F172" t="str">
        <f>IFERROR(INDEX($L$9:$Q$908,$T171,COLUMNS($A$10:D172)),"")</f>
        <v/>
      </c>
      <c r="I172" s="6">
        <v>2</v>
      </c>
      <c r="K172" s="118">
        <f>'Data Set'!$H165</f>
        <v>2</v>
      </c>
      <c r="L172" s="145" t="str">
        <f>Examination!$B167</f>
        <v>Jill Holmes</v>
      </c>
      <c r="M172" s="118">
        <f>'Data Set'!$W165</f>
        <v>53</v>
      </c>
      <c r="N172" s="118">
        <f>'Data Set'!$AC165</f>
        <v>55.25</v>
      </c>
      <c r="O172" s="118">
        <f>'Data Set'!$AI165</f>
        <v>56.25</v>
      </c>
      <c r="P172" s="118">
        <f>'Data Set'!$AO165</f>
        <v>67.75</v>
      </c>
      <c r="Q172" s="118">
        <f t="shared" si="4"/>
        <v>58.0625</v>
      </c>
      <c r="R172" s="118">
        <f>ROWS($M$9:M172)</f>
        <v>164</v>
      </c>
      <c r="S172" s="118" t="str">
        <f t="shared" si="5"/>
        <v/>
      </c>
      <c r="T172" s="118" t="str">
        <f>IFERROR(SMALL($S$9:$S$908,ROWS($S$9:S172)),"")</f>
        <v/>
      </c>
      <c r="U172" s="118"/>
    </row>
    <row r="173" spans="3:21">
      <c r="C173" t="str">
        <f>IFERROR(INDEX($L$9:$Q$908,$T172,COLUMNS($A$10:A173)),"")</f>
        <v/>
      </c>
      <c r="D173" t="str">
        <f>IFERROR(INDEX($L$9:$Q$908,$T172,COLUMNS($A$10:B173)),"")</f>
        <v/>
      </c>
      <c r="F173" t="str">
        <f>IFERROR(INDEX($L$9:$Q$908,$T172,COLUMNS($A$10:D173)),"")</f>
        <v/>
      </c>
      <c r="I173" s="91">
        <v>2</v>
      </c>
      <c r="K173" s="118">
        <f>'Data Set'!$H166</f>
        <v>2</v>
      </c>
      <c r="L173" s="145" t="str">
        <f>Examination!$B168</f>
        <v>Melvin Underwood</v>
      </c>
      <c r="M173" s="118">
        <f>'Data Set'!$W166</f>
        <v>71.5</v>
      </c>
      <c r="N173" s="118">
        <f>'Data Set'!$AC166</f>
        <v>75.5</v>
      </c>
      <c r="O173" s="118">
        <f>'Data Set'!$AI166</f>
        <v>66.5</v>
      </c>
      <c r="P173" s="118">
        <f>'Data Set'!$AO166</f>
        <v>60.5</v>
      </c>
      <c r="Q173" s="118">
        <f t="shared" si="4"/>
        <v>68.5</v>
      </c>
      <c r="R173" s="118">
        <f>ROWS($M$9:M173)</f>
        <v>165</v>
      </c>
      <c r="S173" s="118" t="str">
        <f t="shared" si="5"/>
        <v/>
      </c>
      <c r="T173" s="118" t="str">
        <f>IFERROR(SMALL($S$9:$S$908,ROWS($S$9:S173)),"")</f>
        <v/>
      </c>
      <c r="U173" s="118"/>
    </row>
    <row r="174" spans="3:21">
      <c r="C174" t="str">
        <f>IFERROR(INDEX($L$9:$Q$908,$T173,COLUMNS($A$10:A174)),"")</f>
        <v/>
      </c>
      <c r="D174" t="str">
        <f>IFERROR(INDEX($L$9:$Q$908,$T173,COLUMNS($A$10:B174)),"")</f>
        <v/>
      </c>
      <c r="F174" t="str">
        <f>IFERROR(INDEX($L$9:$Q$908,$T173,COLUMNS($A$10:D174)),"")</f>
        <v/>
      </c>
      <c r="I174" s="6">
        <v>2</v>
      </c>
      <c r="K174" s="118">
        <f>'Data Set'!$H167</f>
        <v>2</v>
      </c>
      <c r="L174" s="145" t="str">
        <f>Examination!$B169</f>
        <v>Charity Rogers</v>
      </c>
      <c r="M174" s="118">
        <f>'Data Set'!$W167</f>
        <v>70.75</v>
      </c>
      <c r="N174" s="118">
        <f>'Data Set'!$AC167</f>
        <v>79.75</v>
      </c>
      <c r="O174" s="118">
        <f>'Data Set'!$AI167</f>
        <v>52.25</v>
      </c>
      <c r="P174" s="118">
        <f>'Data Set'!$AO167</f>
        <v>63</v>
      </c>
      <c r="Q174" s="118">
        <f t="shared" si="4"/>
        <v>66.4375</v>
      </c>
      <c r="R174" s="118">
        <f>ROWS($M$9:M174)</f>
        <v>166</v>
      </c>
      <c r="S174" s="118" t="str">
        <f t="shared" si="5"/>
        <v/>
      </c>
      <c r="T174" s="118" t="str">
        <f>IFERROR(SMALL($S$9:$S$908,ROWS($S$9:S174)),"")</f>
        <v/>
      </c>
      <c r="U174" s="118"/>
    </row>
    <row r="175" spans="3:21">
      <c r="C175" t="str">
        <f>IFERROR(INDEX($L$9:$Q$908,$T174,COLUMNS($A$10:A175)),"")</f>
        <v/>
      </c>
      <c r="D175" t="str">
        <f>IFERROR(INDEX($L$9:$Q$908,$T174,COLUMNS($A$10:B175)),"")</f>
        <v/>
      </c>
      <c r="F175" t="str">
        <f>IFERROR(INDEX($L$9:$Q$908,$T174,COLUMNS($A$10:D175)),"")</f>
        <v/>
      </c>
      <c r="I175" s="91">
        <v>2</v>
      </c>
      <c r="K175" s="118">
        <f>'Data Set'!$H168</f>
        <v>2</v>
      </c>
      <c r="L175" s="145" t="str">
        <f>Examination!$B170</f>
        <v>Adrian Gross</v>
      </c>
      <c r="M175" s="118">
        <f>'Data Set'!$W168</f>
        <v>66.5</v>
      </c>
      <c r="N175" s="118">
        <f>'Data Set'!$AC168</f>
        <v>68</v>
      </c>
      <c r="O175" s="118">
        <f>'Data Set'!$AI168</f>
        <v>82.75</v>
      </c>
      <c r="P175" s="118">
        <f>'Data Set'!$AO168</f>
        <v>52</v>
      </c>
      <c r="Q175" s="118">
        <f t="shared" si="4"/>
        <v>67.3125</v>
      </c>
      <c r="R175" s="118">
        <f>ROWS($M$9:M175)</f>
        <v>167</v>
      </c>
      <c r="S175" s="118" t="str">
        <f t="shared" si="5"/>
        <v/>
      </c>
      <c r="T175" s="118" t="str">
        <f>IFERROR(SMALL($S$9:$S$908,ROWS($S$9:S175)),"")</f>
        <v/>
      </c>
      <c r="U175" s="118"/>
    </row>
    <row r="176" spans="3:21">
      <c r="C176" t="str">
        <f>IFERROR(INDEX($L$9:$Q$908,$T175,COLUMNS($A$10:A176)),"")</f>
        <v/>
      </c>
      <c r="D176" t="str">
        <f>IFERROR(INDEX($L$9:$Q$908,$T175,COLUMNS($A$10:B176)),"")</f>
        <v/>
      </c>
      <c r="F176" t="str">
        <f>IFERROR(INDEX($L$9:$Q$908,$T175,COLUMNS($A$10:D176)),"")</f>
        <v/>
      </c>
      <c r="I176" s="6">
        <v>2</v>
      </c>
      <c r="K176" s="118">
        <f>'Data Set'!$H169</f>
        <v>2</v>
      </c>
      <c r="L176" s="145" t="str">
        <f>Examination!$B171</f>
        <v>Dwayne Hansen</v>
      </c>
      <c r="M176" s="118">
        <f>'Data Set'!$W169</f>
        <v>71.25</v>
      </c>
      <c r="N176" s="118">
        <f>'Data Set'!$AC169</f>
        <v>61.25</v>
      </c>
      <c r="O176" s="118">
        <f>'Data Set'!$AI169</f>
        <v>49</v>
      </c>
      <c r="P176" s="118">
        <f>'Data Set'!$AO169</f>
        <v>61.25</v>
      </c>
      <c r="Q176" s="118">
        <f t="shared" si="4"/>
        <v>60.6875</v>
      </c>
      <c r="R176" s="118">
        <f>ROWS($M$9:M176)</f>
        <v>168</v>
      </c>
      <c r="S176" s="118" t="str">
        <f t="shared" si="5"/>
        <v/>
      </c>
      <c r="T176" s="118" t="str">
        <f>IFERROR(SMALL($S$9:$S$908,ROWS($S$9:S176)),"")</f>
        <v/>
      </c>
      <c r="U176" s="118"/>
    </row>
    <row r="177" spans="3:21">
      <c r="C177" t="str">
        <f>IFERROR(INDEX($L$9:$Q$908,$T176,COLUMNS($A$10:A177)),"")</f>
        <v/>
      </c>
      <c r="D177" t="str">
        <f>IFERROR(INDEX($L$9:$Q$908,$T176,COLUMNS($A$10:B177)),"")</f>
        <v/>
      </c>
      <c r="F177" t="str">
        <f>IFERROR(INDEX($L$9:$Q$908,$T176,COLUMNS($A$10:D177)),"")</f>
        <v/>
      </c>
      <c r="I177" s="91">
        <v>2</v>
      </c>
      <c r="K177" s="118">
        <f>'Data Set'!$H170</f>
        <v>2</v>
      </c>
      <c r="L177" s="145" t="str">
        <f>Examination!$B172</f>
        <v>Diogo Stevenson</v>
      </c>
      <c r="M177" s="118">
        <f>'Data Set'!$W170</f>
        <v>77</v>
      </c>
      <c r="N177" s="118">
        <f>'Data Set'!$AC170</f>
        <v>68.5</v>
      </c>
      <c r="O177" s="118">
        <f>'Data Set'!$AI170</f>
        <v>75.25</v>
      </c>
      <c r="P177" s="118">
        <f>'Data Set'!$AO170</f>
        <v>70.25</v>
      </c>
      <c r="Q177" s="118">
        <f t="shared" si="4"/>
        <v>72.75</v>
      </c>
      <c r="R177" s="118">
        <f>ROWS($M$9:M177)</f>
        <v>169</v>
      </c>
      <c r="S177" s="118" t="str">
        <f t="shared" si="5"/>
        <v/>
      </c>
      <c r="T177" s="118" t="str">
        <f>IFERROR(SMALL($S$9:$S$908,ROWS($S$9:S177)),"")</f>
        <v/>
      </c>
      <c r="U177" s="118"/>
    </row>
    <row r="178" spans="3:21">
      <c r="C178" t="str">
        <f>IFERROR(INDEX($L$9:$Q$908,$T177,COLUMNS($A$10:A178)),"")</f>
        <v/>
      </c>
      <c r="D178" t="str">
        <f>IFERROR(INDEX($L$9:$Q$908,$T177,COLUMNS($A$10:B178)),"")</f>
        <v/>
      </c>
      <c r="F178" t="str">
        <f>IFERROR(INDEX($L$9:$Q$908,$T177,COLUMNS($A$10:D178)),"")</f>
        <v/>
      </c>
      <c r="I178" s="6">
        <v>2</v>
      </c>
      <c r="K178" s="118">
        <f>'Data Set'!$H171</f>
        <v>2</v>
      </c>
      <c r="L178" s="145" t="str">
        <f>Examination!$B173</f>
        <v>Anas Russo</v>
      </c>
      <c r="M178" s="118">
        <f>'Data Set'!$W171</f>
        <v>83.25</v>
      </c>
      <c r="N178" s="118">
        <f>'Data Set'!$AC171</f>
        <v>73.75</v>
      </c>
      <c r="O178" s="118">
        <f>'Data Set'!$AI171</f>
        <v>58.75</v>
      </c>
      <c r="P178" s="118">
        <f>'Data Set'!$AO171</f>
        <v>67.25</v>
      </c>
      <c r="Q178" s="118">
        <f t="shared" si="4"/>
        <v>70.75</v>
      </c>
      <c r="R178" s="118">
        <f>ROWS($M$9:M178)</f>
        <v>170</v>
      </c>
      <c r="S178" s="118" t="str">
        <f t="shared" si="5"/>
        <v/>
      </c>
      <c r="T178" s="118" t="str">
        <f>IFERROR(SMALL($S$9:$S$908,ROWS($S$9:S178)),"")</f>
        <v/>
      </c>
      <c r="U178" s="118"/>
    </row>
    <row r="179" spans="3:21">
      <c r="C179" t="str">
        <f>IFERROR(INDEX($L$9:$Q$908,$T178,COLUMNS($A$10:A179)),"")</f>
        <v/>
      </c>
      <c r="D179" t="str">
        <f>IFERROR(INDEX($L$9:$Q$908,$T178,COLUMNS($A$10:B179)),"")</f>
        <v/>
      </c>
      <c r="F179" t="str">
        <f>IFERROR(INDEX($L$9:$Q$908,$T178,COLUMNS($A$10:D179)),"")</f>
        <v/>
      </c>
      <c r="I179" s="91">
        <v>2</v>
      </c>
      <c r="K179" s="118">
        <f>'Data Set'!$H172</f>
        <v>2</v>
      </c>
      <c r="L179" s="145" t="str">
        <f>Examination!$B174</f>
        <v>Elvis Mccaffrey</v>
      </c>
      <c r="M179" s="118">
        <f>'Data Set'!$W172</f>
        <v>63.5</v>
      </c>
      <c r="N179" s="118">
        <f>'Data Set'!$AC172</f>
        <v>65</v>
      </c>
      <c r="O179" s="118">
        <f>'Data Set'!$AI172</f>
        <v>81.25</v>
      </c>
      <c r="P179" s="118">
        <f>'Data Set'!$AO172</f>
        <v>73</v>
      </c>
      <c r="Q179" s="118">
        <f t="shared" si="4"/>
        <v>70.6875</v>
      </c>
      <c r="R179" s="118">
        <f>ROWS($M$9:M179)</f>
        <v>171</v>
      </c>
      <c r="S179" s="118" t="str">
        <f t="shared" si="5"/>
        <v/>
      </c>
      <c r="T179" s="118" t="str">
        <f>IFERROR(SMALL($S$9:$S$908,ROWS($S$9:S179)),"")</f>
        <v/>
      </c>
      <c r="U179" s="118"/>
    </row>
    <row r="180" spans="3:21">
      <c r="C180" t="str">
        <f>IFERROR(INDEX($L$9:$Q$908,$T179,COLUMNS($A$10:A180)),"")</f>
        <v/>
      </c>
      <c r="D180" t="str">
        <f>IFERROR(INDEX($L$9:$Q$908,$T179,COLUMNS($A$10:B180)),"")</f>
        <v/>
      </c>
      <c r="F180" t="str">
        <f>IFERROR(INDEX($L$9:$Q$908,$T179,COLUMNS($A$10:D180)),"")</f>
        <v/>
      </c>
      <c r="I180" s="6">
        <v>2</v>
      </c>
      <c r="K180" s="118">
        <f>'Data Set'!$H173</f>
        <v>2</v>
      </c>
      <c r="L180" s="145" t="str">
        <f>Examination!$B175</f>
        <v>Gregg Crane</v>
      </c>
      <c r="M180" s="118">
        <f>'Data Set'!$W173</f>
        <v>70.75</v>
      </c>
      <c r="N180" s="118">
        <f>'Data Set'!$AC173</f>
        <v>68.25</v>
      </c>
      <c r="O180" s="118">
        <f>'Data Set'!$AI173</f>
        <v>86</v>
      </c>
      <c r="P180" s="118">
        <f>'Data Set'!$AO173</f>
        <v>63</v>
      </c>
      <c r="Q180" s="118">
        <f t="shared" si="4"/>
        <v>72</v>
      </c>
      <c r="R180" s="118">
        <f>ROWS($M$9:M180)</f>
        <v>172</v>
      </c>
      <c r="S180" s="118" t="str">
        <f t="shared" si="5"/>
        <v/>
      </c>
      <c r="T180" s="118" t="str">
        <f>IFERROR(SMALL($S$9:$S$908,ROWS($S$9:S180)),"")</f>
        <v/>
      </c>
      <c r="U180" s="118"/>
    </row>
    <row r="181" spans="3:21">
      <c r="C181" t="str">
        <f>IFERROR(INDEX($L$9:$Q$908,$T180,COLUMNS($A$10:A181)),"")</f>
        <v/>
      </c>
      <c r="D181" t="str">
        <f>IFERROR(INDEX($L$9:$Q$908,$T180,COLUMNS($A$10:B181)),"")</f>
        <v/>
      </c>
      <c r="F181" t="str">
        <f>IFERROR(INDEX($L$9:$Q$908,$T180,COLUMNS($A$10:D181)),"")</f>
        <v/>
      </c>
      <c r="I181" s="91">
        <v>2</v>
      </c>
      <c r="K181" s="118">
        <f>'Data Set'!$H174</f>
        <v>2</v>
      </c>
      <c r="L181" s="145" t="str">
        <f>Examination!$B176</f>
        <v>Taryn Sears</v>
      </c>
      <c r="M181" s="118">
        <f>'Data Set'!$W174</f>
        <v>67</v>
      </c>
      <c r="N181" s="118">
        <f>'Data Set'!$AC174</f>
        <v>77</v>
      </c>
      <c r="O181" s="118">
        <f>'Data Set'!$AI174</f>
        <v>82.5</v>
      </c>
      <c r="P181" s="118">
        <f>'Data Set'!$AO174</f>
        <v>63.25</v>
      </c>
      <c r="Q181" s="118">
        <f t="shared" si="4"/>
        <v>72.4375</v>
      </c>
      <c r="R181" s="118">
        <f>ROWS($M$9:M181)</f>
        <v>173</v>
      </c>
      <c r="S181" s="118" t="str">
        <f t="shared" si="5"/>
        <v/>
      </c>
      <c r="T181" s="118" t="str">
        <f>IFERROR(SMALL($S$9:$S$908,ROWS($S$9:S181)),"")</f>
        <v/>
      </c>
      <c r="U181" s="118"/>
    </row>
    <row r="182" spans="3:21">
      <c r="C182" t="str">
        <f>IFERROR(INDEX($L$9:$Q$908,$T181,COLUMNS($A$10:A182)),"")</f>
        <v/>
      </c>
      <c r="D182" t="str">
        <f>IFERROR(INDEX($L$9:$Q$908,$T181,COLUMNS($A$10:B182)),"")</f>
        <v/>
      </c>
      <c r="F182" t="str">
        <f>IFERROR(INDEX($L$9:$Q$908,$T181,COLUMNS($A$10:D182)),"")</f>
        <v/>
      </c>
      <c r="I182" s="6">
        <v>2</v>
      </c>
      <c r="K182" s="118">
        <f>'Data Set'!$H175</f>
        <v>2</v>
      </c>
      <c r="L182" s="145" t="str">
        <f>Examination!$B177</f>
        <v>Brooklyn Delarosa</v>
      </c>
      <c r="M182" s="118">
        <f>'Data Set'!$W175</f>
        <v>68.75</v>
      </c>
      <c r="N182" s="118">
        <f>'Data Set'!$AC175</f>
        <v>64.25</v>
      </c>
      <c r="O182" s="118">
        <f>'Data Set'!$AI175</f>
        <v>71.75</v>
      </c>
      <c r="P182" s="118">
        <f>'Data Set'!$AO175</f>
        <v>79.5</v>
      </c>
      <c r="Q182" s="118">
        <f t="shared" si="4"/>
        <v>71.0625</v>
      </c>
      <c r="R182" s="118">
        <f>ROWS($M$9:M182)</f>
        <v>174</v>
      </c>
      <c r="S182" s="118" t="str">
        <f t="shared" si="5"/>
        <v/>
      </c>
      <c r="T182" s="118" t="str">
        <f>IFERROR(SMALL($S$9:$S$908,ROWS($S$9:S182)),"")</f>
        <v/>
      </c>
      <c r="U182" s="118"/>
    </row>
    <row r="183" spans="3:21">
      <c r="C183" t="str">
        <f>IFERROR(INDEX($L$9:$Q$908,$T182,COLUMNS($A$10:A183)),"")</f>
        <v/>
      </c>
      <c r="D183" t="str">
        <f>IFERROR(INDEX($L$9:$Q$908,$T182,COLUMNS($A$10:B183)),"")</f>
        <v/>
      </c>
      <c r="F183" t="str">
        <f>IFERROR(INDEX($L$9:$Q$908,$T182,COLUMNS($A$10:D183)),"")</f>
        <v/>
      </c>
      <c r="I183" s="91">
        <v>2</v>
      </c>
      <c r="K183" s="118">
        <f>'Data Set'!$H176</f>
        <v>2</v>
      </c>
      <c r="L183" s="145" t="str">
        <f>Examination!$B178</f>
        <v>Asiyah Hebert</v>
      </c>
      <c r="M183" s="118">
        <f>'Data Set'!$W176</f>
        <v>76</v>
      </c>
      <c r="N183" s="118">
        <f>'Data Set'!$AC176</f>
        <v>52.75</v>
      </c>
      <c r="O183" s="118">
        <f>'Data Set'!$AI176</f>
        <v>57.75</v>
      </c>
      <c r="P183" s="118">
        <f>'Data Set'!$AO176</f>
        <v>55.5</v>
      </c>
      <c r="Q183" s="118">
        <f t="shared" si="4"/>
        <v>60.5</v>
      </c>
      <c r="R183" s="118">
        <f>ROWS($M$9:M183)</f>
        <v>175</v>
      </c>
      <c r="S183" s="118" t="str">
        <f t="shared" si="5"/>
        <v/>
      </c>
      <c r="T183" s="118" t="str">
        <f>IFERROR(SMALL($S$9:$S$908,ROWS($S$9:S183)),"")</f>
        <v/>
      </c>
      <c r="U183" s="118"/>
    </row>
    <row r="184" spans="3:21">
      <c r="C184" t="str">
        <f>IFERROR(INDEX($L$9:$Q$908,$T183,COLUMNS($A$10:A184)),"")</f>
        <v/>
      </c>
      <c r="D184" t="str">
        <f>IFERROR(INDEX($L$9:$Q$908,$T183,COLUMNS($A$10:B184)),"")</f>
        <v/>
      </c>
      <c r="F184" t="str">
        <f>IFERROR(INDEX($L$9:$Q$908,$T183,COLUMNS($A$10:D184)),"")</f>
        <v/>
      </c>
      <c r="I184" s="6">
        <v>2</v>
      </c>
      <c r="K184" s="118">
        <f>'Data Set'!$H177</f>
        <v>2</v>
      </c>
      <c r="L184" s="145" t="str">
        <f>Examination!$B179</f>
        <v>Dixie Finnegan</v>
      </c>
      <c r="M184" s="118">
        <f>'Data Set'!$W177</f>
        <v>76.75</v>
      </c>
      <c r="N184" s="118">
        <f>'Data Set'!$AC177</f>
        <v>78</v>
      </c>
      <c r="O184" s="118">
        <f>'Data Set'!$AI177</f>
        <v>68.75</v>
      </c>
      <c r="P184" s="118">
        <f>'Data Set'!$AO177</f>
        <v>60</v>
      </c>
      <c r="Q184" s="118">
        <f t="shared" si="4"/>
        <v>70.875</v>
      </c>
      <c r="R184" s="118">
        <f>ROWS($M$9:M184)</f>
        <v>176</v>
      </c>
      <c r="S184" s="118" t="str">
        <f t="shared" si="5"/>
        <v/>
      </c>
      <c r="T184" s="118" t="str">
        <f>IFERROR(SMALL($S$9:$S$908,ROWS($S$9:S184)),"")</f>
        <v/>
      </c>
      <c r="U184" s="118"/>
    </row>
    <row r="185" spans="3:21">
      <c r="C185" t="str">
        <f>IFERROR(INDEX($L$9:$Q$908,$T184,COLUMNS($A$10:A185)),"")</f>
        <v/>
      </c>
      <c r="D185" t="str">
        <f>IFERROR(INDEX($L$9:$Q$908,$T184,COLUMNS($A$10:B185)),"")</f>
        <v/>
      </c>
      <c r="F185" t="str">
        <f>IFERROR(INDEX($L$9:$Q$908,$T184,COLUMNS($A$10:D185)),"")</f>
        <v/>
      </c>
      <c r="I185" s="91">
        <v>3</v>
      </c>
      <c r="K185" s="118">
        <f>'Data Set'!$H178</f>
        <v>3</v>
      </c>
      <c r="L185" s="145" t="str">
        <f>Examination!$B180</f>
        <v>Ceri Kaye</v>
      </c>
      <c r="M185" s="118">
        <f>'Data Set'!$W178</f>
        <v>54.5</v>
      </c>
      <c r="N185" s="118">
        <f>'Data Set'!$AC178</f>
        <v>52.5</v>
      </c>
      <c r="O185" s="118">
        <f>'Data Set'!$AI178</f>
        <v>69.5</v>
      </c>
      <c r="P185" s="118">
        <f>'Data Set'!$AO178</f>
        <v>50</v>
      </c>
      <c r="Q185" s="118">
        <f t="shared" si="4"/>
        <v>56.625</v>
      </c>
      <c r="R185" s="118">
        <f>ROWS($M$9:M185)</f>
        <v>177</v>
      </c>
      <c r="S185" s="118" t="str">
        <f t="shared" si="5"/>
        <v/>
      </c>
      <c r="T185" s="118" t="str">
        <f>IFERROR(SMALL($S$9:$S$908,ROWS($S$9:S185)),"")</f>
        <v/>
      </c>
      <c r="U185" s="118"/>
    </row>
    <row r="186" spans="3:21">
      <c r="C186" t="str">
        <f>IFERROR(INDEX($L$9:$Q$908,$T185,COLUMNS($A$10:A186)),"")</f>
        <v/>
      </c>
      <c r="D186" t="str">
        <f>IFERROR(INDEX($L$9:$Q$908,$T185,COLUMNS($A$10:B186)),"")</f>
        <v/>
      </c>
      <c r="F186" t="str">
        <f>IFERROR(INDEX($L$9:$Q$908,$T185,COLUMNS($A$10:D186)),"")</f>
        <v/>
      </c>
      <c r="I186" s="6">
        <v>3</v>
      </c>
      <c r="K186" s="118">
        <f>'Data Set'!$H179</f>
        <v>3</v>
      </c>
      <c r="L186" s="145" t="str">
        <f>Examination!$B181</f>
        <v>Levi Ortega</v>
      </c>
      <c r="M186" s="118">
        <f>'Data Set'!$W179</f>
        <v>77.25</v>
      </c>
      <c r="N186" s="118">
        <f>'Data Set'!$AC179</f>
        <v>70.25</v>
      </c>
      <c r="O186" s="118">
        <f>'Data Set'!$AI179</f>
        <v>62.5</v>
      </c>
      <c r="P186" s="118">
        <f>'Data Set'!$AO179</f>
        <v>72.25</v>
      </c>
      <c r="Q186" s="118">
        <f t="shared" si="4"/>
        <v>70.5625</v>
      </c>
      <c r="R186" s="118">
        <f>ROWS($M$9:M186)</f>
        <v>178</v>
      </c>
      <c r="S186" s="118" t="str">
        <f t="shared" si="5"/>
        <v/>
      </c>
      <c r="T186" s="118" t="str">
        <f>IFERROR(SMALL($S$9:$S$908,ROWS($S$9:S186)),"")</f>
        <v/>
      </c>
      <c r="U186" s="118"/>
    </row>
    <row r="187" spans="3:21">
      <c r="C187" t="str">
        <f>IFERROR(INDEX($L$9:$Q$908,$T186,COLUMNS($A$10:A187)),"")</f>
        <v/>
      </c>
      <c r="D187" t="str">
        <f>IFERROR(INDEX($L$9:$Q$908,$T186,COLUMNS($A$10:B187)),"")</f>
        <v/>
      </c>
      <c r="F187" t="str">
        <f>IFERROR(INDEX($L$9:$Q$908,$T186,COLUMNS($A$10:D187)),"")</f>
        <v/>
      </c>
      <c r="I187" s="91">
        <v>3</v>
      </c>
      <c r="K187" s="118">
        <f>'Data Set'!$H180</f>
        <v>3</v>
      </c>
      <c r="L187" s="145" t="str">
        <f>Examination!$B182</f>
        <v>Olly Edmonds</v>
      </c>
      <c r="M187" s="118">
        <f>'Data Set'!$W180</f>
        <v>54</v>
      </c>
      <c r="N187" s="118">
        <f>'Data Set'!$AC180</f>
        <v>65.75</v>
      </c>
      <c r="O187" s="118">
        <f>'Data Set'!$AI180</f>
        <v>69.75</v>
      </c>
      <c r="P187" s="118">
        <f>'Data Set'!$AO180</f>
        <v>60.5</v>
      </c>
      <c r="Q187" s="118">
        <f t="shared" si="4"/>
        <v>62.5</v>
      </c>
      <c r="R187" s="118">
        <f>ROWS($M$9:M187)</f>
        <v>179</v>
      </c>
      <c r="S187" s="118" t="str">
        <f t="shared" si="5"/>
        <v/>
      </c>
      <c r="T187" s="118" t="str">
        <f>IFERROR(SMALL($S$9:$S$908,ROWS($S$9:S187)),"")</f>
        <v/>
      </c>
      <c r="U187" s="118"/>
    </row>
    <row r="188" spans="3:21">
      <c r="C188" t="str">
        <f>IFERROR(INDEX($L$9:$Q$908,$T187,COLUMNS($A$10:A188)),"")</f>
        <v/>
      </c>
      <c r="D188" t="str">
        <f>IFERROR(INDEX($L$9:$Q$908,$T187,COLUMNS($A$10:B188)),"")</f>
        <v/>
      </c>
      <c r="F188" t="str">
        <f>IFERROR(INDEX($L$9:$Q$908,$T187,COLUMNS($A$10:D188)),"")</f>
        <v/>
      </c>
      <c r="I188" s="6">
        <v>3</v>
      </c>
      <c r="K188" s="118">
        <f>'Data Set'!$H181</f>
        <v>3</v>
      </c>
      <c r="L188" s="145" t="str">
        <f>Examination!$B183</f>
        <v>Filip Mcgill</v>
      </c>
      <c r="M188" s="118">
        <f>'Data Set'!$W181</f>
        <v>72.5</v>
      </c>
      <c r="N188" s="118">
        <f>'Data Set'!$AC181</f>
        <v>71</v>
      </c>
      <c r="O188" s="118">
        <f>'Data Set'!$AI181</f>
        <v>67.75</v>
      </c>
      <c r="P188" s="118">
        <f>'Data Set'!$AO181</f>
        <v>74.75</v>
      </c>
      <c r="Q188" s="118">
        <f t="shared" si="4"/>
        <v>71.5</v>
      </c>
      <c r="R188" s="118">
        <f>ROWS($M$9:M188)</f>
        <v>180</v>
      </c>
      <c r="S188" s="118" t="str">
        <f t="shared" si="5"/>
        <v/>
      </c>
      <c r="T188" s="118" t="str">
        <f>IFERROR(SMALL($S$9:$S$908,ROWS($S$9:S188)),"")</f>
        <v/>
      </c>
      <c r="U188" s="118"/>
    </row>
    <row r="189" spans="3:21">
      <c r="C189" t="str">
        <f>IFERROR(INDEX($L$9:$Q$908,$T188,COLUMNS($A$10:A189)),"")</f>
        <v/>
      </c>
      <c r="D189" t="str">
        <f>IFERROR(INDEX($L$9:$Q$908,$T188,COLUMNS($A$10:B189)),"")</f>
        <v/>
      </c>
      <c r="F189" t="str">
        <f>IFERROR(INDEX($L$9:$Q$908,$T188,COLUMNS($A$10:D189)),"")</f>
        <v/>
      </c>
      <c r="I189" s="91">
        <v>3</v>
      </c>
      <c r="K189" s="118">
        <f>'Data Set'!$H182</f>
        <v>3</v>
      </c>
      <c r="L189" s="145" t="str">
        <f>Examination!$B184</f>
        <v>Jada Cortes</v>
      </c>
      <c r="M189" s="118">
        <f>'Data Set'!$W182</f>
        <v>58</v>
      </c>
      <c r="N189" s="118">
        <f>'Data Set'!$AC182</f>
        <v>54.75</v>
      </c>
      <c r="O189" s="118">
        <f>'Data Set'!$AI182</f>
        <v>62</v>
      </c>
      <c r="P189" s="118">
        <f>'Data Set'!$AO182</f>
        <v>73.25</v>
      </c>
      <c r="Q189" s="118">
        <f t="shared" si="4"/>
        <v>62</v>
      </c>
      <c r="R189" s="118">
        <f>ROWS($M$9:M189)</f>
        <v>181</v>
      </c>
      <c r="S189" s="118" t="str">
        <f t="shared" si="5"/>
        <v/>
      </c>
      <c r="T189" s="118" t="str">
        <f>IFERROR(SMALL($S$9:$S$908,ROWS($S$9:S189)),"")</f>
        <v/>
      </c>
      <c r="U189" s="118"/>
    </row>
    <row r="190" spans="3:21">
      <c r="C190" t="str">
        <f>IFERROR(INDEX($L$9:$Q$908,$T189,COLUMNS($A$10:A190)),"")</f>
        <v/>
      </c>
      <c r="D190" t="str">
        <f>IFERROR(INDEX($L$9:$Q$908,$T189,COLUMNS($A$10:B190)),"")</f>
        <v/>
      </c>
      <c r="F190" t="str">
        <f>IFERROR(INDEX($L$9:$Q$908,$T189,COLUMNS($A$10:D190)),"")</f>
        <v/>
      </c>
      <c r="I190" s="6">
        <v>3</v>
      </c>
      <c r="K190" s="118">
        <f>'Data Set'!$H183</f>
        <v>3</v>
      </c>
      <c r="L190" s="145" t="str">
        <f>Examination!$B185</f>
        <v>Bobbie Pickett</v>
      </c>
      <c r="M190" s="118">
        <f>'Data Set'!$W183</f>
        <v>56.5</v>
      </c>
      <c r="N190" s="118">
        <f>'Data Set'!$AC183</f>
        <v>76</v>
      </c>
      <c r="O190" s="118">
        <f>'Data Set'!$AI183</f>
        <v>64.5</v>
      </c>
      <c r="P190" s="118">
        <f>'Data Set'!$AO183</f>
        <v>87.5</v>
      </c>
      <c r="Q190" s="118">
        <f t="shared" si="4"/>
        <v>71.125</v>
      </c>
      <c r="R190" s="118">
        <f>ROWS($M$9:M190)</f>
        <v>182</v>
      </c>
      <c r="S190" s="118" t="str">
        <f t="shared" si="5"/>
        <v/>
      </c>
      <c r="T190" s="118" t="str">
        <f>IFERROR(SMALL($S$9:$S$908,ROWS($S$9:S190)),"")</f>
        <v/>
      </c>
      <c r="U190" s="118"/>
    </row>
    <row r="191" spans="3:21">
      <c r="C191" t="str">
        <f>IFERROR(INDEX($L$9:$Q$908,$T190,COLUMNS($A$10:A191)),"")</f>
        <v/>
      </c>
      <c r="D191" t="str">
        <f>IFERROR(INDEX($L$9:$Q$908,$T190,COLUMNS($A$10:B191)),"")</f>
        <v/>
      </c>
      <c r="F191" t="str">
        <f>IFERROR(INDEX($L$9:$Q$908,$T190,COLUMNS($A$10:D191)),"")</f>
        <v/>
      </c>
      <c r="I191" s="91">
        <v>3</v>
      </c>
      <c r="K191" s="118">
        <f>'Data Set'!$H184</f>
        <v>3</v>
      </c>
      <c r="L191" s="145" t="str">
        <f>Examination!$B186</f>
        <v>Ruby-Leigh Tapia</v>
      </c>
      <c r="M191" s="118">
        <f>'Data Set'!$W184</f>
        <v>72.25</v>
      </c>
      <c r="N191" s="118">
        <f>'Data Set'!$AC184</f>
        <v>54.75</v>
      </c>
      <c r="O191" s="118">
        <f>'Data Set'!$AI184</f>
        <v>59.5</v>
      </c>
      <c r="P191" s="118">
        <f>'Data Set'!$AO184</f>
        <v>82</v>
      </c>
      <c r="Q191" s="118">
        <f t="shared" si="4"/>
        <v>67.125</v>
      </c>
      <c r="R191" s="118">
        <f>ROWS($M$9:M191)</f>
        <v>183</v>
      </c>
      <c r="S191" s="118" t="str">
        <f t="shared" si="5"/>
        <v/>
      </c>
      <c r="T191" s="118" t="str">
        <f>IFERROR(SMALL($S$9:$S$908,ROWS($S$9:S191)),"")</f>
        <v/>
      </c>
      <c r="U191" s="118"/>
    </row>
    <row r="192" spans="3:21">
      <c r="C192" t="str">
        <f>IFERROR(INDEX($L$9:$Q$908,$T191,COLUMNS($A$10:A192)),"")</f>
        <v/>
      </c>
      <c r="D192" t="str">
        <f>IFERROR(INDEX($L$9:$Q$908,$T191,COLUMNS($A$10:B192)),"")</f>
        <v/>
      </c>
      <c r="F192" t="str">
        <f>IFERROR(INDEX($L$9:$Q$908,$T191,COLUMNS($A$10:D192)),"")</f>
        <v/>
      </c>
      <c r="I192" s="6">
        <v>3</v>
      </c>
      <c r="K192" s="118">
        <f>'Data Set'!$H185</f>
        <v>3</v>
      </c>
      <c r="L192" s="145" t="str">
        <f>Examination!$B187</f>
        <v>Maddie Blaese</v>
      </c>
      <c r="M192" s="118">
        <f>'Data Set'!$W185</f>
        <v>75</v>
      </c>
      <c r="N192" s="118">
        <f>'Data Set'!$AC185</f>
        <v>62</v>
      </c>
      <c r="O192" s="118">
        <f>'Data Set'!$AI185</f>
        <v>55</v>
      </c>
      <c r="P192" s="118">
        <f>'Data Set'!$AO185</f>
        <v>62.25</v>
      </c>
      <c r="Q192" s="118">
        <f t="shared" si="4"/>
        <v>63.5625</v>
      </c>
      <c r="R192" s="118">
        <f>ROWS($M$9:M192)</f>
        <v>184</v>
      </c>
      <c r="S192" s="118" t="str">
        <f t="shared" si="5"/>
        <v/>
      </c>
      <c r="T192" s="118" t="str">
        <f>IFERROR(SMALL($S$9:$S$908,ROWS($S$9:S192)),"")</f>
        <v/>
      </c>
      <c r="U192" s="118"/>
    </row>
    <row r="193" spans="3:21">
      <c r="C193" t="str">
        <f>IFERROR(INDEX($L$9:$Q$908,$T192,COLUMNS($A$10:A193)),"")</f>
        <v/>
      </c>
      <c r="D193" t="str">
        <f>IFERROR(INDEX($L$9:$Q$908,$T192,COLUMNS($A$10:B193)),"")</f>
        <v/>
      </c>
      <c r="F193" t="str">
        <f>IFERROR(INDEX($L$9:$Q$908,$T192,COLUMNS($A$10:D193)),"")</f>
        <v/>
      </c>
      <c r="I193" s="91">
        <v>3</v>
      </c>
      <c r="K193" s="118">
        <f>'Data Set'!$H186</f>
        <v>3</v>
      </c>
      <c r="L193" s="145" t="str">
        <f>Examination!$B188</f>
        <v>Olivia-Rose Ruiz</v>
      </c>
      <c r="M193" s="118">
        <f>'Data Set'!$W186</f>
        <v>56</v>
      </c>
      <c r="N193" s="118">
        <f>'Data Set'!$AC186</f>
        <v>73.5</v>
      </c>
      <c r="O193" s="118">
        <f>'Data Set'!$AI186</f>
        <v>59</v>
      </c>
      <c r="P193" s="118">
        <f>'Data Set'!$AO186</f>
        <v>70.25</v>
      </c>
      <c r="Q193" s="118">
        <f t="shared" si="4"/>
        <v>64.6875</v>
      </c>
      <c r="R193" s="118">
        <f>ROWS($M$9:M193)</f>
        <v>185</v>
      </c>
      <c r="S193" s="118" t="str">
        <f t="shared" si="5"/>
        <v/>
      </c>
      <c r="T193" s="118" t="str">
        <f>IFERROR(SMALL($S$9:$S$908,ROWS($S$9:S193)),"")</f>
        <v/>
      </c>
      <c r="U193" s="118"/>
    </row>
    <row r="194" spans="3:21">
      <c r="C194" t="str">
        <f>IFERROR(INDEX($L$9:$Q$908,$T193,COLUMNS($A$10:A194)),"")</f>
        <v/>
      </c>
      <c r="D194" t="str">
        <f>IFERROR(INDEX($L$9:$Q$908,$T193,COLUMNS($A$10:B194)),"")</f>
        <v/>
      </c>
      <c r="F194" t="str">
        <f>IFERROR(INDEX($L$9:$Q$908,$T193,COLUMNS($A$10:D194)),"")</f>
        <v/>
      </c>
      <c r="I194" s="6">
        <v>3</v>
      </c>
      <c r="K194" s="118">
        <f>'Data Set'!$H187</f>
        <v>3</v>
      </c>
      <c r="L194" s="145" t="str">
        <f>Examination!$B189</f>
        <v>Ayaan Britton</v>
      </c>
      <c r="M194" s="118">
        <f>'Data Set'!$W187</f>
        <v>60.25</v>
      </c>
      <c r="N194" s="118">
        <f>'Data Set'!$AC187</f>
        <v>65.25</v>
      </c>
      <c r="O194" s="118">
        <f>'Data Set'!$AI187</f>
        <v>60.75</v>
      </c>
      <c r="P194" s="118">
        <f>'Data Set'!$AO187</f>
        <v>74.5</v>
      </c>
      <c r="Q194" s="118">
        <f t="shared" si="4"/>
        <v>65.1875</v>
      </c>
      <c r="R194" s="118">
        <f>ROWS($M$9:M194)</f>
        <v>186</v>
      </c>
      <c r="S194" s="118" t="str">
        <f t="shared" si="5"/>
        <v/>
      </c>
      <c r="T194" s="118" t="str">
        <f>IFERROR(SMALL($S$9:$S$908,ROWS($S$9:S194)),"")</f>
        <v/>
      </c>
      <c r="U194" s="118"/>
    </row>
    <row r="195" spans="3:21">
      <c r="C195" t="str">
        <f>IFERROR(INDEX($L$9:$Q$908,$T194,COLUMNS($A$10:A195)),"")</f>
        <v/>
      </c>
      <c r="D195" t="str">
        <f>IFERROR(INDEX($L$9:$Q$908,$T194,COLUMNS($A$10:B195)),"")</f>
        <v/>
      </c>
      <c r="F195" t="str">
        <f>IFERROR(INDEX($L$9:$Q$908,$T194,COLUMNS($A$10:D195)),"")</f>
        <v/>
      </c>
      <c r="I195" s="91">
        <v>3</v>
      </c>
      <c r="K195" s="118">
        <f>'Data Set'!$H188</f>
        <v>3</v>
      </c>
      <c r="L195" s="145" t="str">
        <f>Examination!$B190</f>
        <v>Jaye Vincent</v>
      </c>
      <c r="M195" s="118">
        <f>'Data Set'!$W188</f>
        <v>45.25</v>
      </c>
      <c r="N195" s="118">
        <f>'Data Set'!$AC188</f>
        <v>71.75</v>
      </c>
      <c r="O195" s="118">
        <f>'Data Set'!$AI188</f>
        <v>68.5</v>
      </c>
      <c r="P195" s="118">
        <f>'Data Set'!$AO188</f>
        <v>61.25</v>
      </c>
      <c r="Q195" s="118">
        <f t="shared" si="4"/>
        <v>61.6875</v>
      </c>
      <c r="R195" s="118">
        <f>ROWS($M$9:M195)</f>
        <v>187</v>
      </c>
      <c r="S195" s="118" t="str">
        <f t="shared" si="5"/>
        <v/>
      </c>
      <c r="T195" s="118" t="str">
        <f>IFERROR(SMALL($S$9:$S$908,ROWS($S$9:S195)),"")</f>
        <v/>
      </c>
      <c r="U195" s="118"/>
    </row>
    <row r="196" spans="3:21">
      <c r="C196" t="str">
        <f>IFERROR(INDEX($L$9:$Q$908,$T195,COLUMNS($A$10:A196)),"")</f>
        <v/>
      </c>
      <c r="D196" t="str">
        <f>IFERROR(INDEX($L$9:$Q$908,$T195,COLUMNS($A$10:B196)),"")</f>
        <v/>
      </c>
      <c r="F196" t="str">
        <f>IFERROR(INDEX($L$9:$Q$908,$T195,COLUMNS($A$10:D196)),"")</f>
        <v/>
      </c>
      <c r="I196" s="6">
        <v>3</v>
      </c>
      <c r="K196" s="118">
        <f>'Data Set'!$H189</f>
        <v>3</v>
      </c>
      <c r="L196" s="145" t="str">
        <f>Examination!$B191</f>
        <v>Borys Werner</v>
      </c>
      <c r="M196" s="118">
        <f>'Data Set'!$W189</f>
        <v>85.25</v>
      </c>
      <c r="N196" s="118">
        <f>'Data Set'!$AC189</f>
        <v>84</v>
      </c>
      <c r="O196" s="118">
        <f>'Data Set'!$AI189</f>
        <v>69.75</v>
      </c>
      <c r="P196" s="118">
        <f>'Data Set'!$AO189</f>
        <v>56.25</v>
      </c>
      <c r="Q196" s="118">
        <f t="shared" si="4"/>
        <v>73.8125</v>
      </c>
      <c r="R196" s="118">
        <f>ROWS($M$9:M196)</f>
        <v>188</v>
      </c>
      <c r="S196" s="118" t="str">
        <f t="shared" si="5"/>
        <v/>
      </c>
      <c r="T196" s="118" t="str">
        <f>IFERROR(SMALL($S$9:$S$908,ROWS($S$9:S196)),"")</f>
        <v/>
      </c>
      <c r="U196" s="118"/>
    </row>
    <row r="197" spans="3:21">
      <c r="C197" t="str">
        <f>IFERROR(INDEX($L$9:$Q$908,$T196,COLUMNS($A$10:A197)),"")</f>
        <v/>
      </c>
      <c r="D197" t="str">
        <f>IFERROR(INDEX($L$9:$Q$908,$T196,COLUMNS($A$10:B197)),"")</f>
        <v/>
      </c>
      <c r="F197" t="str">
        <f>IFERROR(INDEX($L$9:$Q$908,$T196,COLUMNS($A$10:D197)),"")</f>
        <v/>
      </c>
      <c r="I197" s="91">
        <v>3</v>
      </c>
      <c r="K197" s="118">
        <f>'Data Set'!$H190</f>
        <v>3</v>
      </c>
      <c r="L197" s="145" t="str">
        <f>Examination!$B192</f>
        <v>Aliza Mcmahon</v>
      </c>
      <c r="M197" s="118">
        <f>'Data Set'!$W190</f>
        <v>77.5</v>
      </c>
      <c r="N197" s="118">
        <f>'Data Set'!$AC190</f>
        <v>72</v>
      </c>
      <c r="O197" s="118">
        <f>'Data Set'!$AI190</f>
        <v>64</v>
      </c>
      <c r="P197" s="118">
        <f>'Data Set'!$AO190</f>
        <v>64.75</v>
      </c>
      <c r="Q197" s="118">
        <f t="shared" si="4"/>
        <v>69.5625</v>
      </c>
      <c r="R197" s="118">
        <f>ROWS($M$9:M197)</f>
        <v>189</v>
      </c>
      <c r="S197" s="118" t="str">
        <f t="shared" si="5"/>
        <v/>
      </c>
      <c r="T197" s="118" t="str">
        <f>IFERROR(SMALL($S$9:$S$908,ROWS($S$9:S197)),"")</f>
        <v/>
      </c>
      <c r="U197" s="118"/>
    </row>
    <row r="198" spans="3:21">
      <c r="C198" t="str">
        <f>IFERROR(INDEX($L$9:$Q$908,$T197,COLUMNS($A$10:A198)),"")</f>
        <v/>
      </c>
      <c r="D198" t="str">
        <f>IFERROR(INDEX($L$9:$Q$908,$T197,COLUMNS($A$10:B198)),"")</f>
        <v/>
      </c>
      <c r="F198" t="str">
        <f>IFERROR(INDEX($L$9:$Q$908,$T197,COLUMNS($A$10:D198)),"")</f>
        <v/>
      </c>
      <c r="I198" s="6">
        <v>3</v>
      </c>
      <c r="K198" s="118">
        <f>'Data Set'!$H191</f>
        <v>3</v>
      </c>
      <c r="L198" s="145" t="str">
        <f>Examination!$B193</f>
        <v>August Galvan</v>
      </c>
      <c r="M198" s="118">
        <f>'Data Set'!$W191</f>
        <v>66</v>
      </c>
      <c r="N198" s="118">
        <f>'Data Set'!$AC191</f>
        <v>74.75</v>
      </c>
      <c r="O198" s="118">
        <f>'Data Set'!$AI191</f>
        <v>60.25</v>
      </c>
      <c r="P198" s="118">
        <f>'Data Set'!$AO191</f>
        <v>66.75</v>
      </c>
      <c r="Q198" s="118">
        <f t="shared" si="4"/>
        <v>66.9375</v>
      </c>
      <c r="R198" s="118">
        <f>ROWS($M$9:M198)</f>
        <v>190</v>
      </c>
      <c r="S198" s="118" t="str">
        <f t="shared" si="5"/>
        <v/>
      </c>
      <c r="T198" s="118" t="str">
        <f>IFERROR(SMALL($S$9:$S$908,ROWS($S$9:S198)),"")</f>
        <v/>
      </c>
      <c r="U198" s="118"/>
    </row>
    <row r="199" spans="3:21">
      <c r="C199" t="str">
        <f>IFERROR(INDEX($L$9:$Q$908,$T198,COLUMNS($A$10:A199)),"")</f>
        <v/>
      </c>
      <c r="D199" t="str">
        <f>IFERROR(INDEX($L$9:$Q$908,$T198,COLUMNS($A$10:B199)),"")</f>
        <v/>
      </c>
      <c r="F199" t="str">
        <f>IFERROR(INDEX($L$9:$Q$908,$T198,COLUMNS($A$10:D199)),"")</f>
        <v/>
      </c>
      <c r="I199" s="91">
        <v>3</v>
      </c>
      <c r="K199" s="118">
        <f>'Data Set'!$H192</f>
        <v>3</v>
      </c>
      <c r="L199" s="145" t="str">
        <f>Examination!$B194</f>
        <v>Ruby-May Buxton</v>
      </c>
      <c r="M199" s="118">
        <f>'Data Set'!$W192</f>
        <v>76.25</v>
      </c>
      <c r="N199" s="118">
        <f>'Data Set'!$AC192</f>
        <v>58.5</v>
      </c>
      <c r="O199" s="118">
        <f>'Data Set'!$AI192</f>
        <v>76.75</v>
      </c>
      <c r="P199" s="118">
        <f>'Data Set'!$AO192</f>
        <v>66.5</v>
      </c>
      <c r="Q199" s="118">
        <f t="shared" si="4"/>
        <v>69.5</v>
      </c>
      <c r="R199" s="118">
        <f>ROWS($M$9:M199)</f>
        <v>191</v>
      </c>
      <c r="S199" s="118" t="str">
        <f t="shared" si="5"/>
        <v/>
      </c>
      <c r="T199" s="118" t="str">
        <f>IFERROR(SMALL($S$9:$S$908,ROWS($S$9:S199)),"")</f>
        <v/>
      </c>
      <c r="U199" s="118"/>
    </row>
    <row r="200" spans="3:21">
      <c r="C200" t="str">
        <f>IFERROR(INDEX($L$9:$Q$908,$T199,COLUMNS($A$10:A200)),"")</f>
        <v/>
      </c>
      <c r="D200" t="str">
        <f>IFERROR(INDEX($L$9:$Q$908,$T199,COLUMNS($A$10:B200)),"")</f>
        <v/>
      </c>
      <c r="F200" t="str">
        <f>IFERROR(INDEX($L$9:$Q$908,$T199,COLUMNS($A$10:D200)),"")</f>
        <v/>
      </c>
      <c r="I200" s="91">
        <v>3</v>
      </c>
      <c r="K200" s="118">
        <f>'Data Set'!$H193</f>
        <v>3</v>
      </c>
      <c r="L200" s="145" t="str">
        <f>Examination!$B195</f>
        <v>Abbas Black</v>
      </c>
      <c r="M200" s="118">
        <f>'Data Set'!$W193</f>
        <v>60.5</v>
      </c>
      <c r="N200" s="118">
        <f>'Data Set'!$AC193</f>
        <v>65.75</v>
      </c>
      <c r="O200" s="118">
        <f>'Data Set'!$AI193</f>
        <v>71.25</v>
      </c>
      <c r="P200" s="118">
        <f>'Data Set'!$AO193</f>
        <v>50</v>
      </c>
      <c r="Q200" s="118">
        <f t="shared" si="4"/>
        <v>61.875</v>
      </c>
      <c r="R200" s="118">
        <f>ROWS($M$9:M200)</f>
        <v>192</v>
      </c>
      <c r="S200" s="118" t="str">
        <f t="shared" si="5"/>
        <v/>
      </c>
      <c r="T200" s="118" t="str">
        <f>IFERROR(SMALL($S$9:$S$908,ROWS($S$9:S200)),"")</f>
        <v/>
      </c>
      <c r="U200" s="118"/>
    </row>
    <row r="201" spans="3:21">
      <c r="C201" t="str">
        <f>IFERROR(INDEX($L$9:$Q$908,$T200,COLUMNS($A$10:A201)),"")</f>
        <v/>
      </c>
      <c r="D201" t="str">
        <f>IFERROR(INDEX($L$9:$Q$908,$T200,COLUMNS($A$10:B201)),"")</f>
        <v/>
      </c>
      <c r="F201" t="str">
        <f>IFERROR(INDEX($L$9:$Q$908,$T200,COLUMNS($A$10:D201)),"")</f>
        <v/>
      </c>
      <c r="I201" s="6">
        <v>3</v>
      </c>
      <c r="K201" s="118">
        <f>'Data Set'!$H194</f>
        <v>3</v>
      </c>
      <c r="L201" s="145" t="str">
        <f>Examination!$B196</f>
        <v>Rumaisa Salt</v>
      </c>
      <c r="M201" s="118">
        <f>'Data Set'!$W194</f>
        <v>66.25</v>
      </c>
      <c r="N201" s="118">
        <f>'Data Set'!$AC194</f>
        <v>64.5</v>
      </c>
      <c r="O201" s="118">
        <f>'Data Set'!$AI194</f>
        <v>82.75</v>
      </c>
      <c r="P201" s="118">
        <f>'Data Set'!$AO194</f>
        <v>63.25</v>
      </c>
      <c r="Q201" s="118">
        <f t="shared" si="4"/>
        <v>69.1875</v>
      </c>
      <c r="R201" s="118">
        <f>ROWS($M$9:M201)</f>
        <v>193</v>
      </c>
      <c r="S201" s="118" t="str">
        <f t="shared" si="5"/>
        <v/>
      </c>
      <c r="T201" s="118" t="str">
        <f>IFERROR(SMALL($S$9:$S$908,ROWS($S$9:S201)),"")</f>
        <v/>
      </c>
      <c r="U201" s="118"/>
    </row>
    <row r="202" spans="3:21">
      <c r="C202" t="str">
        <f>IFERROR(INDEX($L$9:$Q$908,$T201,COLUMNS($A$10:A202)),"")</f>
        <v/>
      </c>
      <c r="D202" t="str">
        <f>IFERROR(INDEX($L$9:$Q$908,$T201,COLUMNS($A$10:B202)),"")</f>
        <v/>
      </c>
      <c r="F202" t="str">
        <f>IFERROR(INDEX($L$9:$Q$908,$T201,COLUMNS($A$10:D202)),"")</f>
        <v/>
      </c>
      <c r="I202" s="91">
        <v>3</v>
      </c>
      <c r="K202" s="118">
        <f>'Data Set'!$H195</f>
        <v>3</v>
      </c>
      <c r="L202" s="145" t="str">
        <f>Examination!$B197</f>
        <v>Sade Munoz</v>
      </c>
      <c r="M202" s="118">
        <f>'Data Set'!$W195</f>
        <v>45.5</v>
      </c>
      <c r="N202" s="118">
        <f>'Data Set'!$AC195</f>
        <v>66</v>
      </c>
      <c r="O202" s="118">
        <f>'Data Set'!$AI195</f>
        <v>61.5</v>
      </c>
      <c r="P202" s="118">
        <f>'Data Set'!$AO195</f>
        <v>60.5</v>
      </c>
      <c r="Q202" s="118">
        <f t="shared" ref="Q202:Q265" si="6">AVERAGE(M202:P202)</f>
        <v>58.375</v>
      </c>
      <c r="R202" s="118">
        <f>ROWS($M$9:M202)</f>
        <v>194</v>
      </c>
      <c r="S202" s="118" t="str">
        <f t="shared" ref="S202:S265" si="7">IF($H$5=K202,R202,"")</f>
        <v/>
      </c>
      <c r="T202" s="118" t="str">
        <f>IFERROR(SMALL($S$9:$S$908,ROWS($S$9:S202)),"")</f>
        <v/>
      </c>
      <c r="U202" s="118"/>
    </row>
    <row r="203" spans="3:21">
      <c r="C203" t="str">
        <f>IFERROR(INDEX($L$9:$Q$908,$T202,COLUMNS($A$10:A203)),"")</f>
        <v/>
      </c>
      <c r="D203" t="str">
        <f>IFERROR(INDEX($L$9:$Q$908,$T202,COLUMNS($A$10:B203)),"")</f>
        <v/>
      </c>
      <c r="F203" t="str">
        <f>IFERROR(INDEX($L$9:$Q$908,$T202,COLUMNS($A$10:D203)),"")</f>
        <v/>
      </c>
      <c r="I203" s="6">
        <v>3</v>
      </c>
      <c r="K203" s="118">
        <f>'Data Set'!$H196</f>
        <v>3</v>
      </c>
      <c r="L203" s="145" t="str">
        <f>Examination!$B198</f>
        <v>Tyron Garrison</v>
      </c>
      <c r="M203" s="118">
        <f>'Data Set'!$W196</f>
        <v>70.25</v>
      </c>
      <c r="N203" s="118">
        <f>'Data Set'!$AC196</f>
        <v>63</v>
      </c>
      <c r="O203" s="118">
        <f>'Data Set'!$AI196</f>
        <v>71.75</v>
      </c>
      <c r="P203" s="118">
        <f>'Data Set'!$AO196</f>
        <v>66.5</v>
      </c>
      <c r="Q203" s="118">
        <f t="shared" si="6"/>
        <v>67.875</v>
      </c>
      <c r="R203" s="118">
        <f>ROWS($M$9:M203)</f>
        <v>195</v>
      </c>
      <c r="S203" s="118" t="str">
        <f t="shared" si="7"/>
        <v/>
      </c>
      <c r="T203" s="118" t="str">
        <f>IFERROR(SMALL($S$9:$S$908,ROWS($S$9:S203)),"")</f>
        <v/>
      </c>
      <c r="U203" s="118"/>
    </row>
    <row r="204" spans="3:21">
      <c r="C204" t="str">
        <f>IFERROR(INDEX($L$9:$Q$908,$T203,COLUMNS($A$10:A204)),"")</f>
        <v/>
      </c>
      <c r="D204" t="str">
        <f>IFERROR(INDEX($L$9:$Q$908,$T203,COLUMNS($A$10:B204)),"")</f>
        <v/>
      </c>
      <c r="F204" t="str">
        <f>IFERROR(INDEX($L$9:$Q$908,$T203,COLUMNS($A$10:D204)),"")</f>
        <v/>
      </c>
      <c r="I204" s="91">
        <v>3</v>
      </c>
      <c r="K204" s="118">
        <f>'Data Set'!$H197</f>
        <v>3</v>
      </c>
      <c r="L204" s="145" t="str">
        <f>Examination!$B199</f>
        <v>Neriah Mcintyre</v>
      </c>
      <c r="M204" s="118">
        <f>'Data Set'!$W197</f>
        <v>85.5</v>
      </c>
      <c r="N204" s="118">
        <f>'Data Set'!$AC197</f>
        <v>63.25</v>
      </c>
      <c r="O204" s="118">
        <f>'Data Set'!$AI197</f>
        <v>78</v>
      </c>
      <c r="P204" s="118">
        <f>'Data Set'!$AO197</f>
        <v>80.75</v>
      </c>
      <c r="Q204" s="118">
        <f t="shared" si="6"/>
        <v>76.875</v>
      </c>
      <c r="R204" s="118">
        <f>ROWS($M$9:M204)</f>
        <v>196</v>
      </c>
      <c r="S204" s="118" t="str">
        <f t="shared" si="7"/>
        <v/>
      </c>
      <c r="T204" s="118" t="str">
        <f>IFERROR(SMALL($S$9:$S$908,ROWS($S$9:S204)),"")</f>
        <v/>
      </c>
      <c r="U204" s="118"/>
    </row>
    <row r="205" spans="3:21">
      <c r="C205" t="str">
        <f>IFERROR(INDEX($L$9:$Q$908,$T204,COLUMNS($A$10:A205)),"")</f>
        <v/>
      </c>
      <c r="D205" t="str">
        <f>IFERROR(INDEX($L$9:$Q$908,$T204,COLUMNS($A$10:B205)),"")</f>
        <v/>
      </c>
      <c r="F205" t="str">
        <f>IFERROR(INDEX($L$9:$Q$908,$T204,COLUMNS($A$10:D205)),"")</f>
        <v/>
      </c>
      <c r="I205" s="6">
        <v>3</v>
      </c>
      <c r="K205" s="118">
        <f>'Data Set'!$H198</f>
        <v>3</v>
      </c>
      <c r="L205" s="145" t="str">
        <f>Examination!$B200</f>
        <v>Pawel Cardenas</v>
      </c>
      <c r="M205" s="118">
        <f>'Data Set'!$W198</f>
        <v>63.5</v>
      </c>
      <c r="N205" s="118">
        <f>'Data Set'!$AC198</f>
        <v>67.75</v>
      </c>
      <c r="O205" s="118">
        <f>'Data Set'!$AI198</f>
        <v>65.25</v>
      </c>
      <c r="P205" s="118">
        <f>'Data Set'!$AO198</f>
        <v>60</v>
      </c>
      <c r="Q205" s="118">
        <f t="shared" si="6"/>
        <v>64.125</v>
      </c>
      <c r="R205" s="118">
        <f>ROWS($M$9:M205)</f>
        <v>197</v>
      </c>
      <c r="S205" s="118" t="str">
        <f t="shared" si="7"/>
        <v/>
      </c>
      <c r="T205" s="118" t="str">
        <f>IFERROR(SMALL($S$9:$S$908,ROWS($S$9:S205)),"")</f>
        <v/>
      </c>
      <c r="U205" s="118"/>
    </row>
    <row r="206" spans="3:21">
      <c r="C206" t="str">
        <f>IFERROR(INDEX($L$9:$Q$908,$T205,COLUMNS($A$10:A206)),"")</f>
        <v/>
      </c>
      <c r="D206" t="str">
        <f>IFERROR(INDEX($L$9:$Q$908,$T205,COLUMNS($A$10:B206)),"")</f>
        <v/>
      </c>
      <c r="F206" t="str">
        <f>IFERROR(INDEX($L$9:$Q$908,$T205,COLUMNS($A$10:D206)),"")</f>
        <v/>
      </c>
      <c r="I206" s="91">
        <v>3</v>
      </c>
      <c r="K206" s="118">
        <f>'Data Set'!$H199</f>
        <v>3</v>
      </c>
      <c r="L206" s="145" t="str">
        <f>Examination!$B201</f>
        <v>Kristen Parkes</v>
      </c>
      <c r="M206" s="118">
        <f>'Data Set'!$W199</f>
        <v>61.25</v>
      </c>
      <c r="N206" s="118">
        <f>'Data Set'!$AC199</f>
        <v>58.75</v>
      </c>
      <c r="O206" s="118">
        <f>'Data Set'!$AI199</f>
        <v>72.75</v>
      </c>
      <c r="P206" s="118">
        <f>'Data Set'!$AO199</f>
        <v>74</v>
      </c>
      <c r="Q206" s="118">
        <f t="shared" si="6"/>
        <v>66.6875</v>
      </c>
      <c r="R206" s="118">
        <f>ROWS($M$9:M206)</f>
        <v>198</v>
      </c>
      <c r="S206" s="118" t="str">
        <f t="shared" si="7"/>
        <v/>
      </c>
      <c r="T206" s="118" t="str">
        <f>IFERROR(SMALL($S$9:$S$908,ROWS($S$9:S206)),"")</f>
        <v/>
      </c>
      <c r="U206" s="118"/>
    </row>
    <row r="207" spans="3:21">
      <c r="C207" t="str">
        <f>IFERROR(INDEX($L$9:$Q$908,$T206,COLUMNS($A$10:A207)),"")</f>
        <v/>
      </c>
      <c r="D207" t="str">
        <f>IFERROR(INDEX($L$9:$Q$908,$T206,COLUMNS($A$10:B207)),"")</f>
        <v/>
      </c>
      <c r="F207" t="str">
        <f>IFERROR(INDEX($L$9:$Q$908,$T206,COLUMNS($A$10:D207)),"")</f>
        <v/>
      </c>
      <c r="I207" s="6">
        <v>3</v>
      </c>
      <c r="K207" s="118">
        <f>'Data Set'!$H200</f>
        <v>3</v>
      </c>
      <c r="L207" s="145" t="str">
        <f>Examination!$B202</f>
        <v>Zacharias Olson</v>
      </c>
      <c r="M207" s="118">
        <f>'Data Set'!$W200</f>
        <v>72</v>
      </c>
      <c r="N207" s="118">
        <f>'Data Set'!$AC200</f>
        <v>62.25</v>
      </c>
      <c r="O207" s="118">
        <f>'Data Set'!$AI200</f>
        <v>65.5</v>
      </c>
      <c r="P207" s="118">
        <f>'Data Set'!$AO200</f>
        <v>72.5</v>
      </c>
      <c r="Q207" s="118">
        <f t="shared" si="6"/>
        <v>68.0625</v>
      </c>
      <c r="R207" s="118">
        <f>ROWS($M$9:M207)</f>
        <v>199</v>
      </c>
      <c r="S207" s="118" t="str">
        <f t="shared" si="7"/>
        <v/>
      </c>
      <c r="T207" s="118" t="str">
        <f>IFERROR(SMALL($S$9:$S$908,ROWS($S$9:S207)),"")</f>
        <v/>
      </c>
      <c r="U207" s="118"/>
    </row>
    <row r="208" spans="3:21">
      <c r="C208" t="str">
        <f>IFERROR(INDEX($L$9:$Q$908,$T207,COLUMNS($A$10:A208)),"")</f>
        <v/>
      </c>
      <c r="D208" t="str">
        <f>IFERROR(INDEX($L$9:$Q$908,$T207,COLUMNS($A$10:B208)),"")</f>
        <v/>
      </c>
      <c r="F208" t="str">
        <f>IFERROR(INDEX($L$9:$Q$908,$T207,COLUMNS($A$10:D208)),"")</f>
        <v/>
      </c>
      <c r="I208" s="91">
        <v>3</v>
      </c>
      <c r="K208" s="118">
        <f>'Data Set'!$H201</f>
        <v>3</v>
      </c>
      <c r="L208" s="145" t="str">
        <f>Examination!$B203</f>
        <v>Domonic Marquez</v>
      </c>
      <c r="M208" s="118">
        <f>'Data Set'!$W201</f>
        <v>70</v>
      </c>
      <c r="N208" s="118">
        <f>'Data Set'!$AC201</f>
        <v>72</v>
      </c>
      <c r="O208" s="118">
        <f>'Data Set'!$AI201</f>
        <v>55.5</v>
      </c>
      <c r="P208" s="118">
        <f>'Data Set'!$AO201</f>
        <v>57</v>
      </c>
      <c r="Q208" s="118">
        <f t="shared" si="6"/>
        <v>63.625</v>
      </c>
      <c r="R208" s="118">
        <f>ROWS($M$9:M208)</f>
        <v>200</v>
      </c>
      <c r="S208" s="118" t="str">
        <f t="shared" si="7"/>
        <v/>
      </c>
      <c r="T208" s="118" t="str">
        <f>IFERROR(SMALL($S$9:$S$908,ROWS($S$9:S208)),"")</f>
        <v/>
      </c>
      <c r="U208" s="118"/>
    </row>
    <row r="209" spans="3:21">
      <c r="C209" t="str">
        <f>IFERROR(INDEX($L$9:$Q$908,$T208,COLUMNS($A$10:A209)),"")</f>
        <v/>
      </c>
      <c r="D209" t="str">
        <f>IFERROR(INDEX($L$9:$Q$908,$T208,COLUMNS($A$10:B209)),"")</f>
        <v/>
      </c>
      <c r="F209" t="str">
        <f>IFERROR(INDEX($L$9:$Q$908,$T208,COLUMNS($A$10:D209)),"")</f>
        <v/>
      </c>
      <c r="I209" s="6">
        <v>3</v>
      </c>
      <c r="K209" s="118">
        <f>'Data Set'!$H202</f>
        <v>3</v>
      </c>
      <c r="L209" s="145" t="str">
        <f>Examination!$B204</f>
        <v>Kalum Bass</v>
      </c>
      <c r="M209" s="118">
        <f>'Data Set'!$W202</f>
        <v>62</v>
      </c>
      <c r="N209" s="118">
        <f>'Data Set'!$AC202</f>
        <v>65</v>
      </c>
      <c r="O209" s="118">
        <f>'Data Set'!$AI202</f>
        <v>61.5</v>
      </c>
      <c r="P209" s="118">
        <f>'Data Set'!$AO202</f>
        <v>50.5</v>
      </c>
      <c r="Q209" s="118">
        <f t="shared" si="6"/>
        <v>59.75</v>
      </c>
      <c r="R209" s="118">
        <f>ROWS($M$9:M209)</f>
        <v>201</v>
      </c>
      <c r="S209" s="118" t="str">
        <f t="shared" si="7"/>
        <v/>
      </c>
      <c r="T209" s="118" t="str">
        <f>IFERROR(SMALL($S$9:$S$908,ROWS($S$9:S209)),"")</f>
        <v/>
      </c>
      <c r="U209" s="118"/>
    </row>
    <row r="210" spans="3:21">
      <c r="C210" t="str">
        <f>IFERROR(INDEX($L$9:$Q$908,$T209,COLUMNS($A$10:A210)),"")</f>
        <v/>
      </c>
      <c r="D210" t="str">
        <f>IFERROR(INDEX($L$9:$Q$908,$T209,COLUMNS($A$10:B210)),"")</f>
        <v/>
      </c>
      <c r="F210" t="str">
        <f>IFERROR(INDEX($L$9:$Q$908,$T209,COLUMNS($A$10:D210)),"")</f>
        <v/>
      </c>
      <c r="I210" s="91">
        <v>3</v>
      </c>
      <c r="K210" s="118">
        <f>'Data Set'!$H203</f>
        <v>3</v>
      </c>
      <c r="L210" s="145" t="str">
        <f>Examination!$B205</f>
        <v>Leyton O'Reilly</v>
      </c>
      <c r="M210" s="118">
        <f>'Data Set'!$W203</f>
        <v>63</v>
      </c>
      <c r="N210" s="118">
        <f>'Data Set'!$AC203</f>
        <v>61.25</v>
      </c>
      <c r="O210" s="118">
        <f>'Data Set'!$AI203</f>
        <v>70.25</v>
      </c>
      <c r="P210" s="118">
        <f>'Data Set'!$AO203</f>
        <v>75</v>
      </c>
      <c r="Q210" s="118">
        <f t="shared" si="6"/>
        <v>67.375</v>
      </c>
      <c r="R210" s="118">
        <f>ROWS($M$9:M210)</f>
        <v>202</v>
      </c>
      <c r="S210" s="118" t="str">
        <f t="shared" si="7"/>
        <v/>
      </c>
      <c r="T210" s="118" t="str">
        <f>IFERROR(SMALL($S$9:$S$908,ROWS($S$9:S210)),"")</f>
        <v/>
      </c>
      <c r="U210" s="118"/>
    </row>
    <row r="211" spans="3:21">
      <c r="C211" t="str">
        <f>IFERROR(INDEX($L$9:$Q$908,$T210,COLUMNS($A$10:A211)),"")</f>
        <v/>
      </c>
      <c r="D211" t="str">
        <f>IFERROR(INDEX($L$9:$Q$908,$T210,COLUMNS($A$10:B211)),"")</f>
        <v/>
      </c>
      <c r="F211" t="str">
        <f>IFERROR(INDEX($L$9:$Q$908,$T210,COLUMNS($A$10:D211)),"")</f>
        <v/>
      </c>
      <c r="I211" s="6">
        <v>3</v>
      </c>
      <c r="K211" s="118">
        <f>'Data Set'!$H204</f>
        <v>3</v>
      </c>
      <c r="L211" s="145" t="str">
        <f>Examination!$B206</f>
        <v>Edie Tyler</v>
      </c>
      <c r="M211" s="118">
        <f>'Data Set'!$W204</f>
        <v>83</v>
      </c>
      <c r="N211" s="118">
        <f>'Data Set'!$AC204</f>
        <v>51</v>
      </c>
      <c r="O211" s="118">
        <f>'Data Set'!$AI204</f>
        <v>67</v>
      </c>
      <c r="P211" s="118">
        <f>'Data Set'!$AO204</f>
        <v>63.5</v>
      </c>
      <c r="Q211" s="118">
        <f t="shared" si="6"/>
        <v>66.125</v>
      </c>
      <c r="R211" s="118">
        <f>ROWS($M$9:M211)</f>
        <v>203</v>
      </c>
      <c r="S211" s="118" t="str">
        <f t="shared" si="7"/>
        <v/>
      </c>
      <c r="T211" s="118" t="str">
        <f>IFERROR(SMALL($S$9:$S$908,ROWS($S$9:S211)),"")</f>
        <v/>
      </c>
      <c r="U211" s="118"/>
    </row>
    <row r="212" spans="3:21">
      <c r="C212" t="str">
        <f>IFERROR(INDEX($L$9:$Q$908,$T211,COLUMNS($A$10:A212)),"")</f>
        <v/>
      </c>
      <c r="D212" t="str">
        <f>IFERROR(INDEX($L$9:$Q$908,$T211,COLUMNS($A$10:B212)),"")</f>
        <v/>
      </c>
      <c r="F212" t="str">
        <f>IFERROR(INDEX($L$9:$Q$908,$T211,COLUMNS($A$10:D212)),"")</f>
        <v/>
      </c>
      <c r="I212" s="91">
        <v>3</v>
      </c>
      <c r="K212" s="118">
        <f>'Data Set'!$H205</f>
        <v>3</v>
      </c>
      <c r="L212" s="145" t="str">
        <f>Examination!$B207</f>
        <v>Natalia Deacon</v>
      </c>
      <c r="M212" s="118">
        <f>'Data Set'!$W205</f>
        <v>66.5</v>
      </c>
      <c r="N212" s="118">
        <f>'Data Set'!$AC205</f>
        <v>49</v>
      </c>
      <c r="O212" s="118">
        <f>'Data Set'!$AI205</f>
        <v>84.25</v>
      </c>
      <c r="P212" s="118">
        <f>'Data Set'!$AO205</f>
        <v>61.25</v>
      </c>
      <c r="Q212" s="118">
        <f t="shared" si="6"/>
        <v>65.25</v>
      </c>
      <c r="R212" s="118">
        <f>ROWS($M$9:M212)</f>
        <v>204</v>
      </c>
      <c r="S212" s="118" t="str">
        <f t="shared" si="7"/>
        <v/>
      </c>
      <c r="T212" s="118" t="str">
        <f>IFERROR(SMALL($S$9:$S$908,ROWS($S$9:S212)),"")</f>
        <v/>
      </c>
      <c r="U212" s="118"/>
    </row>
    <row r="213" spans="3:21">
      <c r="C213" t="str">
        <f>IFERROR(INDEX($L$9:$Q$908,$T212,COLUMNS($A$10:A213)),"")</f>
        <v/>
      </c>
      <c r="D213" t="str">
        <f>IFERROR(INDEX($L$9:$Q$908,$T212,COLUMNS($A$10:B213)),"")</f>
        <v/>
      </c>
      <c r="F213" t="str">
        <f>IFERROR(INDEX($L$9:$Q$908,$T212,COLUMNS($A$10:D213)),"")</f>
        <v/>
      </c>
      <c r="I213" s="6">
        <v>3</v>
      </c>
      <c r="K213" s="118">
        <f>'Data Set'!$H206</f>
        <v>3</v>
      </c>
      <c r="L213" s="145" t="str">
        <f>Examination!$B208</f>
        <v>Adrianna Yu</v>
      </c>
      <c r="M213" s="118">
        <f>'Data Set'!$W206</f>
        <v>64.5</v>
      </c>
      <c r="N213" s="118">
        <f>'Data Set'!$AC206</f>
        <v>76.25</v>
      </c>
      <c r="O213" s="118">
        <f>'Data Set'!$AI206</f>
        <v>67.5</v>
      </c>
      <c r="P213" s="118">
        <f>'Data Set'!$AO206</f>
        <v>70.5</v>
      </c>
      <c r="Q213" s="118">
        <f t="shared" si="6"/>
        <v>69.6875</v>
      </c>
      <c r="R213" s="118">
        <f>ROWS($M$9:M213)</f>
        <v>205</v>
      </c>
      <c r="S213" s="118" t="str">
        <f t="shared" si="7"/>
        <v/>
      </c>
      <c r="T213" s="118" t="str">
        <f>IFERROR(SMALL($S$9:$S$908,ROWS($S$9:S213)),"")</f>
        <v/>
      </c>
      <c r="U213" s="118"/>
    </row>
    <row r="214" spans="3:21">
      <c r="C214" t="str">
        <f>IFERROR(INDEX($L$9:$Q$908,$T213,COLUMNS($A$10:A214)),"")</f>
        <v/>
      </c>
      <c r="D214" t="str">
        <f>IFERROR(INDEX($L$9:$Q$908,$T213,COLUMNS($A$10:B214)),"")</f>
        <v/>
      </c>
      <c r="F214" t="str">
        <f>IFERROR(INDEX($L$9:$Q$908,$T213,COLUMNS($A$10:D214)),"")</f>
        <v/>
      </c>
      <c r="I214" s="91">
        <v>3</v>
      </c>
      <c r="K214" s="118">
        <f>'Data Set'!$H207</f>
        <v>3</v>
      </c>
      <c r="L214" s="145" t="str">
        <f>Examination!$B209</f>
        <v>Sahib Henson</v>
      </c>
      <c r="M214" s="118">
        <f>'Data Set'!$W207</f>
        <v>76.75</v>
      </c>
      <c r="N214" s="118">
        <f>'Data Set'!$AC207</f>
        <v>51</v>
      </c>
      <c r="O214" s="118">
        <f>'Data Set'!$AI207</f>
        <v>68.25</v>
      </c>
      <c r="P214" s="118">
        <f>'Data Set'!$AO207</f>
        <v>70.5</v>
      </c>
      <c r="Q214" s="118">
        <f t="shared" si="6"/>
        <v>66.625</v>
      </c>
      <c r="R214" s="118">
        <f>ROWS($M$9:M214)</f>
        <v>206</v>
      </c>
      <c r="S214" s="118" t="str">
        <f t="shared" si="7"/>
        <v/>
      </c>
      <c r="T214" s="118" t="str">
        <f>IFERROR(SMALL($S$9:$S$908,ROWS($S$9:S214)),"")</f>
        <v/>
      </c>
      <c r="U214" s="118"/>
    </row>
    <row r="215" spans="3:21">
      <c r="C215" t="str">
        <f>IFERROR(INDEX($L$9:$Q$908,$T214,COLUMNS($A$10:A215)),"")</f>
        <v/>
      </c>
      <c r="D215" t="str">
        <f>IFERROR(INDEX($L$9:$Q$908,$T214,COLUMNS($A$10:B215)),"")</f>
        <v/>
      </c>
      <c r="F215" t="str">
        <f>IFERROR(INDEX($L$9:$Q$908,$T214,COLUMNS($A$10:D215)),"")</f>
        <v/>
      </c>
      <c r="I215" s="6">
        <v>3</v>
      </c>
      <c r="K215" s="118">
        <f>'Data Set'!$H208</f>
        <v>3</v>
      </c>
      <c r="L215" s="145" t="str">
        <f>Examination!$B210</f>
        <v>Bradley Ware</v>
      </c>
      <c r="M215" s="118">
        <f>'Data Set'!$W208</f>
        <v>68.5</v>
      </c>
      <c r="N215" s="118">
        <f>'Data Set'!$AC208</f>
        <v>80</v>
      </c>
      <c r="O215" s="118">
        <f>'Data Set'!$AI208</f>
        <v>76.25</v>
      </c>
      <c r="P215" s="118">
        <f>'Data Set'!$AO208</f>
        <v>59.25</v>
      </c>
      <c r="Q215" s="118">
        <f t="shared" si="6"/>
        <v>71</v>
      </c>
      <c r="R215" s="118">
        <f>ROWS($M$9:M215)</f>
        <v>207</v>
      </c>
      <c r="S215" s="118" t="str">
        <f t="shared" si="7"/>
        <v/>
      </c>
      <c r="T215" s="118" t="str">
        <f>IFERROR(SMALL($S$9:$S$908,ROWS($S$9:S215)),"")</f>
        <v/>
      </c>
      <c r="U215" s="118"/>
    </row>
    <row r="216" spans="3:21">
      <c r="C216" t="str">
        <f>IFERROR(INDEX($L$9:$Q$908,$T215,COLUMNS($A$10:A216)),"")</f>
        <v/>
      </c>
      <c r="D216" t="str">
        <f>IFERROR(INDEX($L$9:$Q$908,$T215,COLUMNS($A$10:B216)),"")</f>
        <v/>
      </c>
      <c r="F216" t="str">
        <f>IFERROR(INDEX($L$9:$Q$908,$T215,COLUMNS($A$10:D216)),"")</f>
        <v/>
      </c>
      <c r="I216" s="91">
        <v>3</v>
      </c>
      <c r="K216" s="118">
        <f>'Data Set'!$H209</f>
        <v>3</v>
      </c>
      <c r="L216" s="145" t="str">
        <f>Examination!$B211</f>
        <v>Waqas Crossley</v>
      </c>
      <c r="M216" s="118">
        <f>'Data Set'!$W209</f>
        <v>62.25</v>
      </c>
      <c r="N216" s="118">
        <f>'Data Set'!$AC209</f>
        <v>80.75</v>
      </c>
      <c r="O216" s="118">
        <f>'Data Set'!$AI209</f>
        <v>68.75</v>
      </c>
      <c r="P216" s="118">
        <f>'Data Set'!$AO209</f>
        <v>68</v>
      </c>
      <c r="Q216" s="118">
        <f t="shared" si="6"/>
        <v>69.9375</v>
      </c>
      <c r="R216" s="118">
        <f>ROWS($M$9:M216)</f>
        <v>208</v>
      </c>
      <c r="S216" s="118" t="str">
        <f t="shared" si="7"/>
        <v/>
      </c>
      <c r="T216" s="118" t="str">
        <f>IFERROR(SMALL($S$9:$S$908,ROWS($S$9:S216)),"")</f>
        <v/>
      </c>
      <c r="U216" s="118"/>
    </row>
    <row r="217" spans="3:21">
      <c r="C217" t="str">
        <f>IFERROR(INDEX($L$9:$Q$908,$T216,COLUMNS($A$10:A217)),"")</f>
        <v/>
      </c>
      <c r="D217" t="str">
        <f>IFERROR(INDEX($L$9:$Q$908,$T216,COLUMNS($A$10:B217)),"")</f>
        <v/>
      </c>
      <c r="F217" t="str">
        <f>IFERROR(INDEX($L$9:$Q$908,$T216,COLUMNS($A$10:D217)),"")</f>
        <v/>
      </c>
      <c r="I217" s="6">
        <v>3</v>
      </c>
      <c r="K217" s="118">
        <f>'Data Set'!$H210</f>
        <v>3</v>
      </c>
      <c r="L217" s="145" t="str">
        <f>Examination!$B212</f>
        <v>Mahira Whitfield</v>
      </c>
      <c r="M217" s="118">
        <f>'Data Set'!$W210</f>
        <v>72.25</v>
      </c>
      <c r="N217" s="118">
        <f>'Data Set'!$AC210</f>
        <v>71.75</v>
      </c>
      <c r="O217" s="118">
        <f>'Data Set'!$AI210</f>
        <v>72.5</v>
      </c>
      <c r="P217" s="118">
        <f>'Data Set'!$AO210</f>
        <v>79.25</v>
      </c>
      <c r="Q217" s="118">
        <f t="shared" si="6"/>
        <v>73.9375</v>
      </c>
      <c r="R217" s="118">
        <f>ROWS($M$9:M217)</f>
        <v>209</v>
      </c>
      <c r="S217" s="118" t="str">
        <f t="shared" si="7"/>
        <v/>
      </c>
      <c r="T217" s="118" t="str">
        <f>IFERROR(SMALL($S$9:$S$908,ROWS($S$9:S217)),"")</f>
        <v/>
      </c>
      <c r="U217" s="118"/>
    </row>
    <row r="218" spans="3:21">
      <c r="C218" t="str">
        <f>IFERROR(INDEX($L$9:$Q$908,$T217,COLUMNS($A$10:A218)),"")</f>
        <v/>
      </c>
      <c r="D218" t="str">
        <f>IFERROR(INDEX($L$9:$Q$908,$T217,COLUMNS($A$10:B218)),"")</f>
        <v/>
      </c>
      <c r="F218" t="str">
        <f>IFERROR(INDEX($L$9:$Q$908,$T217,COLUMNS($A$10:D218)),"")</f>
        <v/>
      </c>
      <c r="I218" s="91">
        <v>3</v>
      </c>
      <c r="K218" s="118">
        <f>'Data Set'!$H211</f>
        <v>3</v>
      </c>
      <c r="L218" s="145" t="str">
        <f>Examination!$B213</f>
        <v>Finnley Hendricks</v>
      </c>
      <c r="M218" s="118">
        <f>'Data Set'!$W211</f>
        <v>75</v>
      </c>
      <c r="N218" s="118">
        <f>'Data Set'!$AC211</f>
        <v>61.5</v>
      </c>
      <c r="O218" s="118">
        <f>'Data Set'!$AI211</f>
        <v>68.75</v>
      </c>
      <c r="P218" s="118">
        <f>'Data Set'!$AO211</f>
        <v>69.5</v>
      </c>
      <c r="Q218" s="118">
        <f t="shared" si="6"/>
        <v>68.6875</v>
      </c>
      <c r="R218" s="118">
        <f>ROWS($M$9:M218)</f>
        <v>210</v>
      </c>
      <c r="S218" s="118" t="str">
        <f t="shared" si="7"/>
        <v/>
      </c>
      <c r="T218" s="118" t="str">
        <f>IFERROR(SMALL($S$9:$S$908,ROWS($S$9:S218)),"")</f>
        <v/>
      </c>
      <c r="U218" s="118"/>
    </row>
    <row r="219" spans="3:21">
      <c r="C219" t="str">
        <f>IFERROR(INDEX($L$9:$Q$908,$T218,COLUMNS($A$10:A219)),"")</f>
        <v/>
      </c>
      <c r="D219" t="str">
        <f>IFERROR(INDEX($L$9:$Q$908,$T218,COLUMNS($A$10:B219)),"")</f>
        <v/>
      </c>
      <c r="F219" t="str">
        <f>IFERROR(INDEX($L$9:$Q$908,$T218,COLUMNS($A$10:D219)),"")</f>
        <v/>
      </c>
      <c r="I219" s="6">
        <v>3</v>
      </c>
      <c r="K219" s="118">
        <f>'Data Set'!$H212</f>
        <v>3</v>
      </c>
      <c r="L219" s="145" t="str">
        <f>Examination!$B214</f>
        <v>Joseph Skinner</v>
      </c>
      <c r="M219" s="118">
        <f>'Data Set'!$W212</f>
        <v>72.25</v>
      </c>
      <c r="N219" s="118">
        <f>'Data Set'!$AC212</f>
        <v>66</v>
      </c>
      <c r="O219" s="118">
        <f>'Data Set'!$AI212</f>
        <v>72.75</v>
      </c>
      <c r="P219" s="118">
        <f>'Data Set'!$AO212</f>
        <v>80.75</v>
      </c>
      <c r="Q219" s="118">
        <f t="shared" si="6"/>
        <v>72.9375</v>
      </c>
      <c r="R219" s="118">
        <f>ROWS($M$9:M219)</f>
        <v>211</v>
      </c>
      <c r="S219" s="118" t="str">
        <f t="shared" si="7"/>
        <v/>
      </c>
      <c r="T219" s="118" t="str">
        <f>IFERROR(SMALL($S$9:$S$908,ROWS($S$9:S219)),"")</f>
        <v/>
      </c>
      <c r="U219" s="118"/>
    </row>
    <row r="220" spans="3:21">
      <c r="C220" t="str">
        <f>IFERROR(INDEX($L$9:$Q$908,$T219,COLUMNS($A$10:A220)),"")</f>
        <v/>
      </c>
      <c r="D220" t="str">
        <f>IFERROR(INDEX($L$9:$Q$908,$T219,COLUMNS($A$10:B220)),"")</f>
        <v/>
      </c>
      <c r="F220" t="str">
        <f>IFERROR(INDEX($L$9:$Q$908,$T219,COLUMNS($A$10:D220)),"")</f>
        <v/>
      </c>
      <c r="I220" s="91">
        <v>3</v>
      </c>
      <c r="K220" s="118">
        <f>'Data Set'!$H213</f>
        <v>3</v>
      </c>
      <c r="L220" s="145" t="str">
        <f>Examination!$B215</f>
        <v>Zakk Felix</v>
      </c>
      <c r="M220" s="118">
        <f>'Data Set'!$W213</f>
        <v>56.75</v>
      </c>
      <c r="N220" s="118">
        <f>'Data Set'!$AC213</f>
        <v>65.75</v>
      </c>
      <c r="O220" s="118">
        <f>'Data Set'!$AI213</f>
        <v>77</v>
      </c>
      <c r="P220" s="118">
        <f>'Data Set'!$AO213</f>
        <v>57.25</v>
      </c>
      <c r="Q220" s="118">
        <f t="shared" si="6"/>
        <v>64.1875</v>
      </c>
      <c r="R220" s="118">
        <f>ROWS($M$9:M220)</f>
        <v>212</v>
      </c>
      <c r="S220" s="118" t="str">
        <f t="shared" si="7"/>
        <v/>
      </c>
      <c r="T220" s="118" t="str">
        <f>IFERROR(SMALL($S$9:$S$908,ROWS($S$9:S220)),"")</f>
        <v/>
      </c>
      <c r="U220" s="118"/>
    </row>
    <row r="221" spans="3:21">
      <c r="C221" t="str">
        <f>IFERROR(INDEX($L$9:$Q$908,$T220,COLUMNS($A$10:A221)),"")</f>
        <v/>
      </c>
      <c r="D221" t="str">
        <f>IFERROR(INDEX($L$9:$Q$908,$T220,COLUMNS($A$10:B221)),"")</f>
        <v/>
      </c>
      <c r="F221" t="str">
        <f>IFERROR(INDEX($L$9:$Q$908,$T220,COLUMNS($A$10:D221)),"")</f>
        <v/>
      </c>
      <c r="I221" s="6">
        <v>3</v>
      </c>
      <c r="K221" s="118">
        <f>'Data Set'!$H214</f>
        <v>3</v>
      </c>
      <c r="L221" s="145" t="str">
        <f>Examination!$B216</f>
        <v>Matilda Middleton</v>
      </c>
      <c r="M221" s="118">
        <f>'Data Set'!$W214</f>
        <v>58</v>
      </c>
      <c r="N221" s="118">
        <f>'Data Set'!$AC214</f>
        <v>68.5</v>
      </c>
      <c r="O221" s="118">
        <f>'Data Set'!$AI214</f>
        <v>58.75</v>
      </c>
      <c r="P221" s="118">
        <f>'Data Set'!$AO214</f>
        <v>78.25</v>
      </c>
      <c r="Q221" s="118">
        <f t="shared" si="6"/>
        <v>65.875</v>
      </c>
      <c r="R221" s="118">
        <f>ROWS($M$9:M221)</f>
        <v>213</v>
      </c>
      <c r="S221" s="118" t="str">
        <f t="shared" si="7"/>
        <v/>
      </c>
      <c r="T221" s="118" t="str">
        <f>IFERROR(SMALL($S$9:$S$908,ROWS($S$9:S221)),"")</f>
        <v/>
      </c>
      <c r="U221" s="118"/>
    </row>
    <row r="222" spans="3:21">
      <c r="C222" t="str">
        <f>IFERROR(INDEX($L$9:$Q$908,$T221,COLUMNS($A$10:A222)),"")</f>
        <v/>
      </c>
      <c r="D222" t="str">
        <f>IFERROR(INDEX($L$9:$Q$908,$T221,COLUMNS($A$10:B222)),"")</f>
        <v/>
      </c>
      <c r="F222" t="str">
        <f>IFERROR(INDEX($L$9:$Q$908,$T221,COLUMNS($A$10:D222)),"")</f>
        <v/>
      </c>
      <c r="I222" s="91">
        <v>3</v>
      </c>
      <c r="K222" s="118">
        <f>'Data Set'!$H215</f>
        <v>3</v>
      </c>
      <c r="L222" s="145" t="str">
        <f>Examination!$B217</f>
        <v>Lacy Carlson</v>
      </c>
      <c r="M222" s="118">
        <f>'Data Set'!$W215</f>
        <v>77</v>
      </c>
      <c r="N222" s="118">
        <f>'Data Set'!$AC215</f>
        <v>62.75</v>
      </c>
      <c r="O222" s="118">
        <f>'Data Set'!$AI215</f>
        <v>58</v>
      </c>
      <c r="P222" s="118">
        <f>'Data Set'!$AO215</f>
        <v>60.25</v>
      </c>
      <c r="Q222" s="118">
        <f t="shared" si="6"/>
        <v>64.5</v>
      </c>
      <c r="R222" s="118">
        <f>ROWS($M$9:M222)</f>
        <v>214</v>
      </c>
      <c r="S222" s="118" t="str">
        <f t="shared" si="7"/>
        <v/>
      </c>
      <c r="T222" s="118" t="str">
        <f>IFERROR(SMALL($S$9:$S$908,ROWS($S$9:S222)),"")</f>
        <v/>
      </c>
      <c r="U222" s="118"/>
    </row>
    <row r="223" spans="3:21">
      <c r="C223" t="str">
        <f>IFERROR(INDEX($L$9:$Q$908,$T222,COLUMNS($A$10:A223)),"")</f>
        <v/>
      </c>
      <c r="D223" t="str">
        <f>IFERROR(INDEX($L$9:$Q$908,$T222,COLUMNS($A$10:B223)),"")</f>
        <v/>
      </c>
      <c r="F223" t="str">
        <f>IFERROR(INDEX($L$9:$Q$908,$T222,COLUMNS($A$10:D223)),"")</f>
        <v/>
      </c>
      <c r="I223" s="6">
        <v>3</v>
      </c>
      <c r="K223" s="118">
        <f>'Data Set'!$H216</f>
        <v>3</v>
      </c>
      <c r="L223" s="145" t="str">
        <f>Examination!$B218</f>
        <v>Tai Irvine</v>
      </c>
      <c r="M223" s="118">
        <f>'Data Set'!$W216</f>
        <v>70.25</v>
      </c>
      <c r="N223" s="118">
        <f>'Data Set'!$AC216</f>
        <v>60.75</v>
      </c>
      <c r="O223" s="118">
        <f>'Data Set'!$AI216</f>
        <v>51</v>
      </c>
      <c r="P223" s="118">
        <f>'Data Set'!$AO216</f>
        <v>66</v>
      </c>
      <c r="Q223" s="118">
        <f t="shared" si="6"/>
        <v>62</v>
      </c>
      <c r="R223" s="118">
        <f>ROWS($M$9:M223)</f>
        <v>215</v>
      </c>
      <c r="S223" s="118" t="str">
        <f t="shared" si="7"/>
        <v/>
      </c>
      <c r="T223" s="118" t="str">
        <f>IFERROR(SMALL($S$9:$S$908,ROWS($S$9:S223)),"")</f>
        <v/>
      </c>
      <c r="U223" s="118"/>
    </row>
    <row r="224" spans="3:21">
      <c r="C224" t="str">
        <f>IFERROR(INDEX($L$9:$Q$908,$T223,COLUMNS($A$10:A224)),"")</f>
        <v/>
      </c>
      <c r="D224" t="str">
        <f>IFERROR(INDEX($L$9:$Q$908,$T223,COLUMNS($A$10:B224)),"")</f>
        <v/>
      </c>
      <c r="F224" t="str">
        <f>IFERROR(INDEX($L$9:$Q$908,$T223,COLUMNS($A$10:D224)),"")</f>
        <v/>
      </c>
      <c r="I224" s="91">
        <v>3</v>
      </c>
      <c r="K224" s="118">
        <f>'Data Set'!$H217</f>
        <v>3</v>
      </c>
      <c r="L224" s="145" t="str">
        <f>Examination!$B219</f>
        <v>Waleed Solomon</v>
      </c>
      <c r="M224" s="118">
        <f>'Data Set'!$W217</f>
        <v>75.5</v>
      </c>
      <c r="N224" s="118">
        <f>'Data Set'!$AC217</f>
        <v>48.75</v>
      </c>
      <c r="O224" s="118">
        <f>'Data Set'!$AI217</f>
        <v>53.5</v>
      </c>
      <c r="P224" s="118">
        <f>'Data Set'!$AO217</f>
        <v>64.5</v>
      </c>
      <c r="Q224" s="118">
        <f t="shared" si="6"/>
        <v>60.5625</v>
      </c>
      <c r="R224" s="118">
        <f>ROWS($M$9:M224)</f>
        <v>216</v>
      </c>
      <c r="S224" s="118" t="str">
        <f t="shared" si="7"/>
        <v/>
      </c>
      <c r="T224" s="118" t="str">
        <f>IFERROR(SMALL($S$9:$S$908,ROWS($S$9:S224)),"")</f>
        <v/>
      </c>
      <c r="U224" s="118"/>
    </row>
    <row r="225" spans="3:21">
      <c r="C225" t="str">
        <f>IFERROR(INDEX($L$9:$Q$908,$T224,COLUMNS($A$10:A225)),"")</f>
        <v/>
      </c>
      <c r="D225" t="str">
        <f>IFERROR(INDEX($L$9:$Q$908,$T224,COLUMNS($A$10:B225)),"")</f>
        <v/>
      </c>
      <c r="F225" t="str">
        <f>IFERROR(INDEX($L$9:$Q$908,$T224,COLUMNS($A$10:D225)),"")</f>
        <v/>
      </c>
      <c r="I225" s="6">
        <v>3</v>
      </c>
      <c r="K225" s="118">
        <f>'Data Set'!$H218</f>
        <v>3</v>
      </c>
      <c r="L225" s="145" t="str">
        <f>Examination!$B220</f>
        <v>Zacharia Vargas</v>
      </c>
      <c r="M225" s="118">
        <f>'Data Set'!$W218</f>
        <v>66.5</v>
      </c>
      <c r="N225" s="118">
        <f>'Data Set'!$AC218</f>
        <v>58</v>
      </c>
      <c r="O225" s="118">
        <f>'Data Set'!$AI218</f>
        <v>57.5</v>
      </c>
      <c r="P225" s="118">
        <f>'Data Set'!$AO218</f>
        <v>66.5</v>
      </c>
      <c r="Q225" s="118">
        <f t="shared" si="6"/>
        <v>62.125</v>
      </c>
      <c r="R225" s="118">
        <f>ROWS($M$9:M225)</f>
        <v>217</v>
      </c>
      <c r="S225" s="118" t="str">
        <f t="shared" si="7"/>
        <v/>
      </c>
      <c r="T225" s="118" t="str">
        <f>IFERROR(SMALL($S$9:$S$908,ROWS($S$9:S225)),"")</f>
        <v/>
      </c>
      <c r="U225" s="118"/>
    </row>
    <row r="226" spans="3:21">
      <c r="C226" t="str">
        <f>IFERROR(INDEX($L$9:$Q$908,$T225,COLUMNS($A$10:A226)),"")</f>
        <v/>
      </c>
      <c r="D226" t="str">
        <f>IFERROR(INDEX($L$9:$Q$908,$T225,COLUMNS($A$10:B226)),"")</f>
        <v/>
      </c>
      <c r="F226" t="str">
        <f>IFERROR(INDEX($L$9:$Q$908,$T225,COLUMNS($A$10:D226)),"")</f>
        <v/>
      </c>
      <c r="I226" s="91">
        <v>3</v>
      </c>
      <c r="K226" s="118">
        <f>'Data Set'!$H219</f>
        <v>3</v>
      </c>
      <c r="L226" s="145" t="str">
        <f>Examination!$B221</f>
        <v>Jim Hayward</v>
      </c>
      <c r="M226" s="118">
        <f>'Data Set'!$W219</f>
        <v>54</v>
      </c>
      <c r="N226" s="118">
        <f>'Data Set'!$AC219</f>
        <v>70</v>
      </c>
      <c r="O226" s="118">
        <f>'Data Set'!$AI219</f>
        <v>72</v>
      </c>
      <c r="P226" s="118">
        <f>'Data Set'!$AO219</f>
        <v>71.75</v>
      </c>
      <c r="Q226" s="118">
        <f t="shared" si="6"/>
        <v>66.9375</v>
      </c>
      <c r="R226" s="118">
        <f>ROWS($M$9:M226)</f>
        <v>218</v>
      </c>
      <c r="S226" s="118" t="str">
        <f t="shared" si="7"/>
        <v/>
      </c>
      <c r="T226" s="118" t="str">
        <f>IFERROR(SMALL($S$9:$S$908,ROWS($S$9:S226)),"")</f>
        <v/>
      </c>
      <c r="U226" s="118"/>
    </row>
    <row r="227" spans="3:21">
      <c r="C227" t="str">
        <f>IFERROR(INDEX($L$9:$Q$908,$T226,COLUMNS($A$10:A227)),"")</f>
        <v/>
      </c>
      <c r="D227" t="str">
        <f>IFERROR(INDEX($L$9:$Q$908,$T226,COLUMNS($A$10:B227)),"")</f>
        <v/>
      </c>
      <c r="F227" t="str">
        <f>IFERROR(INDEX($L$9:$Q$908,$T226,COLUMNS($A$10:D227)),"")</f>
        <v/>
      </c>
      <c r="I227" s="6">
        <v>3</v>
      </c>
      <c r="K227" s="118">
        <f>'Data Set'!$H220</f>
        <v>3</v>
      </c>
      <c r="L227" s="145" t="str">
        <f>Examination!$B222</f>
        <v>Clement Rich</v>
      </c>
      <c r="M227" s="118">
        <f>'Data Set'!$W220</f>
        <v>78</v>
      </c>
      <c r="N227" s="118">
        <f>'Data Set'!$AC220</f>
        <v>71.5</v>
      </c>
      <c r="O227" s="118">
        <f>'Data Set'!$AI220</f>
        <v>67.5</v>
      </c>
      <c r="P227" s="118">
        <f>'Data Set'!$AO220</f>
        <v>64.25</v>
      </c>
      <c r="Q227" s="118">
        <f t="shared" si="6"/>
        <v>70.3125</v>
      </c>
      <c r="R227" s="118">
        <f>ROWS($M$9:M227)</f>
        <v>219</v>
      </c>
      <c r="S227" s="118" t="str">
        <f t="shared" si="7"/>
        <v/>
      </c>
      <c r="T227" s="118" t="str">
        <f>IFERROR(SMALL($S$9:$S$908,ROWS($S$9:S227)),"")</f>
        <v/>
      </c>
      <c r="U227" s="118"/>
    </row>
    <row r="228" spans="3:21">
      <c r="C228" t="str">
        <f>IFERROR(INDEX($L$9:$Q$908,$T227,COLUMNS($A$10:A228)),"")</f>
        <v/>
      </c>
      <c r="D228" t="str">
        <f>IFERROR(INDEX($L$9:$Q$908,$T227,COLUMNS($A$10:B228)),"")</f>
        <v/>
      </c>
      <c r="F228" t="str">
        <f>IFERROR(INDEX($L$9:$Q$908,$T227,COLUMNS($A$10:D228)),"")</f>
        <v/>
      </c>
      <c r="I228" s="91">
        <v>3</v>
      </c>
      <c r="K228" s="118">
        <f>'Data Set'!$H221</f>
        <v>3</v>
      </c>
      <c r="L228" s="145" t="str">
        <f>Examination!$B223</f>
        <v>Bryce Mcconnell</v>
      </c>
      <c r="M228" s="118">
        <f>'Data Set'!$W221</f>
        <v>62.25</v>
      </c>
      <c r="N228" s="118">
        <f>'Data Set'!$AC221</f>
        <v>80.5</v>
      </c>
      <c r="O228" s="118">
        <f>'Data Set'!$AI221</f>
        <v>62.75</v>
      </c>
      <c r="P228" s="118">
        <f>'Data Set'!$AO221</f>
        <v>76</v>
      </c>
      <c r="Q228" s="118">
        <f t="shared" si="6"/>
        <v>70.375</v>
      </c>
      <c r="R228" s="118">
        <f>ROWS($M$9:M228)</f>
        <v>220</v>
      </c>
      <c r="S228" s="118" t="str">
        <f t="shared" si="7"/>
        <v/>
      </c>
      <c r="T228" s="118" t="str">
        <f>IFERROR(SMALL($S$9:$S$908,ROWS($S$9:S228)),"")</f>
        <v/>
      </c>
      <c r="U228" s="118"/>
    </row>
    <row r="229" spans="3:21">
      <c r="C229" t="str">
        <f>IFERROR(INDEX($L$9:$Q$908,$T228,COLUMNS($A$10:A229)),"")</f>
        <v/>
      </c>
      <c r="D229" t="str">
        <f>IFERROR(INDEX($L$9:$Q$908,$T228,COLUMNS($A$10:B229)),"")</f>
        <v/>
      </c>
      <c r="F229" t="str">
        <f>IFERROR(INDEX($L$9:$Q$908,$T228,COLUMNS($A$10:D229)),"")</f>
        <v/>
      </c>
      <c r="I229" s="6">
        <v>3</v>
      </c>
      <c r="K229" s="118">
        <f>'Data Set'!$H222</f>
        <v>3</v>
      </c>
      <c r="L229" s="145" t="str">
        <f>Examination!$B224</f>
        <v>Kobi Findlay</v>
      </c>
      <c r="M229" s="118">
        <f>'Data Set'!$W222</f>
        <v>74</v>
      </c>
      <c r="N229" s="118">
        <f>'Data Set'!$AC222</f>
        <v>59</v>
      </c>
      <c r="O229" s="118">
        <f>'Data Set'!$AI222</f>
        <v>59.25</v>
      </c>
      <c r="P229" s="118">
        <f>'Data Set'!$AO222</f>
        <v>75.25</v>
      </c>
      <c r="Q229" s="118">
        <f t="shared" si="6"/>
        <v>66.875</v>
      </c>
      <c r="R229" s="118">
        <f>ROWS($M$9:M229)</f>
        <v>221</v>
      </c>
      <c r="S229" s="118" t="str">
        <f t="shared" si="7"/>
        <v/>
      </c>
      <c r="T229" s="118" t="str">
        <f>IFERROR(SMALL($S$9:$S$908,ROWS($S$9:S229)),"")</f>
        <v/>
      </c>
      <c r="U229" s="118"/>
    </row>
    <row r="230" spans="3:21">
      <c r="C230" t="str">
        <f>IFERROR(INDEX($L$9:$Q$908,$T229,COLUMNS($A$10:A230)),"")</f>
        <v/>
      </c>
      <c r="D230" t="str">
        <f>IFERROR(INDEX($L$9:$Q$908,$T229,COLUMNS($A$10:B230)),"")</f>
        <v/>
      </c>
      <c r="F230" t="str">
        <f>IFERROR(INDEX($L$9:$Q$908,$T229,COLUMNS($A$10:D230)),"")</f>
        <v/>
      </c>
      <c r="I230" s="91">
        <v>3</v>
      </c>
      <c r="K230" s="118">
        <f>'Data Set'!$H223</f>
        <v>3</v>
      </c>
      <c r="L230" s="145" t="str">
        <f>Examination!$B225</f>
        <v>Mustafa Bauer</v>
      </c>
      <c r="M230" s="118">
        <f>'Data Set'!$W223</f>
        <v>82.75</v>
      </c>
      <c r="N230" s="118">
        <f>'Data Set'!$AC223</f>
        <v>68.25</v>
      </c>
      <c r="O230" s="118">
        <f>'Data Set'!$AI223</f>
        <v>60.25</v>
      </c>
      <c r="P230" s="118">
        <f>'Data Set'!$AO223</f>
        <v>66.25</v>
      </c>
      <c r="Q230" s="118">
        <f t="shared" si="6"/>
        <v>69.375</v>
      </c>
      <c r="R230" s="118">
        <f>ROWS($M$9:M230)</f>
        <v>222</v>
      </c>
      <c r="S230" s="118" t="str">
        <f t="shared" si="7"/>
        <v/>
      </c>
      <c r="T230" s="118" t="str">
        <f>IFERROR(SMALL($S$9:$S$908,ROWS($S$9:S230)),"")</f>
        <v/>
      </c>
      <c r="U230" s="118"/>
    </row>
    <row r="231" spans="3:21">
      <c r="C231" t="str">
        <f>IFERROR(INDEX($L$9:$Q$908,$T230,COLUMNS($A$10:A231)),"")</f>
        <v/>
      </c>
      <c r="D231" t="str">
        <f>IFERROR(INDEX($L$9:$Q$908,$T230,COLUMNS($A$10:B231)),"")</f>
        <v/>
      </c>
      <c r="F231" t="str">
        <f>IFERROR(INDEX($L$9:$Q$908,$T230,COLUMNS($A$10:D231)),"")</f>
        <v/>
      </c>
      <c r="I231" s="6">
        <v>3</v>
      </c>
      <c r="K231" s="118">
        <f>'Data Set'!$H224</f>
        <v>3</v>
      </c>
      <c r="L231" s="145" t="str">
        <f>Examination!$B226</f>
        <v>Levi Waters</v>
      </c>
      <c r="M231" s="118">
        <f>'Data Set'!$W224</f>
        <v>68</v>
      </c>
      <c r="N231" s="118">
        <f>'Data Set'!$AC224</f>
        <v>65.75</v>
      </c>
      <c r="O231" s="118">
        <f>'Data Set'!$AI224</f>
        <v>56.25</v>
      </c>
      <c r="P231" s="118">
        <f>'Data Set'!$AO224</f>
        <v>70.75</v>
      </c>
      <c r="Q231" s="118">
        <f t="shared" si="6"/>
        <v>65.1875</v>
      </c>
      <c r="R231" s="118">
        <f>ROWS($M$9:M231)</f>
        <v>223</v>
      </c>
      <c r="S231" s="118" t="str">
        <f t="shared" si="7"/>
        <v/>
      </c>
      <c r="T231" s="118" t="str">
        <f>IFERROR(SMALL($S$9:$S$908,ROWS($S$9:S231)),"")</f>
        <v/>
      </c>
      <c r="U231" s="118"/>
    </row>
    <row r="232" spans="3:21">
      <c r="C232" t="str">
        <f>IFERROR(INDEX($L$9:$Q$908,$T231,COLUMNS($A$10:A232)),"")</f>
        <v/>
      </c>
      <c r="D232" t="str">
        <f>IFERROR(INDEX($L$9:$Q$908,$T231,COLUMNS($A$10:B232)),"")</f>
        <v/>
      </c>
      <c r="F232" t="str">
        <f>IFERROR(INDEX($L$9:$Q$908,$T231,COLUMNS($A$10:D232)),"")</f>
        <v/>
      </c>
      <c r="I232" s="91">
        <v>3</v>
      </c>
      <c r="K232" s="118">
        <f>'Data Set'!$H225</f>
        <v>3</v>
      </c>
      <c r="L232" s="145" t="str">
        <f>Examination!$B227</f>
        <v>Jose Lambert</v>
      </c>
      <c r="M232" s="118">
        <f>'Data Set'!$W225</f>
        <v>66.25</v>
      </c>
      <c r="N232" s="118">
        <f>'Data Set'!$AC225</f>
        <v>62.5</v>
      </c>
      <c r="O232" s="118">
        <f>'Data Set'!$AI225</f>
        <v>63.25</v>
      </c>
      <c r="P232" s="118">
        <f>'Data Set'!$AO225</f>
        <v>73.5</v>
      </c>
      <c r="Q232" s="118">
        <f t="shared" si="6"/>
        <v>66.375</v>
      </c>
      <c r="R232" s="118">
        <f>ROWS($M$9:M232)</f>
        <v>224</v>
      </c>
      <c r="S232" s="118" t="str">
        <f t="shared" si="7"/>
        <v/>
      </c>
      <c r="T232" s="118" t="str">
        <f>IFERROR(SMALL($S$9:$S$908,ROWS($S$9:S232)),"")</f>
        <v/>
      </c>
      <c r="U232" s="118"/>
    </row>
    <row r="233" spans="3:21">
      <c r="C233" t="str">
        <f>IFERROR(INDEX($L$9:$Q$908,$T232,COLUMNS($A$10:A233)),"")</f>
        <v/>
      </c>
      <c r="D233" t="str">
        <f>IFERROR(INDEX($L$9:$Q$908,$T232,COLUMNS($A$10:B233)),"")</f>
        <v/>
      </c>
      <c r="F233" t="str">
        <f>IFERROR(INDEX($L$9:$Q$908,$T232,COLUMNS($A$10:D233)),"")</f>
        <v/>
      </c>
      <c r="I233" s="6">
        <v>3</v>
      </c>
      <c r="K233" s="118">
        <f>'Data Set'!$H226</f>
        <v>3</v>
      </c>
      <c r="L233" s="145" t="str">
        <f>Examination!$B228</f>
        <v>Kiara Pearson</v>
      </c>
      <c r="M233" s="118">
        <f>'Data Set'!$W226</f>
        <v>52.75</v>
      </c>
      <c r="N233" s="118">
        <f>'Data Set'!$AC226</f>
        <v>62.25</v>
      </c>
      <c r="O233" s="118">
        <f>'Data Set'!$AI226</f>
        <v>72</v>
      </c>
      <c r="P233" s="118">
        <f>'Data Set'!$AO226</f>
        <v>68</v>
      </c>
      <c r="Q233" s="118">
        <f t="shared" si="6"/>
        <v>63.75</v>
      </c>
      <c r="R233" s="118">
        <f>ROWS($M$9:M233)</f>
        <v>225</v>
      </c>
      <c r="S233" s="118" t="str">
        <f t="shared" si="7"/>
        <v/>
      </c>
      <c r="T233" s="118" t="str">
        <f>IFERROR(SMALL($S$9:$S$908,ROWS($S$9:S233)),"")</f>
        <v/>
      </c>
      <c r="U233" s="118"/>
    </row>
    <row r="234" spans="3:21">
      <c r="C234" t="str">
        <f>IFERROR(INDEX($L$9:$Q$908,$T233,COLUMNS($A$10:A234)),"")</f>
        <v/>
      </c>
      <c r="D234" t="str">
        <f>IFERROR(INDEX($L$9:$Q$908,$T233,COLUMNS($A$10:B234)),"")</f>
        <v/>
      </c>
      <c r="F234" t="str">
        <f>IFERROR(INDEX($L$9:$Q$908,$T233,COLUMNS($A$10:D234)),"")</f>
        <v/>
      </c>
      <c r="I234" s="91">
        <v>3</v>
      </c>
      <c r="K234" s="118">
        <f>'Data Set'!$H227</f>
        <v>3</v>
      </c>
      <c r="L234" s="145" t="str">
        <f>Examination!$B229</f>
        <v>Angel Goulding</v>
      </c>
      <c r="M234" s="118">
        <f>'Data Set'!$W227</f>
        <v>67.75</v>
      </c>
      <c r="N234" s="118">
        <f>'Data Set'!$AC227</f>
        <v>56.75</v>
      </c>
      <c r="O234" s="118">
        <f>'Data Set'!$AI227</f>
        <v>66.5</v>
      </c>
      <c r="P234" s="118">
        <f>'Data Set'!$AO227</f>
        <v>69</v>
      </c>
      <c r="Q234" s="118">
        <f t="shared" si="6"/>
        <v>65</v>
      </c>
      <c r="R234" s="118">
        <f>ROWS($M$9:M234)</f>
        <v>226</v>
      </c>
      <c r="S234" s="118" t="str">
        <f t="shared" si="7"/>
        <v/>
      </c>
      <c r="T234" s="118" t="str">
        <f>IFERROR(SMALL($S$9:$S$908,ROWS($S$9:S234)),"")</f>
        <v/>
      </c>
      <c r="U234" s="118"/>
    </row>
    <row r="235" spans="3:21">
      <c r="C235" t="str">
        <f>IFERROR(INDEX($L$9:$Q$908,$T234,COLUMNS($A$10:A235)),"")</f>
        <v/>
      </c>
      <c r="D235" t="str">
        <f>IFERROR(INDEX($L$9:$Q$908,$T234,COLUMNS($A$10:B235)),"")</f>
        <v/>
      </c>
      <c r="F235" t="str">
        <f>IFERROR(INDEX($L$9:$Q$908,$T234,COLUMNS($A$10:D235)),"")</f>
        <v/>
      </c>
      <c r="I235" s="6">
        <v>3</v>
      </c>
      <c r="K235" s="118">
        <f>'Data Set'!$H228</f>
        <v>3</v>
      </c>
      <c r="L235" s="145" t="str">
        <f>Examination!$B230</f>
        <v>Menachem Montoya</v>
      </c>
      <c r="M235" s="118">
        <f>'Data Set'!$W228</f>
        <v>81</v>
      </c>
      <c r="N235" s="118">
        <f>'Data Set'!$AC228</f>
        <v>67.75</v>
      </c>
      <c r="O235" s="118">
        <f>'Data Set'!$AI228</f>
        <v>69.25</v>
      </c>
      <c r="P235" s="118">
        <f>'Data Set'!$AO228</f>
        <v>65.5</v>
      </c>
      <c r="Q235" s="118">
        <f t="shared" si="6"/>
        <v>70.875</v>
      </c>
      <c r="R235" s="118">
        <f>ROWS($M$9:M235)</f>
        <v>227</v>
      </c>
      <c r="S235" s="118" t="str">
        <f t="shared" si="7"/>
        <v/>
      </c>
      <c r="T235" s="118" t="str">
        <f>IFERROR(SMALL($S$9:$S$908,ROWS($S$9:S235)),"")</f>
        <v/>
      </c>
      <c r="U235" s="118"/>
    </row>
    <row r="236" spans="3:21">
      <c r="C236" t="str">
        <f>IFERROR(INDEX($L$9:$Q$908,$T235,COLUMNS($A$10:A236)),"")</f>
        <v/>
      </c>
      <c r="D236" t="str">
        <f>IFERROR(INDEX($L$9:$Q$908,$T235,COLUMNS($A$10:B236)),"")</f>
        <v/>
      </c>
      <c r="F236" t="str">
        <f>IFERROR(INDEX($L$9:$Q$908,$T235,COLUMNS($A$10:D236)),"")</f>
        <v/>
      </c>
      <c r="I236" s="91">
        <v>3</v>
      </c>
      <c r="K236" s="118">
        <f>'Data Set'!$H229</f>
        <v>3</v>
      </c>
      <c r="L236" s="145" t="str">
        <f>Examination!$B231</f>
        <v>Zach Reyna</v>
      </c>
      <c r="M236" s="118">
        <f>'Data Set'!$W229</f>
        <v>60</v>
      </c>
      <c r="N236" s="118">
        <f>'Data Set'!$AC229</f>
        <v>52</v>
      </c>
      <c r="O236" s="118">
        <f>'Data Set'!$AI229</f>
        <v>75.5</v>
      </c>
      <c r="P236" s="118">
        <f>'Data Set'!$AO229</f>
        <v>64</v>
      </c>
      <c r="Q236" s="118">
        <f t="shared" si="6"/>
        <v>62.875</v>
      </c>
      <c r="R236" s="118">
        <f>ROWS($M$9:M236)</f>
        <v>228</v>
      </c>
      <c r="S236" s="118" t="str">
        <f t="shared" si="7"/>
        <v/>
      </c>
      <c r="T236" s="118" t="str">
        <f>IFERROR(SMALL($S$9:$S$908,ROWS($S$9:S236)),"")</f>
        <v/>
      </c>
      <c r="U236" s="118"/>
    </row>
    <row r="237" spans="3:21">
      <c r="C237" t="str">
        <f>IFERROR(INDEX($L$9:$Q$908,$T236,COLUMNS($A$10:A237)),"")</f>
        <v/>
      </c>
      <c r="D237" t="str">
        <f>IFERROR(INDEX($L$9:$Q$908,$T236,COLUMNS($A$10:B237)),"")</f>
        <v/>
      </c>
      <c r="F237" t="str">
        <f>IFERROR(INDEX($L$9:$Q$908,$T236,COLUMNS($A$10:D237)),"")</f>
        <v/>
      </c>
      <c r="I237" s="6">
        <v>3</v>
      </c>
      <c r="K237" s="118">
        <f>'Data Set'!$H230</f>
        <v>3</v>
      </c>
      <c r="L237" s="145" t="str">
        <f>Examination!$B232</f>
        <v>Amber Estes</v>
      </c>
      <c r="M237" s="118">
        <f>'Data Set'!$W230</f>
        <v>53.25</v>
      </c>
      <c r="N237" s="118">
        <f>'Data Set'!$AC230</f>
        <v>61.25</v>
      </c>
      <c r="O237" s="118">
        <f>'Data Set'!$AI230</f>
        <v>63</v>
      </c>
      <c r="P237" s="118">
        <f>'Data Set'!$AO230</f>
        <v>63</v>
      </c>
      <c r="Q237" s="118">
        <f t="shared" si="6"/>
        <v>60.125</v>
      </c>
      <c r="R237" s="118">
        <f>ROWS($M$9:M237)</f>
        <v>229</v>
      </c>
      <c r="S237" s="118" t="str">
        <f t="shared" si="7"/>
        <v/>
      </c>
      <c r="T237" s="118" t="str">
        <f>IFERROR(SMALL($S$9:$S$908,ROWS($S$9:S237)),"")</f>
        <v/>
      </c>
      <c r="U237" s="118"/>
    </row>
    <row r="238" spans="3:21">
      <c r="C238" t="str">
        <f>IFERROR(INDEX($L$9:$Q$908,$T237,COLUMNS($A$10:A238)),"")</f>
        <v/>
      </c>
      <c r="D238" t="str">
        <f>IFERROR(INDEX($L$9:$Q$908,$T237,COLUMNS($A$10:B238)),"")</f>
        <v/>
      </c>
      <c r="F238" t="str">
        <f>IFERROR(INDEX($L$9:$Q$908,$T237,COLUMNS($A$10:D238)),"")</f>
        <v/>
      </c>
      <c r="I238" s="91">
        <v>3</v>
      </c>
      <c r="K238" s="118">
        <f>'Data Set'!$H231</f>
        <v>3</v>
      </c>
      <c r="L238" s="145" t="str">
        <f>Examination!$B233</f>
        <v>Austin Mckinney</v>
      </c>
      <c r="M238" s="118">
        <f>'Data Set'!$W231</f>
        <v>78</v>
      </c>
      <c r="N238" s="118">
        <f>'Data Set'!$AC231</f>
        <v>59.75</v>
      </c>
      <c r="O238" s="118">
        <f>'Data Set'!$AI231</f>
        <v>61.75</v>
      </c>
      <c r="P238" s="118">
        <f>'Data Set'!$AO231</f>
        <v>60</v>
      </c>
      <c r="Q238" s="118">
        <f t="shared" si="6"/>
        <v>64.875</v>
      </c>
      <c r="R238" s="118">
        <f>ROWS($M$9:M238)</f>
        <v>230</v>
      </c>
      <c r="S238" s="118" t="str">
        <f t="shared" si="7"/>
        <v/>
      </c>
      <c r="T238" s="118" t="str">
        <f>IFERROR(SMALL($S$9:$S$908,ROWS($S$9:S238)),"")</f>
        <v/>
      </c>
      <c r="U238" s="118"/>
    </row>
    <row r="239" spans="3:21">
      <c r="C239" t="str">
        <f>IFERROR(INDEX($L$9:$Q$908,$T238,COLUMNS($A$10:A239)),"")</f>
        <v/>
      </c>
      <c r="D239" t="str">
        <f>IFERROR(INDEX($L$9:$Q$908,$T238,COLUMNS($A$10:B239)),"")</f>
        <v/>
      </c>
      <c r="F239" t="str">
        <f>IFERROR(INDEX($L$9:$Q$908,$T238,COLUMNS($A$10:D239)),"")</f>
        <v/>
      </c>
      <c r="I239" s="6">
        <v>3</v>
      </c>
      <c r="K239" s="118">
        <f>'Data Set'!$H232</f>
        <v>3</v>
      </c>
      <c r="L239" s="145" t="str">
        <f>Examination!$B234</f>
        <v>Syed Mcneil</v>
      </c>
      <c r="M239" s="118">
        <f>'Data Set'!$W232</f>
        <v>60</v>
      </c>
      <c r="N239" s="118">
        <f>'Data Set'!$AC232</f>
        <v>78.75</v>
      </c>
      <c r="O239" s="118">
        <f>'Data Set'!$AI232</f>
        <v>69</v>
      </c>
      <c r="P239" s="118">
        <f>'Data Set'!$AO232</f>
        <v>60.75</v>
      </c>
      <c r="Q239" s="118">
        <f t="shared" si="6"/>
        <v>67.125</v>
      </c>
      <c r="R239" s="118">
        <f>ROWS($M$9:M239)</f>
        <v>231</v>
      </c>
      <c r="S239" s="118" t="str">
        <f t="shared" si="7"/>
        <v/>
      </c>
      <c r="T239" s="118" t="str">
        <f>IFERROR(SMALL($S$9:$S$908,ROWS($S$9:S239)),"")</f>
        <v/>
      </c>
      <c r="U239" s="118"/>
    </row>
    <row r="240" spans="3:21">
      <c r="C240" t="str">
        <f>IFERROR(INDEX($L$9:$Q$908,$T239,COLUMNS($A$10:A240)),"")</f>
        <v/>
      </c>
      <c r="D240" t="str">
        <f>IFERROR(INDEX($L$9:$Q$908,$T239,COLUMNS($A$10:B240)),"")</f>
        <v/>
      </c>
      <c r="F240" t="str">
        <f>IFERROR(INDEX($L$9:$Q$908,$T239,COLUMNS($A$10:D240)),"")</f>
        <v/>
      </c>
      <c r="I240" s="6">
        <v>3</v>
      </c>
      <c r="K240" s="118">
        <f>'Data Set'!$H233</f>
        <v>3</v>
      </c>
      <c r="L240" s="145" t="str">
        <f>Examination!$B235</f>
        <v>Braydon Mullins</v>
      </c>
      <c r="M240" s="118">
        <f>'Data Set'!$W233</f>
        <v>68.25</v>
      </c>
      <c r="N240" s="118">
        <f>'Data Set'!$AC233</f>
        <v>58.5</v>
      </c>
      <c r="O240" s="118">
        <f>'Data Set'!$AI233</f>
        <v>53</v>
      </c>
      <c r="P240" s="118">
        <f>'Data Set'!$AO233</f>
        <v>71.75</v>
      </c>
      <c r="Q240" s="118">
        <f t="shared" si="6"/>
        <v>62.875</v>
      </c>
      <c r="R240" s="118">
        <f>ROWS($M$9:M240)</f>
        <v>232</v>
      </c>
      <c r="S240" s="118" t="str">
        <f t="shared" si="7"/>
        <v/>
      </c>
      <c r="T240" s="118" t="str">
        <f>IFERROR(SMALL($S$9:$S$908,ROWS($S$9:S240)),"")</f>
        <v/>
      </c>
      <c r="U240" s="118"/>
    </row>
    <row r="241" spans="3:21">
      <c r="C241" t="str">
        <f>IFERROR(INDEX($L$9:$Q$908,$T240,COLUMNS($A$10:A241)),"")</f>
        <v/>
      </c>
      <c r="D241" t="str">
        <f>IFERROR(INDEX($L$9:$Q$908,$T240,COLUMNS($A$10:B241)),"")</f>
        <v/>
      </c>
      <c r="F241" t="str">
        <f>IFERROR(INDEX($L$9:$Q$908,$T240,COLUMNS($A$10:D241)),"")</f>
        <v/>
      </c>
      <c r="I241" s="91">
        <v>3</v>
      </c>
      <c r="K241" s="118">
        <f>'Data Set'!$H234</f>
        <v>3</v>
      </c>
      <c r="L241" s="145" t="str">
        <f>Examination!$B236</f>
        <v>Aamir Jarvis</v>
      </c>
      <c r="M241" s="118">
        <f>'Data Set'!$W234</f>
        <v>69</v>
      </c>
      <c r="N241" s="118">
        <f>'Data Set'!$AC234</f>
        <v>71.75</v>
      </c>
      <c r="O241" s="118">
        <f>'Data Set'!$AI234</f>
        <v>87.5</v>
      </c>
      <c r="P241" s="118">
        <f>'Data Set'!$AO234</f>
        <v>86.75</v>
      </c>
      <c r="Q241" s="118">
        <f t="shared" si="6"/>
        <v>78.75</v>
      </c>
      <c r="R241" s="118">
        <f>ROWS($M$9:M241)</f>
        <v>233</v>
      </c>
      <c r="S241" s="118" t="str">
        <f t="shared" si="7"/>
        <v/>
      </c>
      <c r="T241" s="118" t="str">
        <f>IFERROR(SMALL($S$9:$S$908,ROWS($S$9:S241)),"")</f>
        <v/>
      </c>
      <c r="U241" s="118"/>
    </row>
    <row r="242" spans="3:21">
      <c r="C242" t="str">
        <f>IFERROR(INDEX($L$9:$Q$908,$T241,COLUMNS($A$10:A242)),"")</f>
        <v/>
      </c>
      <c r="D242" t="str">
        <f>IFERROR(INDEX($L$9:$Q$908,$T241,COLUMNS($A$10:B242)),"")</f>
        <v/>
      </c>
      <c r="F242" t="str">
        <f>IFERROR(INDEX($L$9:$Q$908,$T241,COLUMNS($A$10:D242)),"")</f>
        <v/>
      </c>
      <c r="I242" s="6">
        <v>3</v>
      </c>
      <c r="K242" s="118">
        <f>'Data Set'!$H235</f>
        <v>3</v>
      </c>
      <c r="L242" s="145" t="str">
        <f>Examination!$B237</f>
        <v>Anne Cortes</v>
      </c>
      <c r="M242" s="118">
        <f>'Data Set'!$W235</f>
        <v>67.5</v>
      </c>
      <c r="N242" s="118">
        <f>'Data Set'!$AC235</f>
        <v>81.75</v>
      </c>
      <c r="O242" s="118">
        <f>'Data Set'!$AI235</f>
        <v>54.25</v>
      </c>
      <c r="P242" s="118">
        <f>'Data Set'!$AO235</f>
        <v>83.75</v>
      </c>
      <c r="Q242" s="118">
        <f t="shared" si="6"/>
        <v>71.8125</v>
      </c>
      <c r="R242" s="118">
        <f>ROWS($M$9:M242)</f>
        <v>234</v>
      </c>
      <c r="S242" s="118" t="str">
        <f t="shared" si="7"/>
        <v/>
      </c>
      <c r="T242" s="118" t="str">
        <f>IFERROR(SMALL($S$9:$S$908,ROWS($S$9:S242)),"")</f>
        <v/>
      </c>
      <c r="U242" s="118"/>
    </row>
    <row r="243" spans="3:21">
      <c r="C243" t="str">
        <f>IFERROR(INDEX($L$9:$Q$908,$T242,COLUMNS($A$10:A243)),"")</f>
        <v/>
      </c>
      <c r="D243" t="str">
        <f>IFERROR(INDEX($L$9:$Q$908,$T242,COLUMNS($A$10:B243)),"")</f>
        <v/>
      </c>
      <c r="F243" t="str">
        <f>IFERROR(INDEX($L$9:$Q$908,$T242,COLUMNS($A$10:D243)),"")</f>
        <v/>
      </c>
      <c r="I243" s="91">
        <v>3</v>
      </c>
      <c r="K243" s="118">
        <f>'Data Set'!$H236</f>
        <v>3</v>
      </c>
      <c r="L243" s="145" t="str">
        <f>Examination!$B238</f>
        <v>Aditya Harvey</v>
      </c>
      <c r="M243" s="118">
        <f>'Data Set'!$W236</f>
        <v>77.25</v>
      </c>
      <c r="N243" s="118">
        <f>'Data Set'!$AC236</f>
        <v>60.25</v>
      </c>
      <c r="O243" s="118">
        <f>'Data Set'!$AI236</f>
        <v>71.25</v>
      </c>
      <c r="P243" s="118">
        <f>'Data Set'!$AO236</f>
        <v>81.5</v>
      </c>
      <c r="Q243" s="118">
        <f t="shared" si="6"/>
        <v>72.5625</v>
      </c>
      <c r="R243" s="118">
        <f>ROWS($M$9:M243)</f>
        <v>235</v>
      </c>
      <c r="S243" s="118" t="str">
        <f t="shared" si="7"/>
        <v/>
      </c>
      <c r="T243" s="118" t="str">
        <f>IFERROR(SMALL($S$9:$S$908,ROWS($S$9:S243)),"")</f>
        <v/>
      </c>
      <c r="U243" s="118"/>
    </row>
    <row r="244" spans="3:21">
      <c r="C244" t="str">
        <f>IFERROR(INDEX($L$9:$Q$908,$T243,COLUMNS($A$10:A244)),"")</f>
        <v/>
      </c>
      <c r="D244" t="str">
        <f>IFERROR(INDEX($L$9:$Q$908,$T243,COLUMNS($A$10:B244)),"")</f>
        <v/>
      </c>
      <c r="F244" t="str">
        <f>IFERROR(INDEX($L$9:$Q$908,$T243,COLUMNS($A$10:D244)),"")</f>
        <v/>
      </c>
      <c r="I244" s="6">
        <v>3</v>
      </c>
      <c r="K244" s="118">
        <f>'Data Set'!$H237</f>
        <v>3</v>
      </c>
      <c r="L244" s="145" t="str">
        <f>Examination!$B239</f>
        <v>Guto Swift</v>
      </c>
      <c r="M244" s="118">
        <f>'Data Set'!$W237</f>
        <v>74.75</v>
      </c>
      <c r="N244" s="118">
        <f>'Data Set'!$AC237</f>
        <v>65.5</v>
      </c>
      <c r="O244" s="118">
        <f>'Data Set'!$AI237</f>
        <v>56.25</v>
      </c>
      <c r="P244" s="118">
        <f>'Data Set'!$AO237</f>
        <v>80.25</v>
      </c>
      <c r="Q244" s="118">
        <f t="shared" si="6"/>
        <v>69.1875</v>
      </c>
      <c r="R244" s="118">
        <f>ROWS($M$9:M244)</f>
        <v>236</v>
      </c>
      <c r="S244" s="118" t="str">
        <f t="shared" si="7"/>
        <v/>
      </c>
      <c r="T244" s="118" t="str">
        <f>IFERROR(SMALL($S$9:$S$908,ROWS($S$9:S244)),"")</f>
        <v/>
      </c>
      <c r="U244" s="118"/>
    </row>
    <row r="245" spans="3:21">
      <c r="C245" t="str">
        <f>IFERROR(INDEX($L$9:$Q$908,$T244,COLUMNS($A$10:A245)),"")</f>
        <v/>
      </c>
      <c r="D245" t="str">
        <f>IFERROR(INDEX($L$9:$Q$908,$T244,COLUMNS($A$10:B245)),"")</f>
        <v/>
      </c>
      <c r="F245" t="str">
        <f>IFERROR(INDEX($L$9:$Q$908,$T244,COLUMNS($A$10:D245)),"")</f>
        <v/>
      </c>
      <c r="I245" s="91">
        <v>3</v>
      </c>
      <c r="K245" s="118">
        <f>'Data Set'!$H238</f>
        <v>3</v>
      </c>
      <c r="L245" s="145" t="str">
        <f>Examination!$B240</f>
        <v>Sila Rossi</v>
      </c>
      <c r="M245" s="118">
        <f>'Data Set'!$W238</f>
        <v>63.5</v>
      </c>
      <c r="N245" s="118">
        <f>'Data Set'!$AC238</f>
        <v>68.25</v>
      </c>
      <c r="O245" s="118">
        <f>'Data Set'!$AI238</f>
        <v>89.25</v>
      </c>
      <c r="P245" s="118">
        <f>'Data Set'!$AO238</f>
        <v>74.5</v>
      </c>
      <c r="Q245" s="118">
        <f t="shared" si="6"/>
        <v>73.875</v>
      </c>
      <c r="R245" s="118">
        <f>ROWS($M$9:M245)</f>
        <v>237</v>
      </c>
      <c r="S245" s="118" t="str">
        <f t="shared" si="7"/>
        <v/>
      </c>
      <c r="T245" s="118" t="str">
        <f>IFERROR(SMALL($S$9:$S$908,ROWS($S$9:S245)),"")</f>
        <v/>
      </c>
      <c r="U245" s="118"/>
    </row>
    <row r="246" spans="3:21">
      <c r="C246" t="str">
        <f>IFERROR(INDEX($L$9:$Q$908,$T245,COLUMNS($A$10:A246)),"")</f>
        <v/>
      </c>
      <c r="D246" t="str">
        <f>IFERROR(INDEX($L$9:$Q$908,$T245,COLUMNS($A$10:B246)),"")</f>
        <v/>
      </c>
      <c r="F246" t="str">
        <f>IFERROR(INDEX($L$9:$Q$908,$T245,COLUMNS($A$10:D246)),"")</f>
        <v/>
      </c>
      <c r="I246" s="6">
        <v>3</v>
      </c>
      <c r="K246" s="118">
        <f>'Data Set'!$H239</f>
        <v>3</v>
      </c>
      <c r="L246" s="145" t="str">
        <f>Examination!$B241</f>
        <v>Nada Esparza</v>
      </c>
      <c r="M246" s="118">
        <f>'Data Set'!$W239</f>
        <v>79.5</v>
      </c>
      <c r="N246" s="118">
        <f>'Data Set'!$AC239</f>
        <v>61</v>
      </c>
      <c r="O246" s="118">
        <f>'Data Set'!$AI239</f>
        <v>61</v>
      </c>
      <c r="P246" s="118">
        <f>'Data Set'!$AO239</f>
        <v>67.25</v>
      </c>
      <c r="Q246" s="118">
        <f t="shared" si="6"/>
        <v>67.1875</v>
      </c>
      <c r="R246" s="118">
        <f>ROWS($M$9:M246)</f>
        <v>238</v>
      </c>
      <c r="S246" s="118" t="str">
        <f t="shared" si="7"/>
        <v/>
      </c>
      <c r="T246" s="118" t="str">
        <f>IFERROR(SMALL($S$9:$S$908,ROWS($S$9:S246)),"")</f>
        <v/>
      </c>
      <c r="U246" s="118"/>
    </row>
    <row r="247" spans="3:21">
      <c r="C247" t="str">
        <f>IFERROR(INDEX($L$9:$Q$908,$T246,COLUMNS($A$10:A247)),"")</f>
        <v/>
      </c>
      <c r="D247" t="str">
        <f>IFERROR(INDEX($L$9:$Q$908,$T246,COLUMNS($A$10:B247)),"")</f>
        <v/>
      </c>
      <c r="F247" t="str">
        <f>IFERROR(INDEX($L$9:$Q$908,$T246,COLUMNS($A$10:D247)),"")</f>
        <v/>
      </c>
      <c r="I247" s="91">
        <v>3</v>
      </c>
      <c r="K247" s="118">
        <f>'Data Set'!$H240</f>
        <v>3</v>
      </c>
      <c r="L247" s="145" t="str">
        <f>Examination!$B242</f>
        <v>Anoushka Derrick</v>
      </c>
      <c r="M247" s="118">
        <f>'Data Set'!$W240</f>
        <v>47</v>
      </c>
      <c r="N247" s="118">
        <f>'Data Set'!$AC240</f>
        <v>68.25</v>
      </c>
      <c r="O247" s="118">
        <f>'Data Set'!$AI240</f>
        <v>64.75</v>
      </c>
      <c r="P247" s="118">
        <f>'Data Set'!$AO240</f>
        <v>71.75</v>
      </c>
      <c r="Q247" s="118">
        <f t="shared" si="6"/>
        <v>62.9375</v>
      </c>
      <c r="R247" s="118">
        <f>ROWS($M$9:M247)</f>
        <v>239</v>
      </c>
      <c r="S247" s="118" t="str">
        <f t="shared" si="7"/>
        <v/>
      </c>
      <c r="T247" s="118" t="str">
        <f>IFERROR(SMALL($S$9:$S$908,ROWS($S$9:S247)),"")</f>
        <v/>
      </c>
      <c r="U247" s="118"/>
    </row>
    <row r="248" spans="3:21">
      <c r="C248" t="str">
        <f>IFERROR(INDEX($L$9:$Q$908,$T247,COLUMNS($A$10:A248)),"")</f>
        <v/>
      </c>
      <c r="D248" t="str">
        <f>IFERROR(INDEX($L$9:$Q$908,$T247,COLUMNS($A$10:B248)),"")</f>
        <v/>
      </c>
      <c r="F248" t="str">
        <f>IFERROR(INDEX($L$9:$Q$908,$T247,COLUMNS($A$10:D248)),"")</f>
        <v/>
      </c>
      <c r="I248" s="6">
        <v>3</v>
      </c>
      <c r="K248" s="118">
        <f>'Data Set'!$H241</f>
        <v>3</v>
      </c>
      <c r="L248" s="145" t="str">
        <f>Examination!$B243</f>
        <v>Terrell Faulkner</v>
      </c>
      <c r="M248" s="118">
        <f>'Data Set'!$W241</f>
        <v>77.75</v>
      </c>
      <c r="N248" s="118">
        <f>'Data Set'!$AC241</f>
        <v>64</v>
      </c>
      <c r="O248" s="118">
        <f>'Data Set'!$AI241</f>
        <v>57</v>
      </c>
      <c r="P248" s="118">
        <f>'Data Set'!$AO241</f>
        <v>76.25</v>
      </c>
      <c r="Q248" s="118">
        <f t="shared" si="6"/>
        <v>68.75</v>
      </c>
      <c r="R248" s="118">
        <f>ROWS($M$9:M248)</f>
        <v>240</v>
      </c>
      <c r="S248" s="118" t="str">
        <f t="shared" si="7"/>
        <v/>
      </c>
      <c r="T248" s="118" t="str">
        <f>IFERROR(SMALL($S$9:$S$908,ROWS($S$9:S248)),"")</f>
        <v/>
      </c>
      <c r="U248" s="118"/>
    </row>
    <row r="249" spans="3:21">
      <c r="C249" t="str">
        <f>IFERROR(INDEX($L$9:$Q$908,$T248,COLUMNS($A$10:A249)),"")</f>
        <v/>
      </c>
      <c r="D249" t="str">
        <f>IFERROR(INDEX($L$9:$Q$908,$T248,COLUMNS($A$10:B249)),"")</f>
        <v/>
      </c>
      <c r="F249" t="str">
        <f>IFERROR(INDEX($L$9:$Q$908,$T248,COLUMNS($A$10:D249)),"")</f>
        <v/>
      </c>
      <c r="I249" s="91">
        <v>3</v>
      </c>
      <c r="K249" s="118">
        <f>'Data Set'!$H242</f>
        <v>3</v>
      </c>
      <c r="L249" s="145" t="str">
        <f>Examination!$B244</f>
        <v>Robyn Hawes</v>
      </c>
      <c r="M249" s="118">
        <f>'Data Set'!$W242</f>
        <v>81.5</v>
      </c>
      <c r="N249" s="118">
        <f>'Data Set'!$AC242</f>
        <v>66.75</v>
      </c>
      <c r="O249" s="118">
        <f>'Data Set'!$AI242</f>
        <v>53</v>
      </c>
      <c r="P249" s="118">
        <f>'Data Set'!$AO242</f>
        <v>70</v>
      </c>
      <c r="Q249" s="118">
        <f t="shared" si="6"/>
        <v>67.8125</v>
      </c>
      <c r="R249" s="118">
        <f>ROWS($M$9:M249)</f>
        <v>241</v>
      </c>
      <c r="S249" s="118" t="str">
        <f t="shared" si="7"/>
        <v/>
      </c>
      <c r="T249" s="118" t="str">
        <f>IFERROR(SMALL($S$9:$S$908,ROWS($S$9:S249)),"")</f>
        <v/>
      </c>
      <c r="U249" s="118"/>
    </row>
    <row r="250" spans="3:21">
      <c r="C250" t="str">
        <f>IFERROR(INDEX($L$9:$Q$908,$T249,COLUMNS($A$10:A250)),"")</f>
        <v/>
      </c>
      <c r="D250" t="str">
        <f>IFERROR(INDEX($L$9:$Q$908,$T249,COLUMNS($A$10:B250)),"")</f>
        <v/>
      </c>
      <c r="F250" t="str">
        <f>IFERROR(INDEX($L$9:$Q$908,$T249,COLUMNS($A$10:D250)),"")</f>
        <v/>
      </c>
      <c r="I250" s="6">
        <v>3</v>
      </c>
      <c r="K250" s="118">
        <f>'Data Set'!$H243</f>
        <v>3</v>
      </c>
      <c r="L250" s="145" t="str">
        <f>Examination!$B245</f>
        <v>Ariel Macleod</v>
      </c>
      <c r="M250" s="118">
        <f>'Data Set'!$W243</f>
        <v>78.75</v>
      </c>
      <c r="N250" s="118">
        <f>'Data Set'!$AC243</f>
        <v>70.25</v>
      </c>
      <c r="O250" s="118">
        <f>'Data Set'!$AI243</f>
        <v>66</v>
      </c>
      <c r="P250" s="118">
        <f>'Data Set'!$AO243</f>
        <v>80</v>
      </c>
      <c r="Q250" s="118">
        <f t="shared" si="6"/>
        <v>73.75</v>
      </c>
      <c r="R250" s="118">
        <f>ROWS($M$9:M250)</f>
        <v>242</v>
      </c>
      <c r="S250" s="118" t="str">
        <f t="shared" si="7"/>
        <v/>
      </c>
      <c r="T250" s="118" t="str">
        <f>IFERROR(SMALL($S$9:$S$908,ROWS($S$9:S250)),"")</f>
        <v/>
      </c>
      <c r="U250" s="118"/>
    </row>
    <row r="251" spans="3:21">
      <c r="C251" t="str">
        <f>IFERROR(INDEX($L$9:$Q$908,$T250,COLUMNS($A$10:A251)),"")</f>
        <v/>
      </c>
      <c r="D251" t="str">
        <f>IFERROR(INDEX($L$9:$Q$908,$T250,COLUMNS($A$10:B251)),"")</f>
        <v/>
      </c>
      <c r="F251" t="str">
        <f>IFERROR(INDEX($L$9:$Q$908,$T250,COLUMNS($A$10:D251)),"")</f>
        <v/>
      </c>
      <c r="I251" s="91">
        <v>3</v>
      </c>
      <c r="K251" s="118">
        <f>'Data Set'!$H244</f>
        <v>3</v>
      </c>
      <c r="L251" s="145" t="str">
        <f>Examination!$B246</f>
        <v>Riley Hills</v>
      </c>
      <c r="M251" s="118">
        <f>'Data Set'!$W244</f>
        <v>65.75</v>
      </c>
      <c r="N251" s="118">
        <f>'Data Set'!$AC244</f>
        <v>57.25</v>
      </c>
      <c r="O251" s="118">
        <f>'Data Set'!$AI244</f>
        <v>63.75</v>
      </c>
      <c r="P251" s="118">
        <f>'Data Set'!$AO244</f>
        <v>87.75</v>
      </c>
      <c r="Q251" s="118">
        <f t="shared" si="6"/>
        <v>68.625</v>
      </c>
      <c r="R251" s="118">
        <f>ROWS($M$9:M251)</f>
        <v>243</v>
      </c>
      <c r="S251" s="118" t="str">
        <f t="shared" si="7"/>
        <v/>
      </c>
      <c r="T251" s="118" t="str">
        <f>IFERROR(SMALL($S$9:$S$908,ROWS($S$9:S251)),"")</f>
        <v/>
      </c>
      <c r="U251" s="118"/>
    </row>
    <row r="252" spans="3:21">
      <c r="C252" t="str">
        <f>IFERROR(INDEX($L$9:$Q$908,$T251,COLUMNS($A$10:A252)),"")</f>
        <v/>
      </c>
      <c r="D252" t="str">
        <f>IFERROR(INDEX($L$9:$Q$908,$T251,COLUMNS($A$10:B252)),"")</f>
        <v/>
      </c>
      <c r="F252" t="str">
        <f>IFERROR(INDEX($L$9:$Q$908,$T251,COLUMNS($A$10:D252)),"")</f>
        <v/>
      </c>
      <c r="I252" s="6">
        <v>3</v>
      </c>
      <c r="K252" s="118">
        <f>'Data Set'!$H245</f>
        <v>3</v>
      </c>
      <c r="L252" s="145" t="str">
        <f>Examination!$B247</f>
        <v>Anisah Blevins</v>
      </c>
      <c r="M252" s="118">
        <f>'Data Set'!$W245</f>
        <v>71.75</v>
      </c>
      <c r="N252" s="118">
        <f>'Data Set'!$AC245</f>
        <v>60</v>
      </c>
      <c r="O252" s="118">
        <f>'Data Set'!$AI245</f>
        <v>87.75</v>
      </c>
      <c r="P252" s="118">
        <f>'Data Set'!$AO245</f>
        <v>71.5</v>
      </c>
      <c r="Q252" s="118">
        <f t="shared" si="6"/>
        <v>72.75</v>
      </c>
      <c r="R252" s="118">
        <f>ROWS($M$9:M252)</f>
        <v>244</v>
      </c>
      <c r="S252" s="118" t="str">
        <f t="shared" si="7"/>
        <v/>
      </c>
      <c r="T252" s="118" t="str">
        <f>IFERROR(SMALL($S$9:$S$908,ROWS($S$9:S252)),"")</f>
        <v/>
      </c>
      <c r="U252" s="118"/>
    </row>
    <row r="253" spans="3:21">
      <c r="C253" t="str">
        <f>IFERROR(INDEX($L$9:$Q$908,$T252,COLUMNS($A$10:A253)),"")</f>
        <v/>
      </c>
      <c r="D253" t="str">
        <f>IFERROR(INDEX($L$9:$Q$908,$T252,COLUMNS($A$10:B253)),"")</f>
        <v/>
      </c>
      <c r="F253" t="str">
        <f>IFERROR(INDEX($L$9:$Q$908,$T252,COLUMNS($A$10:D253)),"")</f>
        <v/>
      </c>
      <c r="I253" s="91">
        <v>3</v>
      </c>
      <c r="K253" s="118">
        <f>'Data Set'!$H246</f>
        <v>3</v>
      </c>
      <c r="L253" s="145" t="str">
        <f>Examination!$B248</f>
        <v>Jeevan Russo</v>
      </c>
      <c r="M253" s="118">
        <f>'Data Set'!$W246</f>
        <v>75.25</v>
      </c>
      <c r="N253" s="118">
        <f>'Data Set'!$AC246</f>
        <v>74.75</v>
      </c>
      <c r="O253" s="118">
        <f>'Data Set'!$AI246</f>
        <v>65.75</v>
      </c>
      <c r="P253" s="118">
        <f>'Data Set'!$AO246</f>
        <v>58.75</v>
      </c>
      <c r="Q253" s="118">
        <f t="shared" si="6"/>
        <v>68.625</v>
      </c>
      <c r="R253" s="118">
        <f>ROWS($M$9:M253)</f>
        <v>245</v>
      </c>
      <c r="S253" s="118" t="str">
        <f t="shared" si="7"/>
        <v/>
      </c>
      <c r="T253" s="118" t="str">
        <f>IFERROR(SMALL($S$9:$S$908,ROWS($S$9:S253)),"")</f>
        <v/>
      </c>
      <c r="U253" s="118"/>
    </row>
    <row r="254" spans="3:21">
      <c r="C254" t="str">
        <f>IFERROR(INDEX($L$9:$Q$908,$T253,COLUMNS($A$10:A254)),"")</f>
        <v/>
      </c>
      <c r="D254" t="str">
        <f>IFERROR(INDEX($L$9:$Q$908,$T253,COLUMNS($A$10:B254)),"")</f>
        <v/>
      </c>
      <c r="F254" t="str">
        <f>IFERROR(INDEX($L$9:$Q$908,$T253,COLUMNS($A$10:D254)),"")</f>
        <v/>
      </c>
      <c r="I254" s="6">
        <v>3</v>
      </c>
      <c r="K254" s="118">
        <f>'Data Set'!$H247</f>
        <v>3</v>
      </c>
      <c r="L254" s="145" t="str">
        <f>Examination!$B249</f>
        <v>Aman Philip</v>
      </c>
      <c r="M254" s="118">
        <f>'Data Set'!$W247</f>
        <v>60</v>
      </c>
      <c r="N254" s="118">
        <f>'Data Set'!$AC247</f>
        <v>64.75</v>
      </c>
      <c r="O254" s="118">
        <f>'Data Set'!$AI247</f>
        <v>76</v>
      </c>
      <c r="P254" s="118">
        <f>'Data Set'!$AO247</f>
        <v>72.75</v>
      </c>
      <c r="Q254" s="118">
        <f t="shared" si="6"/>
        <v>68.375</v>
      </c>
      <c r="R254" s="118">
        <f>ROWS($M$9:M254)</f>
        <v>246</v>
      </c>
      <c r="S254" s="118" t="str">
        <f t="shared" si="7"/>
        <v/>
      </c>
      <c r="T254" s="118" t="str">
        <f>IFERROR(SMALL($S$9:$S$908,ROWS($S$9:S254)),"")</f>
        <v/>
      </c>
      <c r="U254" s="118"/>
    </row>
    <row r="255" spans="3:21">
      <c r="C255" t="str">
        <f>IFERROR(INDEX($L$9:$Q$908,$T254,COLUMNS($A$10:A255)),"")</f>
        <v/>
      </c>
      <c r="D255" t="str">
        <f>IFERROR(INDEX($L$9:$Q$908,$T254,COLUMNS($A$10:B255)),"")</f>
        <v/>
      </c>
      <c r="F255" t="str">
        <f>IFERROR(INDEX($L$9:$Q$908,$T254,COLUMNS($A$10:D255)),"")</f>
        <v/>
      </c>
      <c r="I255" s="91">
        <v>3</v>
      </c>
      <c r="K255" s="118">
        <f>'Data Set'!$H248</f>
        <v>3</v>
      </c>
      <c r="L255" s="145" t="str">
        <f>Examination!$B250</f>
        <v>Reegan Mcfarlane</v>
      </c>
      <c r="M255" s="118">
        <f>'Data Set'!$W248</f>
        <v>57.5</v>
      </c>
      <c r="N255" s="118">
        <f>'Data Set'!$AC248</f>
        <v>67.25</v>
      </c>
      <c r="O255" s="118">
        <f>'Data Set'!$AI248</f>
        <v>74.25</v>
      </c>
      <c r="P255" s="118">
        <f>'Data Set'!$AO248</f>
        <v>80</v>
      </c>
      <c r="Q255" s="118">
        <f t="shared" si="6"/>
        <v>69.75</v>
      </c>
      <c r="R255" s="118">
        <f>ROWS($M$9:M255)</f>
        <v>247</v>
      </c>
      <c r="S255" s="118" t="str">
        <f t="shared" si="7"/>
        <v/>
      </c>
      <c r="T255" s="118" t="str">
        <f>IFERROR(SMALL($S$9:$S$908,ROWS($S$9:S255)),"")</f>
        <v/>
      </c>
      <c r="U255" s="118"/>
    </row>
    <row r="256" spans="3:21">
      <c r="C256" t="str">
        <f>IFERROR(INDEX($L$9:$Q$908,$T255,COLUMNS($A$10:A256)),"")</f>
        <v/>
      </c>
      <c r="D256" t="str">
        <f>IFERROR(INDEX($L$9:$Q$908,$T255,COLUMNS($A$10:B256)),"")</f>
        <v/>
      </c>
      <c r="F256" t="str">
        <f>IFERROR(INDEX($L$9:$Q$908,$T255,COLUMNS($A$10:D256)),"")</f>
        <v/>
      </c>
      <c r="I256" s="6">
        <v>3</v>
      </c>
      <c r="K256" s="118">
        <f>'Data Set'!$H249</f>
        <v>3</v>
      </c>
      <c r="L256" s="145" t="str">
        <f>Examination!$B251</f>
        <v>Shivani Sexton</v>
      </c>
      <c r="M256" s="118">
        <f>'Data Set'!$W249</f>
        <v>55.75</v>
      </c>
      <c r="N256" s="118">
        <f>'Data Set'!$AC249</f>
        <v>70.25</v>
      </c>
      <c r="O256" s="118">
        <f>'Data Set'!$AI249</f>
        <v>67</v>
      </c>
      <c r="P256" s="118">
        <f>'Data Set'!$AO249</f>
        <v>73.5</v>
      </c>
      <c r="Q256" s="118">
        <f t="shared" si="6"/>
        <v>66.625</v>
      </c>
      <c r="R256" s="118">
        <f>ROWS($M$9:M256)</f>
        <v>248</v>
      </c>
      <c r="S256" s="118" t="str">
        <f t="shared" si="7"/>
        <v/>
      </c>
      <c r="T256" s="118" t="str">
        <f>IFERROR(SMALL($S$9:$S$908,ROWS($S$9:S256)),"")</f>
        <v/>
      </c>
      <c r="U256" s="118"/>
    </row>
    <row r="257" spans="3:21">
      <c r="C257" t="str">
        <f>IFERROR(INDEX($L$9:$Q$908,$T256,COLUMNS($A$10:A257)),"")</f>
        <v/>
      </c>
      <c r="D257" t="str">
        <f>IFERROR(INDEX($L$9:$Q$908,$T256,COLUMNS($A$10:B257)),"")</f>
        <v/>
      </c>
      <c r="F257" t="str">
        <f>IFERROR(INDEX($L$9:$Q$908,$T256,COLUMNS($A$10:D257)),"")</f>
        <v/>
      </c>
      <c r="I257" s="91">
        <v>3</v>
      </c>
      <c r="K257" s="118">
        <f>'Data Set'!$H250</f>
        <v>3</v>
      </c>
      <c r="L257" s="145" t="str">
        <f>Examination!$B252</f>
        <v>Artur Gordon</v>
      </c>
      <c r="M257" s="118">
        <f>'Data Set'!$W250</f>
        <v>61</v>
      </c>
      <c r="N257" s="118">
        <f>'Data Set'!$AC250</f>
        <v>58.75</v>
      </c>
      <c r="O257" s="118">
        <f>'Data Set'!$AI250</f>
        <v>64.75</v>
      </c>
      <c r="P257" s="118">
        <f>'Data Set'!$AO250</f>
        <v>58</v>
      </c>
      <c r="Q257" s="118">
        <f t="shared" si="6"/>
        <v>60.625</v>
      </c>
      <c r="R257" s="118">
        <f>ROWS($M$9:M257)</f>
        <v>249</v>
      </c>
      <c r="S257" s="118" t="str">
        <f t="shared" si="7"/>
        <v/>
      </c>
      <c r="T257" s="118" t="str">
        <f>IFERROR(SMALL($S$9:$S$908,ROWS($S$9:S257)),"")</f>
        <v/>
      </c>
      <c r="U257" s="118"/>
    </row>
    <row r="258" spans="3:21">
      <c r="C258" t="str">
        <f>IFERROR(INDEX($L$9:$Q$908,$T257,COLUMNS($A$10:A258)),"")</f>
        <v/>
      </c>
      <c r="D258" t="str">
        <f>IFERROR(INDEX($L$9:$Q$908,$T257,COLUMNS($A$10:B258)),"")</f>
        <v/>
      </c>
      <c r="F258" t="str">
        <f>IFERROR(INDEX($L$9:$Q$908,$T257,COLUMNS($A$10:D258)),"")</f>
        <v/>
      </c>
      <c r="I258" s="6">
        <v>3</v>
      </c>
      <c r="K258" s="118">
        <f>'Data Set'!$H251</f>
        <v>3</v>
      </c>
      <c r="L258" s="145" t="str">
        <f>Examination!$B253</f>
        <v>Tatiana Tucker</v>
      </c>
      <c r="M258" s="118">
        <f>'Data Set'!$W251</f>
        <v>68.25</v>
      </c>
      <c r="N258" s="118">
        <f>'Data Set'!$AC251</f>
        <v>72.25</v>
      </c>
      <c r="O258" s="118">
        <f>'Data Set'!$AI251</f>
        <v>53.75</v>
      </c>
      <c r="P258" s="118">
        <f>'Data Set'!$AO251</f>
        <v>57.75</v>
      </c>
      <c r="Q258" s="118">
        <f t="shared" si="6"/>
        <v>63</v>
      </c>
      <c r="R258" s="118">
        <f>ROWS($M$9:M258)</f>
        <v>250</v>
      </c>
      <c r="S258" s="118" t="str">
        <f t="shared" si="7"/>
        <v/>
      </c>
      <c r="T258" s="118" t="str">
        <f>IFERROR(SMALL($S$9:$S$908,ROWS($S$9:S258)),"")</f>
        <v/>
      </c>
      <c r="U258" s="118"/>
    </row>
    <row r="259" spans="3:21">
      <c r="C259" t="str">
        <f>IFERROR(INDEX($L$9:$Q$908,$T258,COLUMNS($A$10:A259)),"")</f>
        <v/>
      </c>
      <c r="D259" t="str">
        <f>IFERROR(INDEX($L$9:$Q$908,$T258,COLUMNS($A$10:B259)),"")</f>
        <v/>
      </c>
      <c r="F259" t="str">
        <f>IFERROR(INDEX($L$9:$Q$908,$T258,COLUMNS($A$10:D259)),"")</f>
        <v/>
      </c>
      <c r="I259" s="91">
        <v>3</v>
      </c>
      <c r="K259" s="118">
        <f>'Data Set'!$H252</f>
        <v>3</v>
      </c>
      <c r="L259" s="145" t="str">
        <f>Examination!$B254</f>
        <v>Dylan Begum</v>
      </c>
      <c r="M259" s="118">
        <f>'Data Set'!$W252</f>
        <v>65.75</v>
      </c>
      <c r="N259" s="118">
        <f>'Data Set'!$AC252</f>
        <v>59.75</v>
      </c>
      <c r="O259" s="118">
        <f>'Data Set'!$AI252</f>
        <v>52.75</v>
      </c>
      <c r="P259" s="118">
        <f>'Data Set'!$AO252</f>
        <v>60</v>
      </c>
      <c r="Q259" s="118">
        <f t="shared" si="6"/>
        <v>59.5625</v>
      </c>
      <c r="R259" s="118">
        <f>ROWS($M$9:M259)</f>
        <v>251</v>
      </c>
      <c r="S259" s="118" t="str">
        <f t="shared" si="7"/>
        <v/>
      </c>
      <c r="T259" s="118" t="str">
        <f>IFERROR(SMALL($S$9:$S$908,ROWS($S$9:S259)),"")</f>
        <v/>
      </c>
      <c r="U259" s="118"/>
    </row>
    <row r="260" spans="3:21">
      <c r="C260" t="str">
        <f>IFERROR(INDEX($L$9:$Q$908,$T259,COLUMNS($A$10:A260)),"")</f>
        <v/>
      </c>
      <c r="D260" t="str">
        <f>IFERROR(INDEX($L$9:$Q$908,$T259,COLUMNS($A$10:B260)),"")</f>
        <v/>
      </c>
      <c r="F260" t="str">
        <f>IFERROR(INDEX($L$9:$Q$908,$T259,COLUMNS($A$10:D260)),"")</f>
        <v/>
      </c>
      <c r="I260" s="6">
        <v>3</v>
      </c>
      <c r="K260" s="118">
        <f>'Data Set'!$H253</f>
        <v>3</v>
      </c>
      <c r="L260" s="145" t="str">
        <f>Examination!$B255</f>
        <v>Eamon Fritz</v>
      </c>
      <c r="M260" s="118">
        <f>'Data Set'!$W253</f>
        <v>64</v>
      </c>
      <c r="N260" s="118">
        <f>'Data Set'!$AC253</f>
        <v>60.5</v>
      </c>
      <c r="O260" s="118">
        <f>'Data Set'!$AI253</f>
        <v>68</v>
      </c>
      <c r="P260" s="118">
        <f>'Data Set'!$AO253</f>
        <v>70.5</v>
      </c>
      <c r="Q260" s="118">
        <f t="shared" si="6"/>
        <v>65.75</v>
      </c>
      <c r="R260" s="118">
        <f>ROWS($M$9:M260)</f>
        <v>252</v>
      </c>
      <c r="S260" s="118" t="str">
        <f t="shared" si="7"/>
        <v/>
      </c>
      <c r="T260" s="118" t="str">
        <f>IFERROR(SMALL($S$9:$S$908,ROWS($S$9:S260)),"")</f>
        <v/>
      </c>
      <c r="U260" s="118"/>
    </row>
    <row r="261" spans="3:21">
      <c r="C261" t="str">
        <f>IFERROR(INDEX($L$9:$Q$908,$T260,COLUMNS($A$10:A261)),"")</f>
        <v/>
      </c>
      <c r="D261" t="str">
        <f>IFERROR(INDEX($L$9:$Q$908,$T260,COLUMNS($A$10:B261)),"")</f>
        <v/>
      </c>
      <c r="F261" t="str">
        <f>IFERROR(INDEX($L$9:$Q$908,$T260,COLUMNS($A$10:D261)),"")</f>
        <v/>
      </c>
      <c r="I261" s="91">
        <v>3</v>
      </c>
      <c r="K261" s="118">
        <f>'Data Set'!$H254</f>
        <v>3</v>
      </c>
      <c r="L261" s="145" t="str">
        <f>Examination!$B256</f>
        <v>Mathilde Cantrell</v>
      </c>
      <c r="M261" s="118">
        <f>'Data Set'!$W254</f>
        <v>61</v>
      </c>
      <c r="N261" s="118">
        <f>'Data Set'!$AC254</f>
        <v>71</v>
      </c>
      <c r="O261" s="118">
        <f>'Data Set'!$AI254</f>
        <v>68.75</v>
      </c>
      <c r="P261" s="118">
        <f>'Data Set'!$AO254</f>
        <v>64.5</v>
      </c>
      <c r="Q261" s="118">
        <f t="shared" si="6"/>
        <v>66.3125</v>
      </c>
      <c r="R261" s="118">
        <f>ROWS($M$9:M261)</f>
        <v>253</v>
      </c>
      <c r="S261" s="118" t="str">
        <f t="shared" si="7"/>
        <v/>
      </c>
      <c r="T261" s="118" t="str">
        <f>IFERROR(SMALL($S$9:$S$908,ROWS($S$9:S261)),"")</f>
        <v/>
      </c>
      <c r="U261" s="118"/>
    </row>
    <row r="262" spans="3:21">
      <c r="C262" t="str">
        <f>IFERROR(INDEX($L$9:$Q$908,$T261,COLUMNS($A$10:A262)),"")</f>
        <v/>
      </c>
      <c r="D262" t="str">
        <f>IFERROR(INDEX($L$9:$Q$908,$T261,COLUMNS($A$10:B262)),"")</f>
        <v/>
      </c>
      <c r="F262" t="str">
        <f>IFERROR(INDEX($L$9:$Q$908,$T261,COLUMNS($A$10:D262)),"")</f>
        <v/>
      </c>
      <c r="I262" s="6">
        <v>3</v>
      </c>
      <c r="K262" s="118">
        <f>'Data Set'!$H255</f>
        <v>3</v>
      </c>
      <c r="L262" s="145" t="str">
        <f>Examination!$B257</f>
        <v>Filip Lynn</v>
      </c>
      <c r="M262" s="118">
        <f>'Data Set'!$W255</f>
        <v>74.5</v>
      </c>
      <c r="N262" s="118">
        <f>'Data Set'!$AC255</f>
        <v>79.25</v>
      </c>
      <c r="O262" s="118">
        <f>'Data Set'!$AI255</f>
        <v>46.25</v>
      </c>
      <c r="P262" s="118">
        <f>'Data Set'!$AO255</f>
        <v>74.25</v>
      </c>
      <c r="Q262" s="118">
        <f t="shared" si="6"/>
        <v>68.5625</v>
      </c>
      <c r="R262" s="118">
        <f>ROWS($M$9:M262)</f>
        <v>254</v>
      </c>
      <c r="S262" s="118" t="str">
        <f t="shared" si="7"/>
        <v/>
      </c>
      <c r="T262" s="118" t="str">
        <f>IFERROR(SMALL($S$9:$S$908,ROWS($S$9:S262)),"")</f>
        <v/>
      </c>
      <c r="U262" s="118"/>
    </row>
    <row r="263" spans="3:21">
      <c r="C263" t="str">
        <f>IFERROR(INDEX($L$9:$Q$908,$T262,COLUMNS($A$10:A263)),"")</f>
        <v/>
      </c>
      <c r="D263" t="str">
        <f>IFERROR(INDEX($L$9:$Q$908,$T262,COLUMNS($A$10:B263)),"")</f>
        <v/>
      </c>
      <c r="F263" t="str">
        <f>IFERROR(INDEX($L$9:$Q$908,$T262,COLUMNS($A$10:D263)),"")</f>
        <v/>
      </c>
      <c r="I263" s="91">
        <v>3</v>
      </c>
      <c r="K263" s="118">
        <f>'Data Set'!$H256</f>
        <v>3</v>
      </c>
      <c r="L263" s="145" t="str">
        <f>Examination!$B258</f>
        <v>Neve Gallagher</v>
      </c>
      <c r="M263" s="118">
        <f>'Data Set'!$W256</f>
        <v>63.75</v>
      </c>
      <c r="N263" s="118">
        <f>'Data Set'!$AC256</f>
        <v>58</v>
      </c>
      <c r="O263" s="118">
        <f>'Data Set'!$AI256</f>
        <v>70.75</v>
      </c>
      <c r="P263" s="118">
        <f>'Data Set'!$AO256</f>
        <v>89.75</v>
      </c>
      <c r="Q263" s="118">
        <f t="shared" si="6"/>
        <v>70.5625</v>
      </c>
      <c r="R263" s="118">
        <f>ROWS($M$9:M263)</f>
        <v>255</v>
      </c>
      <c r="S263" s="118" t="str">
        <f t="shared" si="7"/>
        <v/>
      </c>
      <c r="T263" s="118" t="str">
        <f>IFERROR(SMALL($S$9:$S$908,ROWS($S$9:S263)),"")</f>
        <v/>
      </c>
      <c r="U263" s="118"/>
    </row>
    <row r="264" spans="3:21">
      <c r="C264" t="str">
        <f>IFERROR(INDEX($L$9:$Q$908,$T263,COLUMNS($A$10:A264)),"")</f>
        <v/>
      </c>
      <c r="D264" t="str">
        <f>IFERROR(INDEX($L$9:$Q$908,$T263,COLUMNS($A$10:B264)),"")</f>
        <v/>
      </c>
      <c r="F264" t="str">
        <f>IFERROR(INDEX($L$9:$Q$908,$T263,COLUMNS($A$10:D264)),"")</f>
        <v/>
      </c>
      <c r="I264" s="6">
        <v>3</v>
      </c>
      <c r="K264" s="118">
        <f>'Data Set'!$H257</f>
        <v>3</v>
      </c>
      <c r="L264" s="145" t="str">
        <f>Examination!$B259</f>
        <v>Wilfred Bowman</v>
      </c>
      <c r="M264" s="118">
        <f>'Data Set'!$W257</f>
        <v>69.75</v>
      </c>
      <c r="N264" s="118">
        <f>'Data Set'!$AC257</f>
        <v>76</v>
      </c>
      <c r="O264" s="118">
        <f>'Data Set'!$AI257</f>
        <v>64.75</v>
      </c>
      <c r="P264" s="118">
        <f>'Data Set'!$AO257</f>
        <v>66.25</v>
      </c>
      <c r="Q264" s="118">
        <f t="shared" si="6"/>
        <v>69.1875</v>
      </c>
      <c r="R264" s="118">
        <f>ROWS($M$9:M264)</f>
        <v>256</v>
      </c>
      <c r="S264" s="118" t="str">
        <f t="shared" si="7"/>
        <v/>
      </c>
      <c r="T264" s="118" t="str">
        <f>IFERROR(SMALL($S$9:$S$908,ROWS($S$9:S264)),"")</f>
        <v/>
      </c>
      <c r="U264" s="118"/>
    </row>
    <row r="265" spans="3:21">
      <c r="C265" t="str">
        <f>IFERROR(INDEX($L$9:$Q$908,$T264,COLUMNS($A$10:A265)),"")</f>
        <v/>
      </c>
      <c r="D265" t="str">
        <f>IFERROR(INDEX($L$9:$Q$908,$T264,COLUMNS($A$10:B265)),"")</f>
        <v/>
      </c>
      <c r="F265" t="str">
        <f>IFERROR(INDEX($L$9:$Q$908,$T264,COLUMNS($A$10:D265)),"")</f>
        <v/>
      </c>
      <c r="I265" s="91">
        <v>3</v>
      </c>
      <c r="K265" s="118">
        <f>'Data Set'!$H258</f>
        <v>3</v>
      </c>
      <c r="L265" s="145" t="str">
        <f>Examination!$B260</f>
        <v>Ivor Riley</v>
      </c>
      <c r="M265" s="118">
        <f>'Data Set'!$W258</f>
        <v>71.25</v>
      </c>
      <c r="N265" s="118">
        <f>'Data Set'!$AC258</f>
        <v>72.75</v>
      </c>
      <c r="O265" s="118">
        <f>'Data Set'!$AI258</f>
        <v>77</v>
      </c>
      <c r="P265" s="118">
        <f>'Data Set'!$AO258</f>
        <v>81</v>
      </c>
      <c r="Q265" s="118">
        <f t="shared" si="6"/>
        <v>75.5</v>
      </c>
      <c r="R265" s="118">
        <f>ROWS($M$9:M265)</f>
        <v>257</v>
      </c>
      <c r="S265" s="118" t="str">
        <f t="shared" si="7"/>
        <v/>
      </c>
      <c r="T265" s="118" t="str">
        <f>IFERROR(SMALL($S$9:$S$908,ROWS($S$9:S265)),"")</f>
        <v/>
      </c>
      <c r="U265" s="118"/>
    </row>
    <row r="266" spans="3:21">
      <c r="C266" t="str">
        <f>IFERROR(INDEX($L$9:$Q$908,$T265,COLUMNS($A$10:A266)),"")</f>
        <v/>
      </c>
      <c r="D266" t="str">
        <f>IFERROR(INDEX($L$9:$Q$908,$T265,COLUMNS($A$10:B266)),"")</f>
        <v/>
      </c>
      <c r="F266" t="str">
        <f>IFERROR(INDEX($L$9:$Q$908,$T265,COLUMNS($A$10:D266)),"")</f>
        <v/>
      </c>
      <c r="I266" s="6">
        <v>3</v>
      </c>
      <c r="K266" s="118">
        <f>'Data Set'!$H259</f>
        <v>3</v>
      </c>
      <c r="L266" s="145" t="str">
        <f>Examination!$B261</f>
        <v>Danyal Lord</v>
      </c>
      <c r="M266" s="118">
        <f>'Data Set'!$W259</f>
        <v>88</v>
      </c>
      <c r="N266" s="118">
        <f>'Data Set'!$AC259</f>
        <v>64</v>
      </c>
      <c r="O266" s="118">
        <f>'Data Set'!$AI259</f>
        <v>67.25</v>
      </c>
      <c r="P266" s="118">
        <f>'Data Set'!$AO259</f>
        <v>45</v>
      </c>
      <c r="Q266" s="118">
        <f t="shared" ref="Q266:Q329" si="8">AVERAGE(M266:P266)</f>
        <v>66.0625</v>
      </c>
      <c r="R266" s="118">
        <f>ROWS($M$9:M266)</f>
        <v>258</v>
      </c>
      <c r="S266" s="118" t="str">
        <f t="shared" ref="S266:S329" si="9">IF($H$5=K266,R266,"")</f>
        <v/>
      </c>
      <c r="T266" s="118" t="str">
        <f>IFERROR(SMALL($S$9:$S$908,ROWS($S$9:S266)),"")</f>
        <v/>
      </c>
      <c r="U266" s="118"/>
    </row>
    <row r="267" spans="3:21">
      <c r="C267" t="str">
        <f>IFERROR(INDEX($L$9:$Q$908,$T266,COLUMNS($A$10:A267)),"")</f>
        <v/>
      </c>
      <c r="D267" t="str">
        <f>IFERROR(INDEX($L$9:$Q$908,$T266,COLUMNS($A$10:B267)),"")</f>
        <v/>
      </c>
      <c r="F267" t="str">
        <f>IFERROR(INDEX($L$9:$Q$908,$T266,COLUMNS($A$10:D267)),"")</f>
        <v/>
      </c>
      <c r="I267" s="91">
        <v>3</v>
      </c>
      <c r="K267" s="118">
        <f>'Data Set'!$H260</f>
        <v>3</v>
      </c>
      <c r="L267" s="145" t="str">
        <f>Examination!$B262</f>
        <v>Areebah Pitts</v>
      </c>
      <c r="M267" s="118">
        <f>'Data Set'!$W260</f>
        <v>55</v>
      </c>
      <c r="N267" s="118">
        <f>'Data Set'!$AC260</f>
        <v>72.5</v>
      </c>
      <c r="O267" s="118">
        <f>'Data Set'!$AI260</f>
        <v>74</v>
      </c>
      <c r="P267" s="118">
        <f>'Data Set'!$AO260</f>
        <v>74.5</v>
      </c>
      <c r="Q267" s="118">
        <f t="shared" si="8"/>
        <v>69</v>
      </c>
      <c r="R267" s="118">
        <f>ROWS($M$9:M267)</f>
        <v>259</v>
      </c>
      <c r="S267" s="118" t="str">
        <f t="shared" si="9"/>
        <v/>
      </c>
      <c r="T267" s="118" t="str">
        <f>IFERROR(SMALL($S$9:$S$908,ROWS($S$9:S267)),"")</f>
        <v/>
      </c>
      <c r="U267" s="118"/>
    </row>
    <row r="268" spans="3:21">
      <c r="C268" t="str">
        <f>IFERROR(INDEX($L$9:$Q$908,$T267,COLUMNS($A$10:A268)),"")</f>
        <v/>
      </c>
      <c r="D268" t="str">
        <f>IFERROR(INDEX($L$9:$Q$908,$T267,COLUMNS($A$10:B268)),"")</f>
        <v/>
      </c>
      <c r="F268" t="str">
        <f>IFERROR(INDEX($L$9:$Q$908,$T267,COLUMNS($A$10:D268)),"")</f>
        <v/>
      </c>
      <c r="I268" s="6">
        <v>3</v>
      </c>
      <c r="K268" s="118">
        <f>'Data Set'!$H261</f>
        <v>3</v>
      </c>
      <c r="L268" s="145" t="str">
        <f>Examination!$B263</f>
        <v>Duncan Ferreira</v>
      </c>
      <c r="M268" s="118">
        <f>'Data Set'!$W261</f>
        <v>71.75</v>
      </c>
      <c r="N268" s="118">
        <f>'Data Set'!$AC261</f>
        <v>71.25</v>
      </c>
      <c r="O268" s="118">
        <f>'Data Set'!$AI261</f>
        <v>43.25</v>
      </c>
      <c r="P268" s="118">
        <f>'Data Set'!$AO261</f>
        <v>51.75</v>
      </c>
      <c r="Q268" s="118">
        <f t="shared" si="8"/>
        <v>59.5</v>
      </c>
      <c r="R268" s="118">
        <f>ROWS($M$9:M268)</f>
        <v>260</v>
      </c>
      <c r="S268" s="118" t="str">
        <f t="shared" si="9"/>
        <v/>
      </c>
      <c r="T268" s="118" t="str">
        <f>IFERROR(SMALL($S$9:$S$908,ROWS($S$9:S268)),"")</f>
        <v/>
      </c>
      <c r="U268" s="118"/>
    </row>
    <row r="269" spans="3:21">
      <c r="C269" t="str">
        <f>IFERROR(INDEX($L$9:$Q$908,$T268,COLUMNS($A$10:A269)),"")</f>
        <v/>
      </c>
      <c r="D269" t="str">
        <f>IFERROR(INDEX($L$9:$Q$908,$T268,COLUMNS($A$10:B269)),"")</f>
        <v/>
      </c>
      <c r="F269" t="str">
        <f>IFERROR(INDEX($L$9:$Q$908,$T268,COLUMNS($A$10:D269)),"")</f>
        <v/>
      </c>
      <c r="I269" s="91">
        <v>3</v>
      </c>
      <c r="K269" s="118">
        <f>'Data Set'!$H262</f>
        <v>3</v>
      </c>
      <c r="L269" s="145" t="str">
        <f>Examination!$B264</f>
        <v>Chardonnay Cherry</v>
      </c>
      <c r="M269" s="118">
        <f>'Data Set'!$W262</f>
        <v>79.75</v>
      </c>
      <c r="N269" s="118">
        <f>'Data Set'!$AC262</f>
        <v>87.75</v>
      </c>
      <c r="O269" s="118">
        <f>'Data Set'!$AI262</f>
        <v>89.25</v>
      </c>
      <c r="P269" s="118">
        <f>'Data Set'!$AO262</f>
        <v>69.75</v>
      </c>
      <c r="Q269" s="118">
        <f t="shared" si="8"/>
        <v>81.625</v>
      </c>
      <c r="R269" s="118">
        <f>ROWS($M$9:M269)</f>
        <v>261</v>
      </c>
      <c r="S269" s="118" t="str">
        <f t="shared" si="9"/>
        <v/>
      </c>
      <c r="T269" s="118" t="str">
        <f>IFERROR(SMALL($S$9:$S$908,ROWS($S$9:S269)),"")</f>
        <v/>
      </c>
      <c r="U269" s="118"/>
    </row>
    <row r="270" spans="3:21">
      <c r="C270" t="str">
        <f>IFERROR(INDEX($L$9:$Q$908,$T269,COLUMNS($A$10:A270)),"")</f>
        <v/>
      </c>
      <c r="D270" t="str">
        <f>IFERROR(INDEX($L$9:$Q$908,$T269,COLUMNS($A$10:B270)),"")</f>
        <v/>
      </c>
      <c r="F270" t="str">
        <f>IFERROR(INDEX($L$9:$Q$908,$T269,COLUMNS($A$10:D270)),"")</f>
        <v/>
      </c>
      <c r="I270" s="6">
        <v>3</v>
      </c>
      <c r="K270" s="118">
        <f>'Data Set'!$H263</f>
        <v>3</v>
      </c>
      <c r="L270" s="145" t="str">
        <f>Examination!$B265</f>
        <v>Ayat Miranda</v>
      </c>
      <c r="M270" s="118">
        <f>'Data Set'!$W263</f>
        <v>68.5</v>
      </c>
      <c r="N270" s="118">
        <f>'Data Set'!$AC263</f>
        <v>67.25</v>
      </c>
      <c r="O270" s="118">
        <f>'Data Set'!$AI263</f>
        <v>70.75</v>
      </c>
      <c r="P270" s="118">
        <f>'Data Set'!$AO263</f>
        <v>56</v>
      </c>
      <c r="Q270" s="118">
        <f t="shared" si="8"/>
        <v>65.625</v>
      </c>
      <c r="R270" s="118">
        <f>ROWS($M$9:M270)</f>
        <v>262</v>
      </c>
      <c r="S270" s="118" t="str">
        <f t="shared" si="9"/>
        <v/>
      </c>
      <c r="T270" s="118" t="str">
        <f>IFERROR(SMALL($S$9:$S$908,ROWS($S$9:S270)),"")</f>
        <v/>
      </c>
      <c r="U270" s="118"/>
    </row>
    <row r="271" spans="3:21">
      <c r="C271" t="str">
        <f>IFERROR(INDEX($L$9:$Q$908,$T270,COLUMNS($A$10:A271)),"")</f>
        <v/>
      </c>
      <c r="D271" t="str">
        <f>IFERROR(INDEX($L$9:$Q$908,$T270,COLUMNS($A$10:B271)),"")</f>
        <v/>
      </c>
      <c r="F271" t="str">
        <f>IFERROR(INDEX($L$9:$Q$908,$T270,COLUMNS($A$10:D271)),"")</f>
        <v/>
      </c>
      <c r="I271" s="91">
        <v>3</v>
      </c>
      <c r="K271" s="118">
        <f>'Data Set'!$H264</f>
        <v>3</v>
      </c>
      <c r="L271" s="145" t="str">
        <f>Examination!$B266</f>
        <v>Charley Amin</v>
      </c>
      <c r="M271" s="118">
        <f>'Data Set'!$W264</f>
        <v>66.5</v>
      </c>
      <c r="N271" s="118">
        <f>'Data Set'!$AC264</f>
        <v>73.75</v>
      </c>
      <c r="O271" s="118">
        <f>'Data Set'!$AI264</f>
        <v>53</v>
      </c>
      <c r="P271" s="118">
        <f>'Data Set'!$AO264</f>
        <v>69.5</v>
      </c>
      <c r="Q271" s="118">
        <f t="shared" si="8"/>
        <v>65.6875</v>
      </c>
      <c r="R271" s="118">
        <f>ROWS($M$9:M271)</f>
        <v>263</v>
      </c>
      <c r="S271" s="118" t="str">
        <f t="shared" si="9"/>
        <v/>
      </c>
      <c r="T271" s="118" t="str">
        <f>IFERROR(SMALL($S$9:$S$908,ROWS($S$9:S271)),"")</f>
        <v/>
      </c>
      <c r="U271" s="118"/>
    </row>
    <row r="272" spans="3:21">
      <c r="C272" t="str">
        <f>IFERROR(INDEX($L$9:$Q$908,$T271,COLUMNS($A$10:A272)),"")</f>
        <v/>
      </c>
      <c r="D272" t="str">
        <f>IFERROR(INDEX($L$9:$Q$908,$T271,COLUMNS($A$10:B272)),"")</f>
        <v/>
      </c>
      <c r="F272" t="str">
        <f>IFERROR(INDEX($L$9:$Q$908,$T271,COLUMNS($A$10:D272)),"")</f>
        <v/>
      </c>
      <c r="I272" s="6">
        <v>3</v>
      </c>
      <c r="K272" s="118">
        <f>'Data Set'!$H265</f>
        <v>3</v>
      </c>
      <c r="L272" s="145" t="str">
        <f>Examination!$B267</f>
        <v>Shea Valencia</v>
      </c>
      <c r="M272" s="118">
        <f>'Data Set'!$W265</f>
        <v>86.5</v>
      </c>
      <c r="N272" s="118">
        <f>'Data Set'!$AC265</f>
        <v>65.75</v>
      </c>
      <c r="O272" s="118">
        <f>'Data Set'!$AI265</f>
        <v>63.25</v>
      </c>
      <c r="P272" s="118">
        <f>'Data Set'!$AO265</f>
        <v>74.75</v>
      </c>
      <c r="Q272" s="118">
        <f t="shared" si="8"/>
        <v>72.5625</v>
      </c>
      <c r="R272" s="118">
        <f>ROWS($M$9:M272)</f>
        <v>264</v>
      </c>
      <c r="S272" s="118" t="str">
        <f t="shared" si="9"/>
        <v/>
      </c>
      <c r="T272" s="118" t="str">
        <f>IFERROR(SMALL($S$9:$S$908,ROWS($S$9:S272)),"")</f>
        <v/>
      </c>
      <c r="U272" s="118"/>
    </row>
    <row r="273" spans="3:21">
      <c r="C273" t="str">
        <f>IFERROR(INDEX($L$9:$Q$908,$T272,COLUMNS($A$10:A273)),"")</f>
        <v/>
      </c>
      <c r="D273" t="str">
        <f>IFERROR(INDEX($L$9:$Q$908,$T272,COLUMNS($A$10:B273)),"")</f>
        <v/>
      </c>
      <c r="F273" t="str">
        <f>IFERROR(INDEX($L$9:$Q$908,$T272,COLUMNS($A$10:D273)),"")</f>
        <v/>
      </c>
      <c r="I273" s="91">
        <v>3</v>
      </c>
      <c r="K273" s="118">
        <f>'Data Set'!$H266</f>
        <v>3</v>
      </c>
      <c r="L273" s="145" t="str">
        <f>Examination!$B268</f>
        <v>Jett Lee</v>
      </c>
      <c r="M273" s="118">
        <f>'Data Set'!$W266</f>
        <v>79</v>
      </c>
      <c r="N273" s="118">
        <f>'Data Set'!$AC266</f>
        <v>77.75</v>
      </c>
      <c r="O273" s="118">
        <f>'Data Set'!$AI266</f>
        <v>83</v>
      </c>
      <c r="P273" s="118">
        <f>'Data Set'!$AO266</f>
        <v>67</v>
      </c>
      <c r="Q273" s="118">
        <f t="shared" si="8"/>
        <v>76.6875</v>
      </c>
      <c r="R273" s="118">
        <f>ROWS($M$9:M273)</f>
        <v>265</v>
      </c>
      <c r="S273" s="118" t="str">
        <f t="shared" si="9"/>
        <v/>
      </c>
      <c r="T273" s="118" t="str">
        <f>IFERROR(SMALL($S$9:$S$908,ROWS($S$9:S273)),"")</f>
        <v/>
      </c>
      <c r="U273" s="118"/>
    </row>
    <row r="274" spans="3:21">
      <c r="C274" t="str">
        <f>IFERROR(INDEX($L$9:$Q$908,$T273,COLUMNS($A$10:A274)),"")</f>
        <v/>
      </c>
      <c r="D274" t="str">
        <f>IFERROR(INDEX($L$9:$Q$908,$T273,COLUMNS($A$10:B274)),"")</f>
        <v/>
      </c>
      <c r="F274" t="str">
        <f>IFERROR(INDEX($L$9:$Q$908,$T273,COLUMNS($A$10:D274)),"")</f>
        <v/>
      </c>
      <c r="I274" s="6">
        <v>3</v>
      </c>
      <c r="K274" s="118">
        <f>'Data Set'!$H267</f>
        <v>3</v>
      </c>
      <c r="L274" s="145" t="str">
        <f>Examination!$B269</f>
        <v>Tayah Horton</v>
      </c>
      <c r="M274" s="118">
        <f>'Data Set'!$W267</f>
        <v>71.5</v>
      </c>
      <c r="N274" s="118">
        <f>'Data Set'!$AC267</f>
        <v>60.25</v>
      </c>
      <c r="O274" s="118">
        <f>'Data Set'!$AI267</f>
        <v>64.5</v>
      </c>
      <c r="P274" s="118">
        <f>'Data Set'!$AO267</f>
        <v>71.5</v>
      </c>
      <c r="Q274" s="118">
        <f t="shared" si="8"/>
        <v>66.9375</v>
      </c>
      <c r="R274" s="118">
        <f>ROWS($M$9:M274)</f>
        <v>266</v>
      </c>
      <c r="S274" s="118" t="str">
        <f t="shared" si="9"/>
        <v/>
      </c>
      <c r="T274" s="118" t="str">
        <f>IFERROR(SMALL($S$9:$S$908,ROWS($S$9:S274)),"")</f>
        <v/>
      </c>
      <c r="U274" s="118"/>
    </row>
    <row r="275" spans="3:21">
      <c r="C275" t="str">
        <f>IFERROR(INDEX($L$9:$Q$908,$T274,COLUMNS($A$10:A275)),"")</f>
        <v/>
      </c>
      <c r="D275" t="str">
        <f>IFERROR(INDEX($L$9:$Q$908,$T274,COLUMNS($A$10:B275)),"")</f>
        <v/>
      </c>
      <c r="F275" t="str">
        <f>IFERROR(INDEX($L$9:$Q$908,$T274,COLUMNS($A$10:D275)),"")</f>
        <v/>
      </c>
      <c r="I275" s="91">
        <v>3</v>
      </c>
      <c r="K275" s="118">
        <f>'Data Set'!$H268</f>
        <v>3</v>
      </c>
      <c r="L275" s="145" t="str">
        <f>Examination!$B270</f>
        <v>Matei Dodd</v>
      </c>
      <c r="M275" s="118">
        <f>'Data Set'!$W268</f>
        <v>71.25</v>
      </c>
      <c r="N275" s="118">
        <f>'Data Set'!$AC268</f>
        <v>74</v>
      </c>
      <c r="O275" s="118">
        <f>'Data Set'!$AI268</f>
        <v>60.25</v>
      </c>
      <c r="P275" s="118">
        <f>'Data Set'!$AO268</f>
        <v>73.5</v>
      </c>
      <c r="Q275" s="118">
        <f t="shared" si="8"/>
        <v>69.75</v>
      </c>
      <c r="R275" s="118">
        <f>ROWS($M$9:M275)</f>
        <v>267</v>
      </c>
      <c r="S275" s="118" t="str">
        <f t="shared" si="9"/>
        <v/>
      </c>
      <c r="T275" s="118" t="str">
        <f>IFERROR(SMALL($S$9:$S$908,ROWS($S$9:S275)),"")</f>
        <v/>
      </c>
      <c r="U275" s="118"/>
    </row>
    <row r="276" spans="3:21">
      <c r="C276" t="str">
        <f>IFERROR(INDEX($L$9:$Q$908,$T275,COLUMNS($A$10:A276)),"")</f>
        <v/>
      </c>
      <c r="D276" t="str">
        <f>IFERROR(INDEX($L$9:$Q$908,$T275,COLUMNS($A$10:B276)),"")</f>
        <v/>
      </c>
      <c r="F276" t="str">
        <f>IFERROR(INDEX($L$9:$Q$908,$T275,COLUMNS($A$10:D276)),"")</f>
        <v/>
      </c>
      <c r="I276" s="6">
        <v>3</v>
      </c>
      <c r="K276" s="118">
        <f>'Data Set'!$H269</f>
        <v>3</v>
      </c>
      <c r="L276" s="145" t="str">
        <f>Examination!$B271</f>
        <v>Issa Blankenship</v>
      </c>
      <c r="M276" s="118">
        <f>'Data Set'!$W269</f>
        <v>67.5</v>
      </c>
      <c r="N276" s="118">
        <f>'Data Set'!$AC269</f>
        <v>72.75</v>
      </c>
      <c r="O276" s="118">
        <f>'Data Set'!$AI269</f>
        <v>68.25</v>
      </c>
      <c r="P276" s="118">
        <f>'Data Set'!$AO269</f>
        <v>63.75</v>
      </c>
      <c r="Q276" s="118">
        <f t="shared" si="8"/>
        <v>68.0625</v>
      </c>
      <c r="R276" s="118">
        <f>ROWS($M$9:M276)</f>
        <v>268</v>
      </c>
      <c r="S276" s="118" t="str">
        <f t="shared" si="9"/>
        <v/>
      </c>
      <c r="T276" s="118" t="str">
        <f>IFERROR(SMALL($S$9:$S$908,ROWS($S$9:S276)),"")</f>
        <v/>
      </c>
      <c r="U276" s="118"/>
    </row>
    <row r="277" spans="3:21">
      <c r="C277" t="str">
        <f>IFERROR(INDEX($L$9:$Q$908,$T276,COLUMNS($A$10:A277)),"")</f>
        <v/>
      </c>
      <c r="D277" t="str">
        <f>IFERROR(INDEX($L$9:$Q$908,$T276,COLUMNS($A$10:B277)),"")</f>
        <v/>
      </c>
      <c r="F277" t="str">
        <f>IFERROR(INDEX($L$9:$Q$908,$T276,COLUMNS($A$10:D277)),"")</f>
        <v/>
      </c>
      <c r="I277" s="91">
        <v>3</v>
      </c>
      <c r="K277" s="118">
        <f>'Data Set'!$H270</f>
        <v>3</v>
      </c>
      <c r="L277" s="145" t="str">
        <f>Examination!$B272</f>
        <v>Fox Ewing</v>
      </c>
      <c r="M277" s="118">
        <f>'Data Set'!$W270</f>
        <v>66.25</v>
      </c>
      <c r="N277" s="118">
        <f>'Data Set'!$AC270</f>
        <v>63</v>
      </c>
      <c r="O277" s="118">
        <f>'Data Set'!$AI270</f>
        <v>64.25</v>
      </c>
      <c r="P277" s="118">
        <f>'Data Set'!$AO270</f>
        <v>70.75</v>
      </c>
      <c r="Q277" s="118">
        <f t="shared" si="8"/>
        <v>66.0625</v>
      </c>
      <c r="R277" s="118">
        <f>ROWS($M$9:M277)</f>
        <v>269</v>
      </c>
      <c r="S277" s="118" t="str">
        <f t="shared" si="9"/>
        <v/>
      </c>
      <c r="T277" s="118" t="str">
        <f>IFERROR(SMALL($S$9:$S$908,ROWS($S$9:S277)),"")</f>
        <v/>
      </c>
      <c r="U277" s="118"/>
    </row>
    <row r="278" spans="3:21">
      <c r="C278" t="str">
        <f>IFERROR(INDEX($L$9:$Q$908,$T277,COLUMNS($A$10:A278)),"")</f>
        <v/>
      </c>
      <c r="D278" t="str">
        <f>IFERROR(INDEX($L$9:$Q$908,$T277,COLUMNS($A$10:B278)),"")</f>
        <v/>
      </c>
      <c r="F278" t="str">
        <f>IFERROR(INDEX($L$9:$Q$908,$T277,COLUMNS($A$10:D278)),"")</f>
        <v/>
      </c>
      <c r="I278" s="6">
        <v>3</v>
      </c>
      <c r="K278" s="118">
        <f>'Data Set'!$H271</f>
        <v>3</v>
      </c>
      <c r="L278" s="145" t="str">
        <f>Examination!$B273</f>
        <v>Braiden Holcomb</v>
      </c>
      <c r="M278" s="118">
        <f>'Data Set'!$W271</f>
        <v>54.5</v>
      </c>
      <c r="N278" s="118">
        <f>'Data Set'!$AC271</f>
        <v>63.75</v>
      </c>
      <c r="O278" s="118">
        <f>'Data Set'!$AI271</f>
        <v>63.25</v>
      </c>
      <c r="P278" s="118">
        <f>'Data Set'!$AO271</f>
        <v>74.25</v>
      </c>
      <c r="Q278" s="118">
        <f t="shared" si="8"/>
        <v>63.9375</v>
      </c>
      <c r="R278" s="118">
        <f>ROWS($M$9:M278)</f>
        <v>270</v>
      </c>
      <c r="S278" s="118" t="str">
        <f t="shared" si="9"/>
        <v/>
      </c>
      <c r="T278" s="118" t="str">
        <f>IFERROR(SMALL($S$9:$S$908,ROWS($S$9:S278)),"")</f>
        <v/>
      </c>
      <c r="U278" s="118"/>
    </row>
    <row r="279" spans="3:21">
      <c r="C279" t="str">
        <f>IFERROR(INDEX($L$9:$Q$908,$T278,COLUMNS($A$10:A279)),"")</f>
        <v/>
      </c>
      <c r="D279" t="str">
        <f>IFERROR(INDEX($L$9:$Q$908,$T278,COLUMNS($A$10:B279)),"")</f>
        <v/>
      </c>
      <c r="F279" t="str">
        <f>IFERROR(INDEX($L$9:$Q$908,$T278,COLUMNS($A$10:D279)),"")</f>
        <v/>
      </c>
      <c r="I279" s="91">
        <v>3</v>
      </c>
      <c r="K279" s="118">
        <f>'Data Set'!$H272</f>
        <v>3</v>
      </c>
      <c r="L279" s="145" t="str">
        <f>Examination!$B274</f>
        <v>Clinton Ayers</v>
      </c>
      <c r="M279" s="118">
        <f>'Data Set'!$W272</f>
        <v>66.25</v>
      </c>
      <c r="N279" s="118">
        <f>'Data Set'!$AC272</f>
        <v>73.75</v>
      </c>
      <c r="O279" s="118">
        <f>'Data Set'!$AI272</f>
        <v>56</v>
      </c>
      <c r="P279" s="118">
        <f>'Data Set'!$AO272</f>
        <v>59.5</v>
      </c>
      <c r="Q279" s="118">
        <f t="shared" si="8"/>
        <v>63.875</v>
      </c>
      <c r="R279" s="118">
        <f>ROWS($M$9:M279)</f>
        <v>271</v>
      </c>
      <c r="S279" s="118" t="str">
        <f t="shared" si="9"/>
        <v/>
      </c>
      <c r="T279" s="118" t="str">
        <f>IFERROR(SMALL($S$9:$S$908,ROWS($S$9:S279)),"")</f>
        <v/>
      </c>
      <c r="U279" s="118"/>
    </row>
    <row r="280" spans="3:21">
      <c r="C280" t="str">
        <f>IFERROR(INDEX($L$9:$Q$908,$T279,COLUMNS($A$10:A280)),"")</f>
        <v/>
      </c>
      <c r="D280" t="str">
        <f>IFERROR(INDEX($L$9:$Q$908,$T279,COLUMNS($A$10:B280)),"")</f>
        <v/>
      </c>
      <c r="F280" t="str">
        <f>IFERROR(INDEX($L$9:$Q$908,$T279,COLUMNS($A$10:D280)),"")</f>
        <v/>
      </c>
      <c r="I280" s="6">
        <v>3</v>
      </c>
      <c r="K280" s="118">
        <f>'Data Set'!$H273</f>
        <v>3</v>
      </c>
      <c r="L280" s="145" t="str">
        <f>Examination!$B275</f>
        <v>Rosa Patel</v>
      </c>
      <c r="M280" s="118">
        <f>'Data Set'!$W273</f>
        <v>77</v>
      </c>
      <c r="N280" s="118">
        <f>'Data Set'!$AC273</f>
        <v>67.75</v>
      </c>
      <c r="O280" s="118">
        <f>'Data Set'!$AI273</f>
        <v>80.5</v>
      </c>
      <c r="P280" s="118">
        <f>'Data Set'!$AO273</f>
        <v>72.75</v>
      </c>
      <c r="Q280" s="118">
        <f t="shared" si="8"/>
        <v>74.5</v>
      </c>
      <c r="R280" s="118">
        <f>ROWS($M$9:M280)</f>
        <v>272</v>
      </c>
      <c r="S280" s="118" t="str">
        <f t="shared" si="9"/>
        <v/>
      </c>
      <c r="T280" s="118" t="str">
        <f>IFERROR(SMALL($S$9:$S$908,ROWS($S$9:S280)),"")</f>
        <v/>
      </c>
      <c r="U280" s="118"/>
    </row>
    <row r="281" spans="3:21">
      <c r="C281" t="str">
        <f>IFERROR(INDEX($L$9:$Q$908,$T280,COLUMNS($A$10:A281)),"")</f>
        <v/>
      </c>
      <c r="D281" t="str">
        <f>IFERROR(INDEX($L$9:$Q$908,$T280,COLUMNS($A$10:B281)),"")</f>
        <v/>
      </c>
      <c r="F281" t="str">
        <f>IFERROR(INDEX($L$9:$Q$908,$T280,COLUMNS($A$10:D281)),"")</f>
        <v/>
      </c>
      <c r="I281" s="91">
        <v>3</v>
      </c>
      <c r="K281" s="118">
        <f>'Data Set'!$H274</f>
        <v>3</v>
      </c>
      <c r="L281" s="145" t="str">
        <f>Examination!$B276</f>
        <v>Dionne Howarth</v>
      </c>
      <c r="M281" s="118">
        <f>'Data Set'!$W274</f>
        <v>57.25</v>
      </c>
      <c r="N281" s="118">
        <f>'Data Set'!$AC274</f>
        <v>69.75</v>
      </c>
      <c r="O281" s="118">
        <f>'Data Set'!$AI274</f>
        <v>61.5</v>
      </c>
      <c r="P281" s="118">
        <f>'Data Set'!$AO274</f>
        <v>87.25</v>
      </c>
      <c r="Q281" s="118">
        <f t="shared" si="8"/>
        <v>68.9375</v>
      </c>
      <c r="R281" s="118">
        <f>ROWS($M$9:M281)</f>
        <v>273</v>
      </c>
      <c r="S281" s="118" t="str">
        <f t="shared" si="9"/>
        <v/>
      </c>
      <c r="T281" s="118" t="str">
        <f>IFERROR(SMALL($S$9:$S$908,ROWS($S$9:S281)),"")</f>
        <v/>
      </c>
      <c r="U281" s="118"/>
    </row>
    <row r="282" spans="3:21">
      <c r="C282" t="str">
        <f>IFERROR(INDEX($L$9:$Q$908,$T281,COLUMNS($A$10:A282)),"")</f>
        <v/>
      </c>
      <c r="D282" t="str">
        <f>IFERROR(INDEX($L$9:$Q$908,$T281,COLUMNS($A$10:B282)),"")</f>
        <v/>
      </c>
      <c r="F282" t="str">
        <f>IFERROR(INDEX($L$9:$Q$908,$T281,COLUMNS($A$10:D282)),"")</f>
        <v/>
      </c>
      <c r="I282" s="6">
        <v>3</v>
      </c>
      <c r="K282" s="118">
        <f>'Data Set'!$H275</f>
        <v>3</v>
      </c>
      <c r="L282" s="145" t="str">
        <f>Examination!$B277</f>
        <v>Alex Lynch</v>
      </c>
      <c r="M282" s="118">
        <f>'Data Set'!$W275</f>
        <v>64.25</v>
      </c>
      <c r="N282" s="118">
        <f>'Data Set'!$AC275</f>
        <v>72.5</v>
      </c>
      <c r="O282" s="118">
        <f>'Data Set'!$AI275</f>
        <v>73</v>
      </c>
      <c r="P282" s="118">
        <f>'Data Set'!$AO275</f>
        <v>72</v>
      </c>
      <c r="Q282" s="118">
        <f t="shared" si="8"/>
        <v>70.4375</v>
      </c>
      <c r="R282" s="118">
        <f>ROWS($M$9:M282)</f>
        <v>274</v>
      </c>
      <c r="S282" s="118" t="str">
        <f t="shared" si="9"/>
        <v/>
      </c>
      <c r="T282" s="118" t="str">
        <f>IFERROR(SMALL($S$9:$S$908,ROWS($S$9:S282)),"")</f>
        <v/>
      </c>
      <c r="U282" s="118"/>
    </row>
    <row r="283" spans="3:21">
      <c r="C283" t="str">
        <f>IFERROR(INDEX($L$9:$Q$908,$T282,COLUMNS($A$10:A283)),"")</f>
        <v/>
      </c>
      <c r="D283" t="str">
        <f>IFERROR(INDEX($L$9:$Q$908,$T282,COLUMNS($A$10:B283)),"")</f>
        <v/>
      </c>
      <c r="F283" t="str">
        <f>IFERROR(INDEX($L$9:$Q$908,$T282,COLUMNS($A$10:D283)),"")</f>
        <v/>
      </c>
      <c r="I283" s="91">
        <v>3</v>
      </c>
      <c r="K283" s="118">
        <f>'Data Set'!$H276</f>
        <v>3</v>
      </c>
      <c r="L283" s="145" t="str">
        <f>Examination!$B278</f>
        <v>Mehdi Hansen</v>
      </c>
      <c r="M283" s="118">
        <f>'Data Set'!$W276</f>
        <v>90.75</v>
      </c>
      <c r="N283" s="118">
        <f>'Data Set'!$AC276</f>
        <v>78.5</v>
      </c>
      <c r="O283" s="118">
        <f>'Data Set'!$AI276</f>
        <v>67.5</v>
      </c>
      <c r="P283" s="118">
        <f>'Data Set'!$AO276</f>
        <v>65.5</v>
      </c>
      <c r="Q283" s="118">
        <f t="shared" si="8"/>
        <v>75.5625</v>
      </c>
      <c r="R283" s="118">
        <f>ROWS($M$9:M283)</f>
        <v>275</v>
      </c>
      <c r="S283" s="118" t="str">
        <f t="shared" si="9"/>
        <v/>
      </c>
      <c r="T283" s="118" t="str">
        <f>IFERROR(SMALL($S$9:$S$908,ROWS($S$9:S283)),"")</f>
        <v/>
      </c>
      <c r="U283" s="118"/>
    </row>
    <row r="284" spans="3:21">
      <c r="C284" t="str">
        <f>IFERROR(INDEX($L$9:$Q$908,$T283,COLUMNS($A$10:A284)),"")</f>
        <v/>
      </c>
      <c r="D284" t="str">
        <f>IFERROR(INDEX($L$9:$Q$908,$T283,COLUMNS($A$10:B284)),"")</f>
        <v/>
      </c>
      <c r="F284" t="str">
        <f>IFERROR(INDEX($L$9:$Q$908,$T283,COLUMNS($A$10:D284)),"")</f>
        <v/>
      </c>
      <c r="I284" s="6">
        <v>3</v>
      </c>
      <c r="K284" s="118">
        <f>'Data Set'!$H277</f>
        <v>3</v>
      </c>
      <c r="L284" s="145" t="str">
        <f>Examination!$B279</f>
        <v>Hugo Thomas</v>
      </c>
      <c r="M284" s="118">
        <f>'Data Set'!$W277</f>
        <v>70.75</v>
      </c>
      <c r="N284" s="118">
        <f>'Data Set'!$AC277</f>
        <v>78.75</v>
      </c>
      <c r="O284" s="118">
        <f>'Data Set'!$AI277</f>
        <v>66</v>
      </c>
      <c r="P284" s="118">
        <f>'Data Set'!$AO277</f>
        <v>79</v>
      </c>
      <c r="Q284" s="118">
        <f t="shared" si="8"/>
        <v>73.625</v>
      </c>
      <c r="R284" s="118">
        <f>ROWS($M$9:M284)</f>
        <v>276</v>
      </c>
      <c r="S284" s="118" t="str">
        <f t="shared" si="9"/>
        <v/>
      </c>
      <c r="T284" s="118" t="str">
        <f>IFERROR(SMALL($S$9:$S$908,ROWS($S$9:S284)),"")</f>
        <v/>
      </c>
      <c r="U284" s="118"/>
    </row>
    <row r="285" spans="3:21">
      <c r="C285" t="str">
        <f>IFERROR(INDEX($L$9:$Q$908,$T284,COLUMNS($A$10:A285)),"")</f>
        <v/>
      </c>
      <c r="D285" t="str">
        <f>IFERROR(INDEX($L$9:$Q$908,$T284,COLUMNS($A$10:B285)),"")</f>
        <v/>
      </c>
      <c r="F285" t="str">
        <f>IFERROR(INDEX($L$9:$Q$908,$T284,COLUMNS($A$10:D285)),"")</f>
        <v/>
      </c>
      <c r="I285" s="91">
        <v>3</v>
      </c>
      <c r="K285" s="118">
        <f>'Data Set'!$H278</f>
        <v>3</v>
      </c>
      <c r="L285" s="145" t="str">
        <f>Examination!$B280</f>
        <v>Sydney Forbes</v>
      </c>
      <c r="M285" s="118">
        <f>'Data Set'!$W278</f>
        <v>70</v>
      </c>
      <c r="N285" s="118">
        <f>'Data Set'!$AC278</f>
        <v>71.5</v>
      </c>
      <c r="O285" s="118">
        <f>'Data Set'!$AI278</f>
        <v>63.75</v>
      </c>
      <c r="P285" s="118">
        <f>'Data Set'!$AO278</f>
        <v>65.75</v>
      </c>
      <c r="Q285" s="118">
        <f t="shared" si="8"/>
        <v>67.75</v>
      </c>
      <c r="R285" s="118">
        <f>ROWS($M$9:M285)</f>
        <v>277</v>
      </c>
      <c r="S285" s="118" t="str">
        <f t="shared" si="9"/>
        <v/>
      </c>
      <c r="T285" s="118" t="str">
        <f>IFERROR(SMALL($S$9:$S$908,ROWS($S$9:S285)),"")</f>
        <v/>
      </c>
      <c r="U285" s="118"/>
    </row>
    <row r="286" spans="3:21">
      <c r="C286" t="str">
        <f>IFERROR(INDEX($L$9:$Q$908,$T285,COLUMNS($A$10:A286)),"")</f>
        <v/>
      </c>
      <c r="D286" t="str">
        <f>IFERROR(INDEX($L$9:$Q$908,$T285,COLUMNS($A$10:B286)),"")</f>
        <v/>
      </c>
      <c r="F286" t="str">
        <f>IFERROR(INDEX($L$9:$Q$908,$T285,COLUMNS($A$10:D286)),"")</f>
        <v/>
      </c>
      <c r="I286" s="6">
        <v>3</v>
      </c>
      <c r="K286" s="118">
        <f>'Data Set'!$H279</f>
        <v>3</v>
      </c>
      <c r="L286" s="145" t="str">
        <f>Examination!$B281</f>
        <v>Shiv Gutierrez</v>
      </c>
      <c r="M286" s="118">
        <f>'Data Set'!$W279</f>
        <v>62.75</v>
      </c>
      <c r="N286" s="118">
        <f>'Data Set'!$AC279</f>
        <v>69.75</v>
      </c>
      <c r="O286" s="118">
        <f>'Data Set'!$AI279</f>
        <v>79.75</v>
      </c>
      <c r="P286" s="118">
        <f>'Data Set'!$AO279</f>
        <v>60.5</v>
      </c>
      <c r="Q286" s="118">
        <f t="shared" si="8"/>
        <v>68.1875</v>
      </c>
      <c r="R286" s="118">
        <f>ROWS($M$9:M286)</f>
        <v>278</v>
      </c>
      <c r="S286" s="118" t="str">
        <f t="shared" si="9"/>
        <v/>
      </c>
      <c r="T286" s="118" t="str">
        <f>IFERROR(SMALL($S$9:$S$908,ROWS($S$9:S286)),"")</f>
        <v/>
      </c>
      <c r="U286" s="118"/>
    </row>
    <row r="287" spans="3:21">
      <c r="C287" t="str">
        <f>IFERROR(INDEX($L$9:$Q$908,$T286,COLUMNS($A$10:A287)),"")</f>
        <v/>
      </c>
      <c r="D287" t="str">
        <f>IFERROR(INDEX($L$9:$Q$908,$T286,COLUMNS($A$10:B287)),"")</f>
        <v/>
      </c>
      <c r="F287" t="str">
        <f>IFERROR(INDEX($L$9:$Q$908,$T286,COLUMNS($A$10:D287)),"")</f>
        <v/>
      </c>
      <c r="I287" s="91">
        <v>4</v>
      </c>
      <c r="K287" s="118">
        <f>'Data Set'!$H280</f>
        <v>3</v>
      </c>
      <c r="L287" s="145" t="str">
        <f>Examination!$B282</f>
        <v>Caolan Cameron</v>
      </c>
      <c r="M287" s="118">
        <f>'Data Set'!$W280</f>
        <v>60.75</v>
      </c>
      <c r="N287" s="118">
        <f>'Data Set'!$AC280</f>
        <v>67.5</v>
      </c>
      <c r="O287" s="118">
        <f>'Data Set'!$AI280</f>
        <v>83.5</v>
      </c>
      <c r="P287" s="118">
        <f>'Data Set'!$AO280</f>
        <v>66</v>
      </c>
      <c r="Q287" s="118">
        <f t="shared" si="8"/>
        <v>69.4375</v>
      </c>
      <c r="R287" s="118">
        <f>ROWS($M$9:M287)</f>
        <v>279</v>
      </c>
      <c r="S287" s="118" t="str">
        <f t="shared" si="9"/>
        <v/>
      </c>
      <c r="T287" s="118" t="str">
        <f>IFERROR(SMALL($S$9:$S$908,ROWS($S$9:S287)),"")</f>
        <v/>
      </c>
      <c r="U287" s="118"/>
    </row>
    <row r="288" spans="3:21">
      <c r="C288" t="str">
        <f>IFERROR(INDEX($L$9:$Q$908,$T287,COLUMNS($A$10:A288)),"")</f>
        <v/>
      </c>
      <c r="D288" t="str">
        <f>IFERROR(INDEX($L$9:$Q$908,$T287,COLUMNS($A$10:B288)),"")</f>
        <v/>
      </c>
      <c r="F288" t="str">
        <f>IFERROR(INDEX($L$9:$Q$908,$T287,COLUMNS($A$10:D288)),"")</f>
        <v/>
      </c>
      <c r="I288" s="6">
        <v>4</v>
      </c>
      <c r="K288" s="118">
        <f>'Data Set'!$H281</f>
        <v>3</v>
      </c>
      <c r="L288" s="145" t="str">
        <f>Examination!$B283</f>
        <v>Cai Humphreys</v>
      </c>
      <c r="M288" s="118">
        <f>'Data Set'!$W281</f>
        <v>73.25</v>
      </c>
      <c r="N288" s="118">
        <f>'Data Set'!$AC281</f>
        <v>57</v>
      </c>
      <c r="O288" s="118">
        <f>'Data Set'!$AI281</f>
        <v>78.25</v>
      </c>
      <c r="P288" s="118">
        <f>'Data Set'!$AO281</f>
        <v>63.5</v>
      </c>
      <c r="Q288" s="118">
        <f t="shared" si="8"/>
        <v>68</v>
      </c>
      <c r="R288" s="118">
        <f>ROWS($M$9:M288)</f>
        <v>280</v>
      </c>
      <c r="S288" s="118" t="str">
        <f t="shared" si="9"/>
        <v/>
      </c>
      <c r="T288" s="118" t="str">
        <f>IFERROR(SMALL($S$9:$S$908,ROWS($S$9:S288)),"")</f>
        <v/>
      </c>
      <c r="U288" s="118"/>
    </row>
    <row r="289" spans="3:21">
      <c r="C289" t="str">
        <f>IFERROR(INDEX($L$9:$Q$908,$T288,COLUMNS($A$10:A289)),"")</f>
        <v/>
      </c>
      <c r="D289" t="str">
        <f>IFERROR(INDEX($L$9:$Q$908,$T288,COLUMNS($A$10:B289)),"")</f>
        <v/>
      </c>
      <c r="F289" t="str">
        <f>IFERROR(INDEX($L$9:$Q$908,$T288,COLUMNS($A$10:D289)),"")</f>
        <v/>
      </c>
      <c r="I289" s="91">
        <v>4</v>
      </c>
      <c r="K289" s="118">
        <f>'Data Set'!$H282</f>
        <v>4</v>
      </c>
      <c r="L289" s="145" t="str">
        <f>Examination!$B284</f>
        <v>Taylah Guy</v>
      </c>
      <c r="M289" s="118">
        <f>'Data Set'!$W282</f>
        <v>60.75</v>
      </c>
      <c r="N289" s="118">
        <f>'Data Set'!$AC282</f>
        <v>48.25</v>
      </c>
      <c r="O289" s="118">
        <f>'Data Set'!$AI282</f>
        <v>70</v>
      </c>
      <c r="P289" s="118">
        <f>'Data Set'!$AO282</f>
        <v>50.25</v>
      </c>
      <c r="Q289" s="118">
        <f t="shared" si="8"/>
        <v>57.3125</v>
      </c>
      <c r="R289" s="118">
        <f>ROWS($M$9:M289)</f>
        <v>281</v>
      </c>
      <c r="S289" s="118" t="str">
        <f t="shared" si="9"/>
        <v/>
      </c>
      <c r="T289" s="118" t="str">
        <f>IFERROR(SMALL($S$9:$S$908,ROWS($S$9:S289)),"")</f>
        <v/>
      </c>
      <c r="U289" s="118"/>
    </row>
    <row r="290" spans="3:21">
      <c r="C290" t="str">
        <f>IFERROR(INDEX($L$9:$Q$908,$T289,COLUMNS($A$10:A290)),"")</f>
        <v/>
      </c>
      <c r="D290" t="str">
        <f>IFERROR(INDEX($L$9:$Q$908,$T289,COLUMNS($A$10:B290)),"")</f>
        <v/>
      </c>
      <c r="F290" t="str">
        <f>IFERROR(INDEX($L$9:$Q$908,$T289,COLUMNS($A$10:D290)),"")</f>
        <v/>
      </c>
      <c r="I290" s="6">
        <v>4</v>
      </c>
      <c r="K290" s="118">
        <f>'Data Set'!$H283</f>
        <v>4</v>
      </c>
      <c r="L290" s="145" t="str">
        <f>Examination!$B285</f>
        <v>Maya Mccarthy</v>
      </c>
      <c r="M290" s="118">
        <f>'Data Set'!$W283</f>
        <v>60.25</v>
      </c>
      <c r="N290" s="118">
        <f>'Data Set'!$AC283</f>
        <v>71.75</v>
      </c>
      <c r="O290" s="118">
        <f>'Data Set'!$AI283</f>
        <v>62</v>
      </c>
      <c r="P290" s="118">
        <f>'Data Set'!$AO283</f>
        <v>64.25</v>
      </c>
      <c r="Q290" s="118">
        <f t="shared" si="8"/>
        <v>64.5625</v>
      </c>
      <c r="R290" s="118">
        <f>ROWS($M$9:M290)</f>
        <v>282</v>
      </c>
      <c r="S290" s="118" t="str">
        <f t="shared" si="9"/>
        <v/>
      </c>
      <c r="T290" s="118" t="str">
        <f>IFERROR(SMALL($S$9:$S$908,ROWS($S$9:S290)),"")</f>
        <v/>
      </c>
      <c r="U290" s="118"/>
    </row>
    <row r="291" spans="3:21">
      <c r="C291" t="str">
        <f>IFERROR(INDEX($L$9:$Q$908,$T290,COLUMNS($A$10:A291)),"")</f>
        <v/>
      </c>
      <c r="D291" t="str">
        <f>IFERROR(INDEX($L$9:$Q$908,$T290,COLUMNS($A$10:B291)),"")</f>
        <v/>
      </c>
      <c r="F291" t="str">
        <f>IFERROR(INDEX($L$9:$Q$908,$T290,COLUMNS($A$10:D291)),"")</f>
        <v/>
      </c>
      <c r="I291" s="91">
        <v>4</v>
      </c>
      <c r="K291" s="118">
        <f>'Data Set'!$H284</f>
        <v>4</v>
      </c>
      <c r="L291" s="145" t="str">
        <f>Examination!$B286</f>
        <v>Prince Mcfadden</v>
      </c>
      <c r="M291" s="118">
        <f>'Data Set'!$W284</f>
        <v>55</v>
      </c>
      <c r="N291" s="118">
        <f>'Data Set'!$AC284</f>
        <v>58.5</v>
      </c>
      <c r="O291" s="118">
        <f>'Data Set'!$AI284</f>
        <v>74.75</v>
      </c>
      <c r="P291" s="118">
        <f>'Data Set'!$AO284</f>
        <v>75.25</v>
      </c>
      <c r="Q291" s="118">
        <f t="shared" si="8"/>
        <v>65.875</v>
      </c>
      <c r="R291" s="118">
        <f>ROWS($M$9:M291)</f>
        <v>283</v>
      </c>
      <c r="S291" s="118" t="str">
        <f t="shared" si="9"/>
        <v/>
      </c>
      <c r="T291" s="118" t="str">
        <f>IFERROR(SMALL($S$9:$S$908,ROWS($S$9:S291)),"")</f>
        <v/>
      </c>
      <c r="U291" s="118"/>
    </row>
    <row r="292" spans="3:21">
      <c r="C292" t="str">
        <f>IFERROR(INDEX($L$9:$Q$908,$T291,COLUMNS($A$10:A292)),"")</f>
        <v/>
      </c>
      <c r="D292" t="str">
        <f>IFERROR(INDEX($L$9:$Q$908,$T291,COLUMNS($A$10:B292)),"")</f>
        <v/>
      </c>
      <c r="F292" t="str">
        <f>IFERROR(INDEX($L$9:$Q$908,$T291,COLUMNS($A$10:D292)),"")</f>
        <v/>
      </c>
      <c r="I292" s="6">
        <v>4</v>
      </c>
      <c r="K292" s="118">
        <f>'Data Set'!$H285</f>
        <v>4</v>
      </c>
      <c r="L292" s="145" t="str">
        <f>Examination!$B287</f>
        <v>Tillie Morton</v>
      </c>
      <c r="M292" s="118">
        <f>'Data Set'!$W285</f>
        <v>74</v>
      </c>
      <c r="N292" s="118">
        <f>'Data Set'!$AC285</f>
        <v>73</v>
      </c>
      <c r="O292" s="118">
        <f>'Data Set'!$AI285</f>
        <v>62.25</v>
      </c>
      <c r="P292" s="118">
        <f>'Data Set'!$AO285</f>
        <v>54.25</v>
      </c>
      <c r="Q292" s="118">
        <f t="shared" si="8"/>
        <v>65.875</v>
      </c>
      <c r="R292" s="118">
        <f>ROWS($M$9:M292)</f>
        <v>284</v>
      </c>
      <c r="S292" s="118" t="str">
        <f t="shared" si="9"/>
        <v/>
      </c>
      <c r="T292" s="118" t="str">
        <f>IFERROR(SMALL($S$9:$S$908,ROWS($S$9:S292)),"")</f>
        <v/>
      </c>
      <c r="U292" s="118"/>
    </row>
    <row r="293" spans="3:21">
      <c r="C293" t="str">
        <f>IFERROR(INDEX($L$9:$Q$908,$T292,COLUMNS($A$10:A293)),"")</f>
        <v/>
      </c>
      <c r="D293" t="str">
        <f>IFERROR(INDEX($L$9:$Q$908,$T292,COLUMNS($A$10:B293)),"")</f>
        <v/>
      </c>
      <c r="F293" t="str">
        <f>IFERROR(INDEX($L$9:$Q$908,$T292,COLUMNS($A$10:D293)),"")</f>
        <v/>
      </c>
      <c r="I293" s="91">
        <v>4</v>
      </c>
      <c r="K293" s="118">
        <f>'Data Set'!$H286</f>
        <v>4</v>
      </c>
      <c r="L293" s="145" t="str">
        <f>Examination!$B288</f>
        <v>Lindsey Clark</v>
      </c>
      <c r="M293" s="118">
        <f>'Data Set'!$W286</f>
        <v>67.25</v>
      </c>
      <c r="N293" s="118">
        <f>'Data Set'!$AC286</f>
        <v>59</v>
      </c>
      <c r="O293" s="118">
        <f>'Data Set'!$AI286</f>
        <v>66</v>
      </c>
      <c r="P293" s="118">
        <f>'Data Set'!$AO286</f>
        <v>78.5</v>
      </c>
      <c r="Q293" s="118">
        <f t="shared" si="8"/>
        <v>67.6875</v>
      </c>
      <c r="R293" s="118">
        <f>ROWS($M$9:M293)</f>
        <v>285</v>
      </c>
      <c r="S293" s="118" t="str">
        <f t="shared" si="9"/>
        <v/>
      </c>
      <c r="T293" s="118" t="str">
        <f>IFERROR(SMALL($S$9:$S$908,ROWS($S$9:S293)),"")</f>
        <v/>
      </c>
      <c r="U293" s="118"/>
    </row>
    <row r="294" spans="3:21">
      <c r="C294" t="str">
        <f>IFERROR(INDEX($L$9:$Q$908,$T293,COLUMNS($A$10:A294)),"")</f>
        <v/>
      </c>
      <c r="D294" t="str">
        <f>IFERROR(INDEX($L$9:$Q$908,$T293,COLUMNS($A$10:B294)),"")</f>
        <v/>
      </c>
      <c r="F294" t="str">
        <f>IFERROR(INDEX($L$9:$Q$908,$T293,COLUMNS($A$10:D294)),"")</f>
        <v/>
      </c>
      <c r="I294" s="6">
        <v>4</v>
      </c>
      <c r="K294" s="118">
        <f>'Data Set'!$H287</f>
        <v>4</v>
      </c>
      <c r="L294" s="145" t="str">
        <f>Examination!$B289</f>
        <v>Tashan Mejia</v>
      </c>
      <c r="M294" s="118">
        <f>'Data Set'!$W287</f>
        <v>64.75</v>
      </c>
      <c r="N294" s="118">
        <f>'Data Set'!$AC287</f>
        <v>59.25</v>
      </c>
      <c r="O294" s="118">
        <f>'Data Set'!$AI287</f>
        <v>82</v>
      </c>
      <c r="P294" s="118">
        <f>'Data Set'!$AO287</f>
        <v>60.75</v>
      </c>
      <c r="Q294" s="118">
        <f t="shared" si="8"/>
        <v>66.6875</v>
      </c>
      <c r="R294" s="118">
        <f>ROWS($M$9:M294)</f>
        <v>286</v>
      </c>
      <c r="S294" s="118" t="str">
        <f t="shared" si="9"/>
        <v/>
      </c>
      <c r="T294" s="118" t="str">
        <f>IFERROR(SMALL($S$9:$S$908,ROWS($S$9:S294)),"")</f>
        <v/>
      </c>
      <c r="U294" s="118"/>
    </row>
    <row r="295" spans="3:21" ht="18" customHeight="1">
      <c r="C295" t="str">
        <f>IFERROR(INDEX($L$9:$Q$908,$T294,COLUMNS($A$10:A295)),"")</f>
        <v/>
      </c>
      <c r="D295" t="str">
        <f>IFERROR(INDEX($L$9:$Q$908,$T294,COLUMNS($A$10:B295)),"")</f>
        <v/>
      </c>
      <c r="F295" t="str">
        <f>IFERROR(INDEX($L$9:$Q$908,$T294,COLUMNS($A$10:D295)),"")</f>
        <v/>
      </c>
      <c r="I295" s="91">
        <v>4</v>
      </c>
      <c r="K295" s="118">
        <f>'Data Set'!$H288</f>
        <v>4</v>
      </c>
      <c r="L295" s="145" t="str">
        <f>Examination!$B290</f>
        <v>Khadijah Joseph</v>
      </c>
      <c r="M295" s="118">
        <f>'Data Set'!$W288</f>
        <v>67.75</v>
      </c>
      <c r="N295" s="118">
        <f>'Data Set'!$AC288</f>
        <v>69.5</v>
      </c>
      <c r="O295" s="118">
        <f>'Data Set'!$AI288</f>
        <v>56.5</v>
      </c>
      <c r="P295" s="118">
        <f>'Data Set'!$AO288</f>
        <v>70.5</v>
      </c>
      <c r="Q295" s="118">
        <f t="shared" si="8"/>
        <v>66.0625</v>
      </c>
      <c r="R295" s="118">
        <f>ROWS($M$9:M295)</f>
        <v>287</v>
      </c>
      <c r="S295" s="118" t="str">
        <f t="shared" si="9"/>
        <v/>
      </c>
      <c r="T295" s="118" t="str">
        <f>IFERROR(SMALL($S$9:$S$908,ROWS($S$9:S295)),"")</f>
        <v/>
      </c>
      <c r="U295" s="118"/>
    </row>
    <row r="296" spans="3:21">
      <c r="C296" t="str">
        <f>IFERROR(INDEX($L$9:$Q$908,$T295,COLUMNS($A$10:A296)),"")</f>
        <v/>
      </c>
      <c r="D296" t="str">
        <f>IFERROR(INDEX($L$9:$Q$908,$T295,COLUMNS($A$10:B296)),"")</f>
        <v/>
      </c>
      <c r="F296" t="str">
        <f>IFERROR(INDEX($L$9:$Q$908,$T295,COLUMNS($A$10:D296)),"")</f>
        <v/>
      </c>
      <c r="I296" s="6">
        <v>4</v>
      </c>
      <c r="K296" s="118">
        <f>'Data Set'!$H289</f>
        <v>4</v>
      </c>
      <c r="L296" s="145" t="str">
        <f>Examination!$B291</f>
        <v>Freddie Chambers</v>
      </c>
      <c r="M296" s="118">
        <f>'Data Set'!$W289</f>
        <v>93.25</v>
      </c>
      <c r="N296" s="118">
        <f>'Data Set'!$AC289</f>
        <v>78.75</v>
      </c>
      <c r="O296" s="118">
        <f>'Data Set'!$AI289</f>
        <v>56.75</v>
      </c>
      <c r="P296" s="118">
        <f>'Data Set'!$AO289</f>
        <v>50</v>
      </c>
      <c r="Q296" s="118">
        <f t="shared" si="8"/>
        <v>69.6875</v>
      </c>
      <c r="R296" s="118">
        <f>ROWS($M$9:M296)</f>
        <v>288</v>
      </c>
      <c r="S296" s="118" t="str">
        <f t="shared" si="9"/>
        <v/>
      </c>
      <c r="T296" s="118" t="str">
        <f>IFERROR(SMALL($S$9:$S$908,ROWS($S$9:S296)),"")</f>
        <v/>
      </c>
      <c r="U296" s="118"/>
    </row>
    <row r="297" spans="3:21">
      <c r="C297" t="str">
        <f>IFERROR(INDEX($L$9:$Q$908,$T296,COLUMNS($A$10:A297)),"")</f>
        <v/>
      </c>
      <c r="D297" t="str">
        <f>IFERROR(INDEX($L$9:$Q$908,$T296,COLUMNS($A$10:B297)),"")</f>
        <v/>
      </c>
      <c r="F297" t="str">
        <f>IFERROR(INDEX($L$9:$Q$908,$T296,COLUMNS($A$10:D297)),"")</f>
        <v/>
      </c>
      <c r="I297" s="91">
        <v>4</v>
      </c>
      <c r="K297" s="118">
        <f>'Data Set'!$H290</f>
        <v>4</v>
      </c>
      <c r="L297" s="145" t="str">
        <f>Examination!$B292</f>
        <v>Magdalena Maxwell</v>
      </c>
      <c r="M297" s="118">
        <f>'Data Set'!$W290</f>
        <v>78.5</v>
      </c>
      <c r="N297" s="118">
        <f>'Data Set'!$AC290</f>
        <v>72.5</v>
      </c>
      <c r="O297" s="118">
        <f>'Data Set'!$AI290</f>
        <v>81.75</v>
      </c>
      <c r="P297" s="118">
        <f>'Data Set'!$AO290</f>
        <v>51.75</v>
      </c>
      <c r="Q297" s="118">
        <f t="shared" si="8"/>
        <v>71.125</v>
      </c>
      <c r="R297" s="118">
        <f>ROWS($M$9:M297)</f>
        <v>289</v>
      </c>
      <c r="S297" s="118" t="str">
        <f t="shared" si="9"/>
        <v/>
      </c>
      <c r="T297" s="118" t="str">
        <f>IFERROR(SMALL($S$9:$S$908,ROWS($S$9:S297)),"")</f>
        <v/>
      </c>
      <c r="U297" s="118"/>
    </row>
    <row r="298" spans="3:21">
      <c r="C298" t="str">
        <f>IFERROR(INDEX($L$9:$Q$908,$T297,COLUMNS($A$10:A298)),"")</f>
        <v/>
      </c>
      <c r="D298" t="str">
        <f>IFERROR(INDEX($L$9:$Q$908,$T297,COLUMNS($A$10:B298)),"")</f>
        <v/>
      </c>
      <c r="F298" t="str">
        <f>IFERROR(INDEX($L$9:$Q$908,$T297,COLUMNS($A$10:D298)),"")</f>
        <v/>
      </c>
      <c r="I298" s="6">
        <v>4</v>
      </c>
      <c r="K298" s="118">
        <f>'Data Set'!$H291</f>
        <v>4</v>
      </c>
      <c r="L298" s="145" t="str">
        <f>Examination!$B293</f>
        <v>Jorgie Hanson</v>
      </c>
      <c r="M298" s="118">
        <f>'Data Set'!$W291</f>
        <v>55.75</v>
      </c>
      <c r="N298" s="118">
        <f>'Data Set'!$AC291</f>
        <v>50</v>
      </c>
      <c r="O298" s="118">
        <f>'Data Set'!$AI291</f>
        <v>72.75</v>
      </c>
      <c r="P298" s="118">
        <f>'Data Set'!$AO291</f>
        <v>75.5</v>
      </c>
      <c r="Q298" s="118">
        <f t="shared" si="8"/>
        <v>63.5</v>
      </c>
      <c r="R298" s="118">
        <f>ROWS($M$9:M298)</f>
        <v>290</v>
      </c>
      <c r="S298" s="118" t="str">
        <f t="shared" si="9"/>
        <v/>
      </c>
      <c r="T298" s="118" t="str">
        <f>IFERROR(SMALL($S$9:$S$908,ROWS($S$9:S298)),"")</f>
        <v/>
      </c>
      <c r="U298" s="118"/>
    </row>
    <row r="299" spans="3:21">
      <c r="C299" t="str">
        <f>IFERROR(INDEX($L$9:$Q$908,$T298,COLUMNS($A$10:A299)),"")</f>
        <v/>
      </c>
      <c r="D299" t="str">
        <f>IFERROR(INDEX($L$9:$Q$908,$T298,COLUMNS($A$10:B299)),"")</f>
        <v/>
      </c>
      <c r="F299" t="str">
        <f>IFERROR(INDEX($L$9:$Q$908,$T298,COLUMNS($A$10:D299)),"")</f>
        <v/>
      </c>
      <c r="I299" s="91">
        <v>4</v>
      </c>
      <c r="K299" s="118">
        <f>'Data Set'!$H292</f>
        <v>4</v>
      </c>
      <c r="L299" s="145" t="str">
        <f>Examination!$B294</f>
        <v>Billie Duffy</v>
      </c>
      <c r="M299" s="118">
        <f>'Data Set'!$W292</f>
        <v>56.75</v>
      </c>
      <c r="N299" s="118">
        <f>'Data Set'!$AC292</f>
        <v>72.25</v>
      </c>
      <c r="O299" s="118">
        <f>'Data Set'!$AI292</f>
        <v>65.75</v>
      </c>
      <c r="P299" s="118">
        <f>'Data Set'!$AO292</f>
        <v>64.25</v>
      </c>
      <c r="Q299" s="118">
        <f t="shared" si="8"/>
        <v>64.75</v>
      </c>
      <c r="R299" s="118">
        <f>ROWS($M$9:M299)</f>
        <v>291</v>
      </c>
      <c r="S299" s="118" t="str">
        <f t="shared" si="9"/>
        <v/>
      </c>
      <c r="T299" s="118" t="str">
        <f>IFERROR(SMALL($S$9:$S$908,ROWS($S$9:S299)),"")</f>
        <v/>
      </c>
      <c r="U299" s="118"/>
    </row>
    <row r="300" spans="3:21">
      <c r="C300" t="str">
        <f>IFERROR(INDEX($L$9:$Q$908,$T299,COLUMNS($A$10:A300)),"")</f>
        <v/>
      </c>
      <c r="D300" t="str">
        <f>IFERROR(INDEX($L$9:$Q$908,$T299,COLUMNS($A$10:B300)),"")</f>
        <v/>
      </c>
      <c r="F300" t="str">
        <f>IFERROR(INDEX($L$9:$Q$908,$T299,COLUMNS($A$10:D300)),"")</f>
        <v/>
      </c>
      <c r="I300" s="6">
        <v>4</v>
      </c>
      <c r="K300" s="118">
        <f>'Data Set'!$H293</f>
        <v>4</v>
      </c>
      <c r="L300" s="145" t="str">
        <f>Examination!$B295</f>
        <v>Ahmad Vazquez</v>
      </c>
      <c r="M300" s="118">
        <f>'Data Set'!$W293</f>
        <v>80.5</v>
      </c>
      <c r="N300" s="118">
        <f>'Data Set'!$AC293</f>
        <v>64.75</v>
      </c>
      <c r="O300" s="118">
        <f>'Data Set'!$AI293</f>
        <v>75</v>
      </c>
      <c r="P300" s="118">
        <f>'Data Set'!$AO293</f>
        <v>60.25</v>
      </c>
      <c r="Q300" s="118">
        <f t="shared" si="8"/>
        <v>70.125</v>
      </c>
      <c r="R300" s="118">
        <f>ROWS($M$9:M300)</f>
        <v>292</v>
      </c>
      <c r="S300" s="118" t="str">
        <f t="shared" si="9"/>
        <v/>
      </c>
      <c r="T300" s="118" t="str">
        <f>IFERROR(SMALL($S$9:$S$908,ROWS($S$9:S300)),"")</f>
        <v/>
      </c>
      <c r="U300" s="118"/>
    </row>
    <row r="301" spans="3:21">
      <c r="C301" t="str">
        <f>IFERROR(INDEX($L$9:$Q$908,$T300,COLUMNS($A$10:A301)),"")</f>
        <v/>
      </c>
      <c r="D301" t="str">
        <f>IFERROR(INDEX($L$9:$Q$908,$T300,COLUMNS($A$10:B301)),"")</f>
        <v/>
      </c>
      <c r="F301" t="str">
        <f>IFERROR(INDEX($L$9:$Q$908,$T300,COLUMNS($A$10:D301)),"")</f>
        <v/>
      </c>
      <c r="I301" s="91">
        <v>4</v>
      </c>
      <c r="K301" s="118">
        <f>'Data Set'!$H294</f>
        <v>4</v>
      </c>
      <c r="L301" s="145" t="str">
        <f>Examination!$B296</f>
        <v>Devan Dillon</v>
      </c>
      <c r="M301" s="118">
        <f>'Data Set'!$W294</f>
        <v>66</v>
      </c>
      <c r="N301" s="118">
        <f>'Data Set'!$AC294</f>
        <v>84.75</v>
      </c>
      <c r="O301" s="118">
        <f>'Data Set'!$AI294</f>
        <v>59.75</v>
      </c>
      <c r="P301" s="118">
        <f>'Data Set'!$AO294</f>
        <v>58.75</v>
      </c>
      <c r="Q301" s="118">
        <f t="shared" si="8"/>
        <v>67.3125</v>
      </c>
      <c r="R301" s="118">
        <f>ROWS($M$9:M301)</f>
        <v>293</v>
      </c>
      <c r="S301" s="118" t="str">
        <f t="shared" si="9"/>
        <v/>
      </c>
      <c r="T301" s="118" t="str">
        <f>IFERROR(SMALL($S$9:$S$908,ROWS($S$9:S301)),"")</f>
        <v/>
      </c>
      <c r="U301" s="118"/>
    </row>
    <row r="302" spans="3:21">
      <c r="C302" t="str">
        <f>IFERROR(INDEX($L$9:$Q$908,$T301,COLUMNS($A$10:A302)),"")</f>
        <v/>
      </c>
      <c r="D302" t="str">
        <f>IFERROR(INDEX($L$9:$Q$908,$T301,COLUMNS($A$10:B302)),"")</f>
        <v/>
      </c>
      <c r="F302" t="str">
        <f>IFERROR(INDEX($L$9:$Q$908,$T301,COLUMNS($A$10:D302)),"")</f>
        <v/>
      </c>
      <c r="I302" s="6">
        <v>4</v>
      </c>
      <c r="K302" s="118">
        <f>'Data Set'!$H295</f>
        <v>4</v>
      </c>
      <c r="L302" s="145" t="str">
        <f>Examination!$B297</f>
        <v>Carole Norris</v>
      </c>
      <c r="M302" s="118">
        <f>'Data Set'!$W295</f>
        <v>76.75</v>
      </c>
      <c r="N302" s="118">
        <f>'Data Set'!$AC295</f>
        <v>70.5</v>
      </c>
      <c r="O302" s="118">
        <f>'Data Set'!$AI295</f>
        <v>68.5</v>
      </c>
      <c r="P302" s="118">
        <f>'Data Set'!$AO295</f>
        <v>66.25</v>
      </c>
      <c r="Q302" s="118">
        <f t="shared" si="8"/>
        <v>70.5</v>
      </c>
      <c r="R302" s="118">
        <f>ROWS($M$9:M302)</f>
        <v>294</v>
      </c>
      <c r="S302" s="118" t="str">
        <f t="shared" si="9"/>
        <v/>
      </c>
      <c r="T302" s="118" t="str">
        <f>IFERROR(SMALL($S$9:$S$908,ROWS($S$9:S302)),"")</f>
        <v/>
      </c>
      <c r="U302" s="118"/>
    </row>
    <row r="303" spans="3:21">
      <c r="C303" t="str">
        <f>IFERROR(INDEX($L$9:$Q$908,$T302,COLUMNS($A$10:A303)),"")</f>
        <v/>
      </c>
      <c r="D303" t="str">
        <f>IFERROR(INDEX($L$9:$Q$908,$T302,COLUMNS($A$10:B303)),"")</f>
        <v/>
      </c>
      <c r="F303" t="str">
        <f>IFERROR(INDEX($L$9:$Q$908,$T302,COLUMNS($A$10:D303)),"")</f>
        <v/>
      </c>
      <c r="I303" s="91">
        <v>4</v>
      </c>
      <c r="K303" s="118">
        <f>'Data Set'!$H296</f>
        <v>4</v>
      </c>
      <c r="L303" s="145" t="str">
        <f>Examination!$B298</f>
        <v>Alexandria Young</v>
      </c>
      <c r="M303" s="118">
        <f>'Data Set'!$W296</f>
        <v>67.75</v>
      </c>
      <c r="N303" s="118">
        <f>'Data Set'!$AC296</f>
        <v>81</v>
      </c>
      <c r="O303" s="118">
        <f>'Data Set'!$AI296</f>
        <v>77</v>
      </c>
      <c r="P303" s="118">
        <f>'Data Set'!$AO296</f>
        <v>73</v>
      </c>
      <c r="Q303" s="118">
        <f t="shared" si="8"/>
        <v>74.6875</v>
      </c>
      <c r="R303" s="118">
        <f>ROWS($M$9:M303)</f>
        <v>295</v>
      </c>
      <c r="S303" s="118" t="str">
        <f t="shared" si="9"/>
        <v/>
      </c>
      <c r="T303" s="118" t="str">
        <f>IFERROR(SMALL($S$9:$S$908,ROWS($S$9:S303)),"")</f>
        <v/>
      </c>
      <c r="U303" s="118"/>
    </row>
    <row r="304" spans="3:21">
      <c r="C304" t="str">
        <f>IFERROR(INDEX($L$9:$Q$908,$T303,COLUMNS($A$10:A304)),"")</f>
        <v/>
      </c>
      <c r="D304" t="str">
        <f>IFERROR(INDEX($L$9:$Q$908,$T303,COLUMNS($A$10:B304)),"")</f>
        <v/>
      </c>
      <c r="F304" t="str">
        <f>IFERROR(INDEX($L$9:$Q$908,$T303,COLUMNS($A$10:D304)),"")</f>
        <v/>
      </c>
      <c r="I304" s="6">
        <v>4</v>
      </c>
      <c r="K304" s="118">
        <f>'Data Set'!$H297</f>
        <v>4</v>
      </c>
      <c r="L304" s="145" t="str">
        <f>Examination!$B299</f>
        <v>Brandon-Lee Meyer</v>
      </c>
      <c r="M304" s="118">
        <f>'Data Set'!$W297</f>
        <v>62</v>
      </c>
      <c r="N304" s="118">
        <f>'Data Set'!$AC297</f>
        <v>68.5</v>
      </c>
      <c r="O304" s="118">
        <f>'Data Set'!$AI297</f>
        <v>59.75</v>
      </c>
      <c r="P304" s="118">
        <f>'Data Set'!$AO297</f>
        <v>73</v>
      </c>
      <c r="Q304" s="118">
        <f t="shared" si="8"/>
        <v>65.8125</v>
      </c>
      <c r="R304" s="118">
        <f>ROWS($M$9:M304)</f>
        <v>296</v>
      </c>
      <c r="S304" s="118" t="str">
        <f t="shared" si="9"/>
        <v/>
      </c>
      <c r="T304" s="118" t="str">
        <f>IFERROR(SMALL($S$9:$S$908,ROWS($S$9:S304)),"")</f>
        <v/>
      </c>
      <c r="U304" s="118"/>
    </row>
    <row r="305" spans="3:21">
      <c r="C305" t="str">
        <f>IFERROR(INDEX($L$9:$Q$908,$T304,COLUMNS($A$10:A305)),"")</f>
        <v/>
      </c>
      <c r="D305" t="str">
        <f>IFERROR(INDEX($L$9:$Q$908,$T304,COLUMNS($A$10:B305)),"")</f>
        <v/>
      </c>
      <c r="F305" t="str">
        <f>IFERROR(INDEX($L$9:$Q$908,$T304,COLUMNS($A$10:D305)),"")</f>
        <v/>
      </c>
      <c r="I305" s="91">
        <v>4</v>
      </c>
      <c r="K305" s="118">
        <f>'Data Set'!$H298</f>
        <v>4</v>
      </c>
      <c r="L305" s="145" t="str">
        <f>Examination!$B300</f>
        <v>Bartosz Horton</v>
      </c>
      <c r="M305" s="118">
        <f>'Data Set'!$W298</f>
        <v>70</v>
      </c>
      <c r="N305" s="118">
        <f>'Data Set'!$AC298</f>
        <v>58</v>
      </c>
      <c r="O305" s="118">
        <f>'Data Set'!$AI298</f>
        <v>53.25</v>
      </c>
      <c r="P305" s="118">
        <f>'Data Set'!$AO298</f>
        <v>47.5</v>
      </c>
      <c r="Q305" s="118">
        <f t="shared" si="8"/>
        <v>57.1875</v>
      </c>
      <c r="R305" s="118">
        <f>ROWS($M$9:M305)</f>
        <v>297</v>
      </c>
      <c r="S305" s="118" t="str">
        <f t="shared" si="9"/>
        <v/>
      </c>
      <c r="T305" s="118" t="str">
        <f>IFERROR(SMALL($S$9:$S$908,ROWS($S$9:S305)),"")</f>
        <v/>
      </c>
      <c r="U305" s="118"/>
    </row>
    <row r="306" spans="3:21">
      <c r="C306" t="str">
        <f>IFERROR(INDEX($L$9:$Q$908,$T305,COLUMNS($A$10:A306)),"")</f>
        <v/>
      </c>
      <c r="D306" t="str">
        <f>IFERROR(INDEX($L$9:$Q$908,$T305,COLUMNS($A$10:B306)),"")</f>
        <v/>
      </c>
      <c r="F306" t="str">
        <f>IFERROR(INDEX($L$9:$Q$908,$T305,COLUMNS($A$10:D306)),"")</f>
        <v/>
      </c>
      <c r="I306" s="6">
        <v>4</v>
      </c>
      <c r="K306" s="118">
        <f>'Data Set'!$H299</f>
        <v>4</v>
      </c>
      <c r="L306" s="145" t="str">
        <f>Examination!$B301</f>
        <v>Macy Hulme</v>
      </c>
      <c r="M306" s="118">
        <f>'Data Set'!$W299</f>
        <v>52.5</v>
      </c>
      <c r="N306" s="118">
        <f>'Data Set'!$AC299</f>
        <v>61.5</v>
      </c>
      <c r="O306" s="118">
        <f>'Data Set'!$AI299</f>
        <v>58.25</v>
      </c>
      <c r="P306" s="118">
        <f>'Data Set'!$AO299</f>
        <v>68.5</v>
      </c>
      <c r="Q306" s="118">
        <f t="shared" si="8"/>
        <v>60.1875</v>
      </c>
      <c r="R306" s="118">
        <f>ROWS($M$9:M306)</f>
        <v>298</v>
      </c>
      <c r="S306" s="118" t="str">
        <f t="shared" si="9"/>
        <v/>
      </c>
      <c r="T306" s="118" t="str">
        <f>IFERROR(SMALL($S$9:$S$908,ROWS($S$9:S306)),"")</f>
        <v/>
      </c>
      <c r="U306" s="118"/>
    </row>
    <row r="307" spans="3:21">
      <c r="C307" t="str">
        <f>IFERROR(INDEX($L$9:$Q$908,$T306,COLUMNS($A$10:A307)),"")</f>
        <v/>
      </c>
      <c r="D307" t="str">
        <f>IFERROR(INDEX($L$9:$Q$908,$T306,COLUMNS($A$10:B307)),"")</f>
        <v/>
      </c>
      <c r="F307" t="str">
        <f>IFERROR(INDEX($L$9:$Q$908,$T306,COLUMNS($A$10:D307)),"")</f>
        <v/>
      </c>
      <c r="I307" s="91">
        <v>4</v>
      </c>
      <c r="K307" s="118">
        <f>'Data Set'!$H300</f>
        <v>4</v>
      </c>
      <c r="L307" s="145" t="str">
        <f>Examination!$B302</f>
        <v>Ruari Coles</v>
      </c>
      <c r="M307" s="118">
        <f>'Data Set'!$W300</f>
        <v>79.25</v>
      </c>
      <c r="N307" s="118">
        <f>'Data Set'!$AC300</f>
        <v>77.25</v>
      </c>
      <c r="O307" s="118">
        <f>'Data Set'!$AI300</f>
        <v>85.25</v>
      </c>
      <c r="P307" s="118">
        <f>'Data Set'!$AO300</f>
        <v>79.25</v>
      </c>
      <c r="Q307" s="118">
        <f t="shared" si="8"/>
        <v>80.25</v>
      </c>
      <c r="R307" s="118">
        <f>ROWS($M$9:M307)</f>
        <v>299</v>
      </c>
      <c r="S307" s="118" t="str">
        <f t="shared" si="9"/>
        <v/>
      </c>
      <c r="T307" s="118" t="str">
        <f>IFERROR(SMALL($S$9:$S$908,ROWS($S$9:S307)),"")</f>
        <v/>
      </c>
      <c r="U307" s="118"/>
    </row>
    <row r="308" spans="3:21">
      <c r="C308" t="str">
        <f>IFERROR(INDEX($L$9:$Q$908,$T307,COLUMNS($A$10:A308)),"")</f>
        <v/>
      </c>
      <c r="D308" t="str">
        <f>IFERROR(INDEX($L$9:$Q$908,$T307,COLUMNS($A$10:B308)),"")</f>
        <v/>
      </c>
      <c r="F308" t="str">
        <f>IFERROR(INDEX($L$9:$Q$908,$T307,COLUMNS($A$10:D308)),"")</f>
        <v/>
      </c>
      <c r="I308" s="6">
        <v>4</v>
      </c>
      <c r="K308" s="118">
        <f>'Data Set'!$H301</f>
        <v>4</v>
      </c>
      <c r="L308" s="145" t="str">
        <f>Examination!$B303</f>
        <v>Rhianna Hendricks</v>
      </c>
      <c r="M308" s="118">
        <f>'Data Set'!$W301</f>
        <v>61.75</v>
      </c>
      <c r="N308" s="118">
        <f>'Data Set'!$AC301</f>
        <v>70.75</v>
      </c>
      <c r="O308" s="118">
        <f>'Data Set'!$AI301</f>
        <v>59</v>
      </c>
      <c r="P308" s="118">
        <f>'Data Set'!$AO301</f>
        <v>61.25</v>
      </c>
      <c r="Q308" s="118">
        <f t="shared" si="8"/>
        <v>63.1875</v>
      </c>
      <c r="R308" s="118">
        <f>ROWS($M$9:M308)</f>
        <v>300</v>
      </c>
      <c r="S308" s="118" t="str">
        <f t="shared" si="9"/>
        <v/>
      </c>
      <c r="T308" s="118" t="str">
        <f>IFERROR(SMALL($S$9:$S$908,ROWS($S$9:S308)),"")</f>
        <v/>
      </c>
      <c r="U308" s="118"/>
    </row>
    <row r="309" spans="3:21">
      <c r="C309" t="str">
        <f>IFERROR(INDEX($L$9:$Q$908,$T308,COLUMNS($A$10:A309)),"")</f>
        <v/>
      </c>
      <c r="D309" t="str">
        <f>IFERROR(INDEX($L$9:$Q$908,$T308,COLUMNS($A$10:B309)),"")</f>
        <v/>
      </c>
      <c r="F309" t="str">
        <f>IFERROR(INDEX($L$9:$Q$908,$T308,COLUMNS($A$10:D309)),"")</f>
        <v/>
      </c>
      <c r="I309" s="91">
        <v>4</v>
      </c>
      <c r="K309" s="118">
        <f>'Data Set'!$H302</f>
        <v>4</v>
      </c>
      <c r="L309" s="145" t="str">
        <f>Examination!$B304</f>
        <v>Alaya Mejia</v>
      </c>
      <c r="M309" s="118">
        <f>'Data Set'!$W302</f>
        <v>64.5</v>
      </c>
      <c r="N309" s="118">
        <f>'Data Set'!$AC302</f>
        <v>46</v>
      </c>
      <c r="O309" s="118">
        <f>'Data Set'!$AI302</f>
        <v>65.75</v>
      </c>
      <c r="P309" s="118">
        <f>'Data Set'!$AO302</f>
        <v>71</v>
      </c>
      <c r="Q309" s="118">
        <f t="shared" si="8"/>
        <v>61.8125</v>
      </c>
      <c r="R309" s="118">
        <f>ROWS($M$9:M309)</f>
        <v>301</v>
      </c>
      <c r="S309" s="118" t="str">
        <f t="shared" si="9"/>
        <v/>
      </c>
      <c r="T309" s="118" t="str">
        <f>IFERROR(SMALL($S$9:$S$908,ROWS($S$9:S309)),"")</f>
        <v/>
      </c>
      <c r="U309" s="118"/>
    </row>
    <row r="310" spans="3:21">
      <c r="C310" t="str">
        <f>IFERROR(INDEX($L$9:$Q$908,$T309,COLUMNS($A$10:A310)),"")</f>
        <v/>
      </c>
      <c r="D310" t="str">
        <f>IFERROR(INDEX($L$9:$Q$908,$T309,COLUMNS($A$10:B310)),"")</f>
        <v/>
      </c>
      <c r="F310" t="str">
        <f>IFERROR(INDEX($L$9:$Q$908,$T309,COLUMNS($A$10:D310)),"")</f>
        <v/>
      </c>
      <c r="I310" s="6">
        <v>4</v>
      </c>
      <c r="K310" s="118">
        <f>'Data Set'!$H303</f>
        <v>4</v>
      </c>
      <c r="L310" s="145" t="str">
        <f>Examination!$B305</f>
        <v>Colleen Lynn</v>
      </c>
      <c r="M310" s="118">
        <f>'Data Set'!$W303</f>
        <v>63.75</v>
      </c>
      <c r="N310" s="118">
        <f>'Data Set'!$AC303</f>
        <v>56</v>
      </c>
      <c r="O310" s="118">
        <f>'Data Set'!$AI303</f>
        <v>51.5</v>
      </c>
      <c r="P310" s="118">
        <f>'Data Set'!$AO303</f>
        <v>79</v>
      </c>
      <c r="Q310" s="118">
        <f t="shared" si="8"/>
        <v>62.5625</v>
      </c>
      <c r="R310" s="118">
        <f>ROWS($M$9:M310)</f>
        <v>302</v>
      </c>
      <c r="S310" s="118" t="str">
        <f t="shared" si="9"/>
        <v/>
      </c>
      <c r="T310" s="118" t="str">
        <f>IFERROR(SMALL($S$9:$S$908,ROWS($S$9:S310)),"")</f>
        <v/>
      </c>
      <c r="U310" s="118"/>
    </row>
    <row r="311" spans="3:21">
      <c r="C311" t="str">
        <f>IFERROR(INDEX($L$9:$Q$908,$T310,COLUMNS($A$10:A311)),"")</f>
        <v/>
      </c>
      <c r="D311" t="str">
        <f>IFERROR(INDEX($L$9:$Q$908,$T310,COLUMNS($A$10:B311)),"")</f>
        <v/>
      </c>
      <c r="F311" t="str">
        <f>IFERROR(INDEX($L$9:$Q$908,$T310,COLUMNS($A$10:D311)),"")</f>
        <v/>
      </c>
      <c r="I311" s="91">
        <v>4</v>
      </c>
      <c r="K311" s="118">
        <f>'Data Set'!$H304</f>
        <v>4</v>
      </c>
      <c r="L311" s="145" t="str">
        <f>Examination!$B306</f>
        <v>Shane Almond</v>
      </c>
      <c r="M311" s="118">
        <f>'Data Set'!$W304</f>
        <v>74.5</v>
      </c>
      <c r="N311" s="118">
        <f>'Data Set'!$AC304</f>
        <v>69.5</v>
      </c>
      <c r="O311" s="118">
        <f>'Data Set'!$AI304</f>
        <v>65.25</v>
      </c>
      <c r="P311" s="118">
        <f>'Data Set'!$AO304</f>
        <v>67.5</v>
      </c>
      <c r="Q311" s="118">
        <f t="shared" si="8"/>
        <v>69.1875</v>
      </c>
      <c r="R311" s="118">
        <f>ROWS($M$9:M311)</f>
        <v>303</v>
      </c>
      <c r="S311" s="118" t="str">
        <f t="shared" si="9"/>
        <v/>
      </c>
      <c r="T311" s="118" t="str">
        <f>IFERROR(SMALL($S$9:$S$908,ROWS($S$9:S311)),"")</f>
        <v/>
      </c>
      <c r="U311" s="118"/>
    </row>
    <row r="312" spans="3:21">
      <c r="C312" t="str">
        <f>IFERROR(INDEX($L$9:$Q$908,$T311,COLUMNS($A$10:A312)),"")</f>
        <v/>
      </c>
      <c r="D312" t="str">
        <f>IFERROR(INDEX($L$9:$Q$908,$T311,COLUMNS($A$10:B312)),"")</f>
        <v/>
      </c>
      <c r="F312" t="str">
        <f>IFERROR(INDEX($L$9:$Q$908,$T311,COLUMNS($A$10:D312)),"")</f>
        <v/>
      </c>
      <c r="I312" s="6">
        <v>4</v>
      </c>
      <c r="K312" s="118">
        <f>'Data Set'!$H305</f>
        <v>4</v>
      </c>
      <c r="L312" s="145" t="str">
        <f>Examination!$B307</f>
        <v>Shaan Ferry</v>
      </c>
      <c r="M312" s="118">
        <f>'Data Set'!$W305</f>
        <v>58</v>
      </c>
      <c r="N312" s="118">
        <f>'Data Set'!$AC305</f>
        <v>61.75</v>
      </c>
      <c r="O312" s="118">
        <f>'Data Set'!$AI305</f>
        <v>73.25</v>
      </c>
      <c r="P312" s="118">
        <f>'Data Set'!$AO305</f>
        <v>73.5</v>
      </c>
      <c r="Q312" s="118">
        <f t="shared" si="8"/>
        <v>66.625</v>
      </c>
      <c r="R312" s="118">
        <f>ROWS($M$9:M312)</f>
        <v>304</v>
      </c>
      <c r="S312" s="118" t="str">
        <f t="shared" si="9"/>
        <v/>
      </c>
      <c r="T312" s="118" t="str">
        <f>IFERROR(SMALL($S$9:$S$908,ROWS($S$9:S312)),"")</f>
        <v/>
      </c>
      <c r="U312" s="118"/>
    </row>
    <row r="313" spans="3:21">
      <c r="C313" t="str">
        <f>IFERROR(INDEX($L$9:$Q$908,$T312,COLUMNS($A$10:A313)),"")</f>
        <v/>
      </c>
      <c r="D313" t="str">
        <f>IFERROR(INDEX($L$9:$Q$908,$T312,COLUMNS($A$10:B313)),"")</f>
        <v/>
      </c>
      <c r="F313" t="str">
        <f>IFERROR(INDEX($L$9:$Q$908,$T312,COLUMNS($A$10:D313)),"")</f>
        <v/>
      </c>
      <c r="I313" s="91">
        <v>4</v>
      </c>
      <c r="K313" s="118">
        <f>'Data Set'!$H306</f>
        <v>4</v>
      </c>
      <c r="L313" s="145" t="str">
        <f>Examination!$B308</f>
        <v>Charity Rosales</v>
      </c>
      <c r="M313" s="118">
        <f>'Data Set'!$W306</f>
        <v>89.25</v>
      </c>
      <c r="N313" s="118">
        <f>'Data Set'!$AC306</f>
        <v>69.25</v>
      </c>
      <c r="O313" s="118">
        <f>'Data Set'!$AI306</f>
        <v>80.25</v>
      </c>
      <c r="P313" s="118">
        <f>'Data Set'!$AO306</f>
        <v>74.5</v>
      </c>
      <c r="Q313" s="118">
        <f t="shared" si="8"/>
        <v>78.3125</v>
      </c>
      <c r="R313" s="118">
        <f>ROWS($M$9:M313)</f>
        <v>305</v>
      </c>
      <c r="S313" s="118" t="str">
        <f t="shared" si="9"/>
        <v/>
      </c>
      <c r="T313" s="118" t="str">
        <f>IFERROR(SMALL($S$9:$S$908,ROWS($S$9:S313)),"")</f>
        <v/>
      </c>
      <c r="U313" s="118"/>
    </row>
    <row r="314" spans="3:21">
      <c r="C314" t="str">
        <f>IFERROR(INDEX($L$9:$Q$908,$T313,COLUMNS($A$10:A314)),"")</f>
        <v/>
      </c>
      <c r="D314" t="str">
        <f>IFERROR(INDEX($L$9:$Q$908,$T313,COLUMNS($A$10:B314)),"")</f>
        <v/>
      </c>
      <c r="F314" t="str">
        <f>IFERROR(INDEX($L$9:$Q$908,$T313,COLUMNS($A$10:D314)),"")</f>
        <v/>
      </c>
      <c r="I314" s="6">
        <v>4</v>
      </c>
      <c r="K314" s="118">
        <f>'Data Set'!$H307</f>
        <v>4</v>
      </c>
      <c r="L314" s="145" t="str">
        <f>Examination!$B309</f>
        <v>Emelie Mackenzie</v>
      </c>
      <c r="M314" s="118">
        <f>'Data Set'!$W307</f>
        <v>62.75</v>
      </c>
      <c r="N314" s="118">
        <f>'Data Set'!$AC307</f>
        <v>56</v>
      </c>
      <c r="O314" s="118">
        <f>'Data Set'!$AI307</f>
        <v>69.25</v>
      </c>
      <c r="P314" s="118">
        <f>'Data Set'!$AO307</f>
        <v>71</v>
      </c>
      <c r="Q314" s="118">
        <f t="shared" si="8"/>
        <v>64.75</v>
      </c>
      <c r="R314" s="118">
        <f>ROWS($M$9:M314)</f>
        <v>306</v>
      </c>
      <c r="S314" s="118" t="str">
        <f t="shared" si="9"/>
        <v/>
      </c>
      <c r="T314" s="118" t="str">
        <f>IFERROR(SMALL($S$9:$S$908,ROWS($S$9:S314)),"")</f>
        <v/>
      </c>
      <c r="U314" s="118"/>
    </row>
    <row r="315" spans="3:21">
      <c r="C315" t="str">
        <f>IFERROR(INDEX($L$9:$Q$908,$T314,COLUMNS($A$10:A315)),"")</f>
        <v/>
      </c>
      <c r="D315" t="str">
        <f>IFERROR(INDEX($L$9:$Q$908,$T314,COLUMNS($A$10:B315)),"")</f>
        <v/>
      </c>
      <c r="F315" t="str">
        <f>IFERROR(INDEX($L$9:$Q$908,$T314,COLUMNS($A$10:D315)),"")</f>
        <v/>
      </c>
      <c r="I315" s="91">
        <v>4</v>
      </c>
      <c r="K315" s="118">
        <f>'Data Set'!$H308</f>
        <v>4</v>
      </c>
      <c r="L315" s="145" t="str">
        <f>Examination!$B310</f>
        <v>Franky Quintana</v>
      </c>
      <c r="M315" s="118">
        <f>'Data Set'!$W308</f>
        <v>71</v>
      </c>
      <c r="N315" s="118">
        <f>'Data Set'!$AC308</f>
        <v>72.5</v>
      </c>
      <c r="O315" s="118">
        <f>'Data Set'!$AI308</f>
        <v>66.5</v>
      </c>
      <c r="P315" s="118">
        <f>'Data Set'!$AO308</f>
        <v>74.5</v>
      </c>
      <c r="Q315" s="118">
        <f t="shared" si="8"/>
        <v>71.125</v>
      </c>
      <c r="R315" s="118">
        <f>ROWS($M$9:M315)</f>
        <v>307</v>
      </c>
      <c r="S315" s="118" t="str">
        <f t="shared" si="9"/>
        <v/>
      </c>
      <c r="T315" s="118" t="str">
        <f>IFERROR(SMALL($S$9:$S$908,ROWS($S$9:S315)),"")</f>
        <v/>
      </c>
      <c r="U315" s="118"/>
    </row>
    <row r="316" spans="3:21">
      <c r="C316" t="str">
        <f>IFERROR(INDEX($L$9:$Q$908,$T315,COLUMNS($A$10:A316)),"")</f>
        <v/>
      </c>
      <c r="D316" t="str">
        <f>IFERROR(INDEX($L$9:$Q$908,$T315,COLUMNS($A$10:B316)),"")</f>
        <v/>
      </c>
      <c r="F316" t="str">
        <f>IFERROR(INDEX($L$9:$Q$908,$T315,COLUMNS($A$10:D316)),"")</f>
        <v/>
      </c>
      <c r="I316" s="6">
        <v>4</v>
      </c>
      <c r="K316" s="118">
        <f>'Data Set'!$H309</f>
        <v>4</v>
      </c>
      <c r="L316" s="145" t="str">
        <f>Examination!$B311</f>
        <v>Arthur Clay</v>
      </c>
      <c r="M316" s="118">
        <f>'Data Set'!$W309</f>
        <v>58</v>
      </c>
      <c r="N316" s="118">
        <f>'Data Set'!$AC309</f>
        <v>80.25</v>
      </c>
      <c r="O316" s="118">
        <f>'Data Set'!$AI309</f>
        <v>57.75</v>
      </c>
      <c r="P316" s="118">
        <f>'Data Set'!$AO309</f>
        <v>67.5</v>
      </c>
      <c r="Q316" s="118">
        <f t="shared" si="8"/>
        <v>65.875</v>
      </c>
      <c r="R316" s="118">
        <f>ROWS($M$9:M316)</f>
        <v>308</v>
      </c>
      <c r="S316" s="118" t="str">
        <f t="shared" si="9"/>
        <v/>
      </c>
      <c r="T316" s="118" t="str">
        <f>IFERROR(SMALL($S$9:$S$908,ROWS($S$9:S316)),"")</f>
        <v/>
      </c>
      <c r="U316" s="118"/>
    </row>
    <row r="317" spans="3:21">
      <c r="C317" t="str">
        <f>IFERROR(INDEX($L$9:$Q$908,$T316,COLUMNS($A$10:A317)),"")</f>
        <v/>
      </c>
      <c r="D317" t="str">
        <f>IFERROR(INDEX($L$9:$Q$908,$T316,COLUMNS($A$10:B317)),"")</f>
        <v/>
      </c>
      <c r="F317" t="str">
        <f>IFERROR(INDEX($L$9:$Q$908,$T316,COLUMNS($A$10:D317)),"")</f>
        <v/>
      </c>
      <c r="I317" s="91">
        <v>4</v>
      </c>
      <c r="K317" s="118">
        <f>'Data Set'!$H310</f>
        <v>4</v>
      </c>
      <c r="L317" s="145" t="str">
        <f>Examination!$B312</f>
        <v>Dewey Avery</v>
      </c>
      <c r="M317" s="118">
        <f>'Data Set'!$W310</f>
        <v>64.75</v>
      </c>
      <c r="N317" s="118">
        <f>'Data Set'!$AC310</f>
        <v>70</v>
      </c>
      <c r="O317" s="118">
        <f>'Data Set'!$AI310</f>
        <v>51</v>
      </c>
      <c r="P317" s="118">
        <f>'Data Set'!$AO310</f>
        <v>78.5</v>
      </c>
      <c r="Q317" s="118">
        <f t="shared" si="8"/>
        <v>66.0625</v>
      </c>
      <c r="R317" s="118">
        <f>ROWS($M$9:M317)</f>
        <v>309</v>
      </c>
      <c r="S317" s="118" t="str">
        <f t="shared" si="9"/>
        <v/>
      </c>
      <c r="T317" s="118" t="str">
        <f>IFERROR(SMALL($S$9:$S$908,ROWS($S$9:S317)),"")</f>
        <v/>
      </c>
      <c r="U317" s="118"/>
    </row>
    <row r="318" spans="3:21">
      <c r="C318" t="str">
        <f>IFERROR(INDEX($L$9:$Q$908,$T317,COLUMNS($A$10:A318)),"")</f>
        <v/>
      </c>
      <c r="D318" t="str">
        <f>IFERROR(INDEX($L$9:$Q$908,$T317,COLUMNS($A$10:B318)),"")</f>
        <v/>
      </c>
      <c r="F318" t="str">
        <f>IFERROR(INDEX($L$9:$Q$908,$T317,COLUMNS($A$10:D318)),"")</f>
        <v/>
      </c>
      <c r="I318" s="6">
        <v>4</v>
      </c>
      <c r="K318" s="118">
        <f>'Data Set'!$H311</f>
        <v>4</v>
      </c>
      <c r="L318" s="145" t="str">
        <f>Examination!$B313</f>
        <v>Alivia Oneill</v>
      </c>
      <c r="M318" s="118">
        <f>'Data Set'!$W311</f>
        <v>49.75</v>
      </c>
      <c r="N318" s="118">
        <f>'Data Set'!$AC311</f>
        <v>77.75</v>
      </c>
      <c r="O318" s="118">
        <f>'Data Set'!$AI311</f>
        <v>75.75</v>
      </c>
      <c r="P318" s="118">
        <f>'Data Set'!$AO311</f>
        <v>84</v>
      </c>
      <c r="Q318" s="118">
        <f t="shared" si="8"/>
        <v>71.8125</v>
      </c>
      <c r="R318" s="118">
        <f>ROWS($M$9:M318)</f>
        <v>310</v>
      </c>
      <c r="S318" s="118" t="str">
        <f t="shared" si="9"/>
        <v/>
      </c>
      <c r="T318" s="118" t="str">
        <f>IFERROR(SMALL($S$9:$S$908,ROWS($S$9:S318)),"")</f>
        <v/>
      </c>
      <c r="U318" s="118"/>
    </row>
    <row r="319" spans="3:21">
      <c r="C319" t="str">
        <f>IFERROR(INDEX($L$9:$Q$908,$T318,COLUMNS($A$10:A319)),"")</f>
        <v/>
      </c>
      <c r="D319" t="str">
        <f>IFERROR(INDEX($L$9:$Q$908,$T318,COLUMNS($A$10:B319)),"")</f>
        <v/>
      </c>
      <c r="F319" t="str">
        <f>IFERROR(INDEX($L$9:$Q$908,$T318,COLUMNS($A$10:D319)),"")</f>
        <v/>
      </c>
      <c r="I319" s="91">
        <v>4</v>
      </c>
      <c r="K319" s="118">
        <f>'Data Set'!$H312</f>
        <v>4</v>
      </c>
      <c r="L319" s="145" t="str">
        <f>Examination!$B314</f>
        <v>Antoni Kerr</v>
      </c>
      <c r="M319" s="118">
        <f>'Data Set'!$W312</f>
        <v>74.75</v>
      </c>
      <c r="N319" s="118">
        <f>'Data Set'!$AC312</f>
        <v>70</v>
      </c>
      <c r="O319" s="118">
        <f>'Data Set'!$AI312</f>
        <v>78.5</v>
      </c>
      <c r="P319" s="118">
        <f>'Data Set'!$AO312</f>
        <v>52</v>
      </c>
      <c r="Q319" s="118">
        <f t="shared" si="8"/>
        <v>68.8125</v>
      </c>
      <c r="R319" s="118">
        <f>ROWS($M$9:M319)</f>
        <v>311</v>
      </c>
      <c r="S319" s="118" t="str">
        <f t="shared" si="9"/>
        <v/>
      </c>
      <c r="T319" s="118" t="str">
        <f>IFERROR(SMALL($S$9:$S$908,ROWS($S$9:S319)),"")</f>
        <v/>
      </c>
      <c r="U319" s="118"/>
    </row>
    <row r="320" spans="3:21">
      <c r="C320" t="str">
        <f>IFERROR(INDEX($L$9:$Q$908,$T319,COLUMNS($A$10:A320)),"")</f>
        <v/>
      </c>
      <c r="D320" t="str">
        <f>IFERROR(INDEX($L$9:$Q$908,$T319,COLUMNS($A$10:B320)),"")</f>
        <v/>
      </c>
      <c r="F320" t="str">
        <f>IFERROR(INDEX($L$9:$Q$908,$T319,COLUMNS($A$10:D320)),"")</f>
        <v/>
      </c>
      <c r="I320" s="6">
        <v>4</v>
      </c>
      <c r="K320" s="118">
        <f>'Data Set'!$H313</f>
        <v>4</v>
      </c>
      <c r="L320" s="145" t="str">
        <f>Examination!$B315</f>
        <v>Renee Milner</v>
      </c>
      <c r="M320" s="118">
        <f>'Data Set'!$W313</f>
        <v>61</v>
      </c>
      <c r="N320" s="118">
        <f>'Data Set'!$AC313</f>
        <v>62.75</v>
      </c>
      <c r="O320" s="118">
        <f>'Data Set'!$AI313</f>
        <v>80.5</v>
      </c>
      <c r="P320" s="118">
        <f>'Data Set'!$AO313</f>
        <v>61.25</v>
      </c>
      <c r="Q320" s="118">
        <f t="shared" si="8"/>
        <v>66.375</v>
      </c>
      <c r="R320" s="118">
        <f>ROWS($M$9:M320)</f>
        <v>312</v>
      </c>
      <c r="S320" s="118" t="str">
        <f t="shared" si="9"/>
        <v/>
      </c>
      <c r="T320" s="118" t="str">
        <f>IFERROR(SMALL($S$9:$S$908,ROWS($S$9:S320)),"")</f>
        <v/>
      </c>
      <c r="U320" s="118"/>
    </row>
    <row r="321" spans="3:21">
      <c r="C321" t="str">
        <f>IFERROR(INDEX($L$9:$Q$908,$T320,COLUMNS($A$10:A321)),"")</f>
        <v/>
      </c>
      <c r="D321" t="str">
        <f>IFERROR(INDEX($L$9:$Q$908,$T320,COLUMNS($A$10:B321)),"")</f>
        <v/>
      </c>
      <c r="F321" t="str">
        <f>IFERROR(INDEX($L$9:$Q$908,$T320,COLUMNS($A$10:D321)),"")</f>
        <v/>
      </c>
      <c r="I321" s="91">
        <v>4</v>
      </c>
      <c r="K321" s="118">
        <f>'Data Set'!$H314</f>
        <v>4</v>
      </c>
      <c r="L321" s="145" t="str">
        <f>Examination!$B316</f>
        <v>Aleksandra Hines</v>
      </c>
      <c r="M321" s="118">
        <f>'Data Set'!$W314</f>
        <v>71.25</v>
      </c>
      <c r="N321" s="118">
        <f>'Data Set'!$AC314</f>
        <v>70.25</v>
      </c>
      <c r="O321" s="118">
        <f>'Data Set'!$AI314</f>
        <v>53.75</v>
      </c>
      <c r="P321" s="118">
        <f>'Data Set'!$AO314</f>
        <v>58.5</v>
      </c>
      <c r="Q321" s="118">
        <f t="shared" si="8"/>
        <v>63.4375</v>
      </c>
      <c r="R321" s="118">
        <f>ROWS($M$9:M321)</f>
        <v>313</v>
      </c>
      <c r="S321" s="118" t="str">
        <f t="shared" si="9"/>
        <v/>
      </c>
      <c r="T321" s="118" t="str">
        <f>IFERROR(SMALL($S$9:$S$908,ROWS($S$9:S321)),"")</f>
        <v/>
      </c>
      <c r="U321" s="118"/>
    </row>
    <row r="322" spans="3:21">
      <c r="C322" t="str">
        <f>IFERROR(INDEX($L$9:$Q$908,$T321,COLUMNS($A$10:A322)),"")</f>
        <v/>
      </c>
      <c r="D322" t="str">
        <f>IFERROR(INDEX($L$9:$Q$908,$T321,COLUMNS($A$10:B322)),"")</f>
        <v/>
      </c>
      <c r="F322" t="str">
        <f>IFERROR(INDEX($L$9:$Q$908,$T321,COLUMNS($A$10:D322)),"")</f>
        <v/>
      </c>
      <c r="I322" s="6">
        <v>4</v>
      </c>
      <c r="K322" s="118">
        <f>'Data Set'!$H315</f>
        <v>4</v>
      </c>
      <c r="L322" s="145" t="str">
        <f>Examination!$B317</f>
        <v>Suhayb Buckley</v>
      </c>
      <c r="M322" s="118">
        <f>'Data Set'!$W315</f>
        <v>49.5</v>
      </c>
      <c r="N322" s="118">
        <f>'Data Set'!$AC315</f>
        <v>89.5</v>
      </c>
      <c r="O322" s="118">
        <f>'Data Set'!$AI315</f>
        <v>77</v>
      </c>
      <c r="P322" s="118">
        <f>'Data Set'!$AO315</f>
        <v>64.5</v>
      </c>
      <c r="Q322" s="118">
        <f t="shared" si="8"/>
        <v>70.125</v>
      </c>
      <c r="R322" s="118">
        <f>ROWS($M$9:M322)</f>
        <v>314</v>
      </c>
      <c r="S322" s="118" t="str">
        <f t="shared" si="9"/>
        <v/>
      </c>
      <c r="T322" s="118" t="str">
        <f>IFERROR(SMALL($S$9:$S$908,ROWS($S$9:S322)),"")</f>
        <v/>
      </c>
      <c r="U322" s="118"/>
    </row>
    <row r="323" spans="3:21">
      <c r="C323" t="str">
        <f>IFERROR(INDEX($L$9:$Q$908,$T322,COLUMNS($A$10:A323)),"")</f>
        <v/>
      </c>
      <c r="D323" t="str">
        <f>IFERROR(INDEX($L$9:$Q$908,$T322,COLUMNS($A$10:B323)),"")</f>
        <v/>
      </c>
      <c r="F323" t="str">
        <f>IFERROR(INDEX($L$9:$Q$908,$T322,COLUMNS($A$10:D323)),"")</f>
        <v/>
      </c>
      <c r="I323" s="91">
        <v>4</v>
      </c>
      <c r="K323" s="118">
        <f>'Data Set'!$H316</f>
        <v>4</v>
      </c>
      <c r="L323" s="145" t="str">
        <f>Examination!$B318</f>
        <v>Ari Mcculloch</v>
      </c>
      <c r="M323" s="118">
        <f>'Data Set'!$W316</f>
        <v>67</v>
      </c>
      <c r="N323" s="118">
        <f>'Data Set'!$AC316</f>
        <v>76.5</v>
      </c>
      <c r="O323" s="118">
        <f>'Data Set'!$AI316</f>
        <v>61</v>
      </c>
      <c r="P323" s="118">
        <f>'Data Set'!$AO316</f>
        <v>59</v>
      </c>
      <c r="Q323" s="118">
        <f t="shared" si="8"/>
        <v>65.875</v>
      </c>
      <c r="R323" s="118">
        <f>ROWS($M$9:M323)</f>
        <v>315</v>
      </c>
      <c r="S323" s="118" t="str">
        <f t="shared" si="9"/>
        <v/>
      </c>
      <c r="T323" s="118" t="str">
        <f>IFERROR(SMALL($S$9:$S$908,ROWS($S$9:S323)),"")</f>
        <v/>
      </c>
      <c r="U323" s="118"/>
    </row>
    <row r="324" spans="3:21">
      <c r="C324" t="str">
        <f>IFERROR(INDEX($L$9:$Q$908,$T323,COLUMNS($A$10:A324)),"")</f>
        <v/>
      </c>
      <c r="D324" t="str">
        <f>IFERROR(INDEX($L$9:$Q$908,$T323,COLUMNS($A$10:B324)),"")</f>
        <v/>
      </c>
      <c r="F324" t="str">
        <f>IFERROR(INDEX($L$9:$Q$908,$T323,COLUMNS($A$10:D324)),"")</f>
        <v/>
      </c>
      <c r="I324" s="6">
        <v>4</v>
      </c>
      <c r="K324" s="118">
        <f>'Data Set'!$H317</f>
        <v>4</v>
      </c>
      <c r="L324" s="145" t="str">
        <f>Examination!$B319</f>
        <v>Riyad Jacobs</v>
      </c>
      <c r="M324" s="118">
        <f>'Data Set'!$W317</f>
        <v>68</v>
      </c>
      <c r="N324" s="118">
        <f>'Data Set'!$AC317</f>
        <v>55.5</v>
      </c>
      <c r="O324" s="118">
        <f>'Data Set'!$AI317</f>
        <v>71</v>
      </c>
      <c r="P324" s="118">
        <f>'Data Set'!$AO317</f>
        <v>59</v>
      </c>
      <c r="Q324" s="118">
        <f t="shared" si="8"/>
        <v>63.375</v>
      </c>
      <c r="R324" s="118">
        <f>ROWS($M$9:M324)</f>
        <v>316</v>
      </c>
      <c r="S324" s="118" t="str">
        <f t="shared" si="9"/>
        <v/>
      </c>
      <c r="T324" s="118" t="str">
        <f>IFERROR(SMALL($S$9:$S$908,ROWS($S$9:S324)),"")</f>
        <v/>
      </c>
      <c r="U324" s="118"/>
    </row>
    <row r="325" spans="3:21">
      <c r="C325" t="str">
        <f>IFERROR(INDEX($L$9:$Q$908,$T324,COLUMNS($A$10:A325)),"")</f>
        <v/>
      </c>
      <c r="D325" t="str">
        <f>IFERROR(INDEX($L$9:$Q$908,$T324,COLUMNS($A$10:B325)),"")</f>
        <v/>
      </c>
      <c r="F325" t="str">
        <f>IFERROR(INDEX($L$9:$Q$908,$T324,COLUMNS($A$10:D325)),"")</f>
        <v/>
      </c>
      <c r="I325" s="91">
        <v>4</v>
      </c>
      <c r="K325" s="118">
        <f>'Data Set'!$H318</f>
        <v>4</v>
      </c>
      <c r="L325" s="145" t="str">
        <f>Examination!$B320</f>
        <v>Juno Bateman</v>
      </c>
      <c r="M325" s="118">
        <f>'Data Set'!$W318</f>
        <v>75.75</v>
      </c>
      <c r="N325" s="118">
        <f>'Data Set'!$AC318</f>
        <v>66.25</v>
      </c>
      <c r="O325" s="118">
        <f>'Data Set'!$AI318</f>
        <v>64</v>
      </c>
      <c r="P325" s="118">
        <f>'Data Set'!$AO318</f>
        <v>69.75</v>
      </c>
      <c r="Q325" s="118">
        <f t="shared" si="8"/>
        <v>68.9375</v>
      </c>
      <c r="R325" s="118">
        <f>ROWS($M$9:M325)</f>
        <v>317</v>
      </c>
      <c r="S325" s="118" t="str">
        <f t="shared" si="9"/>
        <v/>
      </c>
      <c r="T325" s="118" t="str">
        <f>IFERROR(SMALL($S$9:$S$908,ROWS($S$9:S325)),"")</f>
        <v/>
      </c>
      <c r="U325" s="118"/>
    </row>
    <row r="326" spans="3:21">
      <c r="C326" t="str">
        <f>IFERROR(INDEX($L$9:$Q$908,$T325,COLUMNS($A$10:A326)),"")</f>
        <v/>
      </c>
      <c r="D326" t="str">
        <f>IFERROR(INDEX($L$9:$Q$908,$T325,COLUMNS($A$10:B326)),"")</f>
        <v/>
      </c>
      <c r="F326" t="str">
        <f>IFERROR(INDEX($L$9:$Q$908,$T325,COLUMNS($A$10:D326)),"")</f>
        <v/>
      </c>
      <c r="I326" s="6">
        <v>4</v>
      </c>
      <c r="K326" s="118">
        <f>'Data Set'!$H319</f>
        <v>4</v>
      </c>
      <c r="L326" s="145" t="str">
        <f>Examination!$B321</f>
        <v>Kate Dunkley</v>
      </c>
      <c r="M326" s="118">
        <f>'Data Set'!$W319</f>
        <v>75.75</v>
      </c>
      <c r="N326" s="118">
        <f>'Data Set'!$AC319</f>
        <v>63</v>
      </c>
      <c r="O326" s="118">
        <f>'Data Set'!$AI319</f>
        <v>91.5</v>
      </c>
      <c r="P326" s="118">
        <f>'Data Set'!$AO319</f>
        <v>59.75</v>
      </c>
      <c r="Q326" s="118">
        <f t="shared" si="8"/>
        <v>72.5</v>
      </c>
      <c r="R326" s="118">
        <f>ROWS($M$9:M326)</f>
        <v>318</v>
      </c>
      <c r="S326" s="118" t="str">
        <f t="shared" si="9"/>
        <v/>
      </c>
      <c r="T326" s="118" t="str">
        <f>IFERROR(SMALL($S$9:$S$908,ROWS($S$9:S326)),"")</f>
        <v/>
      </c>
      <c r="U326" s="118"/>
    </row>
    <row r="327" spans="3:21">
      <c r="C327" t="str">
        <f>IFERROR(INDEX($L$9:$Q$908,$T326,COLUMNS($A$10:A327)),"")</f>
        <v/>
      </c>
      <c r="D327" t="str">
        <f>IFERROR(INDEX($L$9:$Q$908,$T326,COLUMNS($A$10:B327)),"")</f>
        <v/>
      </c>
      <c r="F327" t="str">
        <f>IFERROR(INDEX($L$9:$Q$908,$T326,COLUMNS($A$10:D327)),"")</f>
        <v/>
      </c>
      <c r="I327" s="91">
        <v>4</v>
      </c>
      <c r="K327" s="118">
        <f>'Data Set'!$H320</f>
        <v>4</v>
      </c>
      <c r="L327" s="145" t="str">
        <f>Examination!$B322</f>
        <v>Priyanka Martinez</v>
      </c>
      <c r="M327" s="118">
        <f>'Data Set'!$W320</f>
        <v>75</v>
      </c>
      <c r="N327" s="118">
        <f>'Data Set'!$AC320</f>
        <v>64.75</v>
      </c>
      <c r="O327" s="118">
        <f>'Data Set'!$AI320</f>
        <v>69.75</v>
      </c>
      <c r="P327" s="118">
        <f>'Data Set'!$AO320</f>
        <v>86.75</v>
      </c>
      <c r="Q327" s="118">
        <f t="shared" si="8"/>
        <v>74.0625</v>
      </c>
      <c r="R327" s="118">
        <f>ROWS($M$9:M327)</f>
        <v>319</v>
      </c>
      <c r="S327" s="118" t="str">
        <f t="shared" si="9"/>
        <v/>
      </c>
      <c r="T327" s="118" t="str">
        <f>IFERROR(SMALL($S$9:$S$908,ROWS($S$9:S327)),"")</f>
        <v/>
      </c>
      <c r="U327" s="118"/>
    </row>
    <row r="328" spans="3:21">
      <c r="C328" t="str">
        <f>IFERROR(INDEX($L$9:$Q$908,$T327,COLUMNS($A$10:A328)),"")</f>
        <v/>
      </c>
      <c r="D328" t="str">
        <f>IFERROR(INDEX($L$9:$Q$908,$T327,COLUMNS($A$10:B328)),"")</f>
        <v/>
      </c>
      <c r="F328" t="str">
        <f>IFERROR(INDEX($L$9:$Q$908,$T327,COLUMNS($A$10:D328)),"")</f>
        <v/>
      </c>
      <c r="I328" s="6">
        <v>4</v>
      </c>
      <c r="K328" s="118">
        <f>'Data Set'!$H321</f>
        <v>4</v>
      </c>
      <c r="L328" s="145" t="str">
        <f>Examination!$B323</f>
        <v>Ivor Justice</v>
      </c>
      <c r="M328" s="118">
        <f>'Data Set'!$W321</f>
        <v>72.5</v>
      </c>
      <c r="N328" s="118">
        <f>'Data Set'!$AC321</f>
        <v>69.5</v>
      </c>
      <c r="O328" s="118">
        <f>'Data Set'!$AI321</f>
        <v>66</v>
      </c>
      <c r="P328" s="118">
        <f>'Data Set'!$AO321</f>
        <v>64.5</v>
      </c>
      <c r="Q328" s="118">
        <f t="shared" si="8"/>
        <v>68.125</v>
      </c>
      <c r="R328" s="118">
        <f>ROWS($M$9:M328)</f>
        <v>320</v>
      </c>
      <c r="S328" s="118" t="str">
        <f t="shared" si="9"/>
        <v/>
      </c>
      <c r="T328" s="118" t="str">
        <f>IFERROR(SMALL($S$9:$S$908,ROWS($S$9:S328)),"")</f>
        <v/>
      </c>
      <c r="U328" s="118"/>
    </row>
    <row r="329" spans="3:21">
      <c r="C329" t="str">
        <f>IFERROR(INDEX($L$9:$Q$908,$T328,COLUMNS($A$10:A329)),"")</f>
        <v/>
      </c>
      <c r="D329" t="str">
        <f>IFERROR(INDEX($L$9:$Q$908,$T328,COLUMNS($A$10:B329)),"")</f>
        <v/>
      </c>
      <c r="F329" t="str">
        <f>IFERROR(INDEX($L$9:$Q$908,$T328,COLUMNS($A$10:D329)),"")</f>
        <v/>
      </c>
      <c r="I329" s="91">
        <v>4</v>
      </c>
      <c r="K329" s="118">
        <f>'Data Set'!$H322</f>
        <v>4</v>
      </c>
      <c r="L329" s="145" t="str">
        <f>Examination!$B324</f>
        <v>Georgina Schwartz</v>
      </c>
      <c r="M329" s="118">
        <f>'Data Set'!$W322</f>
        <v>65.75</v>
      </c>
      <c r="N329" s="118">
        <f>'Data Set'!$AC322</f>
        <v>58</v>
      </c>
      <c r="O329" s="118">
        <f>'Data Set'!$AI322</f>
        <v>62.25</v>
      </c>
      <c r="P329" s="118">
        <f>'Data Set'!$AO322</f>
        <v>74</v>
      </c>
      <c r="Q329" s="118">
        <f t="shared" si="8"/>
        <v>65</v>
      </c>
      <c r="R329" s="118">
        <f>ROWS($M$9:M329)</f>
        <v>321</v>
      </c>
      <c r="S329" s="118" t="str">
        <f t="shared" si="9"/>
        <v/>
      </c>
      <c r="T329" s="118" t="str">
        <f>IFERROR(SMALL($S$9:$S$908,ROWS($S$9:S329)),"")</f>
        <v/>
      </c>
      <c r="U329" s="118"/>
    </row>
    <row r="330" spans="3:21">
      <c r="C330" t="str">
        <f>IFERROR(INDEX($L$9:$Q$908,$T329,COLUMNS($A$10:A330)),"")</f>
        <v/>
      </c>
      <c r="D330" t="str">
        <f>IFERROR(INDEX($L$9:$Q$908,$T329,COLUMNS($A$10:B330)),"")</f>
        <v/>
      </c>
      <c r="F330" t="str">
        <f>IFERROR(INDEX($L$9:$Q$908,$T329,COLUMNS($A$10:D330)),"")</f>
        <v/>
      </c>
      <c r="I330" s="6">
        <v>4</v>
      </c>
      <c r="K330" s="118">
        <f>'Data Set'!$H323</f>
        <v>4</v>
      </c>
      <c r="L330" s="145" t="str">
        <f>Examination!$B325</f>
        <v>Whitney Mcarthur</v>
      </c>
      <c r="M330" s="118">
        <f>'Data Set'!$W323</f>
        <v>67</v>
      </c>
      <c r="N330" s="118">
        <f>'Data Set'!$AC323</f>
        <v>76.25</v>
      </c>
      <c r="O330" s="118">
        <f>'Data Set'!$AI323</f>
        <v>71.5</v>
      </c>
      <c r="P330" s="118">
        <f>'Data Set'!$AO323</f>
        <v>60.25</v>
      </c>
      <c r="Q330" s="118">
        <f t="shared" ref="Q330:Q393" si="10">AVERAGE(M330:P330)</f>
        <v>68.75</v>
      </c>
      <c r="R330" s="118">
        <f>ROWS($M$9:M330)</f>
        <v>322</v>
      </c>
      <c r="S330" s="118" t="str">
        <f t="shared" ref="S330:S393" si="11">IF($H$5=K330,R330,"")</f>
        <v/>
      </c>
      <c r="T330" s="118" t="str">
        <f>IFERROR(SMALL($S$9:$S$908,ROWS($S$9:S330)),"")</f>
        <v/>
      </c>
      <c r="U330" s="118"/>
    </row>
    <row r="331" spans="3:21">
      <c r="C331" t="str">
        <f>IFERROR(INDEX($L$9:$Q$908,$T330,COLUMNS($A$10:A331)),"")</f>
        <v/>
      </c>
      <c r="D331" t="str">
        <f>IFERROR(INDEX($L$9:$Q$908,$T330,COLUMNS($A$10:B331)),"")</f>
        <v/>
      </c>
      <c r="F331" t="str">
        <f>IFERROR(INDEX($L$9:$Q$908,$T330,COLUMNS($A$10:D331)),"")</f>
        <v/>
      </c>
      <c r="I331" s="91">
        <v>4</v>
      </c>
      <c r="K331" s="118">
        <f>'Data Set'!$H324</f>
        <v>4</v>
      </c>
      <c r="L331" s="145" t="str">
        <f>Examination!$B326</f>
        <v>Kobie Schroeder</v>
      </c>
      <c r="M331" s="118">
        <f>'Data Set'!$W324</f>
        <v>70</v>
      </c>
      <c r="N331" s="118">
        <f>'Data Set'!$AC324</f>
        <v>56</v>
      </c>
      <c r="O331" s="118">
        <f>'Data Set'!$AI324</f>
        <v>63.25</v>
      </c>
      <c r="P331" s="118">
        <f>'Data Set'!$AO324</f>
        <v>65</v>
      </c>
      <c r="Q331" s="118">
        <f t="shared" si="10"/>
        <v>63.5625</v>
      </c>
      <c r="R331" s="118">
        <f>ROWS($M$9:M331)</f>
        <v>323</v>
      </c>
      <c r="S331" s="118" t="str">
        <f t="shared" si="11"/>
        <v/>
      </c>
      <c r="T331" s="118" t="str">
        <f>IFERROR(SMALL($S$9:$S$908,ROWS($S$9:S331)),"")</f>
        <v/>
      </c>
      <c r="U331" s="118"/>
    </row>
    <row r="332" spans="3:21">
      <c r="C332" t="str">
        <f>IFERROR(INDEX($L$9:$Q$908,$T331,COLUMNS($A$10:A332)),"")</f>
        <v/>
      </c>
      <c r="D332" t="str">
        <f>IFERROR(INDEX($L$9:$Q$908,$T331,COLUMNS($A$10:B332)),"")</f>
        <v/>
      </c>
      <c r="F332" t="str">
        <f>IFERROR(INDEX($L$9:$Q$908,$T331,COLUMNS($A$10:D332)),"")</f>
        <v/>
      </c>
      <c r="I332" s="6">
        <v>4</v>
      </c>
      <c r="K332" s="118">
        <f>'Data Set'!$H325</f>
        <v>4</v>
      </c>
      <c r="L332" s="145" t="str">
        <f>Examination!$B327</f>
        <v>Neave Marsden</v>
      </c>
      <c r="M332" s="118">
        <f>'Data Set'!$W325</f>
        <v>54.5</v>
      </c>
      <c r="N332" s="118">
        <f>'Data Set'!$AC325</f>
        <v>83</v>
      </c>
      <c r="O332" s="118">
        <f>'Data Set'!$AI325</f>
        <v>64</v>
      </c>
      <c r="P332" s="118">
        <f>'Data Set'!$AO325</f>
        <v>62</v>
      </c>
      <c r="Q332" s="118">
        <f t="shared" si="10"/>
        <v>65.875</v>
      </c>
      <c r="R332" s="118">
        <f>ROWS($M$9:M332)</f>
        <v>324</v>
      </c>
      <c r="S332" s="118" t="str">
        <f t="shared" si="11"/>
        <v/>
      </c>
      <c r="T332" s="118" t="str">
        <f>IFERROR(SMALL($S$9:$S$908,ROWS($S$9:S332)),"")</f>
        <v/>
      </c>
      <c r="U332" s="118"/>
    </row>
    <row r="333" spans="3:21">
      <c r="C333" t="str">
        <f>IFERROR(INDEX($L$9:$Q$908,$T332,COLUMNS($A$10:A333)),"")</f>
        <v/>
      </c>
      <c r="D333" t="str">
        <f>IFERROR(INDEX($L$9:$Q$908,$T332,COLUMNS($A$10:B333)),"")</f>
        <v/>
      </c>
      <c r="F333" t="str">
        <f>IFERROR(INDEX($L$9:$Q$908,$T332,COLUMNS($A$10:D333)),"")</f>
        <v/>
      </c>
      <c r="I333" s="91">
        <v>4</v>
      </c>
      <c r="K333" s="118">
        <f>'Data Set'!$H326</f>
        <v>4</v>
      </c>
      <c r="L333" s="145" t="str">
        <f>Examination!$B328</f>
        <v>Richard Bloggs</v>
      </c>
      <c r="M333" s="118">
        <f>'Data Set'!$W326</f>
        <v>63.25</v>
      </c>
      <c r="N333" s="118">
        <f>'Data Set'!$AC326</f>
        <v>63</v>
      </c>
      <c r="O333" s="118">
        <f>'Data Set'!$AI326</f>
        <v>63</v>
      </c>
      <c r="P333" s="118">
        <f>'Data Set'!$AO326</f>
        <v>72.25</v>
      </c>
      <c r="Q333" s="118">
        <f t="shared" si="10"/>
        <v>65.375</v>
      </c>
      <c r="R333" s="118">
        <f>ROWS($M$9:M333)</f>
        <v>325</v>
      </c>
      <c r="S333" s="118" t="str">
        <f t="shared" si="11"/>
        <v/>
      </c>
      <c r="T333" s="118" t="str">
        <f>IFERROR(SMALL($S$9:$S$908,ROWS($S$9:S333)),"")</f>
        <v/>
      </c>
      <c r="U333" s="118"/>
    </row>
    <row r="334" spans="3:21">
      <c r="C334" t="str">
        <f>IFERROR(INDEX($L$9:$Q$908,$T333,COLUMNS($A$10:A334)),"")</f>
        <v/>
      </c>
      <c r="D334" t="str">
        <f>IFERROR(INDEX($L$9:$Q$908,$T333,COLUMNS($A$10:B334)),"")</f>
        <v/>
      </c>
      <c r="F334" t="str">
        <f>IFERROR(INDEX($L$9:$Q$908,$T333,COLUMNS($A$10:D334)),"")</f>
        <v/>
      </c>
      <c r="I334" s="6">
        <v>4</v>
      </c>
      <c r="K334" s="118">
        <f>'Data Set'!$H327</f>
        <v>4</v>
      </c>
      <c r="L334" s="145" t="str">
        <f>Examination!$B329</f>
        <v>Arnav Singh</v>
      </c>
      <c r="M334" s="118">
        <f>'Data Set'!$W327</f>
        <v>87</v>
      </c>
      <c r="N334" s="118">
        <f>'Data Set'!$AC327</f>
        <v>70.25</v>
      </c>
      <c r="O334" s="118">
        <f>'Data Set'!$AI327</f>
        <v>61.25</v>
      </c>
      <c r="P334" s="118">
        <f>'Data Set'!$AO327</f>
        <v>87.75</v>
      </c>
      <c r="Q334" s="118">
        <f t="shared" si="10"/>
        <v>76.5625</v>
      </c>
      <c r="R334" s="118">
        <f>ROWS($M$9:M334)</f>
        <v>326</v>
      </c>
      <c r="S334" s="118" t="str">
        <f t="shared" si="11"/>
        <v/>
      </c>
      <c r="T334" s="118" t="str">
        <f>IFERROR(SMALL($S$9:$S$908,ROWS($S$9:S334)),"")</f>
        <v/>
      </c>
      <c r="U334" s="118"/>
    </row>
    <row r="335" spans="3:21">
      <c r="C335" t="str">
        <f>IFERROR(INDEX($L$9:$Q$908,$T334,COLUMNS($A$10:A335)),"")</f>
        <v/>
      </c>
      <c r="D335" t="str">
        <f>IFERROR(INDEX($L$9:$Q$908,$T334,COLUMNS($A$10:B335)),"")</f>
        <v/>
      </c>
      <c r="F335" t="str">
        <f>IFERROR(INDEX($L$9:$Q$908,$T334,COLUMNS($A$10:D335)),"")</f>
        <v/>
      </c>
      <c r="I335" s="91">
        <v>4</v>
      </c>
      <c r="K335" s="118">
        <f>'Data Set'!$H328</f>
        <v>4</v>
      </c>
      <c r="L335" s="145" t="str">
        <f>Examination!$B330</f>
        <v>Martin Owen</v>
      </c>
      <c r="M335" s="118">
        <f>'Data Set'!$W328</f>
        <v>72.5</v>
      </c>
      <c r="N335" s="118">
        <f>'Data Set'!$AC328</f>
        <v>70.25</v>
      </c>
      <c r="O335" s="118">
        <f>'Data Set'!$AI328</f>
        <v>71.25</v>
      </c>
      <c r="P335" s="118">
        <f>'Data Set'!$AO328</f>
        <v>76</v>
      </c>
      <c r="Q335" s="118">
        <f t="shared" si="10"/>
        <v>72.5</v>
      </c>
      <c r="R335" s="118">
        <f>ROWS($M$9:M335)</f>
        <v>327</v>
      </c>
      <c r="S335" s="118" t="str">
        <f t="shared" si="11"/>
        <v/>
      </c>
      <c r="T335" s="118" t="str">
        <f>IFERROR(SMALL($S$9:$S$908,ROWS($S$9:S335)),"")</f>
        <v/>
      </c>
      <c r="U335" s="118"/>
    </row>
    <row r="336" spans="3:21">
      <c r="C336" t="str">
        <f>IFERROR(INDEX($L$9:$Q$908,$T335,COLUMNS($A$10:A336)),"")</f>
        <v/>
      </c>
      <c r="D336" t="str">
        <f>IFERROR(INDEX($L$9:$Q$908,$T335,COLUMNS($A$10:B336)),"")</f>
        <v/>
      </c>
      <c r="F336" t="str">
        <f>IFERROR(INDEX($L$9:$Q$908,$T335,COLUMNS($A$10:D336)),"")</f>
        <v/>
      </c>
      <c r="I336" s="6">
        <v>4</v>
      </c>
      <c r="K336" s="118">
        <f>'Data Set'!$H329</f>
        <v>4</v>
      </c>
      <c r="L336" s="145" t="str">
        <f>Examination!$B331</f>
        <v>Amari Terrell</v>
      </c>
      <c r="M336" s="118">
        <f>'Data Set'!$W329</f>
        <v>50.75</v>
      </c>
      <c r="N336" s="118">
        <f>'Data Set'!$AC329</f>
        <v>67.5</v>
      </c>
      <c r="O336" s="118">
        <f>'Data Set'!$AI329</f>
        <v>58</v>
      </c>
      <c r="P336" s="118">
        <f>'Data Set'!$AO329</f>
        <v>75</v>
      </c>
      <c r="Q336" s="118">
        <f t="shared" si="10"/>
        <v>62.8125</v>
      </c>
      <c r="R336" s="118">
        <f>ROWS($M$9:M336)</f>
        <v>328</v>
      </c>
      <c r="S336" s="118" t="str">
        <f t="shared" si="11"/>
        <v/>
      </c>
      <c r="T336" s="118" t="str">
        <f>IFERROR(SMALL($S$9:$S$908,ROWS($S$9:S336)),"")</f>
        <v/>
      </c>
      <c r="U336" s="118"/>
    </row>
    <row r="337" spans="3:21">
      <c r="C337" t="str">
        <f>IFERROR(INDEX($L$9:$Q$908,$T336,COLUMNS($A$10:A337)),"")</f>
        <v/>
      </c>
      <c r="D337" t="str">
        <f>IFERROR(INDEX($L$9:$Q$908,$T336,COLUMNS($A$10:B337)),"")</f>
        <v/>
      </c>
      <c r="F337" t="str">
        <f>IFERROR(INDEX($L$9:$Q$908,$T336,COLUMNS($A$10:D337)),"")</f>
        <v/>
      </c>
      <c r="I337" s="91">
        <v>4</v>
      </c>
      <c r="K337" s="118">
        <f>'Data Set'!$H330</f>
        <v>4</v>
      </c>
      <c r="L337" s="145" t="str">
        <f>Examination!$B332</f>
        <v>Silas Schneider</v>
      </c>
      <c r="M337" s="118">
        <f>'Data Set'!$W330</f>
        <v>59</v>
      </c>
      <c r="N337" s="118">
        <f>'Data Set'!$AC330</f>
        <v>52.25</v>
      </c>
      <c r="O337" s="118">
        <f>'Data Set'!$AI330</f>
        <v>43.5</v>
      </c>
      <c r="P337" s="118">
        <f>'Data Set'!$AO330</f>
        <v>76.75</v>
      </c>
      <c r="Q337" s="118">
        <f t="shared" si="10"/>
        <v>57.875</v>
      </c>
      <c r="R337" s="118">
        <f>ROWS($M$9:M337)</f>
        <v>329</v>
      </c>
      <c r="S337" s="118" t="str">
        <f t="shared" si="11"/>
        <v/>
      </c>
      <c r="T337" s="118" t="str">
        <f>IFERROR(SMALL($S$9:$S$908,ROWS($S$9:S337)),"")</f>
        <v/>
      </c>
      <c r="U337" s="118"/>
    </row>
    <row r="338" spans="3:21">
      <c r="C338" t="str">
        <f>IFERROR(INDEX($L$9:$Q$908,$T337,COLUMNS($A$10:A338)),"")</f>
        <v/>
      </c>
      <c r="D338" t="str">
        <f>IFERROR(INDEX($L$9:$Q$908,$T337,COLUMNS($A$10:B338)),"")</f>
        <v/>
      </c>
      <c r="F338" t="str">
        <f>IFERROR(INDEX($L$9:$Q$908,$T337,COLUMNS($A$10:D338)),"")</f>
        <v/>
      </c>
      <c r="I338" s="6">
        <v>4</v>
      </c>
      <c r="K338" s="118">
        <f>'Data Set'!$H331</f>
        <v>4</v>
      </c>
      <c r="L338" s="145" t="str">
        <f>Examination!$B333</f>
        <v>Yasmeen Sherman</v>
      </c>
      <c r="M338" s="118">
        <f>'Data Set'!$W331</f>
        <v>63.25</v>
      </c>
      <c r="N338" s="118">
        <f>'Data Set'!$AC331</f>
        <v>63.5</v>
      </c>
      <c r="O338" s="118">
        <f>'Data Set'!$AI331</f>
        <v>54</v>
      </c>
      <c r="P338" s="118">
        <f>'Data Set'!$AO331</f>
        <v>44.75</v>
      </c>
      <c r="Q338" s="118">
        <f t="shared" si="10"/>
        <v>56.375</v>
      </c>
      <c r="R338" s="118">
        <f>ROWS($M$9:M338)</f>
        <v>330</v>
      </c>
      <c r="S338" s="118" t="str">
        <f t="shared" si="11"/>
        <v/>
      </c>
      <c r="T338" s="118" t="str">
        <f>IFERROR(SMALL($S$9:$S$908,ROWS($S$9:S338)),"")</f>
        <v/>
      </c>
      <c r="U338" s="118"/>
    </row>
    <row r="339" spans="3:21">
      <c r="C339" t="str">
        <f>IFERROR(INDEX($L$9:$Q$908,$T338,COLUMNS($A$10:A339)),"")</f>
        <v/>
      </c>
      <c r="D339" t="str">
        <f>IFERROR(INDEX($L$9:$Q$908,$T338,COLUMNS($A$10:B339)),"")</f>
        <v/>
      </c>
      <c r="F339" t="str">
        <f>IFERROR(INDEX($L$9:$Q$908,$T338,COLUMNS($A$10:D339)),"")</f>
        <v/>
      </c>
      <c r="I339" s="91">
        <v>4</v>
      </c>
      <c r="K339" s="118">
        <f>'Data Set'!$H332</f>
        <v>4</v>
      </c>
      <c r="L339" s="145" t="str">
        <f>Examination!$B334</f>
        <v>Buster Baldwin</v>
      </c>
      <c r="M339" s="118">
        <f>'Data Set'!$W332</f>
        <v>63.25</v>
      </c>
      <c r="N339" s="118">
        <f>'Data Set'!$AC332</f>
        <v>68.25</v>
      </c>
      <c r="O339" s="118">
        <f>'Data Set'!$AI332</f>
        <v>70.5</v>
      </c>
      <c r="P339" s="118">
        <f>'Data Set'!$AO332</f>
        <v>75</v>
      </c>
      <c r="Q339" s="118">
        <f t="shared" si="10"/>
        <v>69.25</v>
      </c>
      <c r="R339" s="118">
        <f>ROWS($M$9:M339)</f>
        <v>331</v>
      </c>
      <c r="S339" s="118" t="str">
        <f t="shared" si="11"/>
        <v/>
      </c>
      <c r="T339" s="118" t="str">
        <f>IFERROR(SMALL($S$9:$S$908,ROWS($S$9:S339)),"")</f>
        <v/>
      </c>
      <c r="U339" s="118"/>
    </row>
    <row r="340" spans="3:21">
      <c r="C340" t="str">
        <f>IFERROR(INDEX($L$9:$Q$908,$T339,COLUMNS($A$10:A340)),"")</f>
        <v/>
      </c>
      <c r="D340" t="str">
        <f>IFERROR(INDEX($L$9:$Q$908,$T339,COLUMNS($A$10:B340)),"")</f>
        <v/>
      </c>
      <c r="F340" t="str">
        <f>IFERROR(INDEX($L$9:$Q$908,$T339,COLUMNS($A$10:D340)),"")</f>
        <v/>
      </c>
      <c r="I340" s="6">
        <v>4</v>
      </c>
      <c r="K340" s="118">
        <f>'Data Set'!$H333</f>
        <v>4</v>
      </c>
      <c r="L340" s="145" t="str">
        <f>Examination!$B335</f>
        <v>Zaynah Sweeney</v>
      </c>
      <c r="M340" s="118">
        <f>'Data Set'!$W333</f>
        <v>77</v>
      </c>
      <c r="N340" s="118">
        <f>'Data Set'!$AC333</f>
        <v>89.75</v>
      </c>
      <c r="O340" s="118">
        <f>'Data Set'!$AI333</f>
        <v>71</v>
      </c>
      <c r="P340" s="118">
        <f>'Data Set'!$AO333</f>
        <v>51.75</v>
      </c>
      <c r="Q340" s="118">
        <f t="shared" si="10"/>
        <v>72.375</v>
      </c>
      <c r="R340" s="118">
        <f>ROWS($M$9:M340)</f>
        <v>332</v>
      </c>
      <c r="S340" s="118" t="str">
        <f t="shared" si="11"/>
        <v/>
      </c>
      <c r="T340" s="118" t="str">
        <f>IFERROR(SMALL($S$9:$S$908,ROWS($S$9:S340)),"")</f>
        <v/>
      </c>
      <c r="U340" s="118"/>
    </row>
    <row r="341" spans="3:21">
      <c r="C341" t="str">
        <f>IFERROR(INDEX($L$9:$Q$908,$T340,COLUMNS($A$10:A341)),"")</f>
        <v/>
      </c>
      <c r="D341" t="str">
        <f>IFERROR(INDEX($L$9:$Q$908,$T340,COLUMNS($A$10:B341)),"")</f>
        <v/>
      </c>
      <c r="F341" t="str">
        <f>IFERROR(INDEX($L$9:$Q$908,$T340,COLUMNS($A$10:D341)),"")</f>
        <v/>
      </c>
      <c r="I341" s="91">
        <v>4</v>
      </c>
      <c r="K341" s="118">
        <f>'Data Set'!$H334</f>
        <v>4</v>
      </c>
      <c r="L341" s="145" t="str">
        <f>Examination!$B336</f>
        <v>Shannan Fischer</v>
      </c>
      <c r="M341" s="118">
        <f>'Data Set'!$W334</f>
        <v>82</v>
      </c>
      <c r="N341" s="118">
        <f>'Data Set'!$AC334</f>
        <v>59.25</v>
      </c>
      <c r="O341" s="118">
        <f>'Data Set'!$AI334</f>
        <v>52</v>
      </c>
      <c r="P341" s="118">
        <f>'Data Set'!$AO334</f>
        <v>61</v>
      </c>
      <c r="Q341" s="118">
        <f t="shared" si="10"/>
        <v>63.5625</v>
      </c>
      <c r="R341" s="118">
        <f>ROWS($M$9:M341)</f>
        <v>333</v>
      </c>
      <c r="S341" s="118" t="str">
        <f t="shared" si="11"/>
        <v/>
      </c>
      <c r="T341" s="118" t="str">
        <f>IFERROR(SMALL($S$9:$S$908,ROWS($S$9:S341)),"")</f>
        <v/>
      </c>
      <c r="U341" s="118"/>
    </row>
    <row r="342" spans="3:21">
      <c r="C342" t="str">
        <f>IFERROR(INDEX($L$9:$Q$908,$T341,COLUMNS($A$10:A342)),"")</f>
        <v/>
      </c>
      <c r="D342" t="str">
        <f>IFERROR(INDEX($L$9:$Q$908,$T341,COLUMNS($A$10:B342)),"")</f>
        <v/>
      </c>
      <c r="F342" t="str">
        <f>IFERROR(INDEX($L$9:$Q$908,$T341,COLUMNS($A$10:D342)),"")</f>
        <v/>
      </c>
      <c r="I342" s="6">
        <v>4</v>
      </c>
      <c r="K342" s="118">
        <f>'Data Set'!$H335</f>
        <v>4</v>
      </c>
      <c r="L342" s="145" t="str">
        <f>Examination!$B337</f>
        <v>Kingston Rowland</v>
      </c>
      <c r="M342" s="118">
        <f>'Data Set'!$W335</f>
        <v>77.75</v>
      </c>
      <c r="N342" s="118">
        <f>'Data Set'!$AC335</f>
        <v>56.75</v>
      </c>
      <c r="O342" s="118">
        <f>'Data Set'!$AI335</f>
        <v>71.25</v>
      </c>
      <c r="P342" s="118">
        <f>'Data Set'!$AO335</f>
        <v>67.75</v>
      </c>
      <c r="Q342" s="118">
        <f t="shared" si="10"/>
        <v>68.375</v>
      </c>
      <c r="R342" s="118">
        <f>ROWS($M$9:M342)</f>
        <v>334</v>
      </c>
      <c r="S342" s="118" t="str">
        <f t="shared" si="11"/>
        <v/>
      </c>
      <c r="T342" s="118" t="str">
        <f>IFERROR(SMALL($S$9:$S$908,ROWS($S$9:S342)),"")</f>
        <v/>
      </c>
      <c r="U342" s="118"/>
    </row>
    <row r="343" spans="3:21">
      <c r="C343" t="str">
        <f>IFERROR(INDEX($L$9:$Q$908,$T342,COLUMNS($A$10:A343)),"")</f>
        <v/>
      </c>
      <c r="D343" t="str">
        <f>IFERROR(INDEX($L$9:$Q$908,$T342,COLUMNS($A$10:B343)),"")</f>
        <v/>
      </c>
      <c r="F343" t="str">
        <f>IFERROR(INDEX($L$9:$Q$908,$T342,COLUMNS($A$10:D343)),"")</f>
        <v/>
      </c>
      <c r="I343" s="91">
        <v>4</v>
      </c>
      <c r="K343" s="118">
        <f>'Data Set'!$H336</f>
        <v>4</v>
      </c>
      <c r="L343" s="145" t="str">
        <f>Examination!$B338</f>
        <v>Said Gonzales</v>
      </c>
      <c r="M343" s="118">
        <f>'Data Set'!$W336</f>
        <v>66</v>
      </c>
      <c r="N343" s="118">
        <f>'Data Set'!$AC336</f>
        <v>76.5</v>
      </c>
      <c r="O343" s="118">
        <f>'Data Set'!$AI336</f>
        <v>72.25</v>
      </c>
      <c r="P343" s="118">
        <f>'Data Set'!$AO336</f>
        <v>63.5</v>
      </c>
      <c r="Q343" s="118">
        <f t="shared" si="10"/>
        <v>69.5625</v>
      </c>
      <c r="R343" s="118">
        <f>ROWS($M$9:M343)</f>
        <v>335</v>
      </c>
      <c r="S343" s="118" t="str">
        <f t="shared" si="11"/>
        <v/>
      </c>
      <c r="T343" s="118" t="str">
        <f>IFERROR(SMALL($S$9:$S$908,ROWS($S$9:S343)),"")</f>
        <v/>
      </c>
      <c r="U343" s="118"/>
    </row>
    <row r="344" spans="3:21">
      <c r="C344" t="str">
        <f>IFERROR(INDEX($L$9:$Q$908,$T343,COLUMNS($A$10:A344)),"")</f>
        <v/>
      </c>
      <c r="D344" t="str">
        <f>IFERROR(INDEX($L$9:$Q$908,$T343,COLUMNS($A$10:B344)),"")</f>
        <v/>
      </c>
      <c r="F344" t="str">
        <f>IFERROR(INDEX($L$9:$Q$908,$T343,COLUMNS($A$10:D344)),"")</f>
        <v/>
      </c>
      <c r="I344" s="6">
        <v>4</v>
      </c>
      <c r="K344" s="118">
        <f>'Data Set'!$H337</f>
        <v>4</v>
      </c>
      <c r="L344" s="145" t="str">
        <f>Examination!$B339</f>
        <v>Ewen Villa</v>
      </c>
      <c r="M344" s="118">
        <f>'Data Set'!$W337</f>
        <v>72.25</v>
      </c>
      <c r="N344" s="118">
        <f>'Data Set'!$AC337</f>
        <v>68</v>
      </c>
      <c r="O344" s="118">
        <f>'Data Set'!$AI337</f>
        <v>59.75</v>
      </c>
      <c r="P344" s="118">
        <f>'Data Set'!$AO337</f>
        <v>67.25</v>
      </c>
      <c r="Q344" s="118">
        <f t="shared" si="10"/>
        <v>66.8125</v>
      </c>
      <c r="R344" s="118">
        <f>ROWS($M$9:M344)</f>
        <v>336</v>
      </c>
      <c r="S344" s="118" t="str">
        <f t="shared" si="11"/>
        <v/>
      </c>
      <c r="T344" s="118" t="str">
        <f>IFERROR(SMALL($S$9:$S$908,ROWS($S$9:S344)),"")</f>
        <v/>
      </c>
      <c r="U344" s="118"/>
    </row>
    <row r="345" spans="3:21">
      <c r="C345" t="str">
        <f>IFERROR(INDEX($L$9:$Q$908,$T344,COLUMNS($A$10:A345)),"")</f>
        <v/>
      </c>
      <c r="D345" t="str">
        <f>IFERROR(INDEX($L$9:$Q$908,$T344,COLUMNS($A$10:B345)),"")</f>
        <v/>
      </c>
      <c r="F345" t="str">
        <f>IFERROR(INDEX($L$9:$Q$908,$T344,COLUMNS($A$10:D345)),"")</f>
        <v/>
      </c>
      <c r="I345" s="91">
        <v>4</v>
      </c>
      <c r="K345" s="118">
        <f>'Data Set'!$H338</f>
        <v>4</v>
      </c>
      <c r="L345" s="145" t="str">
        <f>Examination!$B340</f>
        <v>Shabaz Vaughn</v>
      </c>
      <c r="M345" s="118">
        <f>'Data Set'!$W338</f>
        <v>56.25</v>
      </c>
      <c r="N345" s="118">
        <f>'Data Set'!$AC338</f>
        <v>51.75</v>
      </c>
      <c r="O345" s="118">
        <f>'Data Set'!$AI338</f>
        <v>73.5</v>
      </c>
      <c r="P345" s="118">
        <f>'Data Set'!$AO338</f>
        <v>63.75</v>
      </c>
      <c r="Q345" s="118">
        <f t="shared" si="10"/>
        <v>61.3125</v>
      </c>
      <c r="R345" s="118">
        <f>ROWS($M$9:M345)</f>
        <v>337</v>
      </c>
      <c r="S345" s="118" t="str">
        <f t="shared" si="11"/>
        <v/>
      </c>
      <c r="T345" s="118" t="str">
        <f>IFERROR(SMALL($S$9:$S$908,ROWS($S$9:S345)),"")</f>
        <v/>
      </c>
      <c r="U345" s="118"/>
    </row>
    <row r="346" spans="3:21">
      <c r="C346" t="str">
        <f>IFERROR(INDEX($L$9:$Q$908,$T345,COLUMNS($A$10:A346)),"")</f>
        <v/>
      </c>
      <c r="D346" t="str">
        <f>IFERROR(INDEX($L$9:$Q$908,$T345,COLUMNS($A$10:B346)),"")</f>
        <v/>
      </c>
      <c r="F346" t="str">
        <f>IFERROR(INDEX($L$9:$Q$908,$T345,COLUMNS($A$10:D346)),"")</f>
        <v/>
      </c>
      <c r="I346" s="6">
        <v>4</v>
      </c>
      <c r="K346" s="118">
        <f>'Data Set'!$H339</f>
        <v>4</v>
      </c>
      <c r="L346" s="145" t="str">
        <f>Examination!$B341</f>
        <v>Lindsay Tate</v>
      </c>
      <c r="M346" s="118">
        <f>'Data Set'!$W339</f>
        <v>70.25</v>
      </c>
      <c r="N346" s="118">
        <f>'Data Set'!$AC339</f>
        <v>63.25</v>
      </c>
      <c r="O346" s="118">
        <f>'Data Set'!$AI339</f>
        <v>57.25</v>
      </c>
      <c r="P346" s="118">
        <f>'Data Set'!$AO339</f>
        <v>65</v>
      </c>
      <c r="Q346" s="118">
        <f t="shared" si="10"/>
        <v>63.9375</v>
      </c>
      <c r="R346" s="118">
        <f>ROWS($M$9:M346)</f>
        <v>338</v>
      </c>
      <c r="S346" s="118" t="str">
        <f t="shared" si="11"/>
        <v/>
      </c>
      <c r="T346" s="118" t="str">
        <f>IFERROR(SMALL($S$9:$S$908,ROWS($S$9:S346)),"")</f>
        <v/>
      </c>
      <c r="U346" s="118"/>
    </row>
    <row r="347" spans="3:21">
      <c r="C347" t="str">
        <f>IFERROR(INDEX($L$9:$Q$908,$T346,COLUMNS($A$10:A347)),"")</f>
        <v/>
      </c>
      <c r="D347" t="str">
        <f>IFERROR(INDEX($L$9:$Q$908,$T346,COLUMNS($A$10:B347)),"")</f>
        <v/>
      </c>
      <c r="F347" t="str">
        <f>IFERROR(INDEX($L$9:$Q$908,$T346,COLUMNS($A$10:D347)),"")</f>
        <v/>
      </c>
      <c r="I347" s="91">
        <v>4</v>
      </c>
      <c r="K347" s="118">
        <f>'Data Set'!$H340</f>
        <v>4</v>
      </c>
      <c r="L347" s="145" t="str">
        <f>Examination!$B342</f>
        <v>Celyn Combs</v>
      </c>
      <c r="M347" s="118">
        <f>'Data Set'!$W340</f>
        <v>59.25</v>
      </c>
      <c r="N347" s="118">
        <f>'Data Set'!$AC340</f>
        <v>59.75</v>
      </c>
      <c r="O347" s="118">
        <f>'Data Set'!$AI340</f>
        <v>68.75</v>
      </c>
      <c r="P347" s="118">
        <f>'Data Set'!$AO340</f>
        <v>59.75</v>
      </c>
      <c r="Q347" s="118">
        <f t="shared" si="10"/>
        <v>61.875</v>
      </c>
      <c r="R347" s="118">
        <f>ROWS($M$9:M347)</f>
        <v>339</v>
      </c>
      <c r="S347" s="118" t="str">
        <f t="shared" si="11"/>
        <v/>
      </c>
      <c r="T347" s="118" t="str">
        <f>IFERROR(SMALL($S$9:$S$908,ROWS($S$9:S347)),"")</f>
        <v/>
      </c>
      <c r="U347" s="118"/>
    </row>
    <row r="348" spans="3:21">
      <c r="C348" t="str">
        <f>IFERROR(INDEX($L$9:$Q$908,$T347,COLUMNS($A$10:A348)),"")</f>
        <v/>
      </c>
      <c r="D348" t="str">
        <f>IFERROR(INDEX($L$9:$Q$908,$T347,COLUMNS($A$10:B348)),"")</f>
        <v/>
      </c>
      <c r="F348" t="str">
        <f>IFERROR(INDEX($L$9:$Q$908,$T347,COLUMNS($A$10:D348)),"")</f>
        <v/>
      </c>
      <c r="I348" s="6">
        <v>4</v>
      </c>
      <c r="K348" s="118">
        <f>'Data Set'!$H341</f>
        <v>4</v>
      </c>
      <c r="L348" s="145" t="str">
        <f>Examination!$B343</f>
        <v>Roshan Oakley</v>
      </c>
      <c r="M348" s="118">
        <f>'Data Set'!$W341</f>
        <v>54</v>
      </c>
      <c r="N348" s="118">
        <f>'Data Set'!$AC341</f>
        <v>68</v>
      </c>
      <c r="O348" s="118">
        <f>'Data Set'!$AI341</f>
        <v>67.5</v>
      </c>
      <c r="P348" s="118">
        <f>'Data Set'!$AO341</f>
        <v>67.25</v>
      </c>
      <c r="Q348" s="118">
        <f t="shared" si="10"/>
        <v>64.1875</v>
      </c>
      <c r="R348" s="118">
        <f>ROWS($M$9:M348)</f>
        <v>340</v>
      </c>
      <c r="S348" s="118" t="str">
        <f t="shared" si="11"/>
        <v/>
      </c>
      <c r="T348" s="118" t="str">
        <f>IFERROR(SMALL($S$9:$S$908,ROWS($S$9:S348)),"")</f>
        <v/>
      </c>
      <c r="U348" s="118"/>
    </row>
    <row r="349" spans="3:21">
      <c r="C349" t="str">
        <f>IFERROR(INDEX($L$9:$Q$908,$T348,COLUMNS($A$10:A349)),"")</f>
        <v/>
      </c>
      <c r="D349" t="str">
        <f>IFERROR(INDEX($L$9:$Q$908,$T348,COLUMNS($A$10:B349)),"")</f>
        <v/>
      </c>
      <c r="F349" t="str">
        <f>IFERROR(INDEX($L$9:$Q$908,$T348,COLUMNS($A$10:D349)),"")</f>
        <v/>
      </c>
      <c r="I349" s="91">
        <v>4</v>
      </c>
      <c r="K349" s="118">
        <f>'Data Set'!$H342</f>
        <v>4</v>
      </c>
      <c r="L349" s="145" t="str">
        <f>Examination!$B344</f>
        <v>Neel Mair</v>
      </c>
      <c r="M349" s="118">
        <f>'Data Set'!$W342</f>
        <v>55.75</v>
      </c>
      <c r="N349" s="118">
        <f>'Data Set'!$AC342</f>
        <v>53.75</v>
      </c>
      <c r="O349" s="118">
        <f>'Data Set'!$AI342</f>
        <v>67.5</v>
      </c>
      <c r="P349" s="118">
        <f>'Data Set'!$AO342</f>
        <v>50.75</v>
      </c>
      <c r="Q349" s="118">
        <f t="shared" si="10"/>
        <v>56.9375</v>
      </c>
      <c r="R349" s="118">
        <f>ROWS($M$9:M349)</f>
        <v>341</v>
      </c>
      <c r="S349" s="118" t="str">
        <f t="shared" si="11"/>
        <v/>
      </c>
      <c r="T349" s="118" t="str">
        <f>IFERROR(SMALL($S$9:$S$908,ROWS($S$9:S349)),"")</f>
        <v/>
      </c>
      <c r="U349" s="118"/>
    </row>
    <row r="350" spans="3:21">
      <c r="C350" t="str">
        <f>IFERROR(INDEX($L$9:$Q$908,$T349,COLUMNS($A$10:A350)),"")</f>
        <v/>
      </c>
      <c r="D350" t="str">
        <f>IFERROR(INDEX($L$9:$Q$908,$T349,COLUMNS($A$10:B350)),"")</f>
        <v/>
      </c>
      <c r="F350" t="str">
        <f>IFERROR(INDEX($L$9:$Q$908,$T349,COLUMNS($A$10:D350)),"")</f>
        <v/>
      </c>
      <c r="I350" s="91">
        <v>4</v>
      </c>
      <c r="K350" s="118">
        <f>'Data Set'!$H343</f>
        <v>4</v>
      </c>
      <c r="L350" s="145" t="str">
        <f>Examination!$B345</f>
        <v>Arvin Kerr</v>
      </c>
      <c r="M350" s="118">
        <f>'Data Set'!$W343</f>
        <v>72</v>
      </c>
      <c r="N350" s="118">
        <f>'Data Set'!$AC343</f>
        <v>70.5</v>
      </c>
      <c r="O350" s="118">
        <f>'Data Set'!$AI343</f>
        <v>63.25</v>
      </c>
      <c r="P350" s="118">
        <f>'Data Set'!$AO343</f>
        <v>78.25</v>
      </c>
      <c r="Q350" s="118">
        <f t="shared" si="10"/>
        <v>71</v>
      </c>
      <c r="R350" s="118">
        <f>ROWS($M$9:M350)</f>
        <v>342</v>
      </c>
      <c r="S350" s="118" t="str">
        <f t="shared" si="11"/>
        <v/>
      </c>
      <c r="T350" s="118" t="str">
        <f>IFERROR(SMALL($S$9:$S$908,ROWS($S$9:S350)),"")</f>
        <v/>
      </c>
      <c r="U350" s="118"/>
    </row>
    <row r="351" spans="3:21">
      <c r="C351" t="str">
        <f>IFERROR(INDEX($L$9:$Q$908,$T350,COLUMNS($A$10:A351)),"")</f>
        <v/>
      </c>
      <c r="D351" t="str">
        <f>IFERROR(INDEX($L$9:$Q$908,$T350,COLUMNS($A$10:B351)),"")</f>
        <v/>
      </c>
      <c r="F351" t="str">
        <f>IFERROR(INDEX($L$9:$Q$908,$T350,COLUMNS($A$10:D351)),"")</f>
        <v/>
      </c>
      <c r="I351" s="6">
        <v>4</v>
      </c>
      <c r="K351" s="118">
        <f>'Data Set'!$H344</f>
        <v>4</v>
      </c>
      <c r="L351" s="145" t="str">
        <f>Examination!$B346</f>
        <v>Noah Reeves</v>
      </c>
      <c r="M351" s="118">
        <f>'Data Set'!$W344</f>
        <v>73.25</v>
      </c>
      <c r="N351" s="118">
        <f>'Data Set'!$AC344</f>
        <v>67.25</v>
      </c>
      <c r="O351" s="118">
        <f>'Data Set'!$AI344</f>
        <v>65.25</v>
      </c>
      <c r="P351" s="118">
        <f>'Data Set'!$AO344</f>
        <v>64.75</v>
      </c>
      <c r="Q351" s="118">
        <f t="shared" si="10"/>
        <v>67.625</v>
      </c>
      <c r="R351" s="118">
        <f>ROWS($M$9:M351)</f>
        <v>343</v>
      </c>
      <c r="S351" s="118" t="str">
        <f t="shared" si="11"/>
        <v/>
      </c>
      <c r="T351" s="118" t="str">
        <f>IFERROR(SMALL($S$9:$S$908,ROWS($S$9:S351)),"")</f>
        <v/>
      </c>
      <c r="U351" s="118"/>
    </row>
    <row r="352" spans="3:21">
      <c r="C352" t="str">
        <f>IFERROR(INDEX($L$9:$Q$908,$T351,COLUMNS($A$10:A352)),"")</f>
        <v/>
      </c>
      <c r="D352" t="str">
        <f>IFERROR(INDEX($L$9:$Q$908,$T351,COLUMNS($A$10:B352)),"")</f>
        <v/>
      </c>
      <c r="F352" t="str">
        <f>IFERROR(INDEX($L$9:$Q$908,$T351,COLUMNS($A$10:D352)),"")</f>
        <v/>
      </c>
      <c r="I352" s="91">
        <v>4</v>
      </c>
      <c r="K352" s="118">
        <f>'Data Set'!$H345</f>
        <v>4</v>
      </c>
      <c r="L352" s="145" t="str">
        <f>Examination!$B347</f>
        <v>Aariz Ferguson</v>
      </c>
      <c r="M352" s="118">
        <f>'Data Set'!$W345</f>
        <v>67.5</v>
      </c>
      <c r="N352" s="118">
        <f>'Data Set'!$AC345</f>
        <v>79.5</v>
      </c>
      <c r="O352" s="118">
        <f>'Data Set'!$AI345</f>
        <v>63.25</v>
      </c>
      <c r="P352" s="118">
        <f>'Data Set'!$AO345</f>
        <v>67.25</v>
      </c>
      <c r="Q352" s="118">
        <f t="shared" si="10"/>
        <v>69.375</v>
      </c>
      <c r="R352" s="118">
        <f>ROWS($M$9:M352)</f>
        <v>344</v>
      </c>
      <c r="S352" s="118" t="str">
        <f t="shared" si="11"/>
        <v/>
      </c>
      <c r="T352" s="118" t="str">
        <f>IFERROR(SMALL($S$9:$S$908,ROWS($S$9:S352)),"")</f>
        <v/>
      </c>
      <c r="U352" s="118"/>
    </row>
    <row r="353" spans="3:21">
      <c r="C353" t="str">
        <f>IFERROR(INDEX($L$9:$Q$908,$T352,COLUMNS($A$10:A353)),"")</f>
        <v/>
      </c>
      <c r="D353" t="str">
        <f>IFERROR(INDEX($L$9:$Q$908,$T352,COLUMNS($A$10:B353)),"")</f>
        <v/>
      </c>
      <c r="F353" t="str">
        <f>IFERROR(INDEX($L$9:$Q$908,$T352,COLUMNS($A$10:D353)),"")</f>
        <v/>
      </c>
      <c r="I353" s="6">
        <v>4</v>
      </c>
      <c r="K353" s="118">
        <f>'Data Set'!$H346</f>
        <v>4</v>
      </c>
      <c r="L353" s="145" t="str">
        <f>Examination!$B348</f>
        <v>Najma Wall</v>
      </c>
      <c r="M353" s="118">
        <f>'Data Set'!$W346</f>
        <v>58.5</v>
      </c>
      <c r="N353" s="118">
        <f>'Data Set'!$AC346</f>
        <v>53</v>
      </c>
      <c r="O353" s="118">
        <f>'Data Set'!$AI346</f>
        <v>63.75</v>
      </c>
      <c r="P353" s="118">
        <f>'Data Set'!$AO346</f>
        <v>52.75</v>
      </c>
      <c r="Q353" s="118">
        <f t="shared" si="10"/>
        <v>57</v>
      </c>
      <c r="R353" s="118">
        <f>ROWS($M$9:M353)</f>
        <v>345</v>
      </c>
      <c r="S353" s="118" t="str">
        <f t="shared" si="11"/>
        <v/>
      </c>
      <c r="T353" s="118" t="str">
        <f>IFERROR(SMALL($S$9:$S$908,ROWS($S$9:S353)),"")</f>
        <v/>
      </c>
      <c r="U353" s="118"/>
    </row>
    <row r="354" spans="3:21">
      <c r="C354" t="str">
        <f>IFERROR(INDEX($L$9:$Q$908,$T353,COLUMNS($A$10:A354)),"")</f>
        <v/>
      </c>
      <c r="D354" t="str">
        <f>IFERROR(INDEX($L$9:$Q$908,$T353,COLUMNS($A$10:B354)),"")</f>
        <v/>
      </c>
      <c r="F354" t="str">
        <f>IFERROR(INDEX($L$9:$Q$908,$T353,COLUMNS($A$10:D354)),"")</f>
        <v/>
      </c>
      <c r="I354" s="91">
        <v>4</v>
      </c>
      <c r="K354" s="118">
        <f>'Data Set'!$H347</f>
        <v>4</v>
      </c>
      <c r="L354" s="145" t="str">
        <f>Examination!$B349</f>
        <v>Kia Henson</v>
      </c>
      <c r="M354" s="118">
        <f>'Data Set'!$W347</f>
        <v>80</v>
      </c>
      <c r="N354" s="118">
        <f>'Data Set'!$AC347</f>
        <v>72</v>
      </c>
      <c r="O354" s="118">
        <f>'Data Set'!$AI347</f>
        <v>65.25</v>
      </c>
      <c r="P354" s="118">
        <f>'Data Set'!$AO347</f>
        <v>73.5</v>
      </c>
      <c r="Q354" s="118">
        <f t="shared" si="10"/>
        <v>72.6875</v>
      </c>
      <c r="R354" s="118">
        <f>ROWS($M$9:M354)</f>
        <v>346</v>
      </c>
      <c r="S354" s="118" t="str">
        <f t="shared" si="11"/>
        <v/>
      </c>
      <c r="T354" s="118" t="str">
        <f>IFERROR(SMALL($S$9:$S$908,ROWS($S$9:S354)),"")</f>
        <v/>
      </c>
      <c r="U354" s="118"/>
    </row>
    <row r="355" spans="3:21">
      <c r="C355" t="str">
        <f>IFERROR(INDEX($L$9:$Q$908,$T354,COLUMNS($A$10:A355)),"")</f>
        <v/>
      </c>
      <c r="D355" t="str">
        <f>IFERROR(INDEX($L$9:$Q$908,$T354,COLUMNS($A$10:B355)),"")</f>
        <v/>
      </c>
      <c r="F355" t="str">
        <f>IFERROR(INDEX($L$9:$Q$908,$T354,COLUMNS($A$10:D355)),"")</f>
        <v/>
      </c>
      <c r="I355" s="6">
        <v>4</v>
      </c>
      <c r="K355" s="118">
        <f>'Data Set'!$H348</f>
        <v>4</v>
      </c>
      <c r="L355" s="145" t="str">
        <f>Examination!$B350</f>
        <v>Saif Murphy</v>
      </c>
      <c r="M355" s="118">
        <f>'Data Set'!$W348</f>
        <v>75.75</v>
      </c>
      <c r="N355" s="118">
        <f>'Data Set'!$AC348</f>
        <v>71</v>
      </c>
      <c r="O355" s="118">
        <f>'Data Set'!$AI348</f>
        <v>73.25</v>
      </c>
      <c r="P355" s="118">
        <f>'Data Set'!$AO348</f>
        <v>80.5</v>
      </c>
      <c r="Q355" s="118">
        <f t="shared" si="10"/>
        <v>75.125</v>
      </c>
      <c r="R355" s="118">
        <f>ROWS($M$9:M355)</f>
        <v>347</v>
      </c>
      <c r="S355" s="118" t="str">
        <f t="shared" si="11"/>
        <v/>
      </c>
      <c r="T355" s="118" t="str">
        <f>IFERROR(SMALL($S$9:$S$908,ROWS($S$9:S355)),"")</f>
        <v/>
      </c>
      <c r="U355" s="118"/>
    </row>
    <row r="356" spans="3:21">
      <c r="C356" t="str">
        <f>IFERROR(INDEX($L$9:$Q$908,$T355,COLUMNS($A$10:A356)),"")</f>
        <v/>
      </c>
      <c r="D356" t="str">
        <f>IFERROR(INDEX($L$9:$Q$908,$T355,COLUMNS($A$10:B356)),"")</f>
        <v/>
      </c>
      <c r="F356" t="str">
        <f>IFERROR(INDEX($L$9:$Q$908,$T355,COLUMNS($A$10:D356)),"")</f>
        <v/>
      </c>
      <c r="I356" s="91">
        <v>4</v>
      </c>
      <c r="K356" s="118">
        <f>'Data Set'!$H349</f>
        <v>4</v>
      </c>
      <c r="L356" s="145" t="str">
        <f>Examination!$B351</f>
        <v>Nuha Wheatley</v>
      </c>
      <c r="M356" s="118">
        <f>'Data Set'!$W349</f>
        <v>74</v>
      </c>
      <c r="N356" s="118">
        <f>'Data Set'!$AC349</f>
        <v>65.25</v>
      </c>
      <c r="O356" s="118">
        <f>'Data Set'!$AI349</f>
        <v>72.25</v>
      </c>
      <c r="P356" s="118">
        <f>'Data Set'!$AO349</f>
        <v>75</v>
      </c>
      <c r="Q356" s="118">
        <f t="shared" si="10"/>
        <v>71.625</v>
      </c>
      <c r="R356" s="118">
        <f>ROWS($M$9:M356)</f>
        <v>348</v>
      </c>
      <c r="S356" s="118" t="str">
        <f t="shared" si="11"/>
        <v/>
      </c>
      <c r="T356" s="118" t="str">
        <f>IFERROR(SMALL($S$9:$S$908,ROWS($S$9:S356)),"")</f>
        <v/>
      </c>
      <c r="U356" s="118"/>
    </row>
    <row r="357" spans="3:21">
      <c r="C357" t="str">
        <f>IFERROR(INDEX($L$9:$Q$908,$T356,COLUMNS($A$10:A357)),"")</f>
        <v/>
      </c>
      <c r="D357" t="str">
        <f>IFERROR(INDEX($L$9:$Q$908,$T356,COLUMNS($A$10:B357)),"")</f>
        <v/>
      </c>
      <c r="F357" t="str">
        <f>IFERROR(INDEX($L$9:$Q$908,$T356,COLUMNS($A$10:D357)),"")</f>
        <v/>
      </c>
      <c r="I357" s="6">
        <v>4</v>
      </c>
      <c r="K357" s="118">
        <f>'Data Set'!$H350</f>
        <v>4</v>
      </c>
      <c r="L357" s="145" t="str">
        <f>Examination!$B352</f>
        <v>Rimsha Bolton</v>
      </c>
      <c r="M357" s="118">
        <f>'Data Set'!$W350</f>
        <v>85.75</v>
      </c>
      <c r="N357" s="118">
        <f>'Data Set'!$AC350</f>
        <v>66.75</v>
      </c>
      <c r="O357" s="118">
        <f>'Data Set'!$AI350</f>
        <v>66</v>
      </c>
      <c r="P357" s="118">
        <f>'Data Set'!$AO350</f>
        <v>59</v>
      </c>
      <c r="Q357" s="118">
        <f t="shared" si="10"/>
        <v>69.375</v>
      </c>
      <c r="R357" s="118">
        <f>ROWS($M$9:M357)</f>
        <v>349</v>
      </c>
      <c r="S357" s="118" t="str">
        <f t="shared" si="11"/>
        <v/>
      </c>
      <c r="T357" s="118" t="str">
        <f>IFERROR(SMALL($S$9:$S$908,ROWS($S$9:S357)),"")</f>
        <v/>
      </c>
      <c r="U357" s="118"/>
    </row>
    <row r="358" spans="3:21">
      <c r="C358" t="str">
        <f>IFERROR(INDEX($L$9:$Q$908,$T357,COLUMNS($A$10:A358)),"")</f>
        <v/>
      </c>
      <c r="D358" t="str">
        <f>IFERROR(INDEX($L$9:$Q$908,$T357,COLUMNS($A$10:B358)),"")</f>
        <v/>
      </c>
      <c r="F358" t="str">
        <f>IFERROR(INDEX($L$9:$Q$908,$T357,COLUMNS($A$10:D358)),"")</f>
        <v/>
      </c>
      <c r="I358" s="91">
        <v>4</v>
      </c>
      <c r="K358" s="118">
        <f>'Data Set'!$H351</f>
        <v>4</v>
      </c>
      <c r="L358" s="145" t="str">
        <f>Examination!$B353</f>
        <v>Josh Finney</v>
      </c>
      <c r="M358" s="118">
        <f>'Data Set'!$W351</f>
        <v>50.5</v>
      </c>
      <c r="N358" s="118">
        <f>'Data Set'!$AC351</f>
        <v>40</v>
      </c>
      <c r="O358" s="118">
        <f>'Data Set'!$AI351</f>
        <v>81.25</v>
      </c>
      <c r="P358" s="118">
        <f>'Data Set'!$AO351</f>
        <v>56.5</v>
      </c>
      <c r="Q358" s="118">
        <f t="shared" si="10"/>
        <v>57.0625</v>
      </c>
      <c r="R358" s="118">
        <f>ROWS($M$9:M358)</f>
        <v>350</v>
      </c>
      <c r="S358" s="118" t="str">
        <f t="shared" si="11"/>
        <v/>
      </c>
      <c r="T358" s="118" t="str">
        <f>IFERROR(SMALL($S$9:$S$908,ROWS($S$9:S358)),"")</f>
        <v/>
      </c>
      <c r="U358" s="118"/>
    </row>
    <row r="359" spans="3:21">
      <c r="C359" t="str">
        <f>IFERROR(INDEX($L$9:$Q$908,$T358,COLUMNS($A$10:A359)),"")</f>
        <v/>
      </c>
      <c r="D359" t="str">
        <f>IFERROR(INDEX($L$9:$Q$908,$T358,COLUMNS($A$10:B359)),"")</f>
        <v/>
      </c>
      <c r="F359" t="str">
        <f>IFERROR(INDEX($L$9:$Q$908,$T358,COLUMNS($A$10:D359)),"")</f>
        <v/>
      </c>
      <c r="I359" s="6">
        <v>4</v>
      </c>
      <c r="K359" s="118">
        <f>'Data Set'!$H352</f>
        <v>4</v>
      </c>
      <c r="L359" s="145" t="str">
        <f>Examination!$B354</f>
        <v>Hiba Alvarado</v>
      </c>
      <c r="M359" s="118">
        <f>'Data Set'!$W352</f>
        <v>84.5</v>
      </c>
      <c r="N359" s="118">
        <f>'Data Set'!$AC352</f>
        <v>76.25</v>
      </c>
      <c r="O359" s="118">
        <f>'Data Set'!$AI352</f>
        <v>69.75</v>
      </c>
      <c r="P359" s="118">
        <f>'Data Set'!$AO352</f>
        <v>85.5</v>
      </c>
      <c r="Q359" s="118">
        <f t="shared" si="10"/>
        <v>79</v>
      </c>
      <c r="R359" s="118">
        <f>ROWS($M$9:M359)</f>
        <v>351</v>
      </c>
      <c r="S359" s="118" t="str">
        <f t="shared" si="11"/>
        <v/>
      </c>
      <c r="T359" s="118" t="str">
        <f>IFERROR(SMALL($S$9:$S$908,ROWS($S$9:S359)),"")</f>
        <v/>
      </c>
      <c r="U359" s="118"/>
    </row>
    <row r="360" spans="3:21">
      <c r="C360" t="str">
        <f>IFERROR(INDEX($L$9:$Q$908,$T359,COLUMNS($A$10:A360)),"")</f>
        <v/>
      </c>
      <c r="D360" t="str">
        <f>IFERROR(INDEX($L$9:$Q$908,$T359,COLUMNS($A$10:B360)),"")</f>
        <v/>
      </c>
      <c r="F360" t="str">
        <f>IFERROR(INDEX($L$9:$Q$908,$T359,COLUMNS($A$10:D360)),"")</f>
        <v/>
      </c>
      <c r="I360" s="91">
        <v>4</v>
      </c>
      <c r="K360" s="118">
        <f>'Data Set'!$H353</f>
        <v>4</v>
      </c>
      <c r="L360" s="145" t="str">
        <f>Examination!$B355</f>
        <v>Syeda Connolly</v>
      </c>
      <c r="M360" s="118">
        <f>'Data Set'!$W353</f>
        <v>76</v>
      </c>
      <c r="N360" s="118">
        <f>'Data Set'!$AC353</f>
        <v>55.5</v>
      </c>
      <c r="O360" s="118">
        <f>'Data Set'!$AI353</f>
        <v>60.5</v>
      </c>
      <c r="P360" s="118">
        <f>'Data Set'!$AO353</f>
        <v>63.25</v>
      </c>
      <c r="Q360" s="118">
        <f t="shared" si="10"/>
        <v>63.8125</v>
      </c>
      <c r="R360" s="118">
        <f>ROWS($M$9:M360)</f>
        <v>352</v>
      </c>
      <c r="S360" s="118" t="str">
        <f t="shared" si="11"/>
        <v/>
      </c>
      <c r="T360" s="118" t="str">
        <f>IFERROR(SMALL($S$9:$S$908,ROWS($S$9:S360)),"")</f>
        <v/>
      </c>
      <c r="U360" s="118"/>
    </row>
    <row r="361" spans="3:21">
      <c r="C361" t="str">
        <f>IFERROR(INDEX($L$9:$Q$908,$T360,COLUMNS($A$10:A361)),"")</f>
        <v/>
      </c>
      <c r="D361" t="str">
        <f>IFERROR(INDEX($L$9:$Q$908,$T360,COLUMNS($A$10:B361)),"")</f>
        <v/>
      </c>
      <c r="F361" t="str">
        <f>IFERROR(INDEX($L$9:$Q$908,$T360,COLUMNS($A$10:D361)),"")</f>
        <v/>
      </c>
      <c r="I361" s="6">
        <v>4</v>
      </c>
      <c r="K361" s="118">
        <f>'Data Set'!$H354</f>
        <v>4</v>
      </c>
      <c r="L361" s="145" t="str">
        <f>Examination!$B356</f>
        <v>Bobbie Watt</v>
      </c>
      <c r="M361" s="118">
        <f>'Data Set'!$W354</f>
        <v>69</v>
      </c>
      <c r="N361" s="118">
        <f>'Data Set'!$AC354</f>
        <v>74.25</v>
      </c>
      <c r="O361" s="118">
        <f>'Data Set'!$AI354</f>
        <v>78.25</v>
      </c>
      <c r="P361" s="118">
        <f>'Data Set'!$AO354</f>
        <v>72</v>
      </c>
      <c r="Q361" s="118">
        <f t="shared" si="10"/>
        <v>73.375</v>
      </c>
      <c r="R361" s="118">
        <f>ROWS($M$9:M361)</f>
        <v>353</v>
      </c>
      <c r="S361" s="118" t="str">
        <f t="shared" si="11"/>
        <v/>
      </c>
      <c r="T361" s="118" t="str">
        <f>IFERROR(SMALL($S$9:$S$908,ROWS($S$9:S361)),"")</f>
        <v/>
      </c>
      <c r="U361" s="118"/>
    </row>
    <row r="362" spans="3:21">
      <c r="C362" t="str">
        <f>IFERROR(INDEX($L$9:$Q$908,$T361,COLUMNS($A$10:A362)),"")</f>
        <v/>
      </c>
      <c r="D362" t="str">
        <f>IFERROR(INDEX($L$9:$Q$908,$T361,COLUMNS($A$10:B362)),"")</f>
        <v/>
      </c>
      <c r="F362" t="str">
        <f>IFERROR(INDEX($L$9:$Q$908,$T361,COLUMNS($A$10:D362)),"")</f>
        <v/>
      </c>
      <c r="I362" s="91">
        <v>4</v>
      </c>
      <c r="K362" s="118">
        <f>'Data Set'!$H355</f>
        <v>4</v>
      </c>
      <c r="L362" s="145" t="str">
        <f>Examination!$B357</f>
        <v>Donte Marshall</v>
      </c>
      <c r="M362" s="118">
        <f>'Data Set'!$W355</f>
        <v>61.5</v>
      </c>
      <c r="N362" s="118">
        <f>'Data Set'!$AC355</f>
        <v>69.75</v>
      </c>
      <c r="O362" s="118">
        <f>'Data Set'!$AI355</f>
        <v>64</v>
      </c>
      <c r="P362" s="118">
        <f>'Data Set'!$AO355</f>
        <v>68.5</v>
      </c>
      <c r="Q362" s="118">
        <f t="shared" si="10"/>
        <v>65.9375</v>
      </c>
      <c r="R362" s="118">
        <f>ROWS($M$9:M362)</f>
        <v>354</v>
      </c>
      <c r="S362" s="118" t="str">
        <f t="shared" si="11"/>
        <v/>
      </c>
      <c r="T362" s="118" t="str">
        <f>IFERROR(SMALL($S$9:$S$908,ROWS($S$9:S362)),"")</f>
        <v/>
      </c>
      <c r="U362" s="118"/>
    </row>
    <row r="363" spans="3:21">
      <c r="C363" t="str">
        <f>IFERROR(INDEX($L$9:$Q$908,$T362,COLUMNS($A$10:A363)),"")</f>
        <v/>
      </c>
      <c r="D363" t="str">
        <f>IFERROR(INDEX($L$9:$Q$908,$T362,COLUMNS($A$10:B363)),"")</f>
        <v/>
      </c>
      <c r="F363" t="str">
        <f>IFERROR(INDEX($L$9:$Q$908,$T362,COLUMNS($A$10:D363)),"")</f>
        <v/>
      </c>
      <c r="I363" s="6">
        <v>4</v>
      </c>
      <c r="K363" s="118">
        <f>'Data Set'!$H356</f>
        <v>4</v>
      </c>
      <c r="L363" s="145" t="str">
        <f>Examination!$B358</f>
        <v>Cleveland Li</v>
      </c>
      <c r="M363" s="118">
        <f>'Data Set'!$W356</f>
        <v>54.75</v>
      </c>
      <c r="N363" s="118">
        <f>'Data Set'!$AC356</f>
        <v>62</v>
      </c>
      <c r="O363" s="118">
        <f>'Data Set'!$AI356</f>
        <v>50.5</v>
      </c>
      <c r="P363" s="118">
        <f>'Data Set'!$AO356</f>
        <v>61.25</v>
      </c>
      <c r="Q363" s="118">
        <f t="shared" si="10"/>
        <v>57.125</v>
      </c>
      <c r="R363" s="118">
        <f>ROWS($M$9:M363)</f>
        <v>355</v>
      </c>
      <c r="S363" s="118" t="str">
        <f t="shared" si="11"/>
        <v/>
      </c>
      <c r="T363" s="118" t="str">
        <f>IFERROR(SMALL($S$9:$S$908,ROWS($S$9:S363)),"")</f>
        <v/>
      </c>
      <c r="U363" s="118"/>
    </row>
    <row r="364" spans="3:21">
      <c r="C364" t="str">
        <f>IFERROR(INDEX($L$9:$Q$908,$T363,COLUMNS($A$10:A364)),"")</f>
        <v/>
      </c>
      <c r="D364" t="str">
        <f>IFERROR(INDEX($L$9:$Q$908,$T363,COLUMNS($A$10:B364)),"")</f>
        <v/>
      </c>
      <c r="F364" t="str">
        <f>IFERROR(INDEX($L$9:$Q$908,$T363,COLUMNS($A$10:D364)),"")</f>
        <v/>
      </c>
      <c r="I364" s="91">
        <v>4</v>
      </c>
      <c r="K364" s="118">
        <f>'Data Set'!$H357</f>
        <v>4</v>
      </c>
      <c r="L364" s="145" t="str">
        <f>Examination!$B359</f>
        <v>Saul Mullins</v>
      </c>
      <c r="M364" s="118">
        <f>'Data Set'!$W357</f>
        <v>49.75</v>
      </c>
      <c r="N364" s="118">
        <f>'Data Set'!$AC357</f>
        <v>46.5</v>
      </c>
      <c r="O364" s="118">
        <f>'Data Set'!$AI357</f>
        <v>77</v>
      </c>
      <c r="P364" s="118">
        <f>'Data Set'!$AO357</f>
        <v>75.5</v>
      </c>
      <c r="Q364" s="118">
        <f t="shared" si="10"/>
        <v>62.1875</v>
      </c>
      <c r="R364" s="118">
        <f>ROWS($M$9:M364)</f>
        <v>356</v>
      </c>
      <c r="S364" s="118" t="str">
        <f t="shared" si="11"/>
        <v/>
      </c>
      <c r="T364" s="118" t="str">
        <f>IFERROR(SMALL($S$9:$S$908,ROWS($S$9:S364)),"")</f>
        <v/>
      </c>
      <c r="U364" s="118"/>
    </row>
    <row r="365" spans="3:21">
      <c r="C365" t="str">
        <f>IFERROR(INDEX($L$9:$Q$908,$T364,COLUMNS($A$10:A365)),"")</f>
        <v/>
      </c>
      <c r="D365" t="str">
        <f>IFERROR(INDEX($L$9:$Q$908,$T364,COLUMNS($A$10:B365)),"")</f>
        <v/>
      </c>
      <c r="F365" t="str">
        <f>IFERROR(INDEX($L$9:$Q$908,$T364,COLUMNS($A$10:D365)),"")</f>
        <v/>
      </c>
      <c r="I365" s="6">
        <v>4</v>
      </c>
      <c r="K365" s="118">
        <f>'Data Set'!$H358</f>
        <v>4</v>
      </c>
      <c r="L365" s="145" t="str">
        <f>Examination!$B360</f>
        <v>Kirk Mcfarlane</v>
      </c>
      <c r="M365" s="118">
        <f>'Data Set'!$W358</f>
        <v>70</v>
      </c>
      <c r="N365" s="118">
        <f>'Data Set'!$AC358</f>
        <v>69.5</v>
      </c>
      <c r="O365" s="118">
        <f>'Data Set'!$AI358</f>
        <v>58.75</v>
      </c>
      <c r="P365" s="118">
        <f>'Data Set'!$AO358</f>
        <v>67</v>
      </c>
      <c r="Q365" s="118">
        <f t="shared" si="10"/>
        <v>66.3125</v>
      </c>
      <c r="R365" s="118">
        <f>ROWS($M$9:M365)</f>
        <v>357</v>
      </c>
      <c r="S365" s="118" t="str">
        <f t="shared" si="11"/>
        <v/>
      </c>
      <c r="T365" s="118" t="str">
        <f>IFERROR(SMALL($S$9:$S$908,ROWS($S$9:S365)),"")</f>
        <v/>
      </c>
      <c r="U365" s="118"/>
    </row>
    <row r="366" spans="3:21">
      <c r="C366" t="str">
        <f>IFERROR(INDEX($L$9:$Q$908,$T365,COLUMNS($A$10:A366)),"")</f>
        <v/>
      </c>
      <c r="D366" t="str">
        <f>IFERROR(INDEX($L$9:$Q$908,$T365,COLUMNS($A$10:B366)),"")</f>
        <v/>
      </c>
      <c r="F366" t="str">
        <f>IFERROR(INDEX($L$9:$Q$908,$T365,COLUMNS($A$10:D366)),"")</f>
        <v/>
      </c>
      <c r="I366" s="91">
        <v>4</v>
      </c>
      <c r="K366" s="118">
        <f>'Data Set'!$H359</f>
        <v>4</v>
      </c>
      <c r="L366" s="145" t="str">
        <f>Examination!$B361</f>
        <v>Huda Fleming</v>
      </c>
      <c r="M366" s="118">
        <f>'Data Set'!$W359</f>
        <v>77.5</v>
      </c>
      <c r="N366" s="118">
        <f>'Data Set'!$AC359</f>
        <v>45.75</v>
      </c>
      <c r="O366" s="118">
        <f>'Data Set'!$AI359</f>
        <v>57.75</v>
      </c>
      <c r="P366" s="118">
        <f>'Data Set'!$AO359</f>
        <v>57.75</v>
      </c>
      <c r="Q366" s="118">
        <f t="shared" si="10"/>
        <v>59.6875</v>
      </c>
      <c r="R366" s="118">
        <f>ROWS($M$9:M366)</f>
        <v>358</v>
      </c>
      <c r="S366" s="118" t="str">
        <f t="shared" si="11"/>
        <v/>
      </c>
      <c r="T366" s="118" t="str">
        <f>IFERROR(SMALL($S$9:$S$908,ROWS($S$9:S366)),"")</f>
        <v/>
      </c>
      <c r="U366" s="118"/>
    </row>
    <row r="367" spans="3:21">
      <c r="C367" t="str">
        <f>IFERROR(INDEX($L$9:$Q$908,$T366,COLUMNS($A$10:A367)),"")</f>
        <v/>
      </c>
      <c r="D367" t="str">
        <f>IFERROR(INDEX($L$9:$Q$908,$T366,COLUMNS($A$10:B367)),"")</f>
        <v/>
      </c>
      <c r="F367" t="str">
        <f>IFERROR(INDEX($L$9:$Q$908,$T366,COLUMNS($A$10:D367)),"")</f>
        <v/>
      </c>
      <c r="I367" s="6">
        <v>4</v>
      </c>
      <c r="K367" s="118">
        <f>'Data Set'!$H360</f>
        <v>4</v>
      </c>
      <c r="L367" s="145" t="str">
        <f>Examination!$B362</f>
        <v>Muhammad Bowden</v>
      </c>
      <c r="M367" s="118">
        <f>'Data Set'!$W360</f>
        <v>67.75</v>
      </c>
      <c r="N367" s="118">
        <f>'Data Set'!$AC360</f>
        <v>86.25</v>
      </c>
      <c r="O367" s="118">
        <f>'Data Set'!$AI360</f>
        <v>55.75</v>
      </c>
      <c r="P367" s="118">
        <f>'Data Set'!$AO360</f>
        <v>79.75</v>
      </c>
      <c r="Q367" s="118">
        <f t="shared" si="10"/>
        <v>72.375</v>
      </c>
      <c r="R367" s="118">
        <f>ROWS($M$9:M367)</f>
        <v>359</v>
      </c>
      <c r="S367" s="118" t="str">
        <f t="shared" si="11"/>
        <v/>
      </c>
      <c r="T367" s="118" t="str">
        <f>IFERROR(SMALL($S$9:$S$908,ROWS($S$9:S367)),"")</f>
        <v/>
      </c>
      <c r="U367" s="118"/>
    </row>
    <row r="368" spans="3:21">
      <c r="C368" t="str">
        <f>IFERROR(INDEX($L$9:$Q$908,$T367,COLUMNS($A$10:A368)),"")</f>
        <v/>
      </c>
      <c r="D368" t="str">
        <f>IFERROR(INDEX($L$9:$Q$908,$T367,COLUMNS($A$10:B368)),"")</f>
        <v/>
      </c>
      <c r="F368" t="str">
        <f>IFERROR(INDEX($L$9:$Q$908,$T367,COLUMNS($A$10:D368)),"")</f>
        <v/>
      </c>
      <c r="I368" s="91">
        <v>4</v>
      </c>
      <c r="K368" s="118">
        <f>'Data Set'!$H361</f>
        <v>4</v>
      </c>
      <c r="L368" s="145" t="str">
        <f>Examination!$B363</f>
        <v>Wayne Christian</v>
      </c>
      <c r="M368" s="118">
        <f>'Data Set'!$W361</f>
        <v>57.25</v>
      </c>
      <c r="N368" s="118">
        <f>'Data Set'!$AC361</f>
        <v>72.5</v>
      </c>
      <c r="O368" s="118">
        <f>'Data Set'!$AI361</f>
        <v>55.75</v>
      </c>
      <c r="P368" s="118">
        <f>'Data Set'!$AO361</f>
        <v>51.25</v>
      </c>
      <c r="Q368" s="118">
        <f t="shared" si="10"/>
        <v>59.1875</v>
      </c>
      <c r="R368" s="118">
        <f>ROWS($M$9:M368)</f>
        <v>360</v>
      </c>
      <c r="S368" s="118" t="str">
        <f t="shared" si="11"/>
        <v/>
      </c>
      <c r="T368" s="118" t="str">
        <f>IFERROR(SMALL($S$9:$S$908,ROWS($S$9:S368)),"")</f>
        <v/>
      </c>
      <c r="U368" s="118"/>
    </row>
    <row r="369" spans="3:21">
      <c r="C369" t="str">
        <f>IFERROR(INDEX($L$9:$Q$908,$T368,COLUMNS($A$10:A369)),"")</f>
        <v/>
      </c>
      <c r="D369" t="str">
        <f>IFERROR(INDEX($L$9:$Q$908,$T368,COLUMNS($A$10:B369)),"")</f>
        <v/>
      </c>
      <c r="F369" t="str">
        <f>IFERROR(INDEX($L$9:$Q$908,$T368,COLUMNS($A$10:D369)),"")</f>
        <v/>
      </c>
      <c r="I369" s="6">
        <v>4</v>
      </c>
      <c r="K369" s="118">
        <f>'Data Set'!$H362</f>
        <v>4</v>
      </c>
      <c r="L369" s="145" t="str">
        <f>Examination!$B364</f>
        <v>Elisha Nixon</v>
      </c>
      <c r="M369" s="118">
        <f>'Data Set'!$W362</f>
        <v>78</v>
      </c>
      <c r="N369" s="118">
        <f>'Data Set'!$AC362</f>
        <v>61.75</v>
      </c>
      <c r="O369" s="118">
        <f>'Data Set'!$AI362</f>
        <v>67.75</v>
      </c>
      <c r="P369" s="118">
        <f>'Data Set'!$AO362</f>
        <v>71.5</v>
      </c>
      <c r="Q369" s="118">
        <f t="shared" si="10"/>
        <v>69.75</v>
      </c>
      <c r="R369" s="118">
        <f>ROWS($M$9:M369)</f>
        <v>361</v>
      </c>
      <c r="S369" s="118" t="str">
        <f t="shared" si="11"/>
        <v/>
      </c>
      <c r="T369" s="118" t="str">
        <f>IFERROR(SMALL($S$9:$S$908,ROWS($S$9:S369)),"")</f>
        <v/>
      </c>
      <c r="U369" s="118"/>
    </row>
    <row r="370" spans="3:21">
      <c r="C370" t="str">
        <f>IFERROR(INDEX($L$9:$Q$908,$T369,COLUMNS($A$10:A370)),"")</f>
        <v/>
      </c>
      <c r="D370" t="str">
        <f>IFERROR(INDEX($L$9:$Q$908,$T369,COLUMNS($A$10:B370)),"")</f>
        <v/>
      </c>
      <c r="F370" t="str">
        <f>IFERROR(INDEX($L$9:$Q$908,$T369,COLUMNS($A$10:D370)),"")</f>
        <v/>
      </c>
      <c r="I370" s="91">
        <v>4</v>
      </c>
      <c r="K370" s="118">
        <f>'Data Set'!$H363</f>
        <v>4</v>
      </c>
      <c r="L370" s="145" t="str">
        <f>Examination!$B365</f>
        <v>Ellie-Rose Mcgowan</v>
      </c>
      <c r="M370" s="118">
        <f>'Data Set'!$W363</f>
        <v>66</v>
      </c>
      <c r="N370" s="118">
        <f>'Data Set'!$AC363</f>
        <v>66.75</v>
      </c>
      <c r="O370" s="118">
        <f>'Data Set'!$AI363</f>
        <v>67.75</v>
      </c>
      <c r="P370" s="118">
        <f>'Data Set'!$AO363</f>
        <v>64.5</v>
      </c>
      <c r="Q370" s="118">
        <f t="shared" si="10"/>
        <v>66.25</v>
      </c>
      <c r="R370" s="118">
        <f>ROWS($M$9:M370)</f>
        <v>362</v>
      </c>
      <c r="S370" s="118" t="str">
        <f t="shared" si="11"/>
        <v/>
      </c>
      <c r="T370" s="118" t="str">
        <f>IFERROR(SMALL($S$9:$S$908,ROWS($S$9:S370)),"")</f>
        <v/>
      </c>
      <c r="U370" s="118"/>
    </row>
    <row r="371" spans="3:21">
      <c r="C371" t="str">
        <f>IFERROR(INDEX($L$9:$Q$908,$T370,COLUMNS($A$10:A371)),"")</f>
        <v/>
      </c>
      <c r="D371" t="str">
        <f>IFERROR(INDEX($L$9:$Q$908,$T370,COLUMNS($A$10:B371)),"")</f>
        <v/>
      </c>
      <c r="F371" t="str">
        <f>IFERROR(INDEX($L$9:$Q$908,$T370,COLUMNS($A$10:D371)),"")</f>
        <v/>
      </c>
      <c r="I371" s="6">
        <v>4</v>
      </c>
      <c r="K371" s="118">
        <f>'Data Set'!$H364</f>
        <v>4</v>
      </c>
      <c r="L371" s="145" t="str">
        <f>Examination!$B366</f>
        <v>Edan Tate</v>
      </c>
      <c r="M371" s="118">
        <f>'Data Set'!$W364</f>
        <v>67.75</v>
      </c>
      <c r="N371" s="118">
        <f>'Data Set'!$AC364</f>
        <v>69.75</v>
      </c>
      <c r="O371" s="118">
        <f>'Data Set'!$AI364</f>
        <v>84.25</v>
      </c>
      <c r="P371" s="118">
        <f>'Data Set'!$AO364</f>
        <v>55</v>
      </c>
      <c r="Q371" s="118">
        <f t="shared" si="10"/>
        <v>69.1875</v>
      </c>
      <c r="R371" s="118">
        <f>ROWS($M$9:M371)</f>
        <v>363</v>
      </c>
      <c r="S371" s="118" t="str">
        <f t="shared" si="11"/>
        <v/>
      </c>
      <c r="T371" s="118" t="str">
        <f>IFERROR(SMALL($S$9:$S$908,ROWS($S$9:S371)),"")</f>
        <v/>
      </c>
      <c r="U371" s="118"/>
    </row>
    <row r="372" spans="3:21">
      <c r="C372" t="str">
        <f>IFERROR(INDEX($L$9:$Q$908,$T371,COLUMNS($A$10:A372)),"")</f>
        <v/>
      </c>
      <c r="D372" t="str">
        <f>IFERROR(INDEX($L$9:$Q$908,$T371,COLUMNS($A$10:B372)),"")</f>
        <v/>
      </c>
      <c r="F372" t="str">
        <f>IFERROR(INDEX($L$9:$Q$908,$T371,COLUMNS($A$10:D372)),"")</f>
        <v/>
      </c>
      <c r="I372" s="91">
        <v>4</v>
      </c>
      <c r="K372" s="118">
        <f>'Data Set'!$H365</f>
        <v>4</v>
      </c>
      <c r="L372" s="145" t="str">
        <f>Examination!$B367</f>
        <v>Talia Baker</v>
      </c>
      <c r="M372" s="118">
        <f>'Data Set'!$W365</f>
        <v>60.25</v>
      </c>
      <c r="N372" s="118">
        <f>'Data Set'!$AC365</f>
        <v>48.5</v>
      </c>
      <c r="O372" s="118">
        <f>'Data Set'!$AI365</f>
        <v>52.25</v>
      </c>
      <c r="P372" s="118">
        <f>'Data Set'!$AO365</f>
        <v>60</v>
      </c>
      <c r="Q372" s="118">
        <f t="shared" si="10"/>
        <v>55.25</v>
      </c>
      <c r="R372" s="118">
        <f>ROWS($M$9:M372)</f>
        <v>364</v>
      </c>
      <c r="S372" s="118" t="str">
        <f t="shared" si="11"/>
        <v/>
      </c>
      <c r="T372" s="118" t="str">
        <f>IFERROR(SMALL($S$9:$S$908,ROWS($S$9:S372)),"")</f>
        <v/>
      </c>
      <c r="U372" s="118"/>
    </row>
    <row r="373" spans="3:21">
      <c r="C373" t="str">
        <f>IFERROR(INDEX($L$9:$Q$908,$T372,COLUMNS($A$10:A373)),"")</f>
        <v/>
      </c>
      <c r="D373" t="str">
        <f>IFERROR(INDEX($L$9:$Q$908,$T372,COLUMNS($A$10:B373)),"")</f>
        <v/>
      </c>
      <c r="F373" t="str">
        <f>IFERROR(INDEX($L$9:$Q$908,$T372,COLUMNS($A$10:D373)),"")</f>
        <v/>
      </c>
      <c r="I373" s="6">
        <v>4</v>
      </c>
      <c r="K373" s="118">
        <f>'Data Set'!$H366</f>
        <v>4</v>
      </c>
      <c r="L373" s="145" t="str">
        <f>Examination!$B368</f>
        <v>Sumaya Reeves</v>
      </c>
      <c r="M373" s="118">
        <f>'Data Set'!$W366</f>
        <v>58</v>
      </c>
      <c r="N373" s="118">
        <f>'Data Set'!$AC366</f>
        <v>64</v>
      </c>
      <c r="O373" s="118">
        <f>'Data Set'!$AI366</f>
        <v>63.5</v>
      </c>
      <c r="P373" s="118">
        <f>'Data Set'!$AO366</f>
        <v>75.75</v>
      </c>
      <c r="Q373" s="118">
        <f t="shared" si="10"/>
        <v>65.3125</v>
      </c>
      <c r="R373" s="118">
        <f>ROWS($M$9:M373)</f>
        <v>365</v>
      </c>
      <c r="S373" s="118" t="str">
        <f t="shared" si="11"/>
        <v/>
      </c>
      <c r="T373" s="118" t="str">
        <f>IFERROR(SMALL($S$9:$S$908,ROWS($S$9:S373)),"")</f>
        <v/>
      </c>
      <c r="U373" s="118"/>
    </row>
    <row r="374" spans="3:21">
      <c r="C374" t="str">
        <f>IFERROR(INDEX($L$9:$Q$908,$T373,COLUMNS($A$10:A374)),"")</f>
        <v/>
      </c>
      <c r="D374" t="str">
        <f>IFERROR(INDEX($L$9:$Q$908,$T373,COLUMNS($A$10:B374)),"")</f>
        <v/>
      </c>
      <c r="F374" t="str">
        <f>IFERROR(INDEX($L$9:$Q$908,$T373,COLUMNS($A$10:D374)),"")</f>
        <v/>
      </c>
      <c r="I374" s="91">
        <v>5</v>
      </c>
      <c r="K374" s="118">
        <f>'Data Set'!$H367</f>
        <v>4</v>
      </c>
      <c r="L374" s="145" t="str">
        <f>Examination!$B369</f>
        <v>Kody Fulton</v>
      </c>
      <c r="M374" s="118">
        <f>'Data Set'!$W367</f>
        <v>58</v>
      </c>
      <c r="N374" s="118">
        <f>'Data Set'!$AC367</f>
        <v>66.5</v>
      </c>
      <c r="O374" s="118">
        <f>'Data Set'!$AI367</f>
        <v>56.75</v>
      </c>
      <c r="P374" s="118">
        <f>'Data Set'!$AO367</f>
        <v>75.75</v>
      </c>
      <c r="Q374" s="118">
        <f t="shared" si="10"/>
        <v>64.25</v>
      </c>
      <c r="R374" s="118">
        <f>ROWS($M$9:M374)</f>
        <v>366</v>
      </c>
      <c r="S374" s="118" t="str">
        <f t="shared" si="11"/>
        <v/>
      </c>
      <c r="T374" s="118" t="str">
        <f>IFERROR(SMALL($S$9:$S$908,ROWS($S$9:S374)),"")</f>
        <v/>
      </c>
      <c r="U374" s="118"/>
    </row>
    <row r="375" spans="3:21">
      <c r="C375" t="str">
        <f>IFERROR(INDEX($L$9:$Q$908,$T374,COLUMNS($A$10:A375)),"")</f>
        <v/>
      </c>
      <c r="D375" t="str">
        <f>IFERROR(INDEX($L$9:$Q$908,$T374,COLUMNS($A$10:B375)),"")</f>
        <v/>
      </c>
      <c r="F375" t="str">
        <f>IFERROR(INDEX($L$9:$Q$908,$T374,COLUMNS($A$10:D375)),"")</f>
        <v/>
      </c>
      <c r="I375" s="6">
        <v>5</v>
      </c>
      <c r="K375" s="118">
        <f>'Data Set'!$H368</f>
        <v>4</v>
      </c>
      <c r="L375" s="145" t="str">
        <f>Examination!$B370</f>
        <v>Evie-Rose Garner</v>
      </c>
      <c r="M375" s="118">
        <f>'Data Set'!$W368</f>
        <v>76.5</v>
      </c>
      <c r="N375" s="118">
        <f>'Data Set'!$AC368</f>
        <v>66</v>
      </c>
      <c r="O375" s="118">
        <f>'Data Set'!$AI368</f>
        <v>75.75</v>
      </c>
      <c r="P375" s="118">
        <f>'Data Set'!$AO368</f>
        <v>80.25</v>
      </c>
      <c r="Q375" s="118">
        <f t="shared" si="10"/>
        <v>74.625</v>
      </c>
      <c r="R375" s="118">
        <f>ROWS($M$9:M375)</f>
        <v>367</v>
      </c>
      <c r="S375" s="118" t="str">
        <f t="shared" si="11"/>
        <v/>
      </c>
      <c r="T375" s="118" t="str">
        <f>IFERROR(SMALL($S$9:$S$908,ROWS($S$9:S375)),"")</f>
        <v/>
      </c>
      <c r="U375" s="118"/>
    </row>
    <row r="376" spans="3:21">
      <c r="C376" t="str">
        <f>IFERROR(INDEX($L$9:$Q$908,$T375,COLUMNS($A$10:A376)),"")</f>
        <v/>
      </c>
      <c r="D376" t="str">
        <f>IFERROR(INDEX($L$9:$Q$908,$T375,COLUMNS($A$10:B376)),"")</f>
        <v/>
      </c>
      <c r="F376" t="str">
        <f>IFERROR(INDEX($L$9:$Q$908,$T375,COLUMNS($A$10:D376)),"")</f>
        <v/>
      </c>
      <c r="I376" s="91">
        <v>5</v>
      </c>
      <c r="K376" s="118">
        <f>'Data Set'!$H369</f>
        <v>4</v>
      </c>
      <c r="L376" s="145" t="str">
        <f>Examination!$B371</f>
        <v>Aleesha Simon</v>
      </c>
      <c r="M376" s="118">
        <f>'Data Set'!$W369</f>
        <v>55.75</v>
      </c>
      <c r="N376" s="118">
        <f>'Data Set'!$AC369</f>
        <v>80.25</v>
      </c>
      <c r="O376" s="118">
        <f>'Data Set'!$AI369</f>
        <v>58.75</v>
      </c>
      <c r="P376" s="118">
        <f>'Data Set'!$AO369</f>
        <v>76</v>
      </c>
      <c r="Q376" s="118">
        <f t="shared" si="10"/>
        <v>67.6875</v>
      </c>
      <c r="R376" s="118">
        <f>ROWS($M$9:M376)</f>
        <v>368</v>
      </c>
      <c r="S376" s="118" t="str">
        <f t="shared" si="11"/>
        <v/>
      </c>
      <c r="T376" s="118" t="str">
        <f>IFERROR(SMALL($S$9:$S$908,ROWS($S$9:S376)),"")</f>
        <v/>
      </c>
      <c r="U376" s="118"/>
    </row>
    <row r="377" spans="3:21">
      <c r="C377" t="str">
        <f>IFERROR(INDEX($L$9:$Q$908,$T376,COLUMNS($A$10:A377)),"")</f>
        <v/>
      </c>
      <c r="D377" t="str">
        <f>IFERROR(INDEX($L$9:$Q$908,$T376,COLUMNS($A$10:B377)),"")</f>
        <v/>
      </c>
      <c r="F377" t="str">
        <f>IFERROR(INDEX($L$9:$Q$908,$T376,COLUMNS($A$10:D377)),"")</f>
        <v/>
      </c>
      <c r="I377" s="6">
        <v>5</v>
      </c>
      <c r="K377" s="118">
        <f>'Data Set'!$H370</f>
        <v>5</v>
      </c>
      <c r="L377" s="145" t="str">
        <f>Examination!$B372</f>
        <v>Tanvir Zuniga</v>
      </c>
      <c r="M377" s="118">
        <f>'Data Set'!$W370</f>
        <v>46.25</v>
      </c>
      <c r="N377" s="118">
        <f>'Data Set'!$AC370</f>
        <v>78.25</v>
      </c>
      <c r="O377" s="118">
        <f>'Data Set'!$AI370</f>
        <v>89.25</v>
      </c>
      <c r="P377" s="118">
        <f>'Data Set'!$AO370</f>
        <v>73.75</v>
      </c>
      <c r="Q377" s="118">
        <f t="shared" si="10"/>
        <v>71.875</v>
      </c>
      <c r="R377" s="118">
        <f>ROWS($M$9:M377)</f>
        <v>369</v>
      </c>
      <c r="S377" s="118" t="str">
        <f t="shared" si="11"/>
        <v/>
      </c>
      <c r="T377" s="118" t="str">
        <f>IFERROR(SMALL($S$9:$S$908,ROWS($S$9:S377)),"")</f>
        <v/>
      </c>
      <c r="U377" s="118"/>
    </row>
    <row r="378" spans="3:21">
      <c r="C378" t="str">
        <f>IFERROR(INDEX($L$9:$Q$908,$T377,COLUMNS($A$10:A378)),"")</f>
        <v/>
      </c>
      <c r="D378" t="str">
        <f>IFERROR(INDEX($L$9:$Q$908,$T377,COLUMNS($A$10:B378)),"")</f>
        <v/>
      </c>
      <c r="F378" t="str">
        <f>IFERROR(INDEX($L$9:$Q$908,$T377,COLUMNS($A$10:D378)),"")</f>
        <v/>
      </c>
      <c r="I378" s="91">
        <v>5</v>
      </c>
      <c r="K378" s="118">
        <f>'Data Set'!$H371</f>
        <v>5</v>
      </c>
      <c r="L378" s="145" t="str">
        <f>Examination!$B373</f>
        <v>Bree Ferrell</v>
      </c>
      <c r="M378" s="118">
        <f>'Data Set'!$W371</f>
        <v>68.5</v>
      </c>
      <c r="N378" s="118">
        <f>'Data Set'!$AC371</f>
        <v>53.5</v>
      </c>
      <c r="O378" s="118">
        <f>'Data Set'!$AI371</f>
        <v>67</v>
      </c>
      <c r="P378" s="118">
        <f>'Data Set'!$AO371</f>
        <v>69</v>
      </c>
      <c r="Q378" s="118">
        <f t="shared" si="10"/>
        <v>64.5</v>
      </c>
      <c r="R378" s="118">
        <f>ROWS($M$9:M378)</f>
        <v>370</v>
      </c>
      <c r="S378" s="118" t="str">
        <f t="shared" si="11"/>
        <v/>
      </c>
      <c r="T378" s="118" t="str">
        <f>IFERROR(SMALL($S$9:$S$908,ROWS($S$9:S378)),"")</f>
        <v/>
      </c>
      <c r="U378" s="118"/>
    </row>
    <row r="379" spans="3:21">
      <c r="C379" t="str">
        <f>IFERROR(INDEX($L$9:$Q$908,$T378,COLUMNS($A$10:A379)),"")</f>
        <v/>
      </c>
      <c r="D379" t="str">
        <f>IFERROR(INDEX($L$9:$Q$908,$T378,COLUMNS($A$10:B379)),"")</f>
        <v/>
      </c>
      <c r="F379" t="str">
        <f>IFERROR(INDEX($L$9:$Q$908,$T378,COLUMNS($A$10:D379)),"")</f>
        <v/>
      </c>
      <c r="I379" s="91">
        <v>5</v>
      </c>
      <c r="K379" s="118">
        <f>'Data Set'!$H372</f>
        <v>5</v>
      </c>
      <c r="L379" s="145" t="str">
        <f>Examination!$B374</f>
        <v>Kirk Parsons</v>
      </c>
      <c r="M379" s="118">
        <f>'Data Set'!$W372</f>
        <v>60.25</v>
      </c>
      <c r="N379" s="118">
        <f>'Data Set'!$AC372</f>
        <v>65</v>
      </c>
      <c r="O379" s="118">
        <f>'Data Set'!$AI372</f>
        <v>86.25</v>
      </c>
      <c r="P379" s="118">
        <f>'Data Set'!$AO372</f>
        <v>59.75</v>
      </c>
      <c r="Q379" s="118">
        <f t="shared" si="10"/>
        <v>67.8125</v>
      </c>
      <c r="R379" s="118">
        <f>ROWS($M$9:M379)</f>
        <v>371</v>
      </c>
      <c r="S379" s="118" t="str">
        <f t="shared" si="11"/>
        <v/>
      </c>
      <c r="T379" s="118" t="str">
        <f>IFERROR(SMALL($S$9:$S$908,ROWS($S$9:S379)),"")</f>
        <v/>
      </c>
      <c r="U379" s="118"/>
    </row>
    <row r="380" spans="3:21">
      <c r="C380" t="str">
        <f>IFERROR(INDEX($L$9:$Q$908,$T379,COLUMNS($A$10:A380)),"")</f>
        <v/>
      </c>
      <c r="D380" t="str">
        <f>IFERROR(INDEX($L$9:$Q$908,$T379,COLUMNS($A$10:B380)),"")</f>
        <v/>
      </c>
      <c r="F380" t="str">
        <f>IFERROR(INDEX($L$9:$Q$908,$T379,COLUMNS($A$10:D380)),"")</f>
        <v/>
      </c>
      <c r="I380" s="6">
        <v>5</v>
      </c>
      <c r="K380" s="118">
        <f>'Data Set'!$H373</f>
        <v>5</v>
      </c>
      <c r="L380" s="145" t="str">
        <f>Examination!$B375</f>
        <v>Jayce Alvarado</v>
      </c>
      <c r="M380" s="118">
        <f>'Data Set'!$W373</f>
        <v>67.75</v>
      </c>
      <c r="N380" s="118">
        <f>'Data Set'!$AC373</f>
        <v>81</v>
      </c>
      <c r="O380" s="118">
        <f>'Data Set'!$AI373</f>
        <v>77</v>
      </c>
      <c r="P380" s="118">
        <f>'Data Set'!$AO373</f>
        <v>53.25</v>
      </c>
      <c r="Q380" s="118">
        <f t="shared" si="10"/>
        <v>69.75</v>
      </c>
      <c r="R380" s="118">
        <f>ROWS($M$9:M380)</f>
        <v>372</v>
      </c>
      <c r="S380" s="118" t="str">
        <f t="shared" si="11"/>
        <v/>
      </c>
      <c r="T380" s="118" t="str">
        <f>IFERROR(SMALL($S$9:$S$908,ROWS($S$9:S380)),"")</f>
        <v/>
      </c>
      <c r="U380" s="118"/>
    </row>
    <row r="381" spans="3:21">
      <c r="C381" t="str">
        <f>IFERROR(INDEX($L$9:$Q$908,$T380,COLUMNS($A$10:A381)),"")</f>
        <v/>
      </c>
      <c r="D381" t="str">
        <f>IFERROR(INDEX($L$9:$Q$908,$T380,COLUMNS($A$10:B381)),"")</f>
        <v/>
      </c>
      <c r="F381" t="str">
        <f>IFERROR(INDEX($L$9:$Q$908,$T380,COLUMNS($A$10:D381)),"")</f>
        <v/>
      </c>
      <c r="I381" s="91">
        <v>5</v>
      </c>
      <c r="K381" s="118">
        <f>'Data Set'!$H374</f>
        <v>5</v>
      </c>
      <c r="L381" s="145" t="str">
        <f>Examination!$B376</f>
        <v>Keanu Mahoney</v>
      </c>
      <c r="M381" s="118">
        <f>'Data Set'!$W374</f>
        <v>64</v>
      </c>
      <c r="N381" s="118">
        <f>'Data Set'!$AC374</f>
        <v>45</v>
      </c>
      <c r="O381" s="118">
        <f>'Data Set'!$AI374</f>
        <v>73.75</v>
      </c>
      <c r="P381" s="118">
        <f>'Data Set'!$AO374</f>
        <v>69.25</v>
      </c>
      <c r="Q381" s="118">
        <f t="shared" si="10"/>
        <v>63</v>
      </c>
      <c r="R381" s="118">
        <f>ROWS($M$9:M381)</f>
        <v>373</v>
      </c>
      <c r="S381" s="118" t="str">
        <f t="shared" si="11"/>
        <v/>
      </c>
      <c r="T381" s="118" t="str">
        <f>IFERROR(SMALL($S$9:$S$908,ROWS($S$9:S381)),"")</f>
        <v/>
      </c>
      <c r="U381" s="118"/>
    </row>
    <row r="382" spans="3:21">
      <c r="C382" t="str">
        <f>IFERROR(INDEX($L$9:$Q$908,$T381,COLUMNS($A$10:A382)),"")</f>
        <v/>
      </c>
      <c r="D382" t="str">
        <f>IFERROR(INDEX($L$9:$Q$908,$T381,COLUMNS($A$10:B382)),"")</f>
        <v/>
      </c>
      <c r="F382" t="str">
        <f>IFERROR(INDEX($L$9:$Q$908,$T381,COLUMNS($A$10:D382)),"")</f>
        <v/>
      </c>
      <c r="I382" s="6">
        <v>5</v>
      </c>
      <c r="K382" s="118">
        <f>'Data Set'!$H375</f>
        <v>5</v>
      </c>
      <c r="L382" s="145" t="str">
        <f>Examination!$B377</f>
        <v>Aahil Brown</v>
      </c>
      <c r="M382" s="118">
        <f>'Data Set'!$W375</f>
        <v>74</v>
      </c>
      <c r="N382" s="118">
        <f>'Data Set'!$AC375</f>
        <v>58.5</v>
      </c>
      <c r="O382" s="118">
        <f>'Data Set'!$AI375</f>
        <v>79.5</v>
      </c>
      <c r="P382" s="118">
        <f>'Data Set'!$AO375</f>
        <v>58</v>
      </c>
      <c r="Q382" s="118">
        <f t="shared" si="10"/>
        <v>67.5</v>
      </c>
      <c r="R382" s="118">
        <f>ROWS($M$9:M382)</f>
        <v>374</v>
      </c>
      <c r="S382" s="118" t="str">
        <f t="shared" si="11"/>
        <v/>
      </c>
      <c r="T382" s="118" t="str">
        <f>IFERROR(SMALL($S$9:$S$908,ROWS($S$9:S382)),"")</f>
        <v/>
      </c>
      <c r="U382" s="118"/>
    </row>
    <row r="383" spans="3:21">
      <c r="C383" t="str">
        <f>IFERROR(INDEX($L$9:$Q$908,$T382,COLUMNS($A$10:A383)),"")</f>
        <v/>
      </c>
      <c r="D383" t="str">
        <f>IFERROR(INDEX($L$9:$Q$908,$T382,COLUMNS($A$10:B383)),"")</f>
        <v/>
      </c>
      <c r="F383" t="str">
        <f>IFERROR(INDEX($L$9:$Q$908,$T382,COLUMNS($A$10:D383)),"")</f>
        <v/>
      </c>
      <c r="I383" s="91">
        <v>5</v>
      </c>
      <c r="K383" s="118">
        <f>'Data Set'!$H376</f>
        <v>5</v>
      </c>
      <c r="L383" s="145" t="str">
        <f>Examination!$B378</f>
        <v>Lauren Bellamy</v>
      </c>
      <c r="M383" s="118">
        <f>'Data Set'!$W376</f>
        <v>68.25</v>
      </c>
      <c r="N383" s="118">
        <f>'Data Set'!$AC376</f>
        <v>75</v>
      </c>
      <c r="O383" s="118">
        <f>'Data Set'!$AI376</f>
        <v>92.25</v>
      </c>
      <c r="P383" s="118">
        <f>'Data Set'!$AO376</f>
        <v>75</v>
      </c>
      <c r="Q383" s="118">
        <f t="shared" si="10"/>
        <v>77.625</v>
      </c>
      <c r="R383" s="118">
        <f>ROWS($M$9:M383)</f>
        <v>375</v>
      </c>
      <c r="S383" s="118" t="str">
        <f t="shared" si="11"/>
        <v/>
      </c>
      <c r="T383" s="118" t="str">
        <f>IFERROR(SMALL($S$9:$S$908,ROWS($S$9:S383)),"")</f>
        <v/>
      </c>
      <c r="U383" s="118"/>
    </row>
    <row r="384" spans="3:21">
      <c r="C384" t="str">
        <f>IFERROR(INDEX($L$9:$Q$908,$T383,COLUMNS($A$10:A384)),"")</f>
        <v/>
      </c>
      <c r="D384" t="str">
        <f>IFERROR(INDEX($L$9:$Q$908,$T383,COLUMNS($A$10:B384)),"")</f>
        <v/>
      </c>
      <c r="F384" t="str">
        <f>IFERROR(INDEX($L$9:$Q$908,$T383,COLUMNS($A$10:D384)),"")</f>
        <v/>
      </c>
      <c r="I384" s="6">
        <v>5</v>
      </c>
      <c r="K384" s="118">
        <f>'Data Set'!$H377</f>
        <v>5</v>
      </c>
      <c r="L384" s="145" t="str">
        <f>Examination!$B379</f>
        <v>Mared Pittman</v>
      </c>
      <c r="M384" s="118">
        <f>'Data Set'!$W377</f>
        <v>55</v>
      </c>
      <c r="N384" s="118">
        <f>'Data Set'!$AC377</f>
        <v>79.5</v>
      </c>
      <c r="O384" s="118">
        <f>'Data Set'!$AI377</f>
        <v>76</v>
      </c>
      <c r="P384" s="118">
        <f>'Data Set'!$AO377</f>
        <v>74</v>
      </c>
      <c r="Q384" s="118">
        <f t="shared" si="10"/>
        <v>71.125</v>
      </c>
      <c r="R384" s="118">
        <f>ROWS($M$9:M384)</f>
        <v>376</v>
      </c>
      <c r="S384" s="118" t="str">
        <f t="shared" si="11"/>
        <v/>
      </c>
      <c r="T384" s="118" t="str">
        <f>IFERROR(SMALL($S$9:$S$908,ROWS($S$9:S384)),"")</f>
        <v/>
      </c>
      <c r="U384" s="118"/>
    </row>
    <row r="385" spans="3:21">
      <c r="C385" t="str">
        <f>IFERROR(INDEX($L$9:$Q$908,$T384,COLUMNS($A$10:A385)),"")</f>
        <v/>
      </c>
      <c r="D385" t="str">
        <f>IFERROR(INDEX($L$9:$Q$908,$T384,COLUMNS($A$10:B385)),"")</f>
        <v/>
      </c>
      <c r="F385" t="str">
        <f>IFERROR(INDEX($L$9:$Q$908,$T384,COLUMNS($A$10:D385)),"")</f>
        <v/>
      </c>
      <c r="I385" s="91">
        <v>5</v>
      </c>
      <c r="K385" s="118">
        <f>'Data Set'!$H378</f>
        <v>5</v>
      </c>
      <c r="L385" s="145" t="str">
        <f>Examination!$B380</f>
        <v>Samia Dougherty</v>
      </c>
      <c r="M385" s="118">
        <f>'Data Set'!$W378</f>
        <v>75.25</v>
      </c>
      <c r="N385" s="118">
        <f>'Data Set'!$AC378</f>
        <v>64.75</v>
      </c>
      <c r="O385" s="118">
        <f>'Data Set'!$AI378</f>
        <v>53</v>
      </c>
      <c r="P385" s="118">
        <f>'Data Set'!$AO378</f>
        <v>49.25</v>
      </c>
      <c r="Q385" s="118">
        <f t="shared" si="10"/>
        <v>60.5625</v>
      </c>
      <c r="R385" s="118">
        <f>ROWS($M$9:M385)</f>
        <v>377</v>
      </c>
      <c r="S385" s="118" t="str">
        <f t="shared" si="11"/>
        <v/>
      </c>
      <c r="T385" s="118" t="str">
        <f>IFERROR(SMALL($S$9:$S$908,ROWS($S$9:S385)),"")</f>
        <v/>
      </c>
      <c r="U385" s="118"/>
    </row>
    <row r="386" spans="3:21">
      <c r="C386" t="str">
        <f>IFERROR(INDEX($L$9:$Q$908,$T385,COLUMNS($A$10:A386)),"")</f>
        <v/>
      </c>
      <c r="D386" t="str">
        <f>IFERROR(INDEX($L$9:$Q$908,$T385,COLUMNS($A$10:B386)),"")</f>
        <v/>
      </c>
      <c r="F386" t="str">
        <f>IFERROR(INDEX($L$9:$Q$908,$T385,COLUMNS($A$10:D386)),"")</f>
        <v/>
      </c>
      <c r="I386" s="6">
        <v>5</v>
      </c>
      <c r="K386" s="118">
        <f>'Data Set'!$H379</f>
        <v>5</v>
      </c>
      <c r="L386" s="145" t="str">
        <f>Examination!$B381</f>
        <v>Lilly-Grace Wilcox</v>
      </c>
      <c r="M386" s="118">
        <f>'Data Set'!$W379</f>
        <v>59.25</v>
      </c>
      <c r="N386" s="118">
        <f>'Data Set'!$AC379</f>
        <v>68.5</v>
      </c>
      <c r="O386" s="118">
        <f>'Data Set'!$AI379</f>
        <v>71.25</v>
      </c>
      <c r="P386" s="118">
        <f>'Data Set'!$AO379</f>
        <v>48.75</v>
      </c>
      <c r="Q386" s="118">
        <f t="shared" si="10"/>
        <v>61.9375</v>
      </c>
      <c r="R386" s="118">
        <f>ROWS($M$9:M386)</f>
        <v>378</v>
      </c>
      <c r="S386" s="118" t="str">
        <f t="shared" si="11"/>
        <v/>
      </c>
      <c r="T386" s="118" t="str">
        <f>IFERROR(SMALL($S$9:$S$908,ROWS($S$9:S386)),"")</f>
        <v/>
      </c>
      <c r="U386" s="118"/>
    </row>
    <row r="387" spans="3:21">
      <c r="C387" t="str">
        <f>IFERROR(INDEX($L$9:$Q$908,$T386,COLUMNS($A$10:A387)),"")</f>
        <v/>
      </c>
      <c r="D387" t="str">
        <f>IFERROR(INDEX($L$9:$Q$908,$T386,COLUMNS($A$10:B387)),"")</f>
        <v/>
      </c>
      <c r="F387" t="str">
        <f>IFERROR(INDEX($L$9:$Q$908,$T386,COLUMNS($A$10:D387)),"")</f>
        <v/>
      </c>
      <c r="I387" s="91">
        <v>5</v>
      </c>
      <c r="K387" s="118">
        <f>'Data Set'!$H380</f>
        <v>5</v>
      </c>
      <c r="L387" s="145" t="str">
        <f>Examination!$B382</f>
        <v>Manveer Gibson</v>
      </c>
      <c r="M387" s="118">
        <f>'Data Set'!$W380</f>
        <v>53.75</v>
      </c>
      <c r="N387" s="118">
        <f>'Data Set'!$AC380</f>
        <v>72.75</v>
      </c>
      <c r="O387" s="118">
        <f>'Data Set'!$AI380</f>
        <v>68.75</v>
      </c>
      <c r="P387" s="118">
        <f>'Data Set'!$AO380</f>
        <v>71.75</v>
      </c>
      <c r="Q387" s="118">
        <f t="shared" si="10"/>
        <v>66.75</v>
      </c>
      <c r="R387" s="118">
        <f>ROWS($M$9:M387)</f>
        <v>379</v>
      </c>
      <c r="S387" s="118" t="str">
        <f t="shared" si="11"/>
        <v/>
      </c>
      <c r="T387" s="118" t="str">
        <f>IFERROR(SMALL($S$9:$S$908,ROWS($S$9:S387)),"")</f>
        <v/>
      </c>
      <c r="U387" s="118"/>
    </row>
    <row r="388" spans="3:21">
      <c r="C388" t="str">
        <f>IFERROR(INDEX($L$9:$Q$908,$T387,COLUMNS($A$10:A388)),"")</f>
        <v/>
      </c>
      <c r="D388" t="str">
        <f>IFERROR(INDEX($L$9:$Q$908,$T387,COLUMNS($A$10:B388)),"")</f>
        <v/>
      </c>
      <c r="F388" t="str">
        <f>IFERROR(INDEX($L$9:$Q$908,$T387,COLUMNS($A$10:D388)),"")</f>
        <v/>
      </c>
      <c r="I388" s="6">
        <v>5</v>
      </c>
      <c r="K388" s="118">
        <f>'Data Set'!$H381</f>
        <v>5</v>
      </c>
      <c r="L388" s="145" t="str">
        <f>Examination!$B383</f>
        <v>Aliya Lopez</v>
      </c>
      <c r="M388" s="118">
        <f>'Data Set'!$W381</f>
        <v>73.75</v>
      </c>
      <c r="N388" s="118">
        <f>'Data Set'!$AC381</f>
        <v>56.75</v>
      </c>
      <c r="O388" s="118">
        <f>'Data Set'!$AI381</f>
        <v>69.5</v>
      </c>
      <c r="P388" s="118">
        <f>'Data Set'!$AO381</f>
        <v>79.75</v>
      </c>
      <c r="Q388" s="118">
        <f t="shared" si="10"/>
        <v>69.9375</v>
      </c>
      <c r="R388" s="118">
        <f>ROWS($M$9:M388)</f>
        <v>380</v>
      </c>
      <c r="S388" s="118" t="str">
        <f t="shared" si="11"/>
        <v/>
      </c>
      <c r="T388" s="118" t="str">
        <f>IFERROR(SMALL($S$9:$S$908,ROWS($S$9:S388)),"")</f>
        <v/>
      </c>
      <c r="U388" s="118"/>
    </row>
    <row r="389" spans="3:21">
      <c r="C389" t="str">
        <f>IFERROR(INDEX($L$9:$Q$908,$T388,COLUMNS($A$10:A389)),"")</f>
        <v/>
      </c>
      <c r="D389" t="str">
        <f>IFERROR(INDEX($L$9:$Q$908,$T388,COLUMNS($A$10:B389)),"")</f>
        <v/>
      </c>
      <c r="F389" t="str">
        <f>IFERROR(INDEX($L$9:$Q$908,$T388,COLUMNS($A$10:D389)),"")</f>
        <v/>
      </c>
      <c r="I389" s="91">
        <v>5</v>
      </c>
      <c r="K389" s="118">
        <f>'Data Set'!$H382</f>
        <v>5</v>
      </c>
      <c r="L389" s="145" t="str">
        <f>Examination!$B384</f>
        <v>Tamar Bate</v>
      </c>
      <c r="M389" s="118">
        <f>'Data Set'!$W382</f>
        <v>68.25</v>
      </c>
      <c r="N389" s="118">
        <f>'Data Set'!$AC382</f>
        <v>67.75</v>
      </c>
      <c r="O389" s="118">
        <f>'Data Set'!$AI382</f>
        <v>57.75</v>
      </c>
      <c r="P389" s="118">
        <f>'Data Set'!$AO382</f>
        <v>70.25</v>
      </c>
      <c r="Q389" s="118">
        <f t="shared" si="10"/>
        <v>66</v>
      </c>
      <c r="R389" s="118">
        <f>ROWS($M$9:M389)</f>
        <v>381</v>
      </c>
      <c r="S389" s="118" t="str">
        <f t="shared" si="11"/>
        <v/>
      </c>
      <c r="T389" s="118" t="str">
        <f>IFERROR(SMALL($S$9:$S$908,ROWS($S$9:S389)),"")</f>
        <v/>
      </c>
      <c r="U389" s="118"/>
    </row>
    <row r="390" spans="3:21">
      <c r="C390" t="str">
        <f>IFERROR(INDEX($L$9:$Q$908,$T389,COLUMNS($A$10:A390)),"")</f>
        <v/>
      </c>
      <c r="D390" t="str">
        <f>IFERROR(INDEX($L$9:$Q$908,$T389,COLUMNS($A$10:B390)),"")</f>
        <v/>
      </c>
      <c r="F390" t="str">
        <f>IFERROR(INDEX($L$9:$Q$908,$T389,COLUMNS($A$10:D390)),"")</f>
        <v/>
      </c>
      <c r="I390" s="6">
        <v>5</v>
      </c>
      <c r="K390" s="118">
        <f>'Data Set'!$H383</f>
        <v>5</v>
      </c>
      <c r="L390" s="145" t="str">
        <f>Examination!$B385</f>
        <v>Shayan Kumar</v>
      </c>
      <c r="M390" s="118">
        <f>'Data Set'!$W383</f>
        <v>74</v>
      </c>
      <c r="N390" s="118">
        <f>'Data Set'!$AC383</f>
        <v>54.25</v>
      </c>
      <c r="O390" s="118">
        <f>'Data Set'!$AI383</f>
        <v>71.75</v>
      </c>
      <c r="P390" s="118">
        <f>'Data Set'!$AO383</f>
        <v>75.5</v>
      </c>
      <c r="Q390" s="118">
        <f t="shared" si="10"/>
        <v>68.875</v>
      </c>
      <c r="R390" s="118">
        <f>ROWS($M$9:M390)</f>
        <v>382</v>
      </c>
      <c r="S390" s="118" t="str">
        <f t="shared" si="11"/>
        <v/>
      </c>
      <c r="T390" s="118" t="str">
        <f>IFERROR(SMALL($S$9:$S$908,ROWS($S$9:S390)),"")</f>
        <v/>
      </c>
      <c r="U390" s="118"/>
    </row>
    <row r="391" spans="3:21">
      <c r="C391" t="str">
        <f>IFERROR(INDEX($L$9:$Q$908,$T390,COLUMNS($A$10:A391)),"")</f>
        <v/>
      </c>
      <c r="D391" t="str">
        <f>IFERROR(INDEX($L$9:$Q$908,$T390,COLUMNS($A$10:B391)),"")</f>
        <v/>
      </c>
      <c r="F391" t="str">
        <f>IFERROR(INDEX($L$9:$Q$908,$T390,COLUMNS($A$10:D391)),"")</f>
        <v/>
      </c>
      <c r="I391" s="91">
        <v>5</v>
      </c>
      <c r="K391" s="118">
        <f>'Data Set'!$H384</f>
        <v>5</v>
      </c>
      <c r="L391" s="145" t="str">
        <f>Examination!$B386</f>
        <v>Oliwier Wilde</v>
      </c>
      <c r="M391" s="118">
        <f>'Data Set'!$W384</f>
        <v>72</v>
      </c>
      <c r="N391" s="118">
        <f>'Data Set'!$AC384</f>
        <v>69.5</v>
      </c>
      <c r="O391" s="118">
        <f>'Data Set'!$AI384</f>
        <v>60.25</v>
      </c>
      <c r="P391" s="118">
        <f>'Data Set'!$AO384</f>
        <v>84.5</v>
      </c>
      <c r="Q391" s="118">
        <f t="shared" si="10"/>
        <v>71.5625</v>
      </c>
      <c r="R391" s="118">
        <f>ROWS($M$9:M391)</f>
        <v>383</v>
      </c>
      <c r="S391" s="118" t="str">
        <f t="shared" si="11"/>
        <v/>
      </c>
      <c r="T391" s="118" t="str">
        <f>IFERROR(SMALL($S$9:$S$908,ROWS($S$9:S391)),"")</f>
        <v/>
      </c>
      <c r="U391" s="118"/>
    </row>
    <row r="392" spans="3:21">
      <c r="C392" t="str">
        <f>IFERROR(INDEX($L$9:$Q$908,$T391,COLUMNS($A$10:A392)),"")</f>
        <v/>
      </c>
      <c r="D392" t="str">
        <f>IFERROR(INDEX($L$9:$Q$908,$T391,COLUMNS($A$10:B392)),"")</f>
        <v/>
      </c>
      <c r="F392" t="str">
        <f>IFERROR(INDEX($L$9:$Q$908,$T391,COLUMNS($A$10:D392)),"")</f>
        <v/>
      </c>
      <c r="I392" s="6">
        <v>5</v>
      </c>
      <c r="K392" s="118">
        <f>'Data Set'!$H385</f>
        <v>5</v>
      </c>
      <c r="L392" s="145" t="str">
        <f>Examination!$B387</f>
        <v>Bushra Sloan</v>
      </c>
      <c r="M392" s="118">
        <f>'Data Set'!$W385</f>
        <v>44.5</v>
      </c>
      <c r="N392" s="118">
        <f>'Data Set'!$AC385</f>
        <v>90</v>
      </c>
      <c r="O392" s="118">
        <f>'Data Set'!$AI385</f>
        <v>73.5</v>
      </c>
      <c r="P392" s="118">
        <f>'Data Set'!$AO385</f>
        <v>59.25</v>
      </c>
      <c r="Q392" s="118">
        <f t="shared" si="10"/>
        <v>66.8125</v>
      </c>
      <c r="R392" s="118">
        <f>ROWS($M$9:M392)</f>
        <v>384</v>
      </c>
      <c r="S392" s="118" t="str">
        <f t="shared" si="11"/>
        <v/>
      </c>
      <c r="T392" s="118" t="str">
        <f>IFERROR(SMALL($S$9:$S$908,ROWS($S$9:S392)),"")</f>
        <v/>
      </c>
      <c r="U392" s="118"/>
    </row>
    <row r="393" spans="3:21">
      <c r="C393" t="str">
        <f>IFERROR(INDEX($L$9:$Q$908,$T392,COLUMNS($A$10:A393)),"")</f>
        <v/>
      </c>
      <c r="D393" t="str">
        <f>IFERROR(INDEX($L$9:$Q$908,$T392,COLUMNS($A$10:B393)),"")</f>
        <v/>
      </c>
      <c r="F393" t="str">
        <f>IFERROR(INDEX($L$9:$Q$908,$T392,COLUMNS($A$10:D393)),"")</f>
        <v/>
      </c>
      <c r="I393" s="91">
        <v>5</v>
      </c>
      <c r="K393" s="118">
        <f>'Data Set'!$H386</f>
        <v>5</v>
      </c>
      <c r="L393" s="145" t="str">
        <f>Examination!$B388</f>
        <v>Duane Rooney</v>
      </c>
      <c r="M393" s="118">
        <f>'Data Set'!$W386</f>
        <v>49.75</v>
      </c>
      <c r="N393" s="118">
        <f>'Data Set'!$AC386</f>
        <v>75</v>
      </c>
      <c r="O393" s="118">
        <f>'Data Set'!$AI386</f>
        <v>57.5</v>
      </c>
      <c r="P393" s="118">
        <f>'Data Set'!$AO386</f>
        <v>60.25</v>
      </c>
      <c r="Q393" s="118">
        <f t="shared" si="10"/>
        <v>60.625</v>
      </c>
      <c r="R393" s="118">
        <f>ROWS($M$9:M393)</f>
        <v>385</v>
      </c>
      <c r="S393" s="118" t="str">
        <f t="shared" si="11"/>
        <v/>
      </c>
      <c r="T393" s="118" t="str">
        <f>IFERROR(SMALL($S$9:$S$908,ROWS($S$9:S393)),"")</f>
        <v/>
      </c>
      <c r="U393" s="118"/>
    </row>
    <row r="394" spans="3:21">
      <c r="C394" t="str">
        <f>IFERROR(INDEX($L$9:$Q$908,$T393,COLUMNS($A$10:A394)),"")</f>
        <v/>
      </c>
      <c r="D394" t="str">
        <f>IFERROR(INDEX($L$9:$Q$908,$T393,COLUMNS($A$10:B394)),"")</f>
        <v/>
      </c>
      <c r="F394" t="str">
        <f>IFERROR(INDEX($L$9:$Q$908,$T393,COLUMNS($A$10:D394)),"")</f>
        <v/>
      </c>
      <c r="I394" s="6">
        <v>5</v>
      </c>
      <c r="K394" s="118">
        <f>'Data Set'!$H387</f>
        <v>5</v>
      </c>
      <c r="L394" s="145" t="str">
        <f>Examination!$B389</f>
        <v>Gethin Munoz</v>
      </c>
      <c r="M394" s="118">
        <f>'Data Set'!$W387</f>
        <v>67.75</v>
      </c>
      <c r="N394" s="118">
        <f>'Data Set'!$AC387</f>
        <v>75.75</v>
      </c>
      <c r="O394" s="118">
        <f>'Data Set'!$AI387</f>
        <v>76.75</v>
      </c>
      <c r="P394" s="118">
        <f>'Data Set'!$AO387</f>
        <v>69</v>
      </c>
      <c r="Q394" s="118">
        <f t="shared" ref="Q394:Q457" si="12">AVERAGE(M394:P394)</f>
        <v>72.3125</v>
      </c>
      <c r="R394" s="118">
        <f>ROWS($M$9:M394)</f>
        <v>386</v>
      </c>
      <c r="S394" s="118" t="str">
        <f t="shared" ref="S394:S457" si="13">IF($H$5=K394,R394,"")</f>
        <v/>
      </c>
      <c r="T394" s="118" t="str">
        <f>IFERROR(SMALL($S$9:$S$908,ROWS($S$9:S394)),"")</f>
        <v/>
      </c>
      <c r="U394" s="118"/>
    </row>
    <row r="395" spans="3:21">
      <c r="C395" t="str">
        <f>IFERROR(INDEX($L$9:$Q$908,$T394,COLUMNS($A$10:A395)),"")</f>
        <v/>
      </c>
      <c r="D395" t="str">
        <f>IFERROR(INDEX($L$9:$Q$908,$T394,COLUMNS($A$10:B395)),"")</f>
        <v/>
      </c>
      <c r="F395" t="str">
        <f>IFERROR(INDEX($L$9:$Q$908,$T394,COLUMNS($A$10:D395)),"")</f>
        <v/>
      </c>
      <c r="I395" s="91">
        <v>5</v>
      </c>
      <c r="K395" s="118">
        <f>'Data Set'!$H388</f>
        <v>5</v>
      </c>
      <c r="L395" s="145" t="str">
        <f>Examination!$B390</f>
        <v>Koa Fowler</v>
      </c>
      <c r="M395" s="118">
        <f>'Data Set'!$W388</f>
        <v>79.5</v>
      </c>
      <c r="N395" s="118">
        <f>'Data Set'!$AC388</f>
        <v>83</v>
      </c>
      <c r="O395" s="118">
        <f>'Data Set'!$AI388</f>
        <v>71.5</v>
      </c>
      <c r="P395" s="118">
        <f>'Data Set'!$AO388</f>
        <v>66.5</v>
      </c>
      <c r="Q395" s="118">
        <f t="shared" si="12"/>
        <v>75.125</v>
      </c>
      <c r="R395" s="118">
        <f>ROWS($M$9:M395)</f>
        <v>387</v>
      </c>
      <c r="S395" s="118" t="str">
        <f t="shared" si="13"/>
        <v/>
      </c>
      <c r="T395" s="118" t="str">
        <f>IFERROR(SMALL($S$9:$S$908,ROWS($S$9:S395)),"")</f>
        <v/>
      </c>
      <c r="U395" s="118"/>
    </row>
    <row r="396" spans="3:21">
      <c r="C396" t="str">
        <f>IFERROR(INDEX($L$9:$Q$908,$T395,COLUMNS($A$10:A396)),"")</f>
        <v/>
      </c>
      <c r="D396" t="str">
        <f>IFERROR(INDEX($L$9:$Q$908,$T395,COLUMNS($A$10:B396)),"")</f>
        <v/>
      </c>
      <c r="F396" t="str">
        <f>IFERROR(INDEX($L$9:$Q$908,$T395,COLUMNS($A$10:D396)),"")</f>
        <v/>
      </c>
      <c r="I396" s="6">
        <v>5</v>
      </c>
      <c r="K396" s="118">
        <f>'Data Set'!$H389</f>
        <v>5</v>
      </c>
      <c r="L396" s="145" t="str">
        <f>Examination!$B391</f>
        <v>Terrence Holt</v>
      </c>
      <c r="M396" s="118">
        <f>'Data Set'!$W389</f>
        <v>58.5</v>
      </c>
      <c r="N396" s="118">
        <f>'Data Set'!$AC389</f>
        <v>59.25</v>
      </c>
      <c r="O396" s="118">
        <f>'Data Set'!$AI389</f>
        <v>83.5</v>
      </c>
      <c r="P396" s="118">
        <f>'Data Set'!$AO389</f>
        <v>62.75</v>
      </c>
      <c r="Q396" s="118">
        <f t="shared" si="12"/>
        <v>66</v>
      </c>
      <c r="R396" s="118">
        <f>ROWS($M$9:M396)</f>
        <v>388</v>
      </c>
      <c r="S396" s="118" t="str">
        <f t="shared" si="13"/>
        <v/>
      </c>
      <c r="T396" s="118" t="str">
        <f>IFERROR(SMALL($S$9:$S$908,ROWS($S$9:S396)),"")</f>
        <v/>
      </c>
      <c r="U396" s="118"/>
    </row>
    <row r="397" spans="3:21">
      <c r="C397" t="str">
        <f>IFERROR(INDEX($L$9:$Q$908,$T396,COLUMNS($A$10:A397)),"")</f>
        <v/>
      </c>
      <c r="D397" t="str">
        <f>IFERROR(INDEX($L$9:$Q$908,$T396,COLUMNS($A$10:B397)),"")</f>
        <v/>
      </c>
      <c r="F397" t="str">
        <f>IFERROR(INDEX($L$9:$Q$908,$T396,COLUMNS($A$10:D397)),"")</f>
        <v/>
      </c>
      <c r="I397" s="91">
        <v>5</v>
      </c>
      <c r="K397" s="118">
        <f>'Data Set'!$H390</f>
        <v>5</v>
      </c>
      <c r="L397" s="145" t="str">
        <f>Examination!$B392</f>
        <v>Tazmin King</v>
      </c>
      <c r="M397" s="118">
        <f>'Data Set'!$W390</f>
        <v>63.75</v>
      </c>
      <c r="N397" s="118">
        <f>'Data Set'!$AC390</f>
        <v>69.25</v>
      </c>
      <c r="O397" s="118">
        <f>'Data Set'!$AI390</f>
        <v>61.75</v>
      </c>
      <c r="P397" s="118">
        <f>'Data Set'!$AO390</f>
        <v>63</v>
      </c>
      <c r="Q397" s="118">
        <f t="shared" si="12"/>
        <v>64.4375</v>
      </c>
      <c r="R397" s="118">
        <f>ROWS($M$9:M397)</f>
        <v>389</v>
      </c>
      <c r="S397" s="118" t="str">
        <f t="shared" si="13"/>
        <v/>
      </c>
      <c r="T397" s="118" t="str">
        <f>IFERROR(SMALL($S$9:$S$908,ROWS($S$9:S397)),"")</f>
        <v/>
      </c>
      <c r="U397" s="118"/>
    </row>
    <row r="398" spans="3:21">
      <c r="C398" t="str">
        <f>IFERROR(INDEX($L$9:$Q$908,$T397,COLUMNS($A$10:A398)),"")</f>
        <v/>
      </c>
      <c r="D398" t="str">
        <f>IFERROR(INDEX($L$9:$Q$908,$T397,COLUMNS($A$10:B398)),"")</f>
        <v/>
      </c>
      <c r="F398" t="str">
        <f>IFERROR(INDEX($L$9:$Q$908,$T397,COLUMNS($A$10:D398)),"")</f>
        <v/>
      </c>
      <c r="I398" s="6">
        <v>5</v>
      </c>
      <c r="K398" s="118">
        <f>'Data Set'!$H391</f>
        <v>5</v>
      </c>
      <c r="L398" s="145" t="str">
        <f>Examination!$B393</f>
        <v>Vivek Haas</v>
      </c>
      <c r="M398" s="118">
        <f>'Data Set'!$W391</f>
        <v>71.5</v>
      </c>
      <c r="N398" s="118">
        <f>'Data Set'!$AC391</f>
        <v>60.75</v>
      </c>
      <c r="O398" s="118">
        <f>'Data Set'!$AI391</f>
        <v>81.25</v>
      </c>
      <c r="P398" s="118">
        <f>'Data Set'!$AO391</f>
        <v>55.25</v>
      </c>
      <c r="Q398" s="118">
        <f t="shared" si="12"/>
        <v>67.1875</v>
      </c>
      <c r="R398" s="118">
        <f>ROWS($M$9:M398)</f>
        <v>390</v>
      </c>
      <c r="S398" s="118" t="str">
        <f t="shared" si="13"/>
        <v/>
      </c>
      <c r="T398" s="118" t="str">
        <f>IFERROR(SMALL($S$9:$S$908,ROWS($S$9:S398)),"")</f>
        <v/>
      </c>
      <c r="U398" s="118"/>
    </row>
    <row r="399" spans="3:21">
      <c r="C399" t="str">
        <f>IFERROR(INDEX($L$9:$Q$908,$T398,COLUMNS($A$10:A399)),"")</f>
        <v/>
      </c>
      <c r="D399" t="str">
        <f>IFERROR(INDEX($L$9:$Q$908,$T398,COLUMNS($A$10:B399)),"")</f>
        <v/>
      </c>
      <c r="F399" t="str">
        <f>IFERROR(INDEX($L$9:$Q$908,$T398,COLUMNS($A$10:D399)),"")</f>
        <v/>
      </c>
      <c r="I399" s="91">
        <v>5</v>
      </c>
      <c r="K399" s="118">
        <f>'Data Set'!$H392</f>
        <v>5</v>
      </c>
      <c r="L399" s="145" t="str">
        <f>Examination!$B394</f>
        <v>Kaiya Huber</v>
      </c>
      <c r="M399" s="118">
        <f>'Data Set'!$W392</f>
        <v>61.25</v>
      </c>
      <c r="N399" s="118">
        <f>'Data Set'!$AC392</f>
        <v>60.75</v>
      </c>
      <c r="O399" s="118">
        <f>'Data Set'!$AI392</f>
        <v>56</v>
      </c>
      <c r="P399" s="118">
        <f>'Data Set'!$AO392</f>
        <v>66.75</v>
      </c>
      <c r="Q399" s="118">
        <f t="shared" si="12"/>
        <v>61.1875</v>
      </c>
      <c r="R399" s="118">
        <f>ROWS($M$9:M399)</f>
        <v>391</v>
      </c>
      <c r="S399" s="118" t="str">
        <f t="shared" si="13"/>
        <v/>
      </c>
      <c r="T399" s="118" t="str">
        <f>IFERROR(SMALL($S$9:$S$908,ROWS($S$9:S399)),"")</f>
        <v/>
      </c>
      <c r="U399" s="118"/>
    </row>
    <row r="400" spans="3:21">
      <c r="C400" t="str">
        <f>IFERROR(INDEX($L$9:$Q$908,$T399,COLUMNS($A$10:A400)),"")</f>
        <v/>
      </c>
      <c r="D400" t="str">
        <f>IFERROR(INDEX($L$9:$Q$908,$T399,COLUMNS($A$10:B400)),"")</f>
        <v/>
      </c>
      <c r="F400" t="str">
        <f>IFERROR(INDEX($L$9:$Q$908,$T399,COLUMNS($A$10:D400)),"")</f>
        <v/>
      </c>
      <c r="I400" s="6">
        <v>5</v>
      </c>
      <c r="K400" s="118">
        <f>'Data Set'!$H393</f>
        <v>5</v>
      </c>
      <c r="L400" s="145" t="str">
        <f>Examination!$B395</f>
        <v>Maci Hensley</v>
      </c>
      <c r="M400" s="118">
        <f>'Data Set'!$W393</f>
        <v>63.25</v>
      </c>
      <c r="N400" s="118">
        <f>'Data Set'!$AC393</f>
        <v>67.25</v>
      </c>
      <c r="O400" s="118">
        <f>'Data Set'!$AI393</f>
        <v>62</v>
      </c>
      <c r="P400" s="118">
        <f>'Data Set'!$AO393</f>
        <v>57</v>
      </c>
      <c r="Q400" s="118">
        <f t="shared" si="12"/>
        <v>62.375</v>
      </c>
      <c r="R400" s="118">
        <f>ROWS($M$9:M400)</f>
        <v>392</v>
      </c>
      <c r="S400" s="118" t="str">
        <f t="shared" si="13"/>
        <v/>
      </c>
      <c r="T400" s="118" t="str">
        <f>IFERROR(SMALL($S$9:$S$908,ROWS($S$9:S400)),"")</f>
        <v/>
      </c>
      <c r="U400" s="118"/>
    </row>
    <row r="401" spans="3:21">
      <c r="C401" t="str">
        <f>IFERROR(INDEX($L$9:$Q$908,$T400,COLUMNS($A$10:A401)),"")</f>
        <v/>
      </c>
      <c r="D401" t="str">
        <f>IFERROR(INDEX($L$9:$Q$908,$T400,COLUMNS($A$10:B401)),"")</f>
        <v/>
      </c>
      <c r="F401" t="str">
        <f>IFERROR(INDEX($L$9:$Q$908,$T400,COLUMNS($A$10:D401)),"")</f>
        <v/>
      </c>
      <c r="I401" s="91">
        <v>5</v>
      </c>
      <c r="K401" s="118">
        <f>'Data Set'!$H394</f>
        <v>5</v>
      </c>
      <c r="L401" s="145" t="str">
        <f>Examination!$B396</f>
        <v>Corrina Buckley</v>
      </c>
      <c r="M401" s="118">
        <f>'Data Set'!$W394</f>
        <v>65.5</v>
      </c>
      <c r="N401" s="118">
        <f>'Data Set'!$AC394</f>
        <v>73</v>
      </c>
      <c r="O401" s="118">
        <f>'Data Set'!$AI394</f>
        <v>68.25</v>
      </c>
      <c r="P401" s="118">
        <f>'Data Set'!$AO394</f>
        <v>70</v>
      </c>
      <c r="Q401" s="118">
        <f t="shared" si="12"/>
        <v>69.1875</v>
      </c>
      <c r="R401" s="118">
        <f>ROWS($M$9:M401)</f>
        <v>393</v>
      </c>
      <c r="S401" s="118" t="str">
        <f t="shared" si="13"/>
        <v/>
      </c>
      <c r="T401" s="118" t="str">
        <f>IFERROR(SMALL($S$9:$S$908,ROWS($S$9:S401)),"")</f>
        <v/>
      </c>
      <c r="U401" s="118"/>
    </row>
    <row r="402" spans="3:21">
      <c r="C402" t="str">
        <f>IFERROR(INDEX($L$9:$Q$908,$T401,COLUMNS($A$10:A402)),"")</f>
        <v/>
      </c>
      <c r="D402" t="str">
        <f>IFERROR(INDEX($L$9:$Q$908,$T401,COLUMNS($A$10:B402)),"")</f>
        <v/>
      </c>
      <c r="F402" t="str">
        <f>IFERROR(INDEX($L$9:$Q$908,$T401,COLUMNS($A$10:D402)),"")</f>
        <v/>
      </c>
      <c r="I402" s="6">
        <v>5</v>
      </c>
      <c r="K402" s="118">
        <f>'Data Set'!$H395</f>
        <v>5</v>
      </c>
      <c r="L402" s="145" t="str">
        <f>Examination!$B397</f>
        <v>Qasim Ball</v>
      </c>
      <c r="M402" s="118">
        <f>'Data Set'!$W395</f>
        <v>64</v>
      </c>
      <c r="N402" s="118">
        <f>'Data Set'!$AC395</f>
        <v>71.5</v>
      </c>
      <c r="O402" s="118">
        <f>'Data Set'!$AI395</f>
        <v>73</v>
      </c>
      <c r="P402" s="118">
        <f>'Data Set'!$AO395</f>
        <v>72.75</v>
      </c>
      <c r="Q402" s="118">
        <f t="shared" si="12"/>
        <v>70.3125</v>
      </c>
      <c r="R402" s="118">
        <f>ROWS($M$9:M402)</f>
        <v>394</v>
      </c>
      <c r="S402" s="118" t="str">
        <f t="shared" si="13"/>
        <v/>
      </c>
      <c r="T402" s="118" t="str">
        <f>IFERROR(SMALL($S$9:$S$908,ROWS($S$9:S402)),"")</f>
        <v/>
      </c>
      <c r="U402" s="118"/>
    </row>
    <row r="403" spans="3:21">
      <c r="C403" t="str">
        <f>IFERROR(INDEX($L$9:$Q$908,$T402,COLUMNS($A$10:A403)),"")</f>
        <v/>
      </c>
      <c r="D403" t="str">
        <f>IFERROR(INDEX($L$9:$Q$908,$T402,COLUMNS($A$10:B403)),"")</f>
        <v/>
      </c>
      <c r="F403" t="str">
        <f>IFERROR(INDEX($L$9:$Q$908,$T402,COLUMNS($A$10:D403)),"")</f>
        <v/>
      </c>
      <c r="I403" s="91">
        <v>5</v>
      </c>
      <c r="K403" s="118">
        <f>'Data Set'!$H396</f>
        <v>5</v>
      </c>
      <c r="L403" s="145" t="str">
        <f>Examination!$B398</f>
        <v>Veer Lovell</v>
      </c>
      <c r="M403" s="118">
        <f>'Data Set'!$W396</f>
        <v>48.25</v>
      </c>
      <c r="N403" s="118">
        <f>'Data Set'!$AC396</f>
        <v>60.25</v>
      </c>
      <c r="O403" s="118">
        <f>'Data Set'!$AI396</f>
        <v>63</v>
      </c>
      <c r="P403" s="118">
        <f>'Data Set'!$AO396</f>
        <v>81.5</v>
      </c>
      <c r="Q403" s="118">
        <f t="shared" si="12"/>
        <v>63.25</v>
      </c>
      <c r="R403" s="118">
        <f>ROWS($M$9:M403)</f>
        <v>395</v>
      </c>
      <c r="S403" s="118" t="str">
        <f t="shared" si="13"/>
        <v/>
      </c>
      <c r="T403" s="118" t="str">
        <f>IFERROR(SMALL($S$9:$S$908,ROWS($S$9:S403)),"")</f>
        <v/>
      </c>
      <c r="U403" s="118"/>
    </row>
    <row r="404" spans="3:21">
      <c r="C404" t="str">
        <f>IFERROR(INDEX($L$9:$Q$908,$T403,COLUMNS($A$10:A404)),"")</f>
        <v/>
      </c>
      <c r="D404" t="str">
        <f>IFERROR(INDEX($L$9:$Q$908,$T403,COLUMNS($A$10:B404)),"")</f>
        <v/>
      </c>
      <c r="F404" t="str">
        <f>IFERROR(INDEX($L$9:$Q$908,$T403,COLUMNS($A$10:D404)),"")</f>
        <v/>
      </c>
      <c r="I404" s="6">
        <v>5</v>
      </c>
      <c r="K404" s="118">
        <f>'Data Set'!$H397</f>
        <v>5</v>
      </c>
      <c r="L404" s="145" t="str">
        <f>Examination!$B399</f>
        <v>Nikola Navarro</v>
      </c>
      <c r="M404" s="118">
        <f>'Data Set'!$W397</f>
        <v>78.5</v>
      </c>
      <c r="N404" s="118">
        <f>'Data Set'!$AC397</f>
        <v>65.5</v>
      </c>
      <c r="O404" s="118">
        <f>'Data Set'!$AI397</f>
        <v>56</v>
      </c>
      <c r="P404" s="118">
        <f>'Data Set'!$AO397</f>
        <v>65.75</v>
      </c>
      <c r="Q404" s="118">
        <f t="shared" si="12"/>
        <v>66.4375</v>
      </c>
      <c r="R404" s="118">
        <f>ROWS($M$9:M404)</f>
        <v>396</v>
      </c>
      <c r="S404" s="118" t="str">
        <f t="shared" si="13"/>
        <v/>
      </c>
      <c r="T404" s="118" t="str">
        <f>IFERROR(SMALL($S$9:$S$908,ROWS($S$9:S404)),"")</f>
        <v/>
      </c>
      <c r="U404" s="118"/>
    </row>
    <row r="405" spans="3:21">
      <c r="C405" t="str">
        <f>IFERROR(INDEX($L$9:$Q$908,$T404,COLUMNS($A$10:A405)),"")</f>
        <v/>
      </c>
      <c r="D405" t="str">
        <f>IFERROR(INDEX($L$9:$Q$908,$T404,COLUMNS($A$10:B405)),"")</f>
        <v/>
      </c>
      <c r="F405" t="str">
        <f>IFERROR(INDEX($L$9:$Q$908,$T404,COLUMNS($A$10:D405)),"")</f>
        <v/>
      </c>
      <c r="I405" s="91">
        <v>5</v>
      </c>
      <c r="K405" s="118">
        <f>'Data Set'!$H398</f>
        <v>5</v>
      </c>
      <c r="L405" s="145" t="str">
        <f>Examination!$B400</f>
        <v>Ihsan Galvan</v>
      </c>
      <c r="M405" s="118">
        <f>'Data Set'!$W398</f>
        <v>47.25</v>
      </c>
      <c r="N405" s="118">
        <f>'Data Set'!$AC398</f>
        <v>68.5</v>
      </c>
      <c r="O405" s="118">
        <f>'Data Set'!$AI398</f>
        <v>68.75</v>
      </c>
      <c r="P405" s="118">
        <f>'Data Set'!$AO398</f>
        <v>71.5</v>
      </c>
      <c r="Q405" s="118">
        <f t="shared" si="12"/>
        <v>64</v>
      </c>
      <c r="R405" s="118">
        <f>ROWS($M$9:M405)</f>
        <v>397</v>
      </c>
      <c r="S405" s="118" t="str">
        <f t="shared" si="13"/>
        <v/>
      </c>
      <c r="T405" s="118" t="str">
        <f>IFERROR(SMALL($S$9:$S$908,ROWS($S$9:S405)),"")</f>
        <v/>
      </c>
      <c r="U405" s="118"/>
    </row>
    <row r="406" spans="3:21">
      <c r="C406" t="str">
        <f>IFERROR(INDEX($L$9:$Q$908,$T405,COLUMNS($A$10:A406)),"")</f>
        <v/>
      </c>
      <c r="D406" t="str">
        <f>IFERROR(INDEX($L$9:$Q$908,$T405,COLUMNS($A$10:B406)),"")</f>
        <v/>
      </c>
      <c r="F406" t="str">
        <f>IFERROR(INDEX($L$9:$Q$908,$T405,COLUMNS($A$10:D406)),"")</f>
        <v/>
      </c>
      <c r="I406" s="6">
        <v>5</v>
      </c>
      <c r="K406" s="118">
        <f>'Data Set'!$H399</f>
        <v>5</v>
      </c>
      <c r="L406" s="145" t="str">
        <f>Examination!$B401</f>
        <v>Chelsy Mann</v>
      </c>
      <c r="M406" s="118">
        <f>'Data Set'!$W399</f>
        <v>82.25</v>
      </c>
      <c r="N406" s="118">
        <f>'Data Set'!$AC399</f>
        <v>71</v>
      </c>
      <c r="O406" s="118">
        <f>'Data Set'!$AI399</f>
        <v>65.75</v>
      </c>
      <c r="P406" s="118">
        <f>'Data Set'!$AO399</f>
        <v>63</v>
      </c>
      <c r="Q406" s="118">
        <f t="shared" si="12"/>
        <v>70.5</v>
      </c>
      <c r="R406" s="118">
        <f>ROWS($M$9:M406)</f>
        <v>398</v>
      </c>
      <c r="S406" s="118" t="str">
        <f t="shared" si="13"/>
        <v/>
      </c>
      <c r="T406" s="118" t="str">
        <f>IFERROR(SMALL($S$9:$S$908,ROWS($S$9:S406)),"")</f>
        <v/>
      </c>
      <c r="U406" s="118"/>
    </row>
    <row r="407" spans="3:21">
      <c r="C407" t="str">
        <f>IFERROR(INDEX($L$9:$Q$908,$T406,COLUMNS($A$10:A407)),"")</f>
        <v/>
      </c>
      <c r="D407" t="str">
        <f>IFERROR(INDEX($L$9:$Q$908,$T406,COLUMNS($A$10:B407)),"")</f>
        <v/>
      </c>
      <c r="F407" t="str">
        <f>IFERROR(INDEX($L$9:$Q$908,$T406,COLUMNS($A$10:D407)),"")</f>
        <v/>
      </c>
      <c r="I407" s="91">
        <v>5</v>
      </c>
      <c r="K407" s="118">
        <f>'Data Set'!$H400</f>
        <v>5</v>
      </c>
      <c r="L407" s="145" t="str">
        <f>Examination!$B402</f>
        <v>Clarice Ewing</v>
      </c>
      <c r="M407" s="118">
        <f>'Data Set'!$W400</f>
        <v>67</v>
      </c>
      <c r="N407" s="118">
        <f>'Data Set'!$AC400</f>
        <v>68.75</v>
      </c>
      <c r="O407" s="118">
        <f>'Data Set'!$AI400</f>
        <v>71</v>
      </c>
      <c r="P407" s="118">
        <f>'Data Set'!$AO400</f>
        <v>73</v>
      </c>
      <c r="Q407" s="118">
        <f t="shared" si="12"/>
        <v>69.9375</v>
      </c>
      <c r="R407" s="118">
        <f>ROWS($M$9:M407)</f>
        <v>399</v>
      </c>
      <c r="S407" s="118" t="str">
        <f t="shared" si="13"/>
        <v/>
      </c>
      <c r="T407" s="118" t="str">
        <f>IFERROR(SMALL($S$9:$S$908,ROWS($S$9:S407)),"")</f>
        <v/>
      </c>
      <c r="U407" s="118"/>
    </row>
    <row r="408" spans="3:21">
      <c r="C408" t="str">
        <f>IFERROR(INDEX($L$9:$Q$908,$T407,COLUMNS($A$10:A408)),"")</f>
        <v/>
      </c>
      <c r="D408" t="str">
        <f>IFERROR(INDEX($L$9:$Q$908,$T407,COLUMNS($A$10:B408)),"")</f>
        <v/>
      </c>
      <c r="F408" t="str">
        <f>IFERROR(INDEX($L$9:$Q$908,$T407,COLUMNS($A$10:D408)),"")</f>
        <v/>
      </c>
      <c r="I408" s="6">
        <v>5</v>
      </c>
      <c r="K408" s="118">
        <f>'Data Set'!$H401</f>
        <v>5</v>
      </c>
      <c r="L408" s="145" t="str">
        <f>Examination!$B403</f>
        <v>Anais Dodson</v>
      </c>
      <c r="M408" s="118">
        <f>'Data Set'!$W401</f>
        <v>73.75</v>
      </c>
      <c r="N408" s="118">
        <f>'Data Set'!$AC401</f>
        <v>67.25</v>
      </c>
      <c r="O408" s="118">
        <f>'Data Set'!$AI401</f>
        <v>68</v>
      </c>
      <c r="P408" s="118">
        <f>'Data Set'!$AO401</f>
        <v>61</v>
      </c>
      <c r="Q408" s="118">
        <f t="shared" si="12"/>
        <v>67.5</v>
      </c>
      <c r="R408" s="118">
        <f>ROWS($M$9:M408)</f>
        <v>400</v>
      </c>
      <c r="S408" s="118" t="str">
        <f t="shared" si="13"/>
        <v/>
      </c>
      <c r="T408" s="118" t="str">
        <f>IFERROR(SMALL($S$9:$S$908,ROWS($S$9:S408)),"")</f>
        <v/>
      </c>
      <c r="U408" s="118"/>
    </row>
    <row r="409" spans="3:21">
      <c r="C409" t="str">
        <f>IFERROR(INDEX($L$9:$Q$908,$T408,COLUMNS($A$10:A409)),"")</f>
        <v/>
      </c>
      <c r="D409" t="str">
        <f>IFERROR(INDEX($L$9:$Q$908,$T408,COLUMNS($A$10:B409)),"")</f>
        <v/>
      </c>
      <c r="F409" t="str">
        <f>IFERROR(INDEX($L$9:$Q$908,$T408,COLUMNS($A$10:D409)),"")</f>
        <v/>
      </c>
      <c r="I409" s="91">
        <v>5</v>
      </c>
      <c r="K409" s="118">
        <f>'Data Set'!$H402</f>
        <v>5</v>
      </c>
      <c r="L409" s="145" t="str">
        <f>Examination!$B404</f>
        <v>Abdulrahman Whittle</v>
      </c>
      <c r="M409" s="118">
        <f>'Data Set'!$W402</f>
        <v>61.5</v>
      </c>
      <c r="N409" s="118">
        <f>'Data Set'!$AC402</f>
        <v>57.5</v>
      </c>
      <c r="O409" s="118">
        <f>'Data Set'!$AI402</f>
        <v>67.75</v>
      </c>
      <c r="P409" s="118">
        <f>'Data Set'!$AO402</f>
        <v>55.75</v>
      </c>
      <c r="Q409" s="118">
        <f t="shared" si="12"/>
        <v>60.625</v>
      </c>
      <c r="R409" s="118">
        <f>ROWS($M$9:M409)</f>
        <v>401</v>
      </c>
      <c r="S409" s="118" t="str">
        <f t="shared" si="13"/>
        <v/>
      </c>
      <c r="T409" s="118" t="str">
        <f>IFERROR(SMALL($S$9:$S$908,ROWS($S$9:S409)),"")</f>
        <v/>
      </c>
      <c r="U409" s="118"/>
    </row>
    <row r="410" spans="3:21">
      <c r="C410" t="str">
        <f>IFERROR(INDEX($L$9:$Q$908,$T409,COLUMNS($A$10:A410)),"")</f>
        <v/>
      </c>
      <c r="D410" t="str">
        <f>IFERROR(INDEX($L$9:$Q$908,$T409,COLUMNS($A$10:B410)),"")</f>
        <v/>
      </c>
      <c r="I410" s="6">
        <v>5</v>
      </c>
      <c r="K410" s="118">
        <f>'Data Set'!$H403</f>
        <v>5</v>
      </c>
      <c r="L410" s="145" t="str">
        <f>Examination!$B405</f>
        <v>Montague Harrell</v>
      </c>
      <c r="M410" s="118">
        <f>'Data Set'!$W403</f>
        <v>58.75</v>
      </c>
      <c r="N410" s="118">
        <f>'Data Set'!$AC403</f>
        <v>73</v>
      </c>
      <c r="O410" s="118">
        <f>'Data Set'!$AI403</f>
        <v>68.75</v>
      </c>
      <c r="P410" s="118">
        <f>'Data Set'!$AO403</f>
        <v>77</v>
      </c>
      <c r="Q410" s="118">
        <f t="shared" si="12"/>
        <v>69.375</v>
      </c>
      <c r="R410" s="118">
        <f>ROWS($M$9:M410)</f>
        <v>402</v>
      </c>
      <c r="S410" s="118" t="str">
        <f t="shared" si="13"/>
        <v/>
      </c>
      <c r="T410" s="118" t="str">
        <f>IFERROR(SMALL($S$9:$S$908,ROWS($S$9:S410)),"")</f>
        <v/>
      </c>
      <c r="U410" s="118"/>
    </row>
    <row r="411" spans="3:21">
      <c r="C411" t="str">
        <f>IFERROR(INDEX($L$9:$Q$908,$T410,COLUMNS($A$10:A411)),"")</f>
        <v/>
      </c>
      <c r="D411" t="str">
        <f>IFERROR(INDEX($L$9:$Q$908,$T410,COLUMNS($A$10:B411)),"")</f>
        <v/>
      </c>
      <c r="I411" s="91">
        <v>5</v>
      </c>
      <c r="K411" s="118">
        <f>'Data Set'!$H404</f>
        <v>5</v>
      </c>
      <c r="L411" s="145" t="str">
        <f>Examination!$B406</f>
        <v>Katerina Tran</v>
      </c>
      <c r="M411" s="118">
        <f>'Data Set'!$W404</f>
        <v>70.5</v>
      </c>
      <c r="N411" s="118">
        <f>'Data Set'!$AC404</f>
        <v>79.25</v>
      </c>
      <c r="O411" s="118">
        <f>'Data Set'!$AI404</f>
        <v>67</v>
      </c>
      <c r="P411" s="118">
        <f>'Data Set'!$AO404</f>
        <v>48.5</v>
      </c>
      <c r="Q411" s="118">
        <f t="shared" si="12"/>
        <v>66.3125</v>
      </c>
      <c r="R411" s="118">
        <f>ROWS($M$9:M411)</f>
        <v>403</v>
      </c>
      <c r="S411" s="118" t="str">
        <f t="shared" si="13"/>
        <v/>
      </c>
      <c r="T411" s="118" t="str">
        <f>IFERROR(SMALL($S$9:$S$908,ROWS($S$9:S411)),"")</f>
        <v/>
      </c>
      <c r="U411" s="118"/>
    </row>
    <row r="412" spans="3:21">
      <c r="C412" t="str">
        <f>IFERROR(INDEX($L$9:$Q$908,$T411,COLUMNS($A$10:A412)),"")</f>
        <v/>
      </c>
      <c r="D412" t="str">
        <f>IFERROR(INDEX($L$9:$Q$908,$T411,COLUMNS($A$10:B412)),"")</f>
        <v/>
      </c>
      <c r="I412" s="6">
        <v>5</v>
      </c>
      <c r="K412" s="118">
        <f>'Data Set'!$H405</f>
        <v>5</v>
      </c>
      <c r="L412" s="145" t="str">
        <f>Examination!$B407</f>
        <v>Karol Craig</v>
      </c>
      <c r="M412" s="118">
        <f>'Data Set'!$W405</f>
        <v>74.5</v>
      </c>
      <c r="N412" s="118">
        <f>'Data Set'!$AC405</f>
        <v>66.5</v>
      </c>
      <c r="O412" s="118">
        <f>'Data Set'!$AI405</f>
        <v>73</v>
      </c>
      <c r="P412" s="118">
        <f>'Data Set'!$AO405</f>
        <v>72.5</v>
      </c>
      <c r="Q412" s="118">
        <f t="shared" si="12"/>
        <v>71.625</v>
      </c>
      <c r="R412" s="118">
        <f>ROWS($M$9:M412)</f>
        <v>404</v>
      </c>
      <c r="S412" s="118" t="str">
        <f t="shared" si="13"/>
        <v/>
      </c>
      <c r="T412" s="118" t="str">
        <f>IFERROR(SMALL($S$9:$S$908,ROWS($S$9:S412)),"")</f>
        <v/>
      </c>
      <c r="U412" s="118"/>
    </row>
    <row r="413" spans="3:21">
      <c r="C413" t="str">
        <f>IFERROR(INDEX($L$9:$Q$908,$T412,COLUMNS($A$10:A413)),"")</f>
        <v/>
      </c>
      <c r="D413" t="str">
        <f>IFERROR(INDEX($L$9:$Q$908,$T412,COLUMNS($A$10:B413)),"")</f>
        <v/>
      </c>
      <c r="I413" s="91">
        <v>5</v>
      </c>
      <c r="K413" s="118">
        <f>'Data Set'!$H406</f>
        <v>5</v>
      </c>
      <c r="L413" s="145" t="str">
        <f>Examination!$B408</f>
        <v>Marianna Carter</v>
      </c>
      <c r="M413" s="118">
        <f>'Data Set'!$W406</f>
        <v>64</v>
      </c>
      <c r="N413" s="118">
        <f>'Data Set'!$AC406</f>
        <v>78.25</v>
      </c>
      <c r="O413" s="118">
        <f>'Data Set'!$AI406</f>
        <v>64.75</v>
      </c>
      <c r="P413" s="118">
        <f>'Data Set'!$AO406</f>
        <v>49.75</v>
      </c>
      <c r="Q413" s="118">
        <f t="shared" si="12"/>
        <v>64.1875</v>
      </c>
      <c r="R413" s="118">
        <f>ROWS($M$9:M413)</f>
        <v>405</v>
      </c>
      <c r="S413" s="118" t="str">
        <f t="shared" si="13"/>
        <v/>
      </c>
      <c r="T413" s="118" t="str">
        <f>IFERROR(SMALL($S$9:$S$908,ROWS($S$9:S413)),"")</f>
        <v/>
      </c>
      <c r="U413" s="118"/>
    </row>
    <row r="414" spans="3:21">
      <c r="C414" t="str">
        <f>IFERROR(INDEX($L$9:$Q$908,$T413,COLUMNS($A$10:A414)),"")</f>
        <v/>
      </c>
      <c r="D414" t="str">
        <f>IFERROR(INDEX($L$9:$Q$908,$T413,COLUMNS($A$10:B414)),"")</f>
        <v/>
      </c>
      <c r="I414" s="6">
        <v>5</v>
      </c>
      <c r="K414" s="118">
        <f>'Data Set'!$H407</f>
        <v>5</v>
      </c>
      <c r="L414" s="145" t="str">
        <f>Examination!$B409</f>
        <v>Sienna Colley</v>
      </c>
      <c r="M414" s="118">
        <f>'Data Set'!$W407</f>
        <v>69.5</v>
      </c>
      <c r="N414" s="118">
        <f>'Data Set'!$AC407</f>
        <v>76.75</v>
      </c>
      <c r="O414" s="118">
        <f>'Data Set'!$AI407</f>
        <v>53.5</v>
      </c>
      <c r="P414" s="118">
        <f>'Data Set'!$AO407</f>
        <v>75.75</v>
      </c>
      <c r="Q414" s="118">
        <f t="shared" si="12"/>
        <v>68.875</v>
      </c>
      <c r="R414" s="118">
        <f>ROWS($M$9:M414)</f>
        <v>406</v>
      </c>
      <c r="S414" s="118" t="str">
        <f t="shared" si="13"/>
        <v/>
      </c>
      <c r="T414" s="118" t="str">
        <f>IFERROR(SMALL($S$9:$S$908,ROWS($S$9:S414)),"")</f>
        <v/>
      </c>
      <c r="U414" s="118"/>
    </row>
    <row r="415" spans="3:21">
      <c r="C415" t="str">
        <f>IFERROR(INDEX($L$9:$Q$908,$T414,COLUMNS($A$10:A415)),"")</f>
        <v/>
      </c>
      <c r="D415" t="str">
        <f>IFERROR(INDEX($L$9:$Q$908,$T414,COLUMNS($A$10:B415)),"")</f>
        <v/>
      </c>
      <c r="I415" s="91">
        <v>5</v>
      </c>
      <c r="K415" s="118">
        <f>'Data Set'!$H408</f>
        <v>5</v>
      </c>
      <c r="L415" s="145" t="str">
        <f>Examination!$B410</f>
        <v>Sharmin Glass</v>
      </c>
      <c r="M415" s="118">
        <f>'Data Set'!$W408</f>
        <v>66.75</v>
      </c>
      <c r="N415" s="118">
        <f>'Data Set'!$AC408</f>
        <v>68.25</v>
      </c>
      <c r="O415" s="118">
        <f>'Data Set'!$AI408</f>
        <v>68.75</v>
      </c>
      <c r="P415" s="118">
        <f>'Data Set'!$AO408</f>
        <v>70.75</v>
      </c>
      <c r="Q415" s="118">
        <f t="shared" si="12"/>
        <v>68.625</v>
      </c>
      <c r="R415" s="118">
        <f>ROWS($M$9:M415)</f>
        <v>407</v>
      </c>
      <c r="S415" s="118" t="str">
        <f t="shared" si="13"/>
        <v/>
      </c>
      <c r="T415" s="118" t="str">
        <f>IFERROR(SMALL($S$9:$S$908,ROWS($S$9:S415)),"")</f>
        <v/>
      </c>
      <c r="U415" s="118"/>
    </row>
    <row r="416" spans="3:21">
      <c r="C416" t="str">
        <f>IFERROR(INDEX($L$9:$Q$908,$T415,COLUMNS($A$10:A416)),"")</f>
        <v/>
      </c>
      <c r="D416" t="str">
        <f>IFERROR(INDEX($L$9:$Q$908,$T415,COLUMNS($A$10:B416)),"")</f>
        <v/>
      </c>
      <c r="I416" s="6">
        <v>5</v>
      </c>
      <c r="K416" s="118">
        <f>'Data Set'!$H409</f>
        <v>5</v>
      </c>
      <c r="L416" s="145" t="str">
        <f>Examination!$B411</f>
        <v>Syed Woolley</v>
      </c>
      <c r="M416" s="118">
        <f>'Data Set'!$W409</f>
        <v>64.75</v>
      </c>
      <c r="N416" s="118">
        <f>'Data Set'!$AC409</f>
        <v>65.5</v>
      </c>
      <c r="O416" s="118">
        <f>'Data Set'!$AI409</f>
        <v>74.75</v>
      </c>
      <c r="P416" s="118">
        <f>'Data Set'!$AO409</f>
        <v>65</v>
      </c>
      <c r="Q416" s="118">
        <f t="shared" si="12"/>
        <v>67.5</v>
      </c>
      <c r="R416" s="118">
        <f>ROWS($M$9:M416)</f>
        <v>408</v>
      </c>
      <c r="S416" s="118" t="str">
        <f t="shared" si="13"/>
        <v/>
      </c>
      <c r="T416" s="118" t="str">
        <f>IFERROR(SMALL($S$9:$S$908,ROWS($S$9:S416)),"")</f>
        <v/>
      </c>
      <c r="U416" s="118"/>
    </row>
    <row r="417" spans="3:21">
      <c r="C417" t="str">
        <f>IFERROR(INDEX($L$9:$Q$908,$T416,COLUMNS($A$10:A417)),"")</f>
        <v/>
      </c>
      <c r="D417" t="str">
        <f>IFERROR(INDEX($L$9:$Q$908,$T416,COLUMNS($A$10:B417)),"")</f>
        <v/>
      </c>
      <c r="I417" s="91">
        <v>5</v>
      </c>
      <c r="K417" s="118">
        <f>'Data Set'!$H410</f>
        <v>5</v>
      </c>
      <c r="L417" s="145" t="str">
        <f>Examination!$B412</f>
        <v>Kit Horn</v>
      </c>
      <c r="M417" s="118">
        <f>'Data Set'!$W410</f>
        <v>55.75</v>
      </c>
      <c r="N417" s="118">
        <f>'Data Set'!$AC410</f>
        <v>66.25</v>
      </c>
      <c r="O417" s="118">
        <f>'Data Set'!$AI410</f>
        <v>66.75</v>
      </c>
      <c r="P417" s="118">
        <f>'Data Set'!$AO410</f>
        <v>69.5</v>
      </c>
      <c r="Q417" s="118">
        <f t="shared" si="12"/>
        <v>64.5625</v>
      </c>
      <c r="R417" s="118">
        <f>ROWS($M$9:M417)</f>
        <v>409</v>
      </c>
      <c r="S417" s="118" t="str">
        <f t="shared" si="13"/>
        <v/>
      </c>
      <c r="T417" s="118" t="str">
        <f>IFERROR(SMALL($S$9:$S$908,ROWS($S$9:S417)),"")</f>
        <v/>
      </c>
      <c r="U417" s="118"/>
    </row>
    <row r="418" spans="3:21">
      <c r="C418" t="str">
        <f>IFERROR(INDEX($L$9:$Q$908,$T417,COLUMNS($A$10:A418)),"")</f>
        <v/>
      </c>
      <c r="D418" t="str">
        <f>IFERROR(INDEX($L$9:$Q$908,$T417,COLUMNS($A$10:B418)),"")</f>
        <v/>
      </c>
      <c r="I418" s="6">
        <v>5</v>
      </c>
      <c r="K418" s="118">
        <f>'Data Set'!$H411</f>
        <v>5</v>
      </c>
      <c r="L418" s="145" t="str">
        <f>Examination!$B413</f>
        <v>Amelie Cooke</v>
      </c>
      <c r="M418" s="118">
        <f>'Data Set'!$W411</f>
        <v>73.5</v>
      </c>
      <c r="N418" s="118">
        <f>'Data Set'!$AC411</f>
        <v>55.25</v>
      </c>
      <c r="O418" s="118">
        <f>'Data Set'!$AI411</f>
        <v>71.75</v>
      </c>
      <c r="P418" s="118">
        <f>'Data Set'!$AO411</f>
        <v>73.5</v>
      </c>
      <c r="Q418" s="118">
        <f t="shared" si="12"/>
        <v>68.5</v>
      </c>
      <c r="R418" s="118">
        <f>ROWS($M$9:M418)</f>
        <v>410</v>
      </c>
      <c r="S418" s="118" t="str">
        <f t="shared" si="13"/>
        <v/>
      </c>
      <c r="T418" s="118" t="str">
        <f>IFERROR(SMALL($S$9:$S$908,ROWS($S$9:S418)),"")</f>
        <v/>
      </c>
      <c r="U418" s="118"/>
    </row>
    <row r="419" spans="3:21">
      <c r="C419" t="str">
        <f>IFERROR(INDEX($L$9:$Q$908,$T418,COLUMNS($A$10:A419)),"")</f>
        <v/>
      </c>
      <c r="D419" t="str">
        <f>IFERROR(INDEX($L$9:$Q$908,$T418,COLUMNS($A$10:B419)),"")</f>
        <v/>
      </c>
      <c r="I419" s="91">
        <v>5</v>
      </c>
      <c r="K419" s="118">
        <f>'Data Set'!$H412</f>
        <v>5</v>
      </c>
      <c r="L419" s="145" t="str">
        <f>Examination!$B414</f>
        <v>Menachem O'Sullivan</v>
      </c>
      <c r="M419" s="118">
        <f>'Data Set'!$W412</f>
        <v>58.5</v>
      </c>
      <c r="N419" s="118">
        <f>'Data Set'!$AC412</f>
        <v>62.5</v>
      </c>
      <c r="O419" s="118">
        <f>'Data Set'!$AI412</f>
        <v>80.25</v>
      </c>
      <c r="P419" s="118">
        <f>'Data Set'!$AO412</f>
        <v>66.75</v>
      </c>
      <c r="Q419" s="118">
        <f t="shared" si="12"/>
        <v>67</v>
      </c>
      <c r="R419" s="118">
        <f>ROWS($M$9:M419)</f>
        <v>411</v>
      </c>
      <c r="S419" s="118" t="str">
        <f t="shared" si="13"/>
        <v/>
      </c>
      <c r="T419" s="118" t="str">
        <f>IFERROR(SMALL($S$9:$S$908,ROWS($S$9:S419)),"")</f>
        <v/>
      </c>
      <c r="U419" s="118"/>
    </row>
    <row r="420" spans="3:21">
      <c r="C420" t="str">
        <f>IFERROR(INDEX($L$9:$Q$908,$T419,COLUMNS($A$10:A420)),"")</f>
        <v/>
      </c>
      <c r="D420" t="str">
        <f>IFERROR(INDEX($L$9:$Q$908,$T419,COLUMNS($A$10:B420)),"")</f>
        <v/>
      </c>
      <c r="I420" s="6">
        <v>5</v>
      </c>
      <c r="K420" s="118">
        <f>'Data Set'!$H413</f>
        <v>5</v>
      </c>
      <c r="L420" s="145" t="str">
        <f>Examination!$B415</f>
        <v>Huzaifa Macfarlane</v>
      </c>
      <c r="M420" s="118">
        <f>'Data Set'!$W413</f>
        <v>68</v>
      </c>
      <c r="N420" s="118">
        <f>'Data Set'!$AC413</f>
        <v>67.75</v>
      </c>
      <c r="O420" s="118">
        <f>'Data Set'!$AI413</f>
        <v>56.5</v>
      </c>
      <c r="P420" s="118">
        <f>'Data Set'!$AO413</f>
        <v>66</v>
      </c>
      <c r="Q420" s="118">
        <f t="shared" si="12"/>
        <v>64.5625</v>
      </c>
      <c r="R420" s="118">
        <f>ROWS($M$9:M420)</f>
        <v>412</v>
      </c>
      <c r="S420" s="118" t="str">
        <f t="shared" si="13"/>
        <v/>
      </c>
      <c r="T420" s="118" t="str">
        <f>IFERROR(SMALL($S$9:$S$908,ROWS($S$9:S420)),"")</f>
        <v/>
      </c>
      <c r="U420" s="118"/>
    </row>
    <row r="421" spans="3:21">
      <c r="C421" t="str">
        <f>IFERROR(INDEX($L$9:$Q$908,$T420,COLUMNS($A$10:A421)),"")</f>
        <v/>
      </c>
      <c r="D421" t="str">
        <f>IFERROR(INDEX($L$9:$Q$908,$T420,COLUMNS($A$10:B421)),"")</f>
        <v/>
      </c>
      <c r="I421" s="91">
        <v>5</v>
      </c>
      <c r="K421" s="118">
        <f>'Data Set'!$H414</f>
        <v>5</v>
      </c>
      <c r="L421" s="145" t="str">
        <f>Examination!$B416</f>
        <v>Teddie Rutledge</v>
      </c>
      <c r="M421" s="118">
        <f>'Data Set'!$W414</f>
        <v>84.5</v>
      </c>
      <c r="N421" s="118">
        <f>'Data Set'!$AC414</f>
        <v>68.25</v>
      </c>
      <c r="O421" s="118">
        <f>'Data Set'!$AI414</f>
        <v>75.5</v>
      </c>
      <c r="P421" s="118">
        <f>'Data Set'!$AO414</f>
        <v>56.75</v>
      </c>
      <c r="Q421" s="118">
        <f t="shared" si="12"/>
        <v>71.25</v>
      </c>
      <c r="R421" s="118">
        <f>ROWS($M$9:M421)</f>
        <v>413</v>
      </c>
      <c r="S421" s="118" t="str">
        <f t="shared" si="13"/>
        <v/>
      </c>
      <c r="T421" s="118" t="str">
        <f>IFERROR(SMALL($S$9:$S$908,ROWS($S$9:S421)),"")</f>
        <v/>
      </c>
      <c r="U421" s="118"/>
    </row>
    <row r="422" spans="3:21">
      <c r="C422" t="str">
        <f>IFERROR(INDEX($L$9:$Q$908,$T421,COLUMNS($A$10:A422)),"")</f>
        <v/>
      </c>
      <c r="D422" t="str">
        <f>IFERROR(INDEX($L$9:$Q$908,$T421,COLUMNS($A$10:B422)),"")</f>
        <v/>
      </c>
      <c r="I422" s="6">
        <v>5</v>
      </c>
      <c r="K422" s="118">
        <f>'Data Set'!$H415</f>
        <v>5</v>
      </c>
      <c r="L422" s="145" t="str">
        <f>Examination!$B417</f>
        <v>Ammaar Kelly</v>
      </c>
      <c r="M422" s="118">
        <f>'Data Set'!$W415</f>
        <v>55</v>
      </c>
      <c r="N422" s="118">
        <f>'Data Set'!$AC415</f>
        <v>77.75</v>
      </c>
      <c r="O422" s="118">
        <f>'Data Set'!$AI415</f>
        <v>75.25</v>
      </c>
      <c r="P422" s="118">
        <f>'Data Set'!$AO415</f>
        <v>66</v>
      </c>
      <c r="Q422" s="118">
        <f t="shared" si="12"/>
        <v>68.5</v>
      </c>
      <c r="R422" s="118">
        <f>ROWS($M$9:M422)</f>
        <v>414</v>
      </c>
      <c r="S422" s="118" t="str">
        <f t="shared" si="13"/>
        <v/>
      </c>
      <c r="T422" s="118" t="str">
        <f>IFERROR(SMALL($S$9:$S$908,ROWS($S$9:S422)),"")</f>
        <v/>
      </c>
      <c r="U422" s="118"/>
    </row>
    <row r="423" spans="3:21">
      <c r="C423" t="str">
        <f>IFERROR(INDEX($L$9:$Q$908,$T422,COLUMNS($A$10:A423)),"")</f>
        <v/>
      </c>
      <c r="D423" t="str">
        <f>IFERROR(INDEX($L$9:$Q$908,$T422,COLUMNS($A$10:B423)),"")</f>
        <v/>
      </c>
      <c r="I423" s="91">
        <v>5</v>
      </c>
      <c r="K423" s="118">
        <f>'Data Set'!$H416</f>
        <v>5</v>
      </c>
      <c r="L423" s="145" t="str">
        <f>Examination!$B418</f>
        <v>Jocelyn Oliver</v>
      </c>
      <c r="M423" s="118">
        <f>'Data Set'!$W416</f>
        <v>80</v>
      </c>
      <c r="N423" s="118">
        <f>'Data Set'!$AC416</f>
        <v>74.25</v>
      </c>
      <c r="O423" s="118">
        <f>'Data Set'!$AI416</f>
        <v>59</v>
      </c>
      <c r="P423" s="118">
        <f>'Data Set'!$AO416</f>
        <v>60.25</v>
      </c>
      <c r="Q423" s="118">
        <f t="shared" si="12"/>
        <v>68.375</v>
      </c>
      <c r="R423" s="118">
        <f>ROWS($M$9:M423)</f>
        <v>415</v>
      </c>
      <c r="S423" s="118" t="str">
        <f t="shared" si="13"/>
        <v/>
      </c>
      <c r="T423" s="118" t="str">
        <f>IFERROR(SMALL($S$9:$S$908,ROWS($S$9:S423)),"")</f>
        <v/>
      </c>
      <c r="U423" s="118"/>
    </row>
    <row r="424" spans="3:21">
      <c r="C424" t="str">
        <f>IFERROR(INDEX($L$9:$Q$908,$T423,COLUMNS($A$10:A424)),"")</f>
        <v/>
      </c>
      <c r="D424" t="str">
        <f>IFERROR(INDEX($L$9:$Q$908,$T423,COLUMNS($A$10:B424)),"")</f>
        <v/>
      </c>
      <c r="I424" s="6">
        <v>5</v>
      </c>
      <c r="K424" s="118">
        <f>'Data Set'!$H417</f>
        <v>5</v>
      </c>
      <c r="L424" s="145" t="str">
        <f>Examination!$B419</f>
        <v>Dakota Matthams</v>
      </c>
      <c r="M424" s="118">
        <f>'Data Set'!$W417</f>
        <v>72.5</v>
      </c>
      <c r="N424" s="118">
        <f>'Data Set'!$AC417</f>
        <v>70.75</v>
      </c>
      <c r="O424" s="118">
        <f>'Data Set'!$AI417</f>
        <v>78.25</v>
      </c>
      <c r="P424" s="118">
        <f>'Data Set'!$AO417</f>
        <v>49.75</v>
      </c>
      <c r="Q424" s="118">
        <f t="shared" si="12"/>
        <v>67.8125</v>
      </c>
      <c r="R424" s="118">
        <f>ROWS($M$9:M424)</f>
        <v>416</v>
      </c>
      <c r="S424" s="118" t="str">
        <f t="shared" si="13"/>
        <v/>
      </c>
      <c r="T424" s="118" t="str">
        <f>IFERROR(SMALL($S$9:$S$908,ROWS($S$9:S424)),"")</f>
        <v/>
      </c>
      <c r="U424" s="118"/>
    </row>
    <row r="425" spans="3:21">
      <c r="C425" t="str">
        <f>IFERROR(INDEX($L$9:$Q$908,$T424,COLUMNS($A$10:A425)),"")</f>
        <v/>
      </c>
      <c r="D425" t="str">
        <f>IFERROR(INDEX($L$9:$Q$908,$T424,COLUMNS($A$10:B425)),"")</f>
        <v/>
      </c>
      <c r="I425" s="91">
        <v>5</v>
      </c>
      <c r="K425" s="118">
        <f>'Data Set'!$H418</f>
        <v>5</v>
      </c>
      <c r="L425" s="145" t="str">
        <f>Examination!$B420</f>
        <v>Elsie Mccabe</v>
      </c>
      <c r="M425" s="118">
        <f>'Data Set'!$W418</f>
        <v>69</v>
      </c>
      <c r="N425" s="118">
        <f>'Data Set'!$AC418</f>
        <v>54.75</v>
      </c>
      <c r="O425" s="118">
        <f>'Data Set'!$AI418</f>
        <v>75.5</v>
      </c>
      <c r="P425" s="118">
        <f>'Data Set'!$AO418</f>
        <v>53.5</v>
      </c>
      <c r="Q425" s="118">
        <f t="shared" si="12"/>
        <v>63.1875</v>
      </c>
      <c r="R425" s="118">
        <f>ROWS($M$9:M425)</f>
        <v>417</v>
      </c>
      <c r="S425" s="118" t="str">
        <f t="shared" si="13"/>
        <v/>
      </c>
      <c r="T425" s="118" t="str">
        <f>IFERROR(SMALL($S$9:$S$908,ROWS($S$9:S425)),"")</f>
        <v/>
      </c>
      <c r="U425" s="118"/>
    </row>
    <row r="426" spans="3:21">
      <c r="C426" t="str">
        <f>IFERROR(INDEX($L$9:$Q$908,$T425,COLUMNS($A$10:A426)),"")</f>
        <v/>
      </c>
      <c r="D426" t="str">
        <f>IFERROR(INDEX($L$9:$Q$908,$T425,COLUMNS($A$10:B426)),"")</f>
        <v/>
      </c>
      <c r="I426" s="6">
        <v>5</v>
      </c>
      <c r="K426" s="118">
        <f>'Data Set'!$H419</f>
        <v>5</v>
      </c>
      <c r="L426" s="145" t="str">
        <f>Examination!$B421</f>
        <v>Jean Stokes</v>
      </c>
      <c r="M426" s="118">
        <f>'Data Set'!$W419</f>
        <v>77.25</v>
      </c>
      <c r="N426" s="118">
        <f>'Data Set'!$AC419</f>
        <v>72.25</v>
      </c>
      <c r="O426" s="118">
        <f>'Data Set'!$AI419</f>
        <v>87</v>
      </c>
      <c r="P426" s="118">
        <f>'Data Set'!$AO419</f>
        <v>51.75</v>
      </c>
      <c r="Q426" s="118">
        <f t="shared" si="12"/>
        <v>72.0625</v>
      </c>
      <c r="R426" s="118">
        <f>ROWS($M$9:M426)</f>
        <v>418</v>
      </c>
      <c r="S426" s="118" t="str">
        <f t="shared" si="13"/>
        <v/>
      </c>
      <c r="T426" s="118" t="str">
        <f>IFERROR(SMALL($S$9:$S$908,ROWS($S$9:S426)),"")</f>
        <v/>
      </c>
      <c r="U426" s="118"/>
    </row>
    <row r="427" spans="3:21">
      <c r="C427" t="str">
        <f>IFERROR(INDEX($L$9:$Q$908,$T426,COLUMNS($A$10:A427)),"")</f>
        <v/>
      </c>
      <c r="D427" t="str">
        <f>IFERROR(INDEX($L$9:$Q$908,$T426,COLUMNS($A$10:B427)),"")</f>
        <v/>
      </c>
      <c r="I427" s="91">
        <v>5</v>
      </c>
      <c r="K427" s="118">
        <f>'Data Set'!$H420</f>
        <v>5</v>
      </c>
      <c r="L427" s="145" t="str">
        <f>Examination!$B422</f>
        <v>Ishmael Rhodes</v>
      </c>
      <c r="M427" s="118">
        <f>'Data Set'!$W420</f>
        <v>61</v>
      </c>
      <c r="N427" s="118">
        <f>'Data Set'!$AC420</f>
        <v>78</v>
      </c>
      <c r="O427" s="118">
        <f>'Data Set'!$AI420</f>
        <v>66.25</v>
      </c>
      <c r="P427" s="118">
        <f>'Data Set'!$AO420</f>
        <v>64.25</v>
      </c>
      <c r="Q427" s="118">
        <f t="shared" si="12"/>
        <v>67.375</v>
      </c>
      <c r="R427" s="118">
        <f>ROWS($M$9:M427)</f>
        <v>419</v>
      </c>
      <c r="S427" s="118" t="str">
        <f t="shared" si="13"/>
        <v/>
      </c>
      <c r="T427" s="118" t="str">
        <f>IFERROR(SMALL($S$9:$S$908,ROWS($S$9:S427)),"")</f>
        <v/>
      </c>
      <c r="U427" s="118"/>
    </row>
    <row r="428" spans="3:21">
      <c r="C428" t="str">
        <f>IFERROR(INDEX($L$9:$Q$908,$T427,COLUMNS($A$10:A428)),"")</f>
        <v/>
      </c>
      <c r="D428" t="str">
        <f>IFERROR(INDEX($L$9:$Q$908,$T427,COLUMNS($A$10:B428)),"")</f>
        <v/>
      </c>
      <c r="I428" s="6">
        <v>5</v>
      </c>
      <c r="K428" s="118">
        <f>'Data Set'!$H421</f>
        <v>5</v>
      </c>
      <c r="L428" s="145" t="str">
        <f>Examination!$B423</f>
        <v>Ivor Yang</v>
      </c>
      <c r="M428" s="118">
        <f>'Data Set'!$W421</f>
        <v>66.25</v>
      </c>
      <c r="N428" s="118">
        <f>'Data Set'!$AC421</f>
        <v>75.25</v>
      </c>
      <c r="O428" s="118">
        <f>'Data Set'!$AI421</f>
        <v>72.75</v>
      </c>
      <c r="P428" s="118">
        <f>'Data Set'!$AO421</f>
        <v>72.5</v>
      </c>
      <c r="Q428" s="118">
        <f t="shared" si="12"/>
        <v>71.6875</v>
      </c>
      <c r="R428" s="118">
        <f>ROWS($M$9:M428)</f>
        <v>420</v>
      </c>
      <c r="S428" s="118" t="str">
        <f t="shared" si="13"/>
        <v/>
      </c>
      <c r="T428" s="118" t="str">
        <f>IFERROR(SMALL($S$9:$S$908,ROWS($S$9:S428)),"")</f>
        <v/>
      </c>
      <c r="U428" s="118"/>
    </row>
    <row r="429" spans="3:21">
      <c r="C429" t="str">
        <f>IFERROR(INDEX($L$9:$Q$908,$T428,COLUMNS($A$10:A429)),"")</f>
        <v/>
      </c>
      <c r="D429" t="str">
        <f>IFERROR(INDEX($L$9:$Q$908,$T428,COLUMNS($A$10:B429)),"")</f>
        <v/>
      </c>
      <c r="I429" s="91">
        <v>5</v>
      </c>
      <c r="K429" s="118">
        <f>'Data Set'!$H422</f>
        <v>5</v>
      </c>
      <c r="L429" s="145" t="str">
        <f>Examination!$B424</f>
        <v>Abiha Churchill</v>
      </c>
      <c r="M429" s="118">
        <f>'Data Set'!$W422</f>
        <v>52</v>
      </c>
      <c r="N429" s="118">
        <f>'Data Set'!$AC422</f>
        <v>78.75</v>
      </c>
      <c r="O429" s="118">
        <f>'Data Set'!$AI422</f>
        <v>51</v>
      </c>
      <c r="P429" s="118">
        <f>'Data Set'!$AO422</f>
        <v>77.75</v>
      </c>
      <c r="Q429" s="118">
        <f t="shared" si="12"/>
        <v>64.875</v>
      </c>
      <c r="R429" s="118">
        <f>ROWS($M$9:M429)</f>
        <v>421</v>
      </c>
      <c r="S429" s="118" t="str">
        <f t="shared" si="13"/>
        <v/>
      </c>
      <c r="T429" s="118" t="str">
        <f>IFERROR(SMALL($S$9:$S$908,ROWS($S$9:S429)),"")</f>
        <v/>
      </c>
      <c r="U429" s="118"/>
    </row>
    <row r="430" spans="3:21">
      <c r="C430" t="str">
        <f>IFERROR(INDEX($L$9:$Q$908,$T429,COLUMNS($A$10:A430)),"")</f>
        <v/>
      </c>
      <c r="D430" t="str">
        <f>IFERROR(INDEX($L$9:$Q$908,$T429,COLUMNS($A$10:B430)),"")</f>
        <v/>
      </c>
      <c r="I430" s="6">
        <v>5</v>
      </c>
      <c r="K430" s="118">
        <f>'Data Set'!$H423</f>
        <v>5</v>
      </c>
      <c r="L430" s="145" t="str">
        <f>Examination!$B425</f>
        <v>Sakina Mccall</v>
      </c>
      <c r="M430" s="118">
        <f>'Data Set'!$W423</f>
        <v>84.25</v>
      </c>
      <c r="N430" s="118">
        <f>'Data Set'!$AC423</f>
        <v>87.5</v>
      </c>
      <c r="O430" s="118">
        <f>'Data Set'!$AI423</f>
        <v>53.25</v>
      </c>
      <c r="P430" s="118">
        <f>'Data Set'!$AO423</f>
        <v>75.75</v>
      </c>
      <c r="Q430" s="118">
        <f t="shared" si="12"/>
        <v>75.1875</v>
      </c>
      <c r="R430" s="118">
        <f>ROWS($M$9:M430)</f>
        <v>422</v>
      </c>
      <c r="S430" s="118" t="str">
        <f t="shared" si="13"/>
        <v/>
      </c>
      <c r="T430" s="118" t="str">
        <f>IFERROR(SMALL($S$9:$S$908,ROWS($S$9:S430)),"")</f>
        <v/>
      </c>
      <c r="U430" s="118"/>
    </row>
    <row r="431" spans="3:21">
      <c r="C431" t="str">
        <f>IFERROR(INDEX($L$9:$Q$908,$T430,COLUMNS($A$10:A431)),"")</f>
        <v/>
      </c>
      <c r="D431" t="str">
        <f>IFERROR(INDEX($L$9:$Q$908,$T430,COLUMNS($A$10:B431)),"")</f>
        <v/>
      </c>
      <c r="I431" s="91">
        <v>5</v>
      </c>
      <c r="K431" s="118">
        <f>'Data Set'!$H424</f>
        <v>5</v>
      </c>
      <c r="L431" s="145" t="str">
        <f>Examination!$B426</f>
        <v>Christopher Stokes</v>
      </c>
      <c r="M431" s="118">
        <f>'Data Set'!$W424</f>
        <v>67.5</v>
      </c>
      <c r="N431" s="118">
        <f>'Data Set'!$AC424</f>
        <v>68</v>
      </c>
      <c r="O431" s="118">
        <f>'Data Set'!$AI424</f>
        <v>64.25</v>
      </c>
      <c r="P431" s="118">
        <f>'Data Set'!$AO424</f>
        <v>73</v>
      </c>
      <c r="Q431" s="118">
        <f t="shared" si="12"/>
        <v>68.1875</v>
      </c>
      <c r="R431" s="118">
        <f>ROWS($M$9:M431)</f>
        <v>423</v>
      </c>
      <c r="S431" s="118" t="str">
        <f t="shared" si="13"/>
        <v/>
      </c>
      <c r="T431" s="118" t="str">
        <f>IFERROR(SMALL($S$9:$S$908,ROWS($S$9:S431)),"")</f>
        <v/>
      </c>
      <c r="U431" s="118"/>
    </row>
    <row r="432" spans="3:21">
      <c r="C432" t="str">
        <f>IFERROR(INDEX($L$9:$Q$908,$T431,COLUMNS($A$10:A432)),"")</f>
        <v/>
      </c>
      <c r="D432" t="str">
        <f>IFERROR(INDEX($L$9:$Q$908,$T431,COLUMNS($A$10:B432)),"")</f>
        <v/>
      </c>
      <c r="I432" s="6">
        <v>5</v>
      </c>
      <c r="K432" s="118">
        <f>'Data Set'!$H425</f>
        <v>5</v>
      </c>
      <c r="L432" s="145" t="str">
        <f>Examination!$B427</f>
        <v>Mike O'Sullivan</v>
      </c>
      <c r="M432" s="118">
        <f>'Data Set'!$W425</f>
        <v>54.5</v>
      </c>
      <c r="N432" s="118">
        <f>'Data Set'!$AC425</f>
        <v>83.75</v>
      </c>
      <c r="O432" s="118">
        <f>'Data Set'!$AI425</f>
        <v>72</v>
      </c>
      <c r="P432" s="118">
        <f>'Data Set'!$AO425</f>
        <v>68.5</v>
      </c>
      <c r="Q432" s="118">
        <f t="shared" si="12"/>
        <v>69.6875</v>
      </c>
      <c r="R432" s="118">
        <f>ROWS($M$9:M432)</f>
        <v>424</v>
      </c>
      <c r="S432" s="118" t="str">
        <f t="shared" si="13"/>
        <v/>
      </c>
      <c r="T432" s="118" t="str">
        <f>IFERROR(SMALL($S$9:$S$908,ROWS($S$9:S432)),"")</f>
        <v/>
      </c>
      <c r="U432" s="118"/>
    </row>
    <row r="433" spans="3:21">
      <c r="C433" t="str">
        <f>IFERROR(INDEX($L$9:$Q$908,$T432,COLUMNS($A$10:A433)),"")</f>
        <v/>
      </c>
      <c r="D433" t="str">
        <f>IFERROR(INDEX($L$9:$Q$908,$T432,COLUMNS($A$10:B433)),"")</f>
        <v/>
      </c>
      <c r="I433" s="91">
        <v>5</v>
      </c>
      <c r="K433" s="118">
        <f>'Data Set'!$H426</f>
        <v>5</v>
      </c>
      <c r="L433" s="145" t="str">
        <f>Examination!$B428</f>
        <v>Jorden Kirkland</v>
      </c>
      <c r="M433" s="118">
        <f>'Data Set'!$W426</f>
        <v>57</v>
      </c>
      <c r="N433" s="118">
        <f>'Data Set'!$AC426</f>
        <v>74</v>
      </c>
      <c r="O433" s="118">
        <f>'Data Set'!$AI426</f>
        <v>84.75</v>
      </c>
      <c r="P433" s="118">
        <f>'Data Set'!$AO426</f>
        <v>51.75</v>
      </c>
      <c r="Q433" s="118">
        <f t="shared" si="12"/>
        <v>66.875</v>
      </c>
      <c r="R433" s="118">
        <f>ROWS($M$9:M433)</f>
        <v>425</v>
      </c>
      <c r="S433" s="118" t="str">
        <f t="shared" si="13"/>
        <v/>
      </c>
      <c r="T433" s="118" t="str">
        <f>IFERROR(SMALL($S$9:$S$908,ROWS($S$9:S433)),"")</f>
        <v/>
      </c>
      <c r="U433" s="118"/>
    </row>
    <row r="434" spans="3:21">
      <c r="C434" t="str">
        <f>IFERROR(INDEX($L$9:$Q$908,$T433,COLUMNS($A$10:A434)),"")</f>
        <v/>
      </c>
      <c r="D434" t="str">
        <f>IFERROR(INDEX($L$9:$Q$908,$T433,COLUMNS($A$10:B434)),"")</f>
        <v/>
      </c>
      <c r="I434" s="6">
        <v>5</v>
      </c>
      <c r="K434" s="118">
        <f>'Data Set'!$H427</f>
        <v>5</v>
      </c>
      <c r="L434" s="145" t="str">
        <f>Examination!$B429</f>
        <v>Velma Fletcher</v>
      </c>
      <c r="M434" s="118">
        <f>'Data Set'!$W427</f>
        <v>76.5</v>
      </c>
      <c r="N434" s="118">
        <f>'Data Set'!$AC427</f>
        <v>58.5</v>
      </c>
      <c r="O434" s="118">
        <f>'Data Set'!$AI427</f>
        <v>78.25</v>
      </c>
      <c r="P434" s="118">
        <f>'Data Set'!$AO427</f>
        <v>52.5</v>
      </c>
      <c r="Q434" s="118">
        <f t="shared" si="12"/>
        <v>66.4375</v>
      </c>
      <c r="R434" s="118">
        <f>ROWS($M$9:M434)</f>
        <v>426</v>
      </c>
      <c r="S434" s="118" t="str">
        <f t="shared" si="13"/>
        <v/>
      </c>
      <c r="T434" s="118" t="str">
        <f>IFERROR(SMALL($S$9:$S$908,ROWS($S$9:S434)),"")</f>
        <v/>
      </c>
      <c r="U434" s="118"/>
    </row>
    <row r="435" spans="3:21">
      <c r="C435" t="str">
        <f>IFERROR(INDEX($L$9:$Q$908,$T434,COLUMNS($A$10:A435)),"")</f>
        <v/>
      </c>
      <c r="D435" t="str">
        <f>IFERROR(INDEX($L$9:$Q$908,$T434,COLUMNS($A$10:B435)),"")</f>
        <v/>
      </c>
      <c r="I435" s="91">
        <v>5</v>
      </c>
      <c r="K435" s="118">
        <f>'Data Set'!$H428</f>
        <v>5</v>
      </c>
      <c r="L435" s="145" t="str">
        <f>Examination!$B430</f>
        <v>Johan Long</v>
      </c>
      <c r="M435" s="118">
        <f>'Data Set'!$W428</f>
        <v>75</v>
      </c>
      <c r="N435" s="118">
        <f>'Data Set'!$AC428</f>
        <v>60.75</v>
      </c>
      <c r="O435" s="118">
        <f>'Data Set'!$AI428</f>
        <v>64.25</v>
      </c>
      <c r="P435" s="118">
        <f>'Data Set'!$AO428</f>
        <v>69.25</v>
      </c>
      <c r="Q435" s="118">
        <f t="shared" si="12"/>
        <v>67.3125</v>
      </c>
      <c r="R435" s="118">
        <f>ROWS($M$9:M435)</f>
        <v>427</v>
      </c>
      <c r="S435" s="118" t="str">
        <f t="shared" si="13"/>
        <v/>
      </c>
      <c r="T435" s="118" t="str">
        <f>IFERROR(SMALL($S$9:$S$908,ROWS($S$9:S435)),"")</f>
        <v/>
      </c>
      <c r="U435" s="118"/>
    </row>
    <row r="436" spans="3:21">
      <c r="C436" t="str">
        <f>IFERROR(INDEX($L$9:$Q$908,$T435,COLUMNS($A$10:A436)),"")</f>
        <v/>
      </c>
      <c r="D436" t="str">
        <f>IFERROR(INDEX($L$9:$Q$908,$T435,COLUMNS($A$10:B436)),"")</f>
        <v/>
      </c>
      <c r="I436" s="6">
        <v>5</v>
      </c>
      <c r="K436" s="118">
        <f>'Data Set'!$H429</f>
        <v>5</v>
      </c>
      <c r="L436" s="145" t="str">
        <f>Examination!$B431</f>
        <v>Andreas Russell</v>
      </c>
      <c r="M436" s="118">
        <f>'Data Set'!$W429</f>
        <v>53.25</v>
      </c>
      <c r="N436" s="118">
        <f>'Data Set'!$AC429</f>
        <v>77.75</v>
      </c>
      <c r="O436" s="118">
        <f>'Data Set'!$AI429</f>
        <v>65.25</v>
      </c>
      <c r="P436" s="118">
        <f>'Data Set'!$AO429</f>
        <v>56.25</v>
      </c>
      <c r="Q436" s="118">
        <f t="shared" si="12"/>
        <v>63.125</v>
      </c>
      <c r="R436" s="118">
        <f>ROWS($M$9:M436)</f>
        <v>428</v>
      </c>
      <c r="S436" s="118" t="str">
        <f t="shared" si="13"/>
        <v/>
      </c>
      <c r="T436" s="118" t="str">
        <f>IFERROR(SMALL($S$9:$S$908,ROWS($S$9:S436)),"")</f>
        <v/>
      </c>
      <c r="U436" s="118"/>
    </row>
    <row r="437" spans="3:21">
      <c r="C437" t="str">
        <f>IFERROR(INDEX($L$9:$Q$908,$T436,COLUMNS($A$10:A437)),"")</f>
        <v/>
      </c>
      <c r="D437" t="str">
        <f>IFERROR(INDEX($L$9:$Q$908,$T436,COLUMNS($A$10:B437)),"")</f>
        <v/>
      </c>
      <c r="I437" s="91">
        <v>5</v>
      </c>
      <c r="K437" s="118">
        <f>'Data Set'!$H430</f>
        <v>5</v>
      </c>
      <c r="L437" s="145" t="str">
        <f>Examination!$B432</f>
        <v>Arwel Guy</v>
      </c>
      <c r="M437" s="118">
        <f>'Data Set'!$W430</f>
        <v>65</v>
      </c>
      <c r="N437" s="118">
        <f>'Data Set'!$AC430</f>
        <v>68.5</v>
      </c>
      <c r="O437" s="118">
        <f>'Data Set'!$AI430</f>
        <v>70.25</v>
      </c>
      <c r="P437" s="118">
        <f>'Data Set'!$AO430</f>
        <v>74.5</v>
      </c>
      <c r="Q437" s="118">
        <f t="shared" si="12"/>
        <v>69.5625</v>
      </c>
      <c r="R437" s="118">
        <f>ROWS($M$9:M437)</f>
        <v>429</v>
      </c>
      <c r="S437" s="118" t="str">
        <f t="shared" si="13"/>
        <v/>
      </c>
      <c r="T437" s="118" t="str">
        <f>IFERROR(SMALL($S$9:$S$908,ROWS($S$9:S437)),"")</f>
        <v/>
      </c>
      <c r="U437" s="118"/>
    </row>
    <row r="438" spans="3:21">
      <c r="C438" t="str">
        <f>IFERROR(INDEX($L$9:$Q$908,$T437,COLUMNS($A$10:A438)),"")</f>
        <v/>
      </c>
      <c r="D438" t="str">
        <f>IFERROR(INDEX($L$9:$Q$908,$T437,COLUMNS($A$10:B438)),"")</f>
        <v/>
      </c>
      <c r="I438" s="6">
        <v>5</v>
      </c>
      <c r="K438" s="118">
        <f>'Data Set'!$H431</f>
        <v>5</v>
      </c>
      <c r="L438" s="145" t="str">
        <f>Examination!$B433</f>
        <v>Bluebell Dale</v>
      </c>
      <c r="M438" s="118">
        <f>'Data Set'!$W431</f>
        <v>84.5</v>
      </c>
      <c r="N438" s="118">
        <f>'Data Set'!$AC431</f>
        <v>76</v>
      </c>
      <c r="O438" s="118">
        <f>'Data Set'!$AI431</f>
        <v>63.75</v>
      </c>
      <c r="P438" s="118">
        <f>'Data Set'!$AO431</f>
        <v>57.5</v>
      </c>
      <c r="Q438" s="118">
        <f t="shared" si="12"/>
        <v>70.4375</v>
      </c>
      <c r="R438" s="118">
        <f>ROWS($M$9:M438)</f>
        <v>430</v>
      </c>
      <c r="S438" s="118" t="str">
        <f t="shared" si="13"/>
        <v/>
      </c>
      <c r="T438" s="118" t="str">
        <f>IFERROR(SMALL($S$9:$S$908,ROWS($S$9:S438)),"")</f>
        <v/>
      </c>
      <c r="U438" s="118"/>
    </row>
    <row r="439" spans="3:21">
      <c r="C439" t="str">
        <f>IFERROR(INDEX($L$9:$Q$908,$T438,COLUMNS($A$10:A439)),"")</f>
        <v/>
      </c>
      <c r="D439" t="str">
        <f>IFERROR(INDEX($L$9:$Q$908,$T438,COLUMNS($A$10:B439)),"")</f>
        <v/>
      </c>
      <c r="I439" s="91">
        <v>5</v>
      </c>
      <c r="K439" s="118">
        <f>'Data Set'!$H432</f>
        <v>5</v>
      </c>
      <c r="L439" s="145" t="str">
        <f>Examination!$B434</f>
        <v>Andrei Wiggins</v>
      </c>
      <c r="M439" s="118">
        <f>'Data Set'!$W432</f>
        <v>84.75</v>
      </c>
      <c r="N439" s="118">
        <f>'Data Set'!$AC432</f>
        <v>62.5</v>
      </c>
      <c r="O439" s="118">
        <f>'Data Set'!$AI432</f>
        <v>52.75</v>
      </c>
      <c r="P439" s="118">
        <f>'Data Set'!$AO432</f>
        <v>71.25</v>
      </c>
      <c r="Q439" s="118">
        <f t="shared" si="12"/>
        <v>67.8125</v>
      </c>
      <c r="R439" s="118">
        <f>ROWS($M$9:M439)</f>
        <v>431</v>
      </c>
      <c r="S439" s="118" t="str">
        <f t="shared" si="13"/>
        <v/>
      </c>
      <c r="T439" s="118" t="str">
        <f>IFERROR(SMALL($S$9:$S$908,ROWS($S$9:S439)),"")</f>
        <v/>
      </c>
      <c r="U439" s="118"/>
    </row>
    <row r="440" spans="3:21">
      <c r="C440" t="str">
        <f>IFERROR(INDEX($L$9:$Q$908,$T439,COLUMNS($A$10:A440)),"")</f>
        <v/>
      </c>
      <c r="D440" t="str">
        <f>IFERROR(INDEX($L$9:$Q$908,$T439,COLUMNS($A$10:B440)),"")</f>
        <v/>
      </c>
      <c r="I440" s="6">
        <v>5</v>
      </c>
      <c r="K440" s="118">
        <f>'Data Set'!$H433</f>
        <v>5</v>
      </c>
      <c r="L440" s="145" t="str">
        <f>Examination!$B435</f>
        <v>Jagoda Cleveland</v>
      </c>
      <c r="M440" s="118">
        <f>'Data Set'!$W433</f>
        <v>68.5</v>
      </c>
      <c r="N440" s="118">
        <f>'Data Set'!$AC433</f>
        <v>71.75</v>
      </c>
      <c r="O440" s="118">
        <f>'Data Set'!$AI433</f>
        <v>70.25</v>
      </c>
      <c r="P440" s="118">
        <f>'Data Set'!$AO433</f>
        <v>46.75</v>
      </c>
      <c r="Q440" s="118">
        <f t="shared" si="12"/>
        <v>64.3125</v>
      </c>
      <c r="R440" s="118">
        <f>ROWS($M$9:M440)</f>
        <v>432</v>
      </c>
      <c r="S440" s="118" t="str">
        <f t="shared" si="13"/>
        <v/>
      </c>
      <c r="T440" s="118" t="str">
        <f>IFERROR(SMALL($S$9:$S$908,ROWS($S$9:S440)),"")</f>
        <v/>
      </c>
      <c r="U440" s="118"/>
    </row>
    <row r="441" spans="3:21">
      <c r="C441" t="str">
        <f>IFERROR(INDEX($L$9:$Q$908,$T440,COLUMNS($A$10:A441)),"")</f>
        <v/>
      </c>
      <c r="D441" t="str">
        <f>IFERROR(INDEX($L$9:$Q$908,$T440,COLUMNS($A$10:B441)),"")</f>
        <v/>
      </c>
      <c r="I441" s="91">
        <v>5</v>
      </c>
      <c r="K441" s="118">
        <f>'Data Set'!$H434</f>
        <v>5</v>
      </c>
      <c r="L441" s="145" t="str">
        <f>Examination!$B436</f>
        <v>Eoin Haigh</v>
      </c>
      <c r="M441" s="118">
        <f>'Data Set'!$W434</f>
        <v>76.5</v>
      </c>
      <c r="N441" s="118">
        <f>'Data Set'!$AC434</f>
        <v>69.25</v>
      </c>
      <c r="O441" s="118">
        <f>'Data Set'!$AI434</f>
        <v>78.75</v>
      </c>
      <c r="P441" s="118">
        <f>'Data Set'!$AO434</f>
        <v>67.25</v>
      </c>
      <c r="Q441" s="118">
        <f t="shared" si="12"/>
        <v>72.9375</v>
      </c>
      <c r="R441" s="118">
        <f>ROWS($M$9:M441)</f>
        <v>433</v>
      </c>
      <c r="S441" s="118" t="str">
        <f t="shared" si="13"/>
        <v/>
      </c>
      <c r="T441" s="118" t="str">
        <f>IFERROR(SMALL($S$9:$S$908,ROWS($S$9:S441)),"")</f>
        <v/>
      </c>
      <c r="U441" s="118"/>
    </row>
    <row r="442" spans="3:21">
      <c r="C442" t="str">
        <f>IFERROR(INDEX($L$9:$Q$908,$T441,COLUMNS($A$10:A442)),"")</f>
        <v/>
      </c>
      <c r="D442" t="str">
        <f>IFERROR(INDEX($L$9:$Q$908,$T441,COLUMNS($A$10:B442)),"")</f>
        <v/>
      </c>
      <c r="I442" s="6">
        <v>5</v>
      </c>
      <c r="K442" s="118">
        <f>'Data Set'!$H435</f>
        <v>5</v>
      </c>
      <c r="L442" s="145" t="str">
        <f>Examination!$B437</f>
        <v>Bailey Weir</v>
      </c>
      <c r="M442" s="118">
        <f>'Data Set'!$W435</f>
        <v>78.25</v>
      </c>
      <c r="N442" s="118">
        <f>'Data Set'!$AC435</f>
        <v>72</v>
      </c>
      <c r="O442" s="118">
        <f>'Data Set'!$AI435</f>
        <v>61.75</v>
      </c>
      <c r="P442" s="118">
        <f>'Data Set'!$AO435</f>
        <v>69.5</v>
      </c>
      <c r="Q442" s="118">
        <f t="shared" si="12"/>
        <v>70.375</v>
      </c>
      <c r="R442" s="118">
        <f>ROWS($M$9:M442)</f>
        <v>434</v>
      </c>
      <c r="S442" s="118" t="str">
        <f t="shared" si="13"/>
        <v/>
      </c>
      <c r="T442" s="118" t="str">
        <f>IFERROR(SMALL($S$9:$S$908,ROWS($S$9:S442)),"")</f>
        <v/>
      </c>
      <c r="U442" s="118"/>
    </row>
    <row r="443" spans="3:21">
      <c r="C443" t="str">
        <f>IFERROR(INDEX($L$9:$Q$908,$T442,COLUMNS($A$10:A443)),"")</f>
        <v/>
      </c>
      <c r="D443" t="str">
        <f>IFERROR(INDEX($L$9:$Q$908,$T442,COLUMNS($A$10:B443)),"")</f>
        <v/>
      </c>
      <c r="I443" s="91">
        <v>5</v>
      </c>
      <c r="K443" s="118">
        <f>'Data Set'!$H436</f>
        <v>5</v>
      </c>
      <c r="L443" s="145" t="str">
        <f>Examination!$B438</f>
        <v>Tamsin Greaves</v>
      </c>
      <c r="M443" s="118">
        <f>'Data Set'!$W436</f>
        <v>80.75</v>
      </c>
      <c r="N443" s="118">
        <f>'Data Set'!$AC436</f>
        <v>71.5</v>
      </c>
      <c r="O443" s="118">
        <f>'Data Set'!$AI436</f>
        <v>61.5</v>
      </c>
      <c r="P443" s="118">
        <f>'Data Set'!$AO436</f>
        <v>52</v>
      </c>
      <c r="Q443" s="118">
        <f t="shared" si="12"/>
        <v>66.4375</v>
      </c>
      <c r="R443" s="118">
        <f>ROWS($M$9:M443)</f>
        <v>435</v>
      </c>
      <c r="S443" s="118" t="str">
        <f t="shared" si="13"/>
        <v/>
      </c>
      <c r="T443" s="118" t="str">
        <f>IFERROR(SMALL($S$9:$S$908,ROWS($S$9:S443)),"")</f>
        <v/>
      </c>
      <c r="U443" s="118"/>
    </row>
    <row r="444" spans="3:21">
      <c r="C444" t="str">
        <f>IFERROR(INDEX($L$9:$Q$908,$T443,COLUMNS($A$10:A444)),"")</f>
        <v/>
      </c>
      <c r="D444" t="str">
        <f>IFERROR(INDEX($L$9:$Q$908,$T443,COLUMNS($A$10:B444)),"")</f>
        <v/>
      </c>
      <c r="I444" s="6">
        <v>5</v>
      </c>
      <c r="K444" s="118">
        <f>'Data Set'!$H437</f>
        <v>5</v>
      </c>
      <c r="L444" s="145" t="str">
        <f>Examination!$B439</f>
        <v>Tina Mcgregor</v>
      </c>
      <c r="M444" s="118">
        <f>'Data Set'!$W437</f>
        <v>62.75</v>
      </c>
      <c r="N444" s="118">
        <f>'Data Set'!$AC437</f>
        <v>70.25</v>
      </c>
      <c r="O444" s="118">
        <f>'Data Set'!$AI437</f>
        <v>68.5</v>
      </c>
      <c r="P444" s="118">
        <f>'Data Set'!$AO437</f>
        <v>71.75</v>
      </c>
      <c r="Q444" s="118">
        <f t="shared" si="12"/>
        <v>68.3125</v>
      </c>
      <c r="R444" s="118">
        <f>ROWS($M$9:M444)</f>
        <v>436</v>
      </c>
      <c r="S444" s="118" t="str">
        <f t="shared" si="13"/>
        <v/>
      </c>
      <c r="T444" s="118" t="str">
        <f>IFERROR(SMALL($S$9:$S$908,ROWS($S$9:S444)),"")</f>
        <v/>
      </c>
      <c r="U444" s="118"/>
    </row>
    <row r="445" spans="3:21">
      <c r="C445" t="str">
        <f>IFERROR(INDEX($L$9:$Q$908,$T444,COLUMNS($A$10:A445)),"")</f>
        <v/>
      </c>
      <c r="D445" t="str">
        <f>IFERROR(INDEX($L$9:$Q$908,$T444,COLUMNS($A$10:B445)),"")</f>
        <v/>
      </c>
      <c r="I445" s="91">
        <v>5</v>
      </c>
      <c r="K445" s="118">
        <f>'Data Set'!$H438</f>
        <v>5</v>
      </c>
      <c r="L445" s="145" t="str">
        <f>Examination!$B440</f>
        <v>Klay Mcnally</v>
      </c>
      <c r="M445" s="118">
        <f>'Data Set'!$W438</f>
        <v>65</v>
      </c>
      <c r="N445" s="118">
        <f>'Data Set'!$AC438</f>
        <v>75.75</v>
      </c>
      <c r="O445" s="118">
        <f>'Data Set'!$AI438</f>
        <v>73.5</v>
      </c>
      <c r="P445" s="118">
        <f>'Data Set'!$AO438</f>
        <v>62</v>
      </c>
      <c r="Q445" s="118">
        <f t="shared" si="12"/>
        <v>69.0625</v>
      </c>
      <c r="R445" s="118">
        <f>ROWS($M$9:M445)</f>
        <v>437</v>
      </c>
      <c r="S445" s="118" t="str">
        <f t="shared" si="13"/>
        <v/>
      </c>
      <c r="T445" s="118" t="str">
        <f>IFERROR(SMALL($S$9:$S$908,ROWS($S$9:S445)),"")</f>
        <v/>
      </c>
      <c r="U445" s="118"/>
    </row>
    <row r="446" spans="3:21">
      <c r="C446" t="str">
        <f>IFERROR(INDEX($L$9:$Q$908,$T445,COLUMNS($A$10:A446)),"")</f>
        <v/>
      </c>
      <c r="D446" t="str">
        <f>IFERROR(INDEX($L$9:$Q$908,$T445,COLUMNS($A$10:B446)),"")</f>
        <v/>
      </c>
      <c r="I446" s="6">
        <v>5</v>
      </c>
      <c r="K446" s="118">
        <f>'Data Set'!$H439</f>
        <v>5</v>
      </c>
      <c r="L446" s="145" t="str">
        <f>Examination!$B441</f>
        <v>Jozef Bloom</v>
      </c>
      <c r="M446" s="118">
        <f>'Data Set'!$W439</f>
        <v>72</v>
      </c>
      <c r="N446" s="118">
        <f>'Data Set'!$AC439</f>
        <v>60</v>
      </c>
      <c r="O446" s="118">
        <f>'Data Set'!$AI439</f>
        <v>69.25</v>
      </c>
      <c r="P446" s="118">
        <f>'Data Set'!$AO439</f>
        <v>74.75</v>
      </c>
      <c r="Q446" s="118">
        <f t="shared" si="12"/>
        <v>69</v>
      </c>
      <c r="R446" s="118">
        <f>ROWS($M$9:M446)</f>
        <v>438</v>
      </c>
      <c r="S446" s="118" t="str">
        <f t="shared" si="13"/>
        <v/>
      </c>
      <c r="T446" s="118" t="str">
        <f>IFERROR(SMALL($S$9:$S$908,ROWS($S$9:S446)),"")</f>
        <v/>
      </c>
      <c r="U446" s="118"/>
    </row>
    <row r="447" spans="3:21">
      <c r="C447" t="str">
        <f>IFERROR(INDEX($L$9:$Q$908,$T446,COLUMNS($A$10:A447)),"")</f>
        <v/>
      </c>
      <c r="D447" t="str">
        <f>IFERROR(INDEX($L$9:$Q$908,$T446,COLUMNS($A$10:B447)),"")</f>
        <v/>
      </c>
      <c r="I447" s="91">
        <v>5</v>
      </c>
      <c r="K447" s="118">
        <f>'Data Set'!$H440</f>
        <v>5</v>
      </c>
      <c r="L447" s="145" t="str">
        <f>Examination!$B442</f>
        <v>Shola Wolfe</v>
      </c>
      <c r="M447" s="118">
        <f>'Data Set'!$W440</f>
        <v>81</v>
      </c>
      <c r="N447" s="118">
        <f>'Data Set'!$AC440</f>
        <v>70.5</v>
      </c>
      <c r="O447" s="118">
        <f>'Data Set'!$AI440</f>
        <v>60.5</v>
      </c>
      <c r="P447" s="118">
        <f>'Data Set'!$AO440</f>
        <v>82</v>
      </c>
      <c r="Q447" s="118">
        <f t="shared" si="12"/>
        <v>73.5</v>
      </c>
      <c r="R447" s="118">
        <f>ROWS($M$9:M447)</f>
        <v>439</v>
      </c>
      <c r="S447" s="118" t="str">
        <f t="shared" si="13"/>
        <v/>
      </c>
      <c r="T447" s="118" t="str">
        <f>IFERROR(SMALL($S$9:$S$908,ROWS($S$9:S447)),"")</f>
        <v/>
      </c>
      <c r="U447" s="118"/>
    </row>
    <row r="448" spans="3:21">
      <c r="C448" t="str">
        <f>IFERROR(INDEX($L$9:$Q$908,$T447,COLUMNS($A$10:A448)),"")</f>
        <v/>
      </c>
      <c r="D448" t="str">
        <f>IFERROR(INDEX($L$9:$Q$908,$T447,COLUMNS($A$10:B448)),"")</f>
        <v/>
      </c>
      <c r="I448" s="6">
        <v>5</v>
      </c>
      <c r="K448" s="118">
        <f>'Data Set'!$H441</f>
        <v>5</v>
      </c>
      <c r="L448" s="145" t="str">
        <f>Examination!$B443</f>
        <v>Roland Witt</v>
      </c>
      <c r="M448" s="118">
        <f>'Data Set'!$W441</f>
        <v>69.75</v>
      </c>
      <c r="N448" s="118">
        <f>'Data Set'!$AC441</f>
        <v>49.5</v>
      </c>
      <c r="O448" s="118">
        <f>'Data Set'!$AI441</f>
        <v>75.25</v>
      </c>
      <c r="P448" s="118">
        <f>'Data Set'!$AO441</f>
        <v>81</v>
      </c>
      <c r="Q448" s="118">
        <f t="shared" si="12"/>
        <v>68.875</v>
      </c>
      <c r="R448" s="118">
        <f>ROWS($M$9:M448)</f>
        <v>440</v>
      </c>
      <c r="S448" s="118" t="str">
        <f t="shared" si="13"/>
        <v/>
      </c>
      <c r="T448" s="118" t="str">
        <f>IFERROR(SMALL($S$9:$S$908,ROWS($S$9:S448)),"")</f>
        <v/>
      </c>
      <c r="U448" s="118"/>
    </row>
    <row r="449" spans="3:21">
      <c r="C449" t="str">
        <f>IFERROR(INDEX($L$9:$Q$908,$T448,COLUMNS($A$10:A449)),"")</f>
        <v/>
      </c>
      <c r="D449" t="str">
        <f>IFERROR(INDEX($L$9:$Q$908,$T448,COLUMNS($A$10:B449)),"")</f>
        <v/>
      </c>
      <c r="I449" s="91">
        <v>5</v>
      </c>
      <c r="K449" s="118">
        <f>'Data Set'!$H442</f>
        <v>5</v>
      </c>
      <c r="L449" s="145" t="str">
        <f>Examination!$B444</f>
        <v>Naveed Mohamed</v>
      </c>
      <c r="M449" s="118">
        <f>'Data Set'!$W442</f>
        <v>63.75</v>
      </c>
      <c r="N449" s="118">
        <f>'Data Set'!$AC442</f>
        <v>68</v>
      </c>
      <c r="O449" s="118">
        <f>'Data Set'!$AI442</f>
        <v>59.5</v>
      </c>
      <c r="P449" s="118">
        <f>'Data Set'!$AO442</f>
        <v>66.75</v>
      </c>
      <c r="Q449" s="118">
        <f t="shared" si="12"/>
        <v>64.5</v>
      </c>
      <c r="R449" s="118">
        <f>ROWS($M$9:M449)</f>
        <v>441</v>
      </c>
      <c r="S449" s="118" t="str">
        <f t="shared" si="13"/>
        <v/>
      </c>
      <c r="T449" s="118" t="str">
        <f>IFERROR(SMALL($S$9:$S$908,ROWS($S$9:S449)),"")</f>
        <v/>
      </c>
      <c r="U449" s="118"/>
    </row>
    <row r="450" spans="3:21">
      <c r="C450" t="str">
        <f>IFERROR(INDEX($L$9:$Q$908,$T449,COLUMNS($A$10:A450)),"")</f>
        <v/>
      </c>
      <c r="D450" t="str">
        <f>IFERROR(INDEX($L$9:$Q$908,$T449,COLUMNS($A$10:B450)),"")</f>
        <v/>
      </c>
      <c r="I450" s="6">
        <v>5</v>
      </c>
      <c r="K450" s="118">
        <f>'Data Set'!$H443</f>
        <v>5</v>
      </c>
      <c r="L450" s="145" t="str">
        <f>Examination!$B445</f>
        <v>Cheyenne Senior</v>
      </c>
      <c r="M450" s="118">
        <f>'Data Set'!$W443</f>
        <v>64.25</v>
      </c>
      <c r="N450" s="118">
        <f>'Data Set'!$AC443</f>
        <v>65</v>
      </c>
      <c r="O450" s="118">
        <f>'Data Set'!$AI443</f>
        <v>82</v>
      </c>
      <c r="P450" s="118">
        <f>'Data Set'!$AO443</f>
        <v>81.25</v>
      </c>
      <c r="Q450" s="118">
        <f t="shared" si="12"/>
        <v>73.125</v>
      </c>
      <c r="R450" s="118">
        <f>ROWS($M$9:M450)</f>
        <v>442</v>
      </c>
      <c r="S450" s="118" t="str">
        <f t="shared" si="13"/>
        <v/>
      </c>
      <c r="T450" s="118" t="str">
        <f>IFERROR(SMALL($S$9:$S$908,ROWS($S$9:S450)),"")</f>
        <v/>
      </c>
      <c r="U450" s="118"/>
    </row>
    <row r="451" spans="3:21">
      <c r="C451" t="str">
        <f>IFERROR(INDEX($L$9:$Q$908,$T450,COLUMNS($A$10:A451)),"")</f>
        <v/>
      </c>
      <c r="D451" t="str">
        <f>IFERROR(INDEX($L$9:$Q$908,$T450,COLUMNS($A$10:B451)),"")</f>
        <v/>
      </c>
      <c r="I451" s="91">
        <v>5</v>
      </c>
      <c r="K451" s="118">
        <f>'Data Set'!$H444</f>
        <v>5</v>
      </c>
      <c r="L451" s="145" t="str">
        <f>Examination!$B446</f>
        <v>Ruben Mcleod</v>
      </c>
      <c r="M451" s="118">
        <f>'Data Set'!$W444</f>
        <v>79.25</v>
      </c>
      <c r="N451" s="118">
        <f>'Data Set'!$AC444</f>
        <v>74.5</v>
      </c>
      <c r="O451" s="118">
        <f>'Data Set'!$AI444</f>
        <v>47.25</v>
      </c>
      <c r="P451" s="118">
        <f>'Data Set'!$AO444</f>
        <v>74.75</v>
      </c>
      <c r="Q451" s="118">
        <f t="shared" si="12"/>
        <v>68.9375</v>
      </c>
      <c r="R451" s="118">
        <f>ROWS($M$9:M451)</f>
        <v>443</v>
      </c>
      <c r="S451" s="118" t="str">
        <f t="shared" si="13"/>
        <v/>
      </c>
      <c r="T451" s="118" t="str">
        <f>IFERROR(SMALL($S$9:$S$908,ROWS($S$9:S451)),"")</f>
        <v/>
      </c>
      <c r="U451" s="118"/>
    </row>
    <row r="452" spans="3:21">
      <c r="C452" t="str">
        <f>IFERROR(INDEX($L$9:$Q$908,$T451,COLUMNS($A$10:A452)),"")</f>
        <v/>
      </c>
      <c r="D452" t="str">
        <f>IFERROR(INDEX($L$9:$Q$908,$T451,COLUMNS($A$10:B452)),"")</f>
        <v/>
      </c>
      <c r="I452" s="6">
        <v>5</v>
      </c>
      <c r="K452" s="118">
        <f>'Data Set'!$H445</f>
        <v>5</v>
      </c>
      <c r="L452" s="145" t="str">
        <f>Examination!$B447</f>
        <v>Abid Forrest</v>
      </c>
      <c r="M452" s="118">
        <f>'Data Set'!$W445</f>
        <v>86.25</v>
      </c>
      <c r="N452" s="118">
        <f>'Data Set'!$AC445</f>
        <v>80</v>
      </c>
      <c r="O452" s="118">
        <f>'Data Set'!$AI445</f>
        <v>71</v>
      </c>
      <c r="P452" s="118">
        <f>'Data Set'!$AO445</f>
        <v>72</v>
      </c>
      <c r="Q452" s="118">
        <f t="shared" si="12"/>
        <v>77.3125</v>
      </c>
      <c r="R452" s="118">
        <f>ROWS($M$9:M452)</f>
        <v>444</v>
      </c>
      <c r="S452" s="118" t="str">
        <f t="shared" si="13"/>
        <v/>
      </c>
      <c r="T452" s="118" t="str">
        <f>IFERROR(SMALL($S$9:$S$908,ROWS($S$9:S452)),"")</f>
        <v/>
      </c>
      <c r="U452" s="118"/>
    </row>
    <row r="453" spans="3:21">
      <c r="C453" t="str">
        <f>IFERROR(INDEX($L$9:$Q$908,$T452,COLUMNS($A$10:A453)),"")</f>
        <v/>
      </c>
      <c r="D453" t="str">
        <f>IFERROR(INDEX($L$9:$Q$908,$T452,COLUMNS($A$10:B453)),"")</f>
        <v/>
      </c>
      <c r="I453" s="91">
        <v>5</v>
      </c>
      <c r="K453" s="118">
        <f>'Data Set'!$H446</f>
        <v>5</v>
      </c>
      <c r="L453" s="145" t="str">
        <f>Examination!$B448</f>
        <v>Maud Bate</v>
      </c>
      <c r="M453" s="118">
        <f>'Data Set'!$W446</f>
        <v>79.75</v>
      </c>
      <c r="N453" s="118">
        <f>'Data Set'!$AC446</f>
        <v>68</v>
      </c>
      <c r="O453" s="118">
        <f>'Data Set'!$AI446</f>
        <v>71.25</v>
      </c>
      <c r="P453" s="118">
        <f>'Data Set'!$AO446</f>
        <v>74</v>
      </c>
      <c r="Q453" s="118">
        <f t="shared" si="12"/>
        <v>73.25</v>
      </c>
      <c r="R453" s="118">
        <f>ROWS($M$9:M453)</f>
        <v>445</v>
      </c>
      <c r="S453" s="118" t="str">
        <f t="shared" si="13"/>
        <v/>
      </c>
      <c r="T453" s="118" t="str">
        <f>IFERROR(SMALL($S$9:$S$908,ROWS($S$9:S453)),"")</f>
        <v/>
      </c>
      <c r="U453" s="118"/>
    </row>
    <row r="454" spans="3:21">
      <c r="C454" t="str">
        <f>IFERROR(INDEX($L$9:$Q$908,$T453,COLUMNS($A$10:A454)),"")</f>
        <v/>
      </c>
      <c r="D454" t="str">
        <f>IFERROR(INDEX($L$9:$Q$908,$T453,COLUMNS($A$10:B454)),"")</f>
        <v/>
      </c>
      <c r="I454" s="6">
        <v>5</v>
      </c>
      <c r="K454" s="118">
        <f>'Data Set'!$H447</f>
        <v>5</v>
      </c>
      <c r="L454" s="145" t="str">
        <f>Examination!$B449</f>
        <v>Siyana Smart</v>
      </c>
      <c r="M454" s="118">
        <f>'Data Set'!$W447</f>
        <v>51.25</v>
      </c>
      <c r="N454" s="118">
        <f>'Data Set'!$AC447</f>
        <v>75.75</v>
      </c>
      <c r="O454" s="118">
        <f>'Data Set'!$AI447</f>
        <v>53.5</v>
      </c>
      <c r="P454" s="118">
        <f>'Data Set'!$AO447</f>
        <v>72.25</v>
      </c>
      <c r="Q454" s="118">
        <f t="shared" si="12"/>
        <v>63.1875</v>
      </c>
      <c r="R454" s="118">
        <f>ROWS($M$9:M454)</f>
        <v>446</v>
      </c>
      <c r="S454" s="118" t="str">
        <f t="shared" si="13"/>
        <v/>
      </c>
      <c r="T454" s="118" t="str">
        <f>IFERROR(SMALL($S$9:$S$908,ROWS($S$9:S454)),"")</f>
        <v/>
      </c>
      <c r="U454" s="118"/>
    </row>
    <row r="455" spans="3:21">
      <c r="C455" t="str">
        <f>IFERROR(INDEX($L$9:$Q$908,$T454,COLUMNS($A$10:A455)),"")</f>
        <v/>
      </c>
      <c r="D455" t="str">
        <f>IFERROR(INDEX($L$9:$Q$908,$T454,COLUMNS($A$10:B455)),"")</f>
        <v/>
      </c>
      <c r="I455" s="91">
        <v>5</v>
      </c>
      <c r="K455" s="118">
        <f>'Data Set'!$H448</f>
        <v>5</v>
      </c>
      <c r="L455" s="145" t="str">
        <f>Examination!$B450</f>
        <v>Amarah Osborne</v>
      </c>
      <c r="M455" s="118">
        <f>'Data Set'!$W448</f>
        <v>68.5</v>
      </c>
      <c r="N455" s="118">
        <f>'Data Set'!$AC448</f>
        <v>63.5</v>
      </c>
      <c r="O455" s="118">
        <f>'Data Set'!$AI448</f>
        <v>69.25</v>
      </c>
      <c r="P455" s="118">
        <f>'Data Set'!$AO448</f>
        <v>61.75</v>
      </c>
      <c r="Q455" s="118">
        <f t="shared" si="12"/>
        <v>65.75</v>
      </c>
      <c r="R455" s="118">
        <f>ROWS($M$9:M455)</f>
        <v>447</v>
      </c>
      <c r="S455" s="118" t="str">
        <f t="shared" si="13"/>
        <v/>
      </c>
      <c r="T455" s="118" t="str">
        <f>IFERROR(SMALL($S$9:$S$908,ROWS($S$9:S455)),"")</f>
        <v/>
      </c>
      <c r="U455" s="118"/>
    </row>
    <row r="456" spans="3:21">
      <c r="C456" t="str">
        <f>IFERROR(INDEX($L$9:$Q$908,$T455,COLUMNS($A$10:A456)),"")</f>
        <v/>
      </c>
      <c r="D456" t="str">
        <f>IFERROR(INDEX($L$9:$Q$908,$T455,COLUMNS($A$10:B456)),"")</f>
        <v/>
      </c>
      <c r="I456" s="6">
        <v>5</v>
      </c>
      <c r="K456" s="118">
        <f>'Data Set'!$H449</f>
        <v>5</v>
      </c>
      <c r="L456" s="145" t="str">
        <f>Examination!$B451</f>
        <v>Kamron Blackmore</v>
      </c>
      <c r="M456" s="118">
        <f>'Data Set'!$W449</f>
        <v>50.5</v>
      </c>
      <c r="N456" s="118">
        <f>'Data Set'!$AC449</f>
        <v>62.75</v>
      </c>
      <c r="O456" s="118">
        <f>'Data Set'!$AI449</f>
        <v>56.25</v>
      </c>
      <c r="P456" s="118">
        <f>'Data Set'!$AO449</f>
        <v>64</v>
      </c>
      <c r="Q456" s="118">
        <f t="shared" si="12"/>
        <v>58.375</v>
      </c>
      <c r="R456" s="118">
        <f>ROWS($M$9:M456)</f>
        <v>448</v>
      </c>
      <c r="S456" s="118" t="str">
        <f t="shared" si="13"/>
        <v/>
      </c>
      <c r="T456" s="118" t="str">
        <f>IFERROR(SMALL($S$9:$S$908,ROWS($S$9:S456)),"")</f>
        <v/>
      </c>
      <c r="U456" s="118"/>
    </row>
    <row r="457" spans="3:21">
      <c r="C457" t="str">
        <f>IFERROR(INDEX($L$9:$Q$908,$T456,COLUMNS($A$10:A457)),"")</f>
        <v/>
      </c>
      <c r="D457" t="str">
        <f>IFERROR(INDEX($L$9:$Q$908,$T456,COLUMNS($A$10:B457)),"")</f>
        <v/>
      </c>
      <c r="I457" s="91">
        <v>5</v>
      </c>
      <c r="K457" s="118">
        <f>'Data Set'!$H450</f>
        <v>5</v>
      </c>
      <c r="L457" s="145" t="str">
        <f>Examination!$B452</f>
        <v>Millicent Chang</v>
      </c>
      <c r="M457" s="118">
        <f>'Data Set'!$W450</f>
        <v>59.5</v>
      </c>
      <c r="N457" s="118">
        <f>'Data Set'!$AC450</f>
        <v>65.75</v>
      </c>
      <c r="O457" s="118">
        <f>'Data Set'!$AI450</f>
        <v>75.25</v>
      </c>
      <c r="P457" s="118">
        <f>'Data Set'!$AO450</f>
        <v>65.75</v>
      </c>
      <c r="Q457" s="118">
        <f t="shared" si="12"/>
        <v>66.5625</v>
      </c>
      <c r="R457" s="118">
        <f>ROWS($M$9:M457)</f>
        <v>449</v>
      </c>
      <c r="S457" s="118" t="str">
        <f t="shared" si="13"/>
        <v/>
      </c>
      <c r="T457" s="118" t="str">
        <f>IFERROR(SMALL($S$9:$S$908,ROWS($S$9:S457)),"")</f>
        <v/>
      </c>
      <c r="U457" s="118"/>
    </row>
    <row r="458" spans="3:21">
      <c r="C458" t="str">
        <f>IFERROR(INDEX($L$9:$Q$908,$T457,COLUMNS($A$10:A458)),"")</f>
        <v/>
      </c>
      <c r="D458" t="str">
        <f>IFERROR(INDEX($L$9:$Q$908,$T457,COLUMNS($A$10:B458)),"")</f>
        <v/>
      </c>
      <c r="I458" s="6">
        <v>5</v>
      </c>
      <c r="K458" s="118">
        <f>'Data Set'!$H451</f>
        <v>5</v>
      </c>
      <c r="L458" s="145" t="str">
        <f>Examination!$B453</f>
        <v>Jodi Mcmanus</v>
      </c>
      <c r="M458" s="118">
        <f>'Data Set'!$W451</f>
        <v>78.75</v>
      </c>
      <c r="N458" s="118">
        <f>'Data Set'!$AC451</f>
        <v>67</v>
      </c>
      <c r="O458" s="118">
        <f>'Data Set'!$AI451</f>
        <v>58</v>
      </c>
      <c r="P458" s="118">
        <f>'Data Set'!$AO451</f>
        <v>55</v>
      </c>
      <c r="Q458" s="118">
        <f t="shared" ref="Q458:Q521" si="14">AVERAGE(M458:P458)</f>
        <v>64.6875</v>
      </c>
      <c r="R458" s="118">
        <f>ROWS($M$9:M458)</f>
        <v>450</v>
      </c>
      <c r="S458" s="118" t="str">
        <f t="shared" ref="S458:S521" si="15">IF($H$5=K458,R458,"")</f>
        <v/>
      </c>
      <c r="T458" s="118" t="str">
        <f>IFERROR(SMALL($S$9:$S$908,ROWS($S$9:S458)),"")</f>
        <v/>
      </c>
      <c r="U458" s="118"/>
    </row>
    <row r="459" spans="3:21">
      <c r="C459" t="str">
        <f>IFERROR(INDEX($L$9:$Q$908,$T458,COLUMNS($A$10:A459)),"")</f>
        <v/>
      </c>
      <c r="D459" t="str">
        <f>IFERROR(INDEX($L$9:$Q$908,$T458,COLUMNS($A$10:B459)),"")</f>
        <v/>
      </c>
      <c r="I459" s="91">
        <v>5</v>
      </c>
      <c r="K459" s="118">
        <f>'Data Set'!$H452</f>
        <v>5</v>
      </c>
      <c r="L459" s="145" t="str">
        <f>Examination!$B454</f>
        <v>Jed Cuevas</v>
      </c>
      <c r="M459" s="118">
        <f>'Data Set'!$W452</f>
        <v>62</v>
      </c>
      <c r="N459" s="118">
        <f>'Data Set'!$AC452</f>
        <v>65</v>
      </c>
      <c r="O459" s="118">
        <f>'Data Set'!$AI452</f>
        <v>48.25</v>
      </c>
      <c r="P459" s="118">
        <f>'Data Set'!$AO452</f>
        <v>53.5</v>
      </c>
      <c r="Q459" s="118">
        <f t="shared" si="14"/>
        <v>57.1875</v>
      </c>
      <c r="R459" s="118">
        <f>ROWS($M$9:M459)</f>
        <v>451</v>
      </c>
      <c r="S459" s="118" t="str">
        <f t="shared" si="15"/>
        <v/>
      </c>
      <c r="T459" s="118" t="str">
        <f>IFERROR(SMALL($S$9:$S$908,ROWS($S$9:S459)),"")</f>
        <v/>
      </c>
      <c r="U459" s="118"/>
    </row>
    <row r="460" spans="3:21">
      <c r="C460" t="str">
        <f>IFERROR(INDEX($L$9:$Q$908,$T459,COLUMNS($A$10:A460)),"")</f>
        <v/>
      </c>
      <c r="D460" t="str">
        <f>IFERROR(INDEX($L$9:$Q$908,$T459,COLUMNS($A$10:B460)),"")</f>
        <v/>
      </c>
      <c r="I460" s="6">
        <v>5</v>
      </c>
      <c r="K460" s="118">
        <f>'Data Set'!$H453</f>
        <v>5</v>
      </c>
      <c r="L460" s="145" t="str">
        <f>Examination!$B455</f>
        <v>Phebe Mcghee</v>
      </c>
      <c r="M460" s="118">
        <f>'Data Set'!$W453</f>
        <v>50.75</v>
      </c>
      <c r="N460" s="118">
        <f>'Data Set'!$AC453</f>
        <v>69.25</v>
      </c>
      <c r="O460" s="118">
        <f>'Data Set'!$AI453</f>
        <v>66</v>
      </c>
      <c r="P460" s="118">
        <f>'Data Set'!$AO453</f>
        <v>77.75</v>
      </c>
      <c r="Q460" s="118">
        <f t="shared" si="14"/>
        <v>65.9375</v>
      </c>
      <c r="R460" s="118">
        <f>ROWS($M$9:M460)</f>
        <v>452</v>
      </c>
      <c r="S460" s="118" t="str">
        <f t="shared" si="15"/>
        <v/>
      </c>
      <c r="T460" s="118" t="str">
        <f>IFERROR(SMALL($S$9:$S$908,ROWS($S$9:S460)),"")</f>
        <v/>
      </c>
      <c r="U460" s="118"/>
    </row>
    <row r="461" spans="3:21">
      <c r="C461" t="str">
        <f>IFERROR(INDEX($L$9:$Q$908,$T460,COLUMNS($A$10:A461)),"")</f>
        <v/>
      </c>
      <c r="D461" t="str">
        <f>IFERROR(INDEX($L$9:$Q$908,$T460,COLUMNS($A$10:B461)),"")</f>
        <v/>
      </c>
      <c r="I461" s="91">
        <v>5</v>
      </c>
      <c r="K461" s="118">
        <f>'Data Set'!$H454</f>
        <v>5</v>
      </c>
      <c r="L461" s="145" t="str">
        <f>Examination!$B456</f>
        <v>Terrence Wheatley</v>
      </c>
      <c r="M461" s="118">
        <f>'Data Set'!$W454</f>
        <v>56</v>
      </c>
      <c r="N461" s="118">
        <f>'Data Set'!$AC454</f>
        <v>66.5</v>
      </c>
      <c r="O461" s="118">
        <f>'Data Set'!$AI454</f>
        <v>71</v>
      </c>
      <c r="P461" s="118">
        <f>'Data Set'!$AO454</f>
        <v>73.25</v>
      </c>
      <c r="Q461" s="118">
        <f t="shared" si="14"/>
        <v>66.6875</v>
      </c>
      <c r="R461" s="118">
        <f>ROWS($M$9:M461)</f>
        <v>453</v>
      </c>
      <c r="S461" s="118" t="str">
        <f t="shared" si="15"/>
        <v/>
      </c>
      <c r="T461" s="118" t="str">
        <f>IFERROR(SMALL($S$9:$S$908,ROWS($S$9:S461)),"")</f>
        <v/>
      </c>
      <c r="U461" s="118"/>
    </row>
    <row r="462" spans="3:21">
      <c r="C462" t="str">
        <f>IFERROR(INDEX($L$9:$Q$908,$T461,COLUMNS($A$10:A462)),"")</f>
        <v/>
      </c>
      <c r="D462" t="str">
        <f>IFERROR(INDEX($L$9:$Q$908,$T461,COLUMNS($A$10:B462)),"")</f>
        <v/>
      </c>
      <c r="I462" s="6">
        <v>5</v>
      </c>
      <c r="K462" s="118">
        <f>'Data Set'!$H455</f>
        <v>5</v>
      </c>
      <c r="L462" s="145" t="str">
        <f>Examination!$B457</f>
        <v>Jem Sanders</v>
      </c>
      <c r="M462" s="118">
        <f>'Data Set'!$W455</f>
        <v>64.75</v>
      </c>
      <c r="N462" s="118">
        <f>'Data Set'!$AC455</f>
        <v>71.75</v>
      </c>
      <c r="O462" s="118">
        <f>'Data Set'!$AI455</f>
        <v>69.5</v>
      </c>
      <c r="P462" s="118">
        <f>'Data Set'!$AO455</f>
        <v>67.75</v>
      </c>
      <c r="Q462" s="118">
        <f t="shared" si="14"/>
        <v>68.4375</v>
      </c>
      <c r="R462" s="118">
        <f>ROWS($M$9:M462)</f>
        <v>454</v>
      </c>
      <c r="S462" s="118" t="str">
        <f t="shared" si="15"/>
        <v/>
      </c>
      <c r="T462" s="118" t="str">
        <f>IFERROR(SMALL($S$9:$S$908,ROWS($S$9:S462)),"")</f>
        <v/>
      </c>
      <c r="U462" s="118"/>
    </row>
    <row r="463" spans="3:21">
      <c r="C463" t="str">
        <f>IFERROR(INDEX($L$9:$Q$908,$T462,COLUMNS($A$10:A463)),"")</f>
        <v/>
      </c>
      <c r="D463" t="str">
        <f>IFERROR(INDEX($L$9:$Q$908,$T462,COLUMNS($A$10:B463)),"")</f>
        <v/>
      </c>
      <c r="I463" s="91">
        <v>5</v>
      </c>
      <c r="K463" s="118">
        <f>'Data Set'!$H456</f>
        <v>5</v>
      </c>
      <c r="L463" s="145" t="str">
        <f>Examination!$B458</f>
        <v>Calvin Sutherland</v>
      </c>
      <c r="M463" s="118">
        <f>'Data Set'!$W456</f>
        <v>60.25</v>
      </c>
      <c r="N463" s="118">
        <f>'Data Set'!$AC456</f>
        <v>83.75</v>
      </c>
      <c r="O463" s="118">
        <f>'Data Set'!$AI456</f>
        <v>60</v>
      </c>
      <c r="P463" s="118">
        <f>'Data Set'!$AO456</f>
        <v>55.5</v>
      </c>
      <c r="Q463" s="118">
        <f t="shared" si="14"/>
        <v>64.875</v>
      </c>
      <c r="R463" s="118">
        <f>ROWS($M$9:M463)</f>
        <v>455</v>
      </c>
      <c r="S463" s="118" t="str">
        <f t="shared" si="15"/>
        <v/>
      </c>
      <c r="T463" s="118" t="str">
        <f>IFERROR(SMALL($S$9:$S$908,ROWS($S$9:S463)),"")</f>
        <v/>
      </c>
      <c r="U463" s="118"/>
    </row>
    <row r="464" spans="3:21">
      <c r="C464" t="str">
        <f>IFERROR(INDEX($L$9:$Q$908,$T463,COLUMNS($A$10:A464)),"")</f>
        <v/>
      </c>
      <c r="D464" t="str">
        <f>IFERROR(INDEX($L$9:$Q$908,$T463,COLUMNS($A$10:B464)),"")</f>
        <v/>
      </c>
      <c r="I464" s="6">
        <v>5</v>
      </c>
      <c r="K464" s="118">
        <f>'Data Set'!$H457</f>
        <v>5</v>
      </c>
      <c r="L464" s="145" t="str">
        <f>Examination!$B459</f>
        <v>Tymon Vargas</v>
      </c>
      <c r="M464" s="118">
        <f>'Data Set'!$W457</f>
        <v>62</v>
      </c>
      <c r="N464" s="118">
        <f>'Data Set'!$AC457</f>
        <v>75.25</v>
      </c>
      <c r="O464" s="118">
        <f>'Data Set'!$AI457</f>
        <v>76.75</v>
      </c>
      <c r="P464" s="118">
        <f>'Data Set'!$AO457</f>
        <v>67.5</v>
      </c>
      <c r="Q464" s="118">
        <f t="shared" si="14"/>
        <v>70.375</v>
      </c>
      <c r="R464" s="118">
        <f>ROWS($M$9:M464)</f>
        <v>456</v>
      </c>
      <c r="S464" s="118" t="str">
        <f t="shared" si="15"/>
        <v/>
      </c>
      <c r="T464" s="118" t="str">
        <f>IFERROR(SMALL($S$9:$S$908,ROWS($S$9:S464)),"")</f>
        <v/>
      </c>
      <c r="U464" s="118"/>
    </row>
    <row r="465" spans="3:21">
      <c r="C465" t="str">
        <f>IFERROR(INDEX($L$9:$Q$908,$T464,COLUMNS($A$10:A465)),"")</f>
        <v/>
      </c>
      <c r="D465" t="str">
        <f>IFERROR(INDEX($L$9:$Q$908,$T464,COLUMNS($A$10:B465)),"")</f>
        <v/>
      </c>
      <c r="I465" s="91">
        <v>5</v>
      </c>
      <c r="K465" s="118">
        <f>'Data Set'!$H458</f>
        <v>5</v>
      </c>
      <c r="L465" s="145" t="str">
        <f>Examination!$B460</f>
        <v>Dana Valenzuela</v>
      </c>
      <c r="M465" s="118">
        <f>'Data Set'!$W458</f>
        <v>52.25</v>
      </c>
      <c r="N465" s="118">
        <f>'Data Set'!$AC458</f>
        <v>72.25</v>
      </c>
      <c r="O465" s="118">
        <f>'Data Set'!$AI458</f>
        <v>68.5</v>
      </c>
      <c r="P465" s="118">
        <f>'Data Set'!$AO458</f>
        <v>69.25</v>
      </c>
      <c r="Q465" s="118">
        <f t="shared" si="14"/>
        <v>65.5625</v>
      </c>
      <c r="R465" s="118">
        <f>ROWS($M$9:M465)</f>
        <v>457</v>
      </c>
      <c r="S465" s="118" t="str">
        <f t="shared" si="15"/>
        <v/>
      </c>
      <c r="T465" s="118" t="str">
        <f>IFERROR(SMALL($S$9:$S$908,ROWS($S$9:S465)),"")</f>
        <v/>
      </c>
      <c r="U465" s="118"/>
    </row>
    <row r="466" spans="3:21">
      <c r="C466" t="str">
        <f>IFERROR(INDEX($L$9:$Q$908,$T465,COLUMNS($A$10:A466)),"")</f>
        <v/>
      </c>
      <c r="D466" t="str">
        <f>IFERROR(INDEX($L$9:$Q$908,$T465,COLUMNS($A$10:B466)),"")</f>
        <v/>
      </c>
      <c r="I466" s="6">
        <v>5</v>
      </c>
      <c r="K466" s="118">
        <f>'Data Set'!$H459</f>
        <v>5</v>
      </c>
      <c r="L466" s="145" t="str">
        <f>Examination!$B461</f>
        <v>Safiyah Spooner</v>
      </c>
      <c r="M466" s="118">
        <f>'Data Set'!$W459</f>
        <v>84.75</v>
      </c>
      <c r="N466" s="118">
        <f>'Data Set'!$AC459</f>
        <v>56.25</v>
      </c>
      <c r="O466" s="118">
        <f>'Data Set'!$AI459</f>
        <v>60.75</v>
      </c>
      <c r="P466" s="118">
        <f>'Data Set'!$AO459</f>
        <v>60.75</v>
      </c>
      <c r="Q466" s="118">
        <f t="shared" si="14"/>
        <v>65.625</v>
      </c>
      <c r="R466" s="118">
        <f>ROWS($M$9:M466)</f>
        <v>458</v>
      </c>
      <c r="S466" s="118" t="str">
        <f t="shared" si="15"/>
        <v/>
      </c>
      <c r="T466" s="118" t="str">
        <f>IFERROR(SMALL($S$9:$S$908,ROWS($S$9:S466)),"")</f>
        <v/>
      </c>
      <c r="U466" s="118"/>
    </row>
    <row r="467" spans="3:21">
      <c r="C467" t="str">
        <f>IFERROR(INDEX($L$9:$Q$908,$T466,COLUMNS($A$10:A467)),"")</f>
        <v/>
      </c>
      <c r="D467" t="str">
        <f>IFERROR(INDEX($L$9:$Q$908,$T466,COLUMNS($A$10:B467)),"")</f>
        <v/>
      </c>
      <c r="I467" s="91">
        <v>5</v>
      </c>
      <c r="K467" s="118">
        <f>'Data Set'!$H460</f>
        <v>5</v>
      </c>
      <c r="L467" s="145" t="str">
        <f>Examination!$B462</f>
        <v>Marco Bate</v>
      </c>
      <c r="M467" s="118">
        <f>'Data Set'!$W460</f>
        <v>73.5</v>
      </c>
      <c r="N467" s="118">
        <f>'Data Set'!$AC460</f>
        <v>56.75</v>
      </c>
      <c r="O467" s="118">
        <f>'Data Set'!$AI460</f>
        <v>44.75</v>
      </c>
      <c r="P467" s="118">
        <f>'Data Set'!$AO460</f>
        <v>71.5</v>
      </c>
      <c r="Q467" s="118">
        <f t="shared" si="14"/>
        <v>61.625</v>
      </c>
      <c r="R467" s="118">
        <f>ROWS($M$9:M467)</f>
        <v>459</v>
      </c>
      <c r="S467" s="118" t="str">
        <f t="shared" si="15"/>
        <v/>
      </c>
      <c r="T467" s="118" t="str">
        <f>IFERROR(SMALL($S$9:$S$908,ROWS($S$9:S467)),"")</f>
        <v/>
      </c>
      <c r="U467" s="118"/>
    </row>
    <row r="468" spans="3:21">
      <c r="C468" t="str">
        <f>IFERROR(INDEX($L$9:$Q$908,$T467,COLUMNS($A$10:A468)),"")</f>
        <v/>
      </c>
      <c r="D468" t="str">
        <f>IFERROR(INDEX($L$9:$Q$908,$T467,COLUMNS($A$10:B468)),"")</f>
        <v/>
      </c>
      <c r="I468" s="6">
        <v>5</v>
      </c>
      <c r="K468" s="118">
        <f>'Data Set'!$H461</f>
        <v>5</v>
      </c>
      <c r="L468" s="145" t="str">
        <f>Examination!$B463</f>
        <v>Sarah Povey</v>
      </c>
      <c r="M468" s="118">
        <f>'Data Set'!$W461</f>
        <v>54.25</v>
      </c>
      <c r="N468" s="118">
        <f>'Data Set'!$AC461</f>
        <v>72.75</v>
      </c>
      <c r="O468" s="118">
        <f>'Data Set'!$AI461</f>
        <v>69</v>
      </c>
      <c r="P468" s="118">
        <f>'Data Set'!$AO461</f>
        <v>69.75</v>
      </c>
      <c r="Q468" s="118">
        <f t="shared" si="14"/>
        <v>66.4375</v>
      </c>
      <c r="R468" s="118">
        <f>ROWS($M$9:M468)</f>
        <v>460</v>
      </c>
      <c r="S468" s="118" t="str">
        <f t="shared" si="15"/>
        <v/>
      </c>
      <c r="T468" s="118" t="str">
        <f>IFERROR(SMALL($S$9:$S$908,ROWS($S$9:S468)),"")</f>
        <v/>
      </c>
      <c r="U468" s="118"/>
    </row>
    <row r="469" spans="3:21">
      <c r="C469" t="str">
        <f>IFERROR(INDEX($L$9:$Q$908,$T468,COLUMNS($A$10:A469)),"")</f>
        <v/>
      </c>
      <c r="D469" t="str">
        <f>IFERROR(INDEX($L$9:$Q$908,$T468,COLUMNS($A$10:B469)),"")</f>
        <v/>
      </c>
      <c r="I469" s="91">
        <v>6</v>
      </c>
      <c r="K469" s="118">
        <f>'Data Set'!$H462</f>
        <v>5</v>
      </c>
      <c r="L469" s="145" t="str">
        <f>Examination!$B464</f>
        <v>Isabel Gardiner</v>
      </c>
      <c r="M469" s="118">
        <f>'Data Set'!$W462</f>
        <v>74</v>
      </c>
      <c r="N469" s="118">
        <f>'Data Set'!$AC462</f>
        <v>73.5</v>
      </c>
      <c r="O469" s="118">
        <f>'Data Set'!$AI462</f>
        <v>62.75</v>
      </c>
      <c r="P469" s="118">
        <f>'Data Set'!$AO462</f>
        <v>63.75</v>
      </c>
      <c r="Q469" s="118">
        <f t="shared" si="14"/>
        <v>68.5</v>
      </c>
      <c r="R469" s="118">
        <f>ROWS($M$9:M469)</f>
        <v>461</v>
      </c>
      <c r="S469" s="118" t="str">
        <f t="shared" si="15"/>
        <v/>
      </c>
      <c r="T469" s="118" t="str">
        <f>IFERROR(SMALL($S$9:$S$908,ROWS($S$9:S469)),"")</f>
        <v/>
      </c>
      <c r="U469" s="118"/>
    </row>
    <row r="470" spans="3:21">
      <c r="C470" t="str">
        <f>IFERROR(INDEX($L$9:$Q$908,$T469,COLUMNS($A$10:A470)),"")</f>
        <v/>
      </c>
      <c r="D470" t="str">
        <f>IFERROR(INDEX($L$9:$Q$908,$T469,COLUMNS($A$10:B470)),"")</f>
        <v/>
      </c>
      <c r="I470" s="6">
        <v>6</v>
      </c>
      <c r="K470" s="118">
        <f>'Data Set'!$H463</f>
        <v>5</v>
      </c>
      <c r="L470" s="145" t="str">
        <f>Examination!$B465</f>
        <v>Stephen Whyte</v>
      </c>
      <c r="M470" s="118">
        <f>'Data Set'!$W463</f>
        <v>53.75</v>
      </c>
      <c r="N470" s="118">
        <f>'Data Set'!$AC463</f>
        <v>67.5</v>
      </c>
      <c r="O470" s="118">
        <f>'Data Set'!$AI463</f>
        <v>48.25</v>
      </c>
      <c r="P470" s="118">
        <f>'Data Set'!$AO463</f>
        <v>70</v>
      </c>
      <c r="Q470" s="118">
        <f t="shared" si="14"/>
        <v>59.875</v>
      </c>
      <c r="R470" s="118">
        <f>ROWS($M$9:M470)</f>
        <v>462</v>
      </c>
      <c r="S470" s="118" t="str">
        <f t="shared" si="15"/>
        <v/>
      </c>
      <c r="T470" s="118" t="str">
        <f>IFERROR(SMALL($S$9:$S$908,ROWS($S$9:S470)),"")</f>
        <v/>
      </c>
      <c r="U470" s="118"/>
    </row>
    <row r="471" spans="3:21">
      <c r="C471" t="str">
        <f>IFERROR(INDEX($L$9:$Q$908,$T470,COLUMNS($A$10:A471)),"")</f>
        <v/>
      </c>
      <c r="D471" t="str">
        <f>IFERROR(INDEX($L$9:$Q$908,$T470,COLUMNS($A$10:B471)),"")</f>
        <v/>
      </c>
      <c r="I471" s="91">
        <v>6</v>
      </c>
      <c r="K471" s="118">
        <f>'Data Set'!$H464</f>
        <v>5</v>
      </c>
      <c r="L471" s="145" t="str">
        <f>Examination!$B466</f>
        <v>Princess Swan</v>
      </c>
      <c r="M471" s="118">
        <f>'Data Set'!$W464</f>
        <v>72.25</v>
      </c>
      <c r="N471" s="118">
        <f>'Data Set'!$AC464</f>
        <v>64</v>
      </c>
      <c r="O471" s="118">
        <f>'Data Set'!$AI464</f>
        <v>69</v>
      </c>
      <c r="P471" s="118">
        <f>'Data Set'!$AO464</f>
        <v>75.25</v>
      </c>
      <c r="Q471" s="118">
        <f t="shared" si="14"/>
        <v>70.125</v>
      </c>
      <c r="R471" s="118">
        <f>ROWS($M$9:M471)</f>
        <v>463</v>
      </c>
      <c r="S471" s="118" t="str">
        <f t="shared" si="15"/>
        <v/>
      </c>
      <c r="T471" s="118" t="str">
        <f>IFERROR(SMALL($S$9:$S$908,ROWS($S$9:S471)),"")</f>
        <v/>
      </c>
      <c r="U471" s="118"/>
    </row>
    <row r="472" spans="3:21">
      <c r="C472" t="str">
        <f>IFERROR(INDEX($L$9:$Q$908,$T471,COLUMNS($A$10:A472)),"")</f>
        <v/>
      </c>
      <c r="D472" t="str">
        <f>IFERROR(INDEX($L$9:$Q$908,$T471,COLUMNS($A$10:B472)),"")</f>
        <v/>
      </c>
      <c r="I472" s="6">
        <v>6</v>
      </c>
      <c r="K472" s="118">
        <f>'Data Set'!$H465</f>
        <v>5</v>
      </c>
      <c r="L472" s="145" t="str">
        <f>Examination!$B467</f>
        <v>Devante Sears</v>
      </c>
      <c r="M472" s="118">
        <f>'Data Set'!$W465</f>
        <v>74</v>
      </c>
      <c r="N472" s="118">
        <f>'Data Set'!$AC465</f>
        <v>73.5</v>
      </c>
      <c r="O472" s="118">
        <f>'Data Set'!$AI465</f>
        <v>69.75</v>
      </c>
      <c r="P472" s="118">
        <f>'Data Set'!$AO465</f>
        <v>62.5</v>
      </c>
      <c r="Q472" s="118">
        <f t="shared" si="14"/>
        <v>69.9375</v>
      </c>
      <c r="R472" s="118">
        <f>ROWS($M$9:M472)</f>
        <v>464</v>
      </c>
      <c r="S472" s="118" t="str">
        <f t="shared" si="15"/>
        <v/>
      </c>
      <c r="T472" s="118" t="str">
        <f>IFERROR(SMALL($S$9:$S$908,ROWS($S$9:S472)),"")</f>
        <v/>
      </c>
      <c r="U472" s="118"/>
    </row>
    <row r="473" spans="3:21">
      <c r="C473" t="str">
        <f>IFERROR(INDEX($L$9:$Q$908,$T472,COLUMNS($A$10:A473)),"")</f>
        <v/>
      </c>
      <c r="D473" t="str">
        <f>IFERROR(INDEX($L$9:$Q$908,$T472,COLUMNS($A$10:B473)),"")</f>
        <v/>
      </c>
      <c r="I473" s="91">
        <v>6</v>
      </c>
      <c r="K473" s="118">
        <f>'Data Set'!$H466</f>
        <v>6</v>
      </c>
      <c r="L473" s="145" t="str">
        <f>Examination!$B468</f>
        <v>Marianna Callaghan</v>
      </c>
      <c r="M473" s="118">
        <f>'Data Set'!$W466</f>
        <v>67</v>
      </c>
      <c r="N473" s="118">
        <f>'Data Set'!$AC466</f>
        <v>61.25</v>
      </c>
      <c r="O473" s="118">
        <f>'Data Set'!$AI466</f>
        <v>59</v>
      </c>
      <c r="P473" s="118">
        <f>'Data Set'!$AO466</f>
        <v>60</v>
      </c>
      <c r="Q473" s="118">
        <f t="shared" si="14"/>
        <v>61.8125</v>
      </c>
      <c r="R473" s="118">
        <f>ROWS($M$9:M473)</f>
        <v>465</v>
      </c>
      <c r="S473" s="118" t="str">
        <f t="shared" si="15"/>
        <v/>
      </c>
      <c r="T473" s="118" t="str">
        <f>IFERROR(SMALL($S$9:$S$908,ROWS($S$9:S473)),"")</f>
        <v/>
      </c>
      <c r="U473" s="118"/>
    </row>
    <row r="474" spans="3:21">
      <c r="C474" t="str">
        <f>IFERROR(INDEX($L$9:$Q$908,$T473,COLUMNS($A$10:A474)),"")</f>
        <v/>
      </c>
      <c r="D474" t="str">
        <f>IFERROR(INDEX($L$9:$Q$908,$T473,COLUMNS($A$10:B474)),"")</f>
        <v/>
      </c>
      <c r="I474" s="6">
        <v>6</v>
      </c>
      <c r="K474" s="118">
        <f>'Data Set'!$H467</f>
        <v>6</v>
      </c>
      <c r="L474" s="145" t="str">
        <f>Examination!$B469</f>
        <v>Manal Clements</v>
      </c>
      <c r="M474" s="118">
        <f>'Data Set'!$W467</f>
        <v>61.5</v>
      </c>
      <c r="N474" s="118">
        <f>'Data Set'!$AC467</f>
        <v>60.5</v>
      </c>
      <c r="O474" s="118">
        <f>'Data Set'!$AI467</f>
        <v>65.75</v>
      </c>
      <c r="P474" s="118">
        <f>'Data Set'!$AO467</f>
        <v>64</v>
      </c>
      <c r="Q474" s="118">
        <f t="shared" si="14"/>
        <v>62.9375</v>
      </c>
      <c r="R474" s="118">
        <f>ROWS($M$9:M474)</f>
        <v>466</v>
      </c>
      <c r="S474" s="118" t="str">
        <f t="shared" si="15"/>
        <v/>
      </c>
      <c r="T474" s="118" t="str">
        <f>IFERROR(SMALL($S$9:$S$908,ROWS($S$9:S474)),"")</f>
        <v/>
      </c>
      <c r="U474" s="118"/>
    </row>
    <row r="475" spans="3:21">
      <c r="C475" t="str">
        <f>IFERROR(INDEX($L$9:$Q$908,$T474,COLUMNS($A$10:A475)),"")</f>
        <v/>
      </c>
      <c r="D475" t="str">
        <f>IFERROR(INDEX($L$9:$Q$908,$T474,COLUMNS($A$10:B475)),"")</f>
        <v/>
      </c>
      <c r="I475" s="91">
        <v>6</v>
      </c>
      <c r="K475" s="118">
        <f>'Data Set'!$H468</f>
        <v>6</v>
      </c>
      <c r="L475" s="145" t="str">
        <f>Examination!$B470</f>
        <v>Shawn Osborne</v>
      </c>
      <c r="M475" s="118">
        <f>'Data Set'!$W468</f>
        <v>69.25</v>
      </c>
      <c r="N475" s="118">
        <f>'Data Set'!$AC468</f>
        <v>56.5</v>
      </c>
      <c r="O475" s="118">
        <f>'Data Set'!$AI468</f>
        <v>63.75</v>
      </c>
      <c r="P475" s="118">
        <f>'Data Set'!$AO468</f>
        <v>65</v>
      </c>
      <c r="Q475" s="118">
        <f t="shared" si="14"/>
        <v>63.625</v>
      </c>
      <c r="R475" s="118">
        <f>ROWS($M$9:M475)</f>
        <v>467</v>
      </c>
      <c r="S475" s="118" t="str">
        <f t="shared" si="15"/>
        <v/>
      </c>
      <c r="T475" s="118" t="str">
        <f>IFERROR(SMALL($S$9:$S$908,ROWS($S$9:S475)),"")</f>
        <v/>
      </c>
      <c r="U475" s="118"/>
    </row>
    <row r="476" spans="3:21">
      <c r="C476" t="str">
        <f>IFERROR(INDEX($L$9:$Q$908,$T475,COLUMNS($A$10:A476)),"")</f>
        <v/>
      </c>
      <c r="D476" t="str">
        <f>IFERROR(INDEX($L$9:$Q$908,$T475,COLUMNS($A$10:B476)),"")</f>
        <v/>
      </c>
      <c r="I476" s="6">
        <v>6</v>
      </c>
      <c r="K476" s="118">
        <f>'Data Set'!$H469</f>
        <v>6</v>
      </c>
      <c r="L476" s="145" t="str">
        <f>Examination!$B471</f>
        <v>Tylor Mack</v>
      </c>
      <c r="M476" s="118">
        <f>'Data Set'!$W469</f>
        <v>51.75</v>
      </c>
      <c r="N476" s="118">
        <f>'Data Set'!$AC469</f>
        <v>72.25</v>
      </c>
      <c r="O476" s="118">
        <f>'Data Set'!$AI469</f>
        <v>67.25</v>
      </c>
      <c r="P476" s="118">
        <f>'Data Set'!$AO469</f>
        <v>55</v>
      </c>
      <c r="Q476" s="118">
        <f t="shared" si="14"/>
        <v>61.5625</v>
      </c>
      <c r="R476" s="118">
        <f>ROWS($M$9:M476)</f>
        <v>468</v>
      </c>
      <c r="S476" s="118" t="str">
        <f t="shared" si="15"/>
        <v/>
      </c>
      <c r="T476" s="118" t="str">
        <f>IFERROR(SMALL($S$9:$S$908,ROWS($S$9:S476)),"")</f>
        <v/>
      </c>
      <c r="U476" s="118"/>
    </row>
    <row r="477" spans="3:21">
      <c r="C477" t="str">
        <f>IFERROR(INDEX($L$9:$Q$908,$T476,COLUMNS($A$10:A477)),"")</f>
        <v/>
      </c>
      <c r="D477" t="str">
        <f>IFERROR(INDEX($L$9:$Q$908,$T476,COLUMNS($A$10:B477)),"")</f>
        <v/>
      </c>
      <c r="I477" s="91">
        <v>6</v>
      </c>
      <c r="K477" s="118">
        <f>'Data Set'!$H470</f>
        <v>6</v>
      </c>
      <c r="L477" s="145" t="str">
        <f>Examination!$B472</f>
        <v>Rivka Dawson</v>
      </c>
      <c r="M477" s="118">
        <f>'Data Set'!$W470</f>
        <v>55.75</v>
      </c>
      <c r="N477" s="118">
        <f>'Data Set'!$AC470</f>
        <v>60.5</v>
      </c>
      <c r="O477" s="118">
        <f>'Data Set'!$AI470</f>
        <v>64.25</v>
      </c>
      <c r="P477" s="118">
        <f>'Data Set'!$AO470</f>
        <v>61</v>
      </c>
      <c r="Q477" s="118">
        <f t="shared" si="14"/>
        <v>60.375</v>
      </c>
      <c r="R477" s="118">
        <f>ROWS($M$9:M477)</f>
        <v>469</v>
      </c>
      <c r="S477" s="118" t="str">
        <f t="shared" si="15"/>
        <v/>
      </c>
      <c r="T477" s="118" t="str">
        <f>IFERROR(SMALL($S$9:$S$908,ROWS($S$9:S477)),"")</f>
        <v/>
      </c>
      <c r="U477" s="118"/>
    </row>
    <row r="478" spans="3:21">
      <c r="C478" t="str">
        <f>IFERROR(INDEX($L$9:$Q$908,$T477,COLUMNS($A$10:A478)),"")</f>
        <v/>
      </c>
      <c r="D478" t="str">
        <f>IFERROR(INDEX($L$9:$Q$908,$T477,COLUMNS($A$10:B478)),"")</f>
        <v/>
      </c>
      <c r="I478" s="6">
        <v>6</v>
      </c>
      <c r="K478" s="118">
        <f>'Data Set'!$H471</f>
        <v>6</v>
      </c>
      <c r="L478" s="145" t="str">
        <f>Examination!$B473</f>
        <v>Cali Edge</v>
      </c>
      <c r="M478" s="118">
        <f>'Data Set'!$W471</f>
        <v>54.75</v>
      </c>
      <c r="N478" s="118">
        <f>'Data Set'!$AC471</f>
        <v>56</v>
      </c>
      <c r="O478" s="118">
        <f>'Data Set'!$AI471</f>
        <v>79.75</v>
      </c>
      <c r="P478" s="118">
        <f>'Data Set'!$AO471</f>
        <v>68.75</v>
      </c>
      <c r="Q478" s="118">
        <f t="shared" si="14"/>
        <v>64.8125</v>
      </c>
      <c r="R478" s="118">
        <f>ROWS($M$9:M478)</f>
        <v>470</v>
      </c>
      <c r="S478" s="118" t="str">
        <f t="shared" si="15"/>
        <v/>
      </c>
      <c r="T478" s="118" t="str">
        <f>IFERROR(SMALL($S$9:$S$908,ROWS($S$9:S478)),"")</f>
        <v/>
      </c>
      <c r="U478" s="118"/>
    </row>
    <row r="479" spans="3:21">
      <c r="C479" t="str">
        <f>IFERROR(INDEX($L$9:$Q$908,$T478,COLUMNS($A$10:A479)),"")</f>
        <v/>
      </c>
      <c r="D479" t="str">
        <f>IFERROR(INDEX($L$9:$Q$908,$T478,COLUMNS($A$10:B479)),"")</f>
        <v/>
      </c>
      <c r="I479" s="91">
        <v>6</v>
      </c>
      <c r="K479" s="118">
        <f>'Data Set'!$H472</f>
        <v>6</v>
      </c>
      <c r="L479" s="145" t="str">
        <f>Examination!$B474</f>
        <v>Caden Fields</v>
      </c>
      <c r="M479" s="118">
        <f>'Data Set'!$W472</f>
        <v>76</v>
      </c>
      <c r="N479" s="118">
        <f>'Data Set'!$AC472</f>
        <v>73.5</v>
      </c>
      <c r="O479" s="118">
        <f>'Data Set'!$AI472</f>
        <v>87.75</v>
      </c>
      <c r="P479" s="118">
        <f>'Data Set'!$AO472</f>
        <v>69.25</v>
      </c>
      <c r="Q479" s="118">
        <f t="shared" si="14"/>
        <v>76.625</v>
      </c>
      <c r="R479" s="118">
        <f>ROWS($M$9:M479)</f>
        <v>471</v>
      </c>
      <c r="S479" s="118" t="str">
        <f t="shared" si="15"/>
        <v/>
      </c>
      <c r="T479" s="118" t="str">
        <f>IFERROR(SMALL($S$9:$S$908,ROWS($S$9:S479)),"")</f>
        <v/>
      </c>
      <c r="U479" s="118"/>
    </row>
    <row r="480" spans="3:21">
      <c r="C480" t="str">
        <f>IFERROR(INDEX($L$9:$Q$908,$T479,COLUMNS($A$10:A480)),"")</f>
        <v/>
      </c>
      <c r="D480" t="str">
        <f>IFERROR(INDEX($L$9:$Q$908,$T479,COLUMNS($A$10:B480)),"")</f>
        <v/>
      </c>
      <c r="I480" s="6">
        <v>6</v>
      </c>
      <c r="K480" s="118">
        <f>'Data Set'!$H473</f>
        <v>6</v>
      </c>
      <c r="L480" s="145" t="str">
        <f>Examination!$B475</f>
        <v>Coral Melendez</v>
      </c>
      <c r="M480" s="118">
        <f>'Data Set'!$W473</f>
        <v>62.5</v>
      </c>
      <c r="N480" s="118">
        <f>'Data Set'!$AC473</f>
        <v>62.5</v>
      </c>
      <c r="O480" s="118">
        <f>'Data Set'!$AI473</f>
        <v>71.5</v>
      </c>
      <c r="P480" s="118">
        <f>'Data Set'!$AO473</f>
        <v>69.5</v>
      </c>
      <c r="Q480" s="118">
        <f t="shared" si="14"/>
        <v>66.5</v>
      </c>
      <c r="R480" s="118">
        <f>ROWS($M$9:M480)</f>
        <v>472</v>
      </c>
      <c r="S480" s="118" t="str">
        <f t="shared" si="15"/>
        <v/>
      </c>
      <c r="T480" s="118" t="str">
        <f>IFERROR(SMALL($S$9:$S$908,ROWS($S$9:S480)),"")</f>
        <v/>
      </c>
      <c r="U480" s="118"/>
    </row>
    <row r="481" spans="3:21">
      <c r="C481" t="str">
        <f>IFERROR(INDEX($L$9:$Q$908,$T480,COLUMNS($A$10:A481)),"")</f>
        <v/>
      </c>
      <c r="D481" t="str">
        <f>IFERROR(INDEX($L$9:$Q$908,$T480,COLUMNS($A$10:B481)),"")</f>
        <v/>
      </c>
      <c r="I481" s="91">
        <v>6</v>
      </c>
      <c r="K481" s="118">
        <f>'Data Set'!$H474</f>
        <v>6</v>
      </c>
      <c r="L481" s="145" t="str">
        <f>Examination!$B476</f>
        <v>Madina Dickinson</v>
      </c>
      <c r="M481" s="118">
        <f>'Data Set'!$W474</f>
        <v>75.5</v>
      </c>
      <c r="N481" s="118">
        <f>'Data Set'!$AC474</f>
        <v>60</v>
      </c>
      <c r="O481" s="118">
        <f>'Data Set'!$AI474</f>
        <v>55.75</v>
      </c>
      <c r="P481" s="118">
        <f>'Data Set'!$AO474</f>
        <v>52.75</v>
      </c>
      <c r="Q481" s="118">
        <f t="shared" si="14"/>
        <v>61</v>
      </c>
      <c r="R481" s="118">
        <f>ROWS($M$9:M481)</f>
        <v>473</v>
      </c>
      <c r="S481" s="118" t="str">
        <f t="shared" si="15"/>
        <v/>
      </c>
      <c r="T481" s="118" t="str">
        <f>IFERROR(SMALL($S$9:$S$908,ROWS($S$9:S481)),"")</f>
        <v/>
      </c>
      <c r="U481" s="118"/>
    </row>
    <row r="482" spans="3:21">
      <c r="C482" t="str">
        <f>IFERROR(INDEX($L$9:$Q$908,$T481,COLUMNS($A$10:A482)),"")</f>
        <v/>
      </c>
      <c r="D482" t="str">
        <f>IFERROR(INDEX($L$9:$Q$908,$T481,COLUMNS($A$10:B482)),"")</f>
        <v/>
      </c>
      <c r="I482" s="6">
        <v>6</v>
      </c>
      <c r="K482" s="118">
        <f>'Data Set'!$H475</f>
        <v>6</v>
      </c>
      <c r="L482" s="145" t="str">
        <f>Examination!$B477</f>
        <v>Alyx Feeney</v>
      </c>
      <c r="M482" s="118">
        <f>'Data Set'!$W475</f>
        <v>72.75</v>
      </c>
      <c r="N482" s="118">
        <f>'Data Set'!$AC475</f>
        <v>59.5</v>
      </c>
      <c r="O482" s="118">
        <f>'Data Set'!$AI475</f>
        <v>63.25</v>
      </c>
      <c r="P482" s="118">
        <f>'Data Set'!$AO475</f>
        <v>65</v>
      </c>
      <c r="Q482" s="118">
        <f t="shared" si="14"/>
        <v>65.125</v>
      </c>
      <c r="R482" s="118">
        <f>ROWS($M$9:M482)</f>
        <v>474</v>
      </c>
      <c r="S482" s="118" t="str">
        <f t="shared" si="15"/>
        <v/>
      </c>
      <c r="T482" s="118" t="str">
        <f>IFERROR(SMALL($S$9:$S$908,ROWS($S$9:S482)),"")</f>
        <v/>
      </c>
      <c r="U482" s="118"/>
    </row>
    <row r="483" spans="3:21">
      <c r="C483" t="str">
        <f>IFERROR(INDEX($L$9:$Q$908,$T482,COLUMNS($A$10:A483)),"")</f>
        <v/>
      </c>
      <c r="D483" t="str">
        <f>IFERROR(INDEX($L$9:$Q$908,$T482,COLUMNS($A$10:B483)),"")</f>
        <v/>
      </c>
      <c r="I483" s="91">
        <v>6</v>
      </c>
      <c r="K483" s="118">
        <f>'Data Set'!$H476</f>
        <v>6</v>
      </c>
      <c r="L483" s="145" t="str">
        <f>Examination!$B478</f>
        <v>Maya Fox</v>
      </c>
      <c r="M483" s="118">
        <f>'Data Set'!$W476</f>
        <v>78</v>
      </c>
      <c r="N483" s="118">
        <f>'Data Set'!$AC476</f>
        <v>51.75</v>
      </c>
      <c r="O483" s="118">
        <f>'Data Set'!$AI476</f>
        <v>75.25</v>
      </c>
      <c r="P483" s="118">
        <f>'Data Set'!$AO476</f>
        <v>44</v>
      </c>
      <c r="Q483" s="118">
        <f t="shared" si="14"/>
        <v>62.25</v>
      </c>
      <c r="R483" s="118">
        <f>ROWS($M$9:M483)</f>
        <v>475</v>
      </c>
      <c r="S483" s="118" t="str">
        <f t="shared" si="15"/>
        <v/>
      </c>
      <c r="T483" s="118" t="str">
        <f>IFERROR(SMALL($S$9:$S$908,ROWS($S$9:S483)),"")</f>
        <v/>
      </c>
      <c r="U483" s="118"/>
    </row>
    <row r="484" spans="3:21">
      <c r="C484" t="str">
        <f>IFERROR(INDEX($L$9:$Q$908,$T483,COLUMNS($A$10:A484)),"")</f>
        <v/>
      </c>
      <c r="D484" t="str">
        <f>IFERROR(INDEX($L$9:$Q$908,$T483,COLUMNS($A$10:B484)),"")</f>
        <v/>
      </c>
      <c r="I484" s="6">
        <v>6</v>
      </c>
      <c r="K484" s="118">
        <f>'Data Set'!$H477</f>
        <v>6</v>
      </c>
      <c r="L484" s="145" t="str">
        <f>Examination!$B479</f>
        <v>Faheem Perry</v>
      </c>
      <c r="M484" s="118">
        <f>'Data Set'!$W477</f>
        <v>58.75</v>
      </c>
      <c r="N484" s="118">
        <f>'Data Set'!$AC477</f>
        <v>51</v>
      </c>
      <c r="O484" s="118">
        <f>'Data Set'!$AI477</f>
        <v>89.75</v>
      </c>
      <c r="P484" s="118">
        <f>'Data Set'!$AO477</f>
        <v>52.25</v>
      </c>
      <c r="Q484" s="118">
        <f t="shared" si="14"/>
        <v>62.9375</v>
      </c>
      <c r="R484" s="118">
        <f>ROWS($M$9:M484)</f>
        <v>476</v>
      </c>
      <c r="S484" s="118" t="str">
        <f t="shared" si="15"/>
        <v/>
      </c>
      <c r="T484" s="118" t="str">
        <f>IFERROR(SMALL($S$9:$S$908,ROWS($S$9:S484)),"")</f>
        <v/>
      </c>
      <c r="U484" s="118"/>
    </row>
    <row r="485" spans="3:21">
      <c r="C485" t="str">
        <f>IFERROR(INDEX($L$9:$Q$908,$T484,COLUMNS($A$10:A485)),"")</f>
        <v/>
      </c>
      <c r="D485" t="str">
        <f>IFERROR(INDEX($L$9:$Q$908,$T484,COLUMNS($A$10:B485)),"")</f>
        <v/>
      </c>
      <c r="I485" s="91">
        <v>6</v>
      </c>
      <c r="K485" s="118">
        <f>'Data Set'!$H478</f>
        <v>6</v>
      </c>
      <c r="L485" s="145" t="str">
        <f>Examination!$B480</f>
        <v>Neave Bridges</v>
      </c>
      <c r="M485" s="118">
        <f>'Data Set'!$W478</f>
        <v>63.25</v>
      </c>
      <c r="N485" s="118">
        <f>'Data Set'!$AC478</f>
        <v>71</v>
      </c>
      <c r="O485" s="118">
        <f>'Data Set'!$AI478</f>
        <v>73.5</v>
      </c>
      <c r="P485" s="118">
        <f>'Data Set'!$AO478</f>
        <v>56.5</v>
      </c>
      <c r="Q485" s="118">
        <f t="shared" si="14"/>
        <v>66.0625</v>
      </c>
      <c r="R485" s="118">
        <f>ROWS($M$9:M485)</f>
        <v>477</v>
      </c>
      <c r="S485" s="118" t="str">
        <f t="shared" si="15"/>
        <v/>
      </c>
      <c r="T485" s="118" t="str">
        <f>IFERROR(SMALL($S$9:$S$908,ROWS($S$9:S485)),"")</f>
        <v/>
      </c>
      <c r="U485" s="118"/>
    </row>
    <row r="486" spans="3:21">
      <c r="C486" t="str">
        <f>IFERROR(INDEX($L$9:$Q$908,$T485,COLUMNS($A$10:A486)),"")</f>
        <v/>
      </c>
      <c r="D486" t="str">
        <f>IFERROR(INDEX($L$9:$Q$908,$T485,COLUMNS($A$10:B486)),"")</f>
        <v/>
      </c>
      <c r="I486" s="6">
        <v>6</v>
      </c>
      <c r="K486" s="118">
        <f>'Data Set'!$H479</f>
        <v>6</v>
      </c>
      <c r="L486" s="145" t="str">
        <f>Examination!$B481</f>
        <v>Karson Lu</v>
      </c>
      <c r="M486" s="118">
        <f>'Data Set'!$W479</f>
        <v>71.75</v>
      </c>
      <c r="N486" s="118">
        <f>'Data Set'!$AC479</f>
        <v>62.5</v>
      </c>
      <c r="O486" s="118">
        <f>'Data Set'!$AI479</f>
        <v>51.5</v>
      </c>
      <c r="P486" s="118">
        <f>'Data Set'!$AO479</f>
        <v>62.5</v>
      </c>
      <c r="Q486" s="118">
        <f t="shared" si="14"/>
        <v>62.0625</v>
      </c>
      <c r="R486" s="118">
        <f>ROWS($M$9:M486)</f>
        <v>478</v>
      </c>
      <c r="S486" s="118" t="str">
        <f t="shared" si="15"/>
        <v/>
      </c>
      <c r="T486" s="118" t="str">
        <f>IFERROR(SMALL($S$9:$S$908,ROWS($S$9:S486)),"")</f>
        <v/>
      </c>
      <c r="U486" s="118"/>
    </row>
    <row r="487" spans="3:21">
      <c r="C487" t="str">
        <f>IFERROR(INDEX($L$9:$Q$908,$T486,COLUMNS($A$10:A487)),"")</f>
        <v/>
      </c>
      <c r="D487" t="str">
        <f>IFERROR(INDEX($L$9:$Q$908,$T486,COLUMNS($A$10:B487)),"")</f>
        <v/>
      </c>
      <c r="I487" s="91">
        <v>6</v>
      </c>
      <c r="K487" s="118">
        <f>'Data Set'!$H480</f>
        <v>6</v>
      </c>
      <c r="L487" s="145" t="str">
        <f>Examination!$B482</f>
        <v>Hamzah Humphreys</v>
      </c>
      <c r="M487" s="118">
        <f>'Data Set'!$W480</f>
        <v>69.25</v>
      </c>
      <c r="N487" s="118">
        <f>'Data Set'!$AC480</f>
        <v>69.75</v>
      </c>
      <c r="O487" s="118">
        <f>'Data Set'!$AI480</f>
        <v>56.5</v>
      </c>
      <c r="P487" s="118">
        <f>'Data Set'!$AO480</f>
        <v>59.5</v>
      </c>
      <c r="Q487" s="118">
        <f t="shared" si="14"/>
        <v>63.75</v>
      </c>
      <c r="R487" s="118">
        <f>ROWS($M$9:M487)</f>
        <v>479</v>
      </c>
      <c r="S487" s="118" t="str">
        <f t="shared" si="15"/>
        <v/>
      </c>
      <c r="T487" s="118" t="str">
        <f>IFERROR(SMALL($S$9:$S$908,ROWS($S$9:S487)),"")</f>
        <v/>
      </c>
      <c r="U487" s="118"/>
    </row>
    <row r="488" spans="3:21">
      <c r="C488" t="str">
        <f>IFERROR(INDEX($L$9:$Q$908,$T487,COLUMNS($A$10:A488)),"")</f>
        <v/>
      </c>
      <c r="D488" t="str">
        <f>IFERROR(INDEX($L$9:$Q$908,$T487,COLUMNS($A$10:B488)),"")</f>
        <v/>
      </c>
      <c r="I488" s="6">
        <v>6</v>
      </c>
      <c r="K488" s="118">
        <f>'Data Set'!$H481</f>
        <v>6</v>
      </c>
      <c r="L488" s="145" t="str">
        <f>Examination!$B483</f>
        <v>Kendall Horton</v>
      </c>
      <c r="M488" s="118">
        <f>'Data Set'!$W481</f>
        <v>67</v>
      </c>
      <c r="N488" s="118">
        <f>'Data Set'!$AC481</f>
        <v>54.5</v>
      </c>
      <c r="O488" s="118">
        <f>'Data Set'!$AI481</f>
        <v>69.75</v>
      </c>
      <c r="P488" s="118">
        <f>'Data Set'!$AO481</f>
        <v>61.75</v>
      </c>
      <c r="Q488" s="118">
        <f t="shared" si="14"/>
        <v>63.25</v>
      </c>
      <c r="R488" s="118">
        <f>ROWS($M$9:M488)</f>
        <v>480</v>
      </c>
      <c r="S488" s="118" t="str">
        <f t="shared" si="15"/>
        <v/>
      </c>
      <c r="T488" s="118" t="str">
        <f>IFERROR(SMALL($S$9:$S$908,ROWS($S$9:S488)),"")</f>
        <v/>
      </c>
      <c r="U488" s="118"/>
    </row>
    <row r="489" spans="3:21">
      <c r="C489" t="str">
        <f>IFERROR(INDEX($L$9:$Q$908,$T488,COLUMNS($A$10:A489)),"")</f>
        <v/>
      </c>
      <c r="D489" t="str">
        <f>IFERROR(INDEX($L$9:$Q$908,$T488,COLUMNS($A$10:B489)),"")</f>
        <v/>
      </c>
      <c r="I489" s="91">
        <v>6</v>
      </c>
      <c r="K489" s="118">
        <f>'Data Set'!$H482</f>
        <v>6</v>
      </c>
      <c r="L489" s="145" t="str">
        <f>Examination!$B484</f>
        <v>Ashley Field</v>
      </c>
      <c r="M489" s="118">
        <f>'Data Set'!$W482</f>
        <v>71</v>
      </c>
      <c r="N489" s="118">
        <f>'Data Set'!$AC482</f>
        <v>75.25</v>
      </c>
      <c r="O489" s="118">
        <f>'Data Set'!$AI482</f>
        <v>53.25</v>
      </c>
      <c r="P489" s="118">
        <f>'Data Set'!$AO482</f>
        <v>66.5</v>
      </c>
      <c r="Q489" s="118">
        <f t="shared" si="14"/>
        <v>66.5</v>
      </c>
      <c r="R489" s="118">
        <f>ROWS($M$9:M489)</f>
        <v>481</v>
      </c>
      <c r="S489" s="118" t="str">
        <f t="shared" si="15"/>
        <v/>
      </c>
      <c r="T489" s="118" t="str">
        <f>IFERROR(SMALL($S$9:$S$908,ROWS($S$9:S489)),"")</f>
        <v/>
      </c>
      <c r="U489" s="118"/>
    </row>
    <row r="490" spans="3:21">
      <c r="C490" t="str">
        <f>IFERROR(INDEX($L$9:$Q$908,$T489,COLUMNS($A$10:A490)),"")</f>
        <v/>
      </c>
      <c r="D490" t="str">
        <f>IFERROR(INDEX($L$9:$Q$908,$T489,COLUMNS($A$10:B490)),"")</f>
        <v/>
      </c>
      <c r="I490" s="6">
        <v>6</v>
      </c>
      <c r="K490" s="118">
        <f>'Data Set'!$H483</f>
        <v>6</v>
      </c>
      <c r="L490" s="145" t="str">
        <f>Examination!$B485</f>
        <v>Armaan Peck</v>
      </c>
      <c r="M490" s="118">
        <f>'Data Set'!$W483</f>
        <v>52.5</v>
      </c>
      <c r="N490" s="118">
        <f>'Data Set'!$AC483</f>
        <v>61.25</v>
      </c>
      <c r="O490" s="118">
        <f>'Data Set'!$AI483</f>
        <v>61.5</v>
      </c>
      <c r="P490" s="118">
        <f>'Data Set'!$AO483</f>
        <v>61.5</v>
      </c>
      <c r="Q490" s="118">
        <f t="shared" si="14"/>
        <v>59.1875</v>
      </c>
      <c r="R490" s="118">
        <f>ROWS($M$9:M490)</f>
        <v>482</v>
      </c>
      <c r="S490" s="118" t="str">
        <f t="shared" si="15"/>
        <v/>
      </c>
      <c r="T490" s="118" t="str">
        <f>IFERROR(SMALL($S$9:$S$908,ROWS($S$9:S490)),"")</f>
        <v/>
      </c>
      <c r="U490" s="118"/>
    </row>
    <row r="491" spans="3:21">
      <c r="C491" t="str">
        <f>IFERROR(INDEX($L$9:$Q$908,$T490,COLUMNS($A$10:A491)),"")</f>
        <v/>
      </c>
      <c r="D491" t="str">
        <f>IFERROR(INDEX($L$9:$Q$908,$T490,COLUMNS($A$10:B491)),"")</f>
        <v/>
      </c>
      <c r="I491" s="91">
        <v>6</v>
      </c>
      <c r="K491" s="118">
        <f>'Data Set'!$H484</f>
        <v>6</v>
      </c>
      <c r="L491" s="145" t="str">
        <f>Examination!$B486</f>
        <v>Kaylem Howard</v>
      </c>
      <c r="M491" s="118">
        <f>'Data Set'!$W484</f>
        <v>63.75</v>
      </c>
      <c r="N491" s="118">
        <f>'Data Set'!$AC484</f>
        <v>60.5</v>
      </c>
      <c r="O491" s="118">
        <f>'Data Set'!$AI484</f>
        <v>73.75</v>
      </c>
      <c r="P491" s="118">
        <f>'Data Set'!$AO484</f>
        <v>73.75</v>
      </c>
      <c r="Q491" s="118">
        <f t="shared" si="14"/>
        <v>67.9375</v>
      </c>
      <c r="R491" s="118">
        <f>ROWS($M$9:M491)</f>
        <v>483</v>
      </c>
      <c r="S491" s="118" t="str">
        <f t="shared" si="15"/>
        <v/>
      </c>
      <c r="T491" s="118" t="str">
        <f>IFERROR(SMALL($S$9:$S$908,ROWS($S$9:S491)),"")</f>
        <v/>
      </c>
      <c r="U491" s="118"/>
    </row>
    <row r="492" spans="3:21">
      <c r="C492" t="str">
        <f>IFERROR(INDEX($L$9:$Q$908,$T491,COLUMNS($A$10:A492)),"")</f>
        <v/>
      </c>
      <c r="D492" t="str">
        <f>IFERROR(INDEX($L$9:$Q$908,$T491,COLUMNS($A$10:B492)),"")</f>
        <v/>
      </c>
      <c r="I492" s="6">
        <v>6</v>
      </c>
      <c r="K492" s="118">
        <f>'Data Set'!$H485</f>
        <v>6</v>
      </c>
      <c r="L492" s="145" t="str">
        <f>Examination!$B487</f>
        <v>Tyrell Mcneill</v>
      </c>
      <c r="M492" s="118">
        <f>'Data Set'!$W485</f>
        <v>67</v>
      </c>
      <c r="N492" s="118">
        <f>'Data Set'!$AC485</f>
        <v>63.75</v>
      </c>
      <c r="O492" s="118">
        <f>'Data Set'!$AI485</f>
        <v>70.75</v>
      </c>
      <c r="P492" s="118">
        <f>'Data Set'!$AO485</f>
        <v>71.75</v>
      </c>
      <c r="Q492" s="118">
        <f t="shared" si="14"/>
        <v>68.3125</v>
      </c>
      <c r="R492" s="118">
        <f>ROWS($M$9:M492)</f>
        <v>484</v>
      </c>
      <c r="S492" s="118" t="str">
        <f t="shared" si="15"/>
        <v/>
      </c>
      <c r="T492" s="118" t="str">
        <f>IFERROR(SMALL($S$9:$S$908,ROWS($S$9:S492)),"")</f>
        <v/>
      </c>
      <c r="U492" s="118"/>
    </row>
    <row r="493" spans="3:21">
      <c r="C493" t="str">
        <f>IFERROR(INDEX($L$9:$Q$908,$T492,COLUMNS($A$10:A493)),"")</f>
        <v/>
      </c>
      <c r="D493" t="str">
        <f>IFERROR(INDEX($L$9:$Q$908,$T492,COLUMNS($A$10:B493)),"")</f>
        <v/>
      </c>
      <c r="I493" s="91">
        <v>6</v>
      </c>
      <c r="K493" s="118">
        <f>'Data Set'!$H486</f>
        <v>6</v>
      </c>
      <c r="L493" s="145" t="str">
        <f>Examination!$B488</f>
        <v>Micah Thompson</v>
      </c>
      <c r="M493" s="118">
        <f>'Data Set'!$W486</f>
        <v>74.25</v>
      </c>
      <c r="N493" s="118">
        <f>'Data Set'!$AC486</f>
        <v>46.5</v>
      </c>
      <c r="O493" s="118">
        <f>'Data Set'!$AI486</f>
        <v>65.75</v>
      </c>
      <c r="P493" s="118">
        <f>'Data Set'!$AO486</f>
        <v>68</v>
      </c>
      <c r="Q493" s="118">
        <f t="shared" si="14"/>
        <v>63.625</v>
      </c>
      <c r="R493" s="118">
        <f>ROWS($M$9:M493)</f>
        <v>485</v>
      </c>
      <c r="S493" s="118" t="str">
        <f t="shared" si="15"/>
        <v/>
      </c>
      <c r="T493" s="118" t="str">
        <f>IFERROR(SMALL($S$9:$S$908,ROWS($S$9:S493)),"")</f>
        <v/>
      </c>
      <c r="U493" s="118"/>
    </row>
    <row r="494" spans="3:21">
      <c r="C494" t="str">
        <f>IFERROR(INDEX($L$9:$Q$908,$T493,COLUMNS($A$10:A494)),"")</f>
        <v/>
      </c>
      <c r="D494" t="str">
        <f>IFERROR(INDEX($L$9:$Q$908,$T493,COLUMNS($A$10:B494)),"")</f>
        <v/>
      </c>
      <c r="I494" s="6">
        <v>6</v>
      </c>
      <c r="K494" s="118">
        <f>'Data Set'!$H487</f>
        <v>6</v>
      </c>
      <c r="L494" s="145" t="str">
        <f>Examination!$B489</f>
        <v>Tristan Bernal</v>
      </c>
      <c r="M494" s="118">
        <f>'Data Set'!$W487</f>
        <v>59.75</v>
      </c>
      <c r="N494" s="118">
        <f>'Data Set'!$AC487</f>
        <v>64</v>
      </c>
      <c r="O494" s="118">
        <f>'Data Set'!$AI487</f>
        <v>52.5</v>
      </c>
      <c r="P494" s="118">
        <f>'Data Set'!$AO487</f>
        <v>58.5</v>
      </c>
      <c r="Q494" s="118">
        <f t="shared" si="14"/>
        <v>58.6875</v>
      </c>
      <c r="R494" s="118">
        <f>ROWS($M$9:M494)</f>
        <v>486</v>
      </c>
      <c r="S494" s="118" t="str">
        <f t="shared" si="15"/>
        <v/>
      </c>
      <c r="T494" s="118" t="str">
        <f>IFERROR(SMALL($S$9:$S$908,ROWS($S$9:S494)),"")</f>
        <v/>
      </c>
      <c r="U494" s="118"/>
    </row>
    <row r="495" spans="3:21">
      <c r="C495" t="str">
        <f>IFERROR(INDEX($L$9:$Q$908,$T494,COLUMNS($A$10:A495)),"")</f>
        <v/>
      </c>
      <c r="D495" t="str">
        <f>IFERROR(INDEX($L$9:$Q$908,$T494,COLUMNS($A$10:B495)),"")</f>
        <v/>
      </c>
      <c r="I495" s="91">
        <v>6</v>
      </c>
      <c r="K495" s="118">
        <f>'Data Set'!$H488</f>
        <v>6</v>
      </c>
      <c r="L495" s="145" t="str">
        <f>Examination!$B490</f>
        <v>Forrest Steele</v>
      </c>
      <c r="M495" s="118">
        <f>'Data Set'!$W488</f>
        <v>54.25</v>
      </c>
      <c r="N495" s="118">
        <f>'Data Set'!$AC488</f>
        <v>59.75</v>
      </c>
      <c r="O495" s="118">
        <f>'Data Set'!$AI488</f>
        <v>71.25</v>
      </c>
      <c r="P495" s="118">
        <f>'Data Set'!$AO488</f>
        <v>64</v>
      </c>
      <c r="Q495" s="118">
        <f t="shared" si="14"/>
        <v>62.3125</v>
      </c>
      <c r="R495" s="118">
        <f>ROWS($M$9:M495)</f>
        <v>487</v>
      </c>
      <c r="S495" s="118" t="str">
        <f t="shared" si="15"/>
        <v/>
      </c>
      <c r="T495" s="118" t="str">
        <f>IFERROR(SMALL($S$9:$S$908,ROWS($S$9:S495)),"")</f>
        <v/>
      </c>
      <c r="U495" s="118"/>
    </row>
    <row r="496" spans="3:21">
      <c r="C496" t="str">
        <f>IFERROR(INDEX($L$9:$Q$908,$T495,COLUMNS($A$10:A496)),"")</f>
        <v/>
      </c>
      <c r="D496" t="str">
        <f>IFERROR(INDEX($L$9:$Q$908,$T495,COLUMNS($A$10:B496)),"")</f>
        <v/>
      </c>
      <c r="I496" s="6">
        <v>6</v>
      </c>
      <c r="K496" s="118">
        <f>'Data Set'!$H489</f>
        <v>6</v>
      </c>
      <c r="L496" s="145" t="str">
        <f>Examination!$B491</f>
        <v>Alexandria Sloan</v>
      </c>
      <c r="M496" s="118">
        <f>'Data Set'!$W489</f>
        <v>65.75</v>
      </c>
      <c r="N496" s="118">
        <f>'Data Set'!$AC489</f>
        <v>70</v>
      </c>
      <c r="O496" s="118">
        <f>'Data Set'!$AI489</f>
        <v>55.5</v>
      </c>
      <c r="P496" s="118">
        <f>'Data Set'!$AO489</f>
        <v>59</v>
      </c>
      <c r="Q496" s="118">
        <f t="shared" si="14"/>
        <v>62.5625</v>
      </c>
      <c r="R496" s="118">
        <f>ROWS($M$9:M496)</f>
        <v>488</v>
      </c>
      <c r="S496" s="118" t="str">
        <f t="shared" si="15"/>
        <v/>
      </c>
      <c r="T496" s="118" t="str">
        <f>IFERROR(SMALL($S$9:$S$908,ROWS($S$9:S496)),"")</f>
        <v/>
      </c>
      <c r="U496" s="118"/>
    </row>
    <row r="497" spans="3:21">
      <c r="C497" t="str">
        <f>IFERROR(INDEX($L$9:$Q$908,$T496,COLUMNS($A$10:A497)),"")</f>
        <v/>
      </c>
      <c r="D497" t="str">
        <f>IFERROR(INDEX($L$9:$Q$908,$T496,COLUMNS($A$10:B497)),"")</f>
        <v/>
      </c>
      <c r="I497" s="91">
        <v>6</v>
      </c>
      <c r="K497" s="118">
        <f>'Data Set'!$H490</f>
        <v>6</v>
      </c>
      <c r="L497" s="145" t="str">
        <f>Examination!$B492</f>
        <v>Bernice Fowler</v>
      </c>
      <c r="M497" s="118">
        <f>'Data Set'!$W490</f>
        <v>76.25</v>
      </c>
      <c r="N497" s="118">
        <f>'Data Set'!$AC490</f>
        <v>66.5</v>
      </c>
      <c r="O497" s="118">
        <f>'Data Set'!$AI490</f>
        <v>67.75</v>
      </c>
      <c r="P497" s="118">
        <f>'Data Set'!$AO490</f>
        <v>68.25</v>
      </c>
      <c r="Q497" s="118">
        <f t="shared" si="14"/>
        <v>69.6875</v>
      </c>
      <c r="R497" s="118">
        <f>ROWS($M$9:M497)</f>
        <v>489</v>
      </c>
      <c r="S497" s="118" t="str">
        <f t="shared" si="15"/>
        <v/>
      </c>
      <c r="T497" s="118" t="str">
        <f>IFERROR(SMALL($S$9:$S$908,ROWS($S$9:S497)),"")</f>
        <v/>
      </c>
      <c r="U497" s="118"/>
    </row>
    <row r="498" spans="3:21">
      <c r="C498" t="str">
        <f>IFERROR(INDEX($L$9:$Q$908,$T497,COLUMNS($A$10:A498)),"")</f>
        <v/>
      </c>
      <c r="D498" t="str">
        <f>IFERROR(INDEX($L$9:$Q$908,$T497,COLUMNS($A$10:B498)),"")</f>
        <v/>
      </c>
      <c r="I498" s="6">
        <v>6</v>
      </c>
      <c r="K498" s="118">
        <f>'Data Set'!$H491</f>
        <v>6</v>
      </c>
      <c r="L498" s="145" t="str">
        <f>Examination!$B493</f>
        <v>Asha Mccaffrey</v>
      </c>
      <c r="M498" s="118">
        <f>'Data Set'!$W491</f>
        <v>71.25</v>
      </c>
      <c r="N498" s="118">
        <f>'Data Set'!$AC491</f>
        <v>70</v>
      </c>
      <c r="O498" s="118">
        <f>'Data Set'!$AI491</f>
        <v>72.5</v>
      </c>
      <c r="P498" s="118">
        <f>'Data Set'!$AO491</f>
        <v>62</v>
      </c>
      <c r="Q498" s="118">
        <f t="shared" si="14"/>
        <v>68.9375</v>
      </c>
      <c r="R498" s="118">
        <f>ROWS($M$9:M498)</f>
        <v>490</v>
      </c>
      <c r="S498" s="118" t="str">
        <f t="shared" si="15"/>
        <v/>
      </c>
      <c r="T498" s="118" t="str">
        <f>IFERROR(SMALL($S$9:$S$908,ROWS($S$9:S498)),"")</f>
        <v/>
      </c>
      <c r="U498" s="118"/>
    </row>
    <row r="499" spans="3:21">
      <c r="C499" t="str">
        <f>IFERROR(INDEX($L$9:$Q$908,$T498,COLUMNS($A$10:A499)),"")</f>
        <v/>
      </c>
      <c r="D499" t="str">
        <f>IFERROR(INDEX($L$9:$Q$908,$T498,COLUMNS($A$10:B499)),"")</f>
        <v/>
      </c>
      <c r="I499" s="91">
        <v>6</v>
      </c>
      <c r="K499" s="118">
        <f>'Data Set'!$H492</f>
        <v>6</v>
      </c>
      <c r="L499" s="145" t="str">
        <f>Examination!$B494</f>
        <v>Saskia Munoz</v>
      </c>
      <c r="M499" s="118">
        <f>'Data Set'!$W492</f>
        <v>67.75</v>
      </c>
      <c r="N499" s="118">
        <f>'Data Set'!$AC492</f>
        <v>84.75</v>
      </c>
      <c r="O499" s="118">
        <f>'Data Set'!$AI492</f>
        <v>62.75</v>
      </c>
      <c r="P499" s="118">
        <f>'Data Set'!$AO492</f>
        <v>75.25</v>
      </c>
      <c r="Q499" s="118">
        <f t="shared" si="14"/>
        <v>72.625</v>
      </c>
      <c r="R499" s="118">
        <f>ROWS($M$9:M499)</f>
        <v>491</v>
      </c>
      <c r="S499" s="118" t="str">
        <f t="shared" si="15"/>
        <v/>
      </c>
      <c r="T499" s="118" t="str">
        <f>IFERROR(SMALL($S$9:$S$908,ROWS($S$9:S499)),"")</f>
        <v/>
      </c>
      <c r="U499" s="118"/>
    </row>
    <row r="500" spans="3:21">
      <c r="C500" t="str">
        <f>IFERROR(INDEX($L$9:$Q$908,$T499,COLUMNS($A$10:A500)),"")</f>
        <v/>
      </c>
      <c r="D500" t="str">
        <f>IFERROR(INDEX($L$9:$Q$908,$T499,COLUMNS($A$10:B500)),"")</f>
        <v/>
      </c>
      <c r="I500" s="6">
        <v>6</v>
      </c>
      <c r="K500" s="118">
        <f>'Data Set'!$H493</f>
        <v>6</v>
      </c>
      <c r="L500" s="145" t="str">
        <f>Examination!$B495</f>
        <v>Aiyla Best</v>
      </c>
      <c r="M500" s="118">
        <f>'Data Set'!$W493</f>
        <v>52.5</v>
      </c>
      <c r="N500" s="118">
        <f>'Data Set'!$AC493</f>
        <v>61.75</v>
      </c>
      <c r="O500" s="118">
        <f>'Data Set'!$AI493</f>
        <v>62</v>
      </c>
      <c r="P500" s="118">
        <f>'Data Set'!$AO493</f>
        <v>70</v>
      </c>
      <c r="Q500" s="118">
        <f t="shared" si="14"/>
        <v>61.5625</v>
      </c>
      <c r="R500" s="118">
        <f>ROWS($M$9:M500)</f>
        <v>492</v>
      </c>
      <c r="S500" s="118" t="str">
        <f t="shared" si="15"/>
        <v/>
      </c>
      <c r="T500" s="118" t="str">
        <f>IFERROR(SMALL($S$9:$S$908,ROWS($S$9:S500)),"")</f>
        <v/>
      </c>
      <c r="U500" s="118"/>
    </row>
    <row r="501" spans="3:21">
      <c r="C501" t="str">
        <f>IFERROR(INDEX($L$9:$Q$908,$T500,COLUMNS($A$10:A501)),"")</f>
        <v/>
      </c>
      <c r="D501" t="str">
        <f>IFERROR(INDEX($L$9:$Q$908,$T500,COLUMNS($A$10:B501)),"")</f>
        <v/>
      </c>
      <c r="I501" s="91">
        <v>6</v>
      </c>
      <c r="K501" s="118">
        <f>'Data Set'!$H494</f>
        <v>6</v>
      </c>
      <c r="L501" s="145" t="str">
        <f>Examination!$B496</f>
        <v>Paisley Peck</v>
      </c>
      <c r="M501" s="118">
        <f>'Data Set'!$W494</f>
        <v>58</v>
      </c>
      <c r="N501" s="118">
        <f>'Data Set'!$AC494</f>
        <v>83.5</v>
      </c>
      <c r="O501" s="118">
        <f>'Data Set'!$AI494</f>
        <v>59</v>
      </c>
      <c r="P501" s="118">
        <f>'Data Set'!$AO494</f>
        <v>62.5</v>
      </c>
      <c r="Q501" s="118">
        <f t="shared" si="14"/>
        <v>65.75</v>
      </c>
      <c r="R501" s="118">
        <f>ROWS($M$9:M501)</f>
        <v>493</v>
      </c>
      <c r="S501" s="118" t="str">
        <f t="shared" si="15"/>
        <v/>
      </c>
      <c r="T501" s="118" t="str">
        <f>IFERROR(SMALL($S$9:$S$908,ROWS($S$9:S501)),"")</f>
        <v/>
      </c>
      <c r="U501" s="118"/>
    </row>
    <row r="502" spans="3:21">
      <c r="C502" t="str">
        <f>IFERROR(INDEX($L$9:$Q$908,$T501,COLUMNS($A$10:A502)),"")</f>
        <v/>
      </c>
      <c r="I502" s="6">
        <v>6</v>
      </c>
      <c r="K502" s="118">
        <f>'Data Set'!$H495</f>
        <v>6</v>
      </c>
      <c r="L502" s="145" t="str">
        <f>Examination!$B497</f>
        <v>Devante Mackie</v>
      </c>
      <c r="M502" s="118">
        <f>'Data Set'!$W495</f>
        <v>63.5</v>
      </c>
      <c r="N502" s="118">
        <f>'Data Set'!$AC495</f>
        <v>55.25</v>
      </c>
      <c r="O502" s="118">
        <f>'Data Set'!$AI495</f>
        <v>61.75</v>
      </c>
      <c r="P502" s="118">
        <f>'Data Set'!$AO495</f>
        <v>79.5</v>
      </c>
      <c r="Q502" s="118">
        <f t="shared" si="14"/>
        <v>65</v>
      </c>
      <c r="R502" s="118">
        <f>ROWS($M$9:M502)</f>
        <v>494</v>
      </c>
      <c r="S502" s="118" t="str">
        <f t="shared" si="15"/>
        <v/>
      </c>
      <c r="T502" s="118" t="str">
        <f>IFERROR(SMALL($S$9:$S$908,ROWS($S$9:S502)),"")</f>
        <v/>
      </c>
      <c r="U502" s="118"/>
    </row>
    <row r="503" spans="3:21">
      <c r="C503" t="str">
        <f>IFERROR(INDEX($L$9:$Q$908,$T502,COLUMNS($A$10:A503)),"")</f>
        <v/>
      </c>
      <c r="I503" s="91">
        <v>6</v>
      </c>
      <c r="K503" s="118">
        <f>'Data Set'!$H496</f>
        <v>6</v>
      </c>
      <c r="L503" s="145" t="str">
        <f>Examination!$B498</f>
        <v>Wren Kirby</v>
      </c>
      <c r="M503" s="118">
        <f>'Data Set'!$W496</f>
        <v>84.25</v>
      </c>
      <c r="N503" s="118">
        <f>'Data Set'!$AC496</f>
        <v>59.75</v>
      </c>
      <c r="O503" s="118">
        <f>'Data Set'!$AI496</f>
        <v>52.75</v>
      </c>
      <c r="P503" s="118">
        <f>'Data Set'!$AO496</f>
        <v>67</v>
      </c>
      <c r="Q503" s="118">
        <f t="shared" si="14"/>
        <v>65.9375</v>
      </c>
      <c r="R503" s="118">
        <f>ROWS($M$9:M503)</f>
        <v>495</v>
      </c>
      <c r="S503" s="118" t="str">
        <f t="shared" si="15"/>
        <v/>
      </c>
      <c r="T503" s="118" t="str">
        <f>IFERROR(SMALL($S$9:$S$908,ROWS($S$9:S503)),"")</f>
        <v/>
      </c>
      <c r="U503" s="118"/>
    </row>
    <row r="504" spans="3:21">
      <c r="C504" t="str">
        <f>IFERROR(INDEX($L$9:$Q$908,$T503,COLUMNS($A$10:A504)),"")</f>
        <v/>
      </c>
      <c r="I504" s="6">
        <v>6</v>
      </c>
      <c r="K504" s="118">
        <f>'Data Set'!$H497</f>
        <v>6</v>
      </c>
      <c r="L504" s="145" t="str">
        <f>Examination!$B499</f>
        <v>Rhiann Luna</v>
      </c>
      <c r="M504" s="118">
        <f>'Data Set'!$W497</f>
        <v>64.5</v>
      </c>
      <c r="N504" s="118">
        <f>'Data Set'!$AC497</f>
        <v>64.25</v>
      </c>
      <c r="O504" s="118">
        <f>'Data Set'!$AI497</f>
        <v>57</v>
      </c>
      <c r="P504" s="118">
        <f>'Data Set'!$AO497</f>
        <v>64.5</v>
      </c>
      <c r="Q504" s="118">
        <f t="shared" si="14"/>
        <v>62.5625</v>
      </c>
      <c r="R504" s="118">
        <f>ROWS($M$9:M504)</f>
        <v>496</v>
      </c>
      <c r="S504" s="118" t="str">
        <f t="shared" si="15"/>
        <v/>
      </c>
      <c r="T504" s="118" t="str">
        <f>IFERROR(SMALL($S$9:$S$908,ROWS($S$9:S504)),"")</f>
        <v/>
      </c>
      <c r="U504" s="118"/>
    </row>
    <row r="505" spans="3:21">
      <c r="C505" t="str">
        <f>IFERROR(INDEX($L$9:$Q$908,$T504,COLUMNS($A$10:A505)),"")</f>
        <v/>
      </c>
      <c r="I505" s="91">
        <v>6</v>
      </c>
      <c r="K505" s="118">
        <f>'Data Set'!$H498</f>
        <v>6</v>
      </c>
      <c r="L505" s="145" t="str">
        <f>Examination!$B500</f>
        <v>Nana Goddard</v>
      </c>
      <c r="M505" s="118">
        <f>'Data Set'!$W498</f>
        <v>75.25</v>
      </c>
      <c r="N505" s="118">
        <f>'Data Set'!$AC498</f>
        <v>58</v>
      </c>
      <c r="O505" s="118">
        <f>'Data Set'!$AI498</f>
        <v>79.25</v>
      </c>
      <c r="P505" s="118">
        <f>'Data Set'!$AO498</f>
        <v>58</v>
      </c>
      <c r="Q505" s="118">
        <f t="shared" si="14"/>
        <v>67.625</v>
      </c>
      <c r="R505" s="118">
        <f>ROWS($M$9:M505)</f>
        <v>497</v>
      </c>
      <c r="S505" s="118" t="str">
        <f t="shared" si="15"/>
        <v/>
      </c>
      <c r="T505" s="118" t="str">
        <f>IFERROR(SMALL($S$9:$S$908,ROWS($S$9:S505)),"")</f>
        <v/>
      </c>
      <c r="U505" s="118"/>
    </row>
    <row r="506" spans="3:21">
      <c r="C506" t="str">
        <f>IFERROR(INDEX($L$9:$Q$908,$T505,COLUMNS($A$10:A506)),"")</f>
        <v/>
      </c>
      <c r="I506" s="6">
        <v>6</v>
      </c>
      <c r="K506" s="118">
        <f>'Data Set'!$H499</f>
        <v>6</v>
      </c>
      <c r="L506" s="145" t="str">
        <f>Examination!$B501</f>
        <v>Lewys Haines</v>
      </c>
      <c r="M506" s="118">
        <f>'Data Set'!$W499</f>
        <v>73</v>
      </c>
      <c r="N506" s="118">
        <f>'Data Set'!$AC499</f>
        <v>62</v>
      </c>
      <c r="O506" s="118">
        <f>'Data Set'!$AI499</f>
        <v>76.25</v>
      </c>
      <c r="P506" s="118">
        <f>'Data Set'!$AO499</f>
        <v>64.75</v>
      </c>
      <c r="Q506" s="118">
        <f t="shared" si="14"/>
        <v>69</v>
      </c>
      <c r="R506" s="118">
        <f>ROWS($M$9:M506)</f>
        <v>498</v>
      </c>
      <c r="S506" s="118" t="str">
        <f t="shared" si="15"/>
        <v/>
      </c>
      <c r="T506" s="118" t="str">
        <f>IFERROR(SMALL($S$9:$S$908,ROWS($S$9:S506)),"")</f>
        <v/>
      </c>
      <c r="U506" s="118"/>
    </row>
    <row r="507" spans="3:21">
      <c r="C507" t="str">
        <f>IFERROR(INDEX($L$9:$Q$908,$T506,COLUMNS($A$10:A507)),"")</f>
        <v/>
      </c>
      <c r="I507" s="91">
        <v>6</v>
      </c>
      <c r="K507" s="118">
        <f>'Data Set'!$H500</f>
        <v>6</v>
      </c>
      <c r="L507" s="145" t="str">
        <f>Examination!$B502</f>
        <v>Kobie Leon</v>
      </c>
      <c r="M507" s="118">
        <f>'Data Set'!$W500</f>
        <v>79.75</v>
      </c>
      <c r="N507" s="118">
        <f>'Data Set'!$AC500</f>
        <v>70</v>
      </c>
      <c r="O507" s="118">
        <f>'Data Set'!$AI500</f>
        <v>74</v>
      </c>
      <c r="P507" s="118">
        <f>'Data Set'!$AO500</f>
        <v>62</v>
      </c>
      <c r="Q507" s="118">
        <f t="shared" si="14"/>
        <v>71.4375</v>
      </c>
      <c r="R507" s="118">
        <f>ROWS($M$9:M507)</f>
        <v>499</v>
      </c>
      <c r="S507" s="118" t="str">
        <f t="shared" si="15"/>
        <v/>
      </c>
      <c r="T507" s="118" t="str">
        <f>IFERROR(SMALL($S$9:$S$908,ROWS($S$9:S507)),"")</f>
        <v/>
      </c>
      <c r="U507" s="118"/>
    </row>
    <row r="508" spans="3:21">
      <c r="C508" t="str">
        <f>IFERROR(INDEX($L$9:$Q$908,$T507,COLUMNS($A$10:A508)),"")</f>
        <v/>
      </c>
      <c r="I508" s="6">
        <v>6</v>
      </c>
      <c r="K508" s="118">
        <f>'Data Set'!$H501</f>
        <v>6</v>
      </c>
      <c r="L508" s="145" t="str">
        <f>Examination!$B503</f>
        <v>Maya Little</v>
      </c>
      <c r="M508" s="118">
        <f>'Data Set'!$W501</f>
        <v>58</v>
      </c>
      <c r="N508" s="118">
        <f>'Data Set'!$AC501</f>
        <v>62.75</v>
      </c>
      <c r="O508" s="118">
        <f>'Data Set'!$AI501</f>
        <v>68</v>
      </c>
      <c r="P508" s="118">
        <f>'Data Set'!$AO501</f>
        <v>68.5</v>
      </c>
      <c r="Q508" s="118">
        <f t="shared" si="14"/>
        <v>64.3125</v>
      </c>
      <c r="R508" s="118">
        <f>ROWS($M$9:M508)</f>
        <v>500</v>
      </c>
      <c r="S508" s="118" t="str">
        <f t="shared" si="15"/>
        <v/>
      </c>
      <c r="T508" s="118" t="str">
        <f>IFERROR(SMALL($S$9:$S$908,ROWS($S$9:S508)),"")</f>
        <v/>
      </c>
      <c r="U508" s="118"/>
    </row>
    <row r="509" spans="3:21">
      <c r="C509" t="str">
        <f>IFERROR(INDEX($L$9:$Q$908,$T508,COLUMNS($A$10:A509)),"")</f>
        <v/>
      </c>
      <c r="I509" s="91">
        <v>6</v>
      </c>
      <c r="K509" s="118">
        <f>'Data Set'!$H502</f>
        <v>6</v>
      </c>
      <c r="L509" s="145" t="str">
        <f>Examination!$B504</f>
        <v>Jean-Luc Casey</v>
      </c>
      <c r="M509" s="118">
        <f>'Data Set'!$W502</f>
        <v>70</v>
      </c>
      <c r="N509" s="118">
        <f>'Data Set'!$AC502</f>
        <v>49.25</v>
      </c>
      <c r="O509" s="118">
        <f>'Data Set'!$AI502</f>
        <v>50.25</v>
      </c>
      <c r="P509" s="118">
        <f>'Data Set'!$AO502</f>
        <v>67.25</v>
      </c>
      <c r="Q509" s="118">
        <f t="shared" si="14"/>
        <v>59.1875</v>
      </c>
      <c r="R509" s="118">
        <f>ROWS($M$9:M509)</f>
        <v>501</v>
      </c>
      <c r="S509" s="118" t="str">
        <f t="shared" si="15"/>
        <v/>
      </c>
      <c r="T509" s="118" t="str">
        <f>IFERROR(SMALL($S$9:$S$908,ROWS($S$9:S509)),"")</f>
        <v/>
      </c>
      <c r="U509" s="118"/>
    </row>
    <row r="510" spans="3:21">
      <c r="C510" t="str">
        <f>IFERROR(INDEX($L$9:$Q$908,$T509,COLUMNS($A$10:A510)),"")</f>
        <v/>
      </c>
      <c r="I510" s="6">
        <v>6</v>
      </c>
      <c r="K510" s="118">
        <f>'Data Set'!$H503</f>
        <v>6</v>
      </c>
      <c r="L510" s="145" t="str">
        <f>Examination!$B505</f>
        <v>Campbell Potts</v>
      </c>
      <c r="M510" s="118">
        <f>'Data Set'!$W503</f>
        <v>71.75</v>
      </c>
      <c r="N510" s="118">
        <f>'Data Set'!$AC503</f>
        <v>74</v>
      </c>
      <c r="O510" s="118">
        <f>'Data Set'!$AI503</f>
        <v>58.25</v>
      </c>
      <c r="P510" s="118">
        <f>'Data Set'!$AO503</f>
        <v>58.25</v>
      </c>
      <c r="Q510" s="118">
        <f t="shared" si="14"/>
        <v>65.5625</v>
      </c>
      <c r="R510" s="118">
        <f>ROWS($M$9:M510)</f>
        <v>502</v>
      </c>
      <c r="S510" s="118" t="str">
        <f t="shared" si="15"/>
        <v/>
      </c>
      <c r="T510" s="118" t="str">
        <f>IFERROR(SMALL($S$9:$S$908,ROWS($S$9:S510)),"")</f>
        <v/>
      </c>
      <c r="U510" s="118"/>
    </row>
    <row r="511" spans="3:21">
      <c r="C511" t="str">
        <f>IFERROR(INDEX($L$9:$Q$908,$T510,COLUMNS($A$10:A511)),"")</f>
        <v/>
      </c>
      <c r="I511" s="91">
        <v>6</v>
      </c>
      <c r="K511" s="118">
        <f>'Data Set'!$H504</f>
        <v>6</v>
      </c>
      <c r="L511" s="145" t="str">
        <f>Examination!$B506</f>
        <v>Sarina Charlton</v>
      </c>
      <c r="M511" s="118">
        <f>'Data Set'!$W504</f>
        <v>71.25</v>
      </c>
      <c r="N511" s="118">
        <f>'Data Set'!$AC504</f>
        <v>61.75</v>
      </c>
      <c r="O511" s="118">
        <f>'Data Set'!$AI504</f>
        <v>56.25</v>
      </c>
      <c r="P511" s="118">
        <f>'Data Set'!$AO504</f>
        <v>75.75</v>
      </c>
      <c r="Q511" s="118">
        <f t="shared" si="14"/>
        <v>66.25</v>
      </c>
      <c r="R511" s="118">
        <f>ROWS($M$9:M511)</f>
        <v>503</v>
      </c>
      <c r="S511" s="118" t="str">
        <f t="shared" si="15"/>
        <v/>
      </c>
      <c r="T511" s="118" t="str">
        <f>IFERROR(SMALL($S$9:$S$908,ROWS($S$9:S511)),"")</f>
        <v/>
      </c>
      <c r="U511" s="118"/>
    </row>
    <row r="512" spans="3:21">
      <c r="C512" t="str">
        <f>IFERROR(INDEX($L$9:$Q$908,$T511,COLUMNS($A$10:A512)),"")</f>
        <v/>
      </c>
      <c r="I512" s="6">
        <v>6</v>
      </c>
      <c r="K512" s="118">
        <f>'Data Set'!$H505</f>
        <v>6</v>
      </c>
      <c r="L512" s="145" t="str">
        <f>Examination!$B507</f>
        <v>Arham Pugh</v>
      </c>
      <c r="M512" s="118">
        <f>'Data Set'!$W505</f>
        <v>68</v>
      </c>
      <c r="N512" s="118">
        <f>'Data Set'!$AC505</f>
        <v>75.5</v>
      </c>
      <c r="O512" s="118">
        <f>'Data Set'!$AI505</f>
        <v>77.25</v>
      </c>
      <c r="P512" s="118">
        <f>'Data Set'!$AO505</f>
        <v>71</v>
      </c>
      <c r="Q512" s="118">
        <f t="shared" si="14"/>
        <v>72.9375</v>
      </c>
      <c r="R512" s="118">
        <f>ROWS($M$9:M512)</f>
        <v>504</v>
      </c>
      <c r="S512" s="118" t="str">
        <f t="shared" si="15"/>
        <v/>
      </c>
      <c r="T512" s="118" t="str">
        <f>IFERROR(SMALL($S$9:$S$908,ROWS($S$9:S512)),"")</f>
        <v/>
      </c>
      <c r="U512" s="118"/>
    </row>
    <row r="513" spans="3:21">
      <c r="C513" t="str">
        <f>IFERROR(INDEX($L$9:$Q$908,$T512,COLUMNS($A$10:A513)),"")</f>
        <v/>
      </c>
      <c r="I513" s="91">
        <v>6</v>
      </c>
      <c r="K513" s="118">
        <f>'Data Set'!$H506</f>
        <v>6</v>
      </c>
      <c r="L513" s="145" t="str">
        <f>Examination!$B508</f>
        <v>Kole Gomez</v>
      </c>
      <c r="M513" s="118">
        <f>'Data Set'!$W506</f>
        <v>61.25</v>
      </c>
      <c r="N513" s="118">
        <f>'Data Set'!$AC506</f>
        <v>70.75</v>
      </c>
      <c r="O513" s="118">
        <f>'Data Set'!$AI506</f>
        <v>69.75</v>
      </c>
      <c r="P513" s="118">
        <f>'Data Set'!$AO506</f>
        <v>63.75</v>
      </c>
      <c r="Q513" s="118">
        <f t="shared" si="14"/>
        <v>66.375</v>
      </c>
      <c r="R513" s="118">
        <f>ROWS($M$9:M513)</f>
        <v>505</v>
      </c>
      <c r="S513" s="118" t="str">
        <f t="shared" si="15"/>
        <v/>
      </c>
      <c r="T513" s="118" t="str">
        <f>IFERROR(SMALL($S$9:$S$908,ROWS($S$9:S513)),"")</f>
        <v/>
      </c>
      <c r="U513" s="118"/>
    </row>
    <row r="514" spans="3:21">
      <c r="C514" t="str">
        <f>IFERROR(INDEX($L$9:$Q$908,$T513,COLUMNS($A$10:A514)),"")</f>
        <v/>
      </c>
      <c r="I514" s="6">
        <v>6</v>
      </c>
      <c r="K514" s="118">
        <f>'Data Set'!$H507</f>
        <v>6</v>
      </c>
      <c r="L514" s="145" t="str">
        <f>Examination!$B509</f>
        <v>Brendon Cornish</v>
      </c>
      <c r="M514" s="118">
        <f>'Data Set'!$W507</f>
        <v>69.5</v>
      </c>
      <c r="N514" s="118">
        <f>'Data Set'!$AC507</f>
        <v>63.75</v>
      </c>
      <c r="O514" s="118">
        <f>'Data Set'!$AI507</f>
        <v>63</v>
      </c>
      <c r="P514" s="118">
        <f>'Data Set'!$AO507</f>
        <v>55.25</v>
      </c>
      <c r="Q514" s="118">
        <f t="shared" si="14"/>
        <v>62.875</v>
      </c>
      <c r="R514" s="118">
        <f>ROWS($M$9:M514)</f>
        <v>506</v>
      </c>
      <c r="S514" s="118" t="str">
        <f t="shared" si="15"/>
        <v/>
      </c>
      <c r="T514" s="118" t="str">
        <f>IFERROR(SMALL($S$9:$S$908,ROWS($S$9:S514)),"")</f>
        <v/>
      </c>
      <c r="U514" s="118"/>
    </row>
    <row r="515" spans="3:21">
      <c r="C515" t="str">
        <f>IFERROR(INDEX($L$9:$Q$908,$T514,COLUMNS($A$10:A515)),"")</f>
        <v/>
      </c>
      <c r="I515" s="91">
        <v>6</v>
      </c>
      <c r="K515" s="118">
        <f>'Data Set'!$H508</f>
        <v>6</v>
      </c>
      <c r="L515" s="145" t="str">
        <f>Examination!$B510</f>
        <v>Geraldine Needham</v>
      </c>
      <c r="M515" s="118">
        <f>'Data Set'!$W508</f>
        <v>68.25</v>
      </c>
      <c r="N515" s="118">
        <f>'Data Set'!$AC508</f>
        <v>66.5</v>
      </c>
      <c r="O515" s="118">
        <f>'Data Set'!$AI508</f>
        <v>66</v>
      </c>
      <c r="P515" s="118">
        <f>'Data Set'!$AO508</f>
        <v>58</v>
      </c>
      <c r="Q515" s="118">
        <f t="shared" si="14"/>
        <v>64.6875</v>
      </c>
      <c r="R515" s="118">
        <f>ROWS($M$9:M515)</f>
        <v>507</v>
      </c>
      <c r="S515" s="118" t="str">
        <f t="shared" si="15"/>
        <v/>
      </c>
      <c r="T515" s="118" t="str">
        <f>IFERROR(SMALL($S$9:$S$908,ROWS($S$9:S515)),"")</f>
        <v/>
      </c>
      <c r="U515" s="118"/>
    </row>
    <row r="516" spans="3:21">
      <c r="C516" t="str">
        <f>IFERROR(INDEX($L$9:$Q$908,$T515,COLUMNS($A$10:A516)),"")</f>
        <v/>
      </c>
      <c r="I516" s="6">
        <v>6</v>
      </c>
      <c r="K516" s="118">
        <f>'Data Set'!$H509</f>
        <v>6</v>
      </c>
      <c r="L516" s="145" t="str">
        <f>Examination!$B511</f>
        <v>Skye Macfarlane</v>
      </c>
      <c r="M516" s="118">
        <f>'Data Set'!$W509</f>
        <v>66.5</v>
      </c>
      <c r="N516" s="118">
        <f>'Data Set'!$AC509</f>
        <v>81.25</v>
      </c>
      <c r="O516" s="118">
        <f>'Data Set'!$AI509</f>
        <v>69.5</v>
      </c>
      <c r="P516" s="118">
        <f>'Data Set'!$AO509</f>
        <v>69.25</v>
      </c>
      <c r="Q516" s="118">
        <f t="shared" si="14"/>
        <v>71.625</v>
      </c>
      <c r="R516" s="118">
        <f>ROWS($M$9:M516)</f>
        <v>508</v>
      </c>
      <c r="S516" s="118" t="str">
        <f t="shared" si="15"/>
        <v/>
      </c>
      <c r="T516" s="118" t="str">
        <f>IFERROR(SMALL($S$9:$S$908,ROWS($S$9:S516)),"")</f>
        <v/>
      </c>
      <c r="U516" s="118"/>
    </row>
    <row r="517" spans="3:21">
      <c r="C517" t="str">
        <f>IFERROR(INDEX($L$9:$Q$908,$T516,COLUMNS($A$10:A517)),"")</f>
        <v/>
      </c>
      <c r="I517" s="91">
        <v>6</v>
      </c>
      <c r="K517" s="118">
        <f>'Data Set'!$H510</f>
        <v>6</v>
      </c>
      <c r="L517" s="145" t="str">
        <f>Examination!$B512</f>
        <v>Kendal Todd</v>
      </c>
      <c r="M517" s="118">
        <f>'Data Set'!$W510</f>
        <v>67.25</v>
      </c>
      <c r="N517" s="118">
        <f>'Data Set'!$AC510</f>
        <v>78.5</v>
      </c>
      <c r="O517" s="118">
        <f>'Data Set'!$AI510</f>
        <v>59</v>
      </c>
      <c r="P517" s="118">
        <f>'Data Set'!$AO510</f>
        <v>65.75</v>
      </c>
      <c r="Q517" s="118">
        <f t="shared" si="14"/>
        <v>67.625</v>
      </c>
      <c r="R517" s="118">
        <f>ROWS($M$9:M517)</f>
        <v>509</v>
      </c>
      <c r="S517" s="118" t="str">
        <f t="shared" si="15"/>
        <v/>
      </c>
      <c r="T517" s="118" t="str">
        <f>IFERROR(SMALL($S$9:$S$908,ROWS($S$9:S517)),"")</f>
        <v/>
      </c>
      <c r="U517" s="118"/>
    </row>
    <row r="518" spans="3:21">
      <c r="C518" t="str">
        <f>IFERROR(INDEX($L$9:$Q$908,$T517,COLUMNS($A$10:A518)),"")</f>
        <v/>
      </c>
      <c r="I518" s="6">
        <v>6</v>
      </c>
      <c r="K518" s="118">
        <f>'Data Set'!$H511</f>
        <v>6</v>
      </c>
      <c r="L518" s="145" t="str">
        <f>Examination!$B513</f>
        <v>Lilianna Curtis</v>
      </c>
      <c r="M518" s="118">
        <f>'Data Set'!$W511</f>
        <v>60</v>
      </c>
      <c r="N518" s="118">
        <f>'Data Set'!$AC511</f>
        <v>72</v>
      </c>
      <c r="O518" s="118">
        <f>'Data Set'!$AI511</f>
        <v>71</v>
      </c>
      <c r="P518" s="118">
        <f>'Data Set'!$AO511</f>
        <v>69.25</v>
      </c>
      <c r="Q518" s="118">
        <f t="shared" si="14"/>
        <v>68.0625</v>
      </c>
      <c r="R518" s="118">
        <f>ROWS($M$9:M518)</f>
        <v>510</v>
      </c>
      <c r="S518" s="118" t="str">
        <f t="shared" si="15"/>
        <v/>
      </c>
      <c r="T518" s="118" t="str">
        <f>IFERROR(SMALL($S$9:$S$908,ROWS($S$9:S518)),"")</f>
        <v/>
      </c>
      <c r="U518" s="118"/>
    </row>
    <row r="519" spans="3:21">
      <c r="C519" t="str">
        <f>IFERROR(INDEX($L$9:$Q$908,$T518,COLUMNS($A$10:A519)),"")</f>
        <v/>
      </c>
      <c r="I519" s="91">
        <v>6</v>
      </c>
      <c r="K519" s="118">
        <f>'Data Set'!$H512</f>
        <v>6</v>
      </c>
      <c r="L519" s="145" t="str">
        <f>Examination!$B514</f>
        <v>Lucinda Harding</v>
      </c>
      <c r="M519" s="118">
        <f>'Data Set'!$W512</f>
        <v>67.5</v>
      </c>
      <c r="N519" s="118">
        <f>'Data Set'!$AC512</f>
        <v>57.75</v>
      </c>
      <c r="O519" s="118">
        <f>'Data Set'!$AI512</f>
        <v>63.75</v>
      </c>
      <c r="P519" s="118">
        <f>'Data Set'!$AO512</f>
        <v>79.25</v>
      </c>
      <c r="Q519" s="118">
        <f t="shared" si="14"/>
        <v>67.0625</v>
      </c>
      <c r="R519" s="118">
        <f>ROWS($M$9:M519)</f>
        <v>511</v>
      </c>
      <c r="S519" s="118" t="str">
        <f t="shared" si="15"/>
        <v/>
      </c>
      <c r="T519" s="118" t="str">
        <f>IFERROR(SMALL($S$9:$S$908,ROWS($S$9:S519)),"")</f>
        <v/>
      </c>
      <c r="U519" s="118"/>
    </row>
    <row r="520" spans="3:21">
      <c r="C520" t="str">
        <f>IFERROR(INDEX($L$9:$Q$908,$T519,COLUMNS($A$10:A520)),"")</f>
        <v/>
      </c>
      <c r="I520" s="6">
        <v>6</v>
      </c>
      <c r="K520" s="118">
        <f>'Data Set'!$H513</f>
        <v>6</v>
      </c>
      <c r="L520" s="145" t="str">
        <f>Examination!$B515</f>
        <v>Micah Donnelly</v>
      </c>
      <c r="M520" s="118">
        <f>'Data Set'!$W513</f>
        <v>67.25</v>
      </c>
      <c r="N520" s="118">
        <f>'Data Set'!$AC513</f>
        <v>70.5</v>
      </c>
      <c r="O520" s="118">
        <f>'Data Set'!$AI513</f>
        <v>72</v>
      </c>
      <c r="P520" s="118">
        <f>'Data Set'!$AO513</f>
        <v>86.75</v>
      </c>
      <c r="Q520" s="118">
        <f t="shared" si="14"/>
        <v>74.125</v>
      </c>
      <c r="R520" s="118">
        <f>ROWS($M$9:M520)</f>
        <v>512</v>
      </c>
      <c r="S520" s="118" t="str">
        <f t="shared" si="15"/>
        <v/>
      </c>
      <c r="T520" s="118" t="str">
        <f>IFERROR(SMALL($S$9:$S$908,ROWS($S$9:S520)),"")</f>
        <v/>
      </c>
      <c r="U520" s="118"/>
    </row>
    <row r="521" spans="3:21">
      <c r="C521" t="str">
        <f>IFERROR(INDEX($L$9:$Q$908,$T520,COLUMNS($A$10:A521)),"")</f>
        <v/>
      </c>
      <c r="I521" s="91">
        <v>6</v>
      </c>
      <c r="K521" s="118">
        <f>'Data Set'!$H514</f>
        <v>6</v>
      </c>
      <c r="L521" s="145" t="str">
        <f>Examination!$B516</f>
        <v>Hilda Childs</v>
      </c>
      <c r="M521" s="118">
        <f>'Data Set'!$W514</f>
        <v>70.5</v>
      </c>
      <c r="N521" s="118">
        <f>'Data Set'!$AC514</f>
        <v>60.5</v>
      </c>
      <c r="O521" s="118">
        <f>'Data Set'!$AI514</f>
        <v>59.25</v>
      </c>
      <c r="P521" s="118">
        <f>'Data Set'!$AO514</f>
        <v>78.5</v>
      </c>
      <c r="Q521" s="118">
        <f t="shared" si="14"/>
        <v>67.1875</v>
      </c>
      <c r="R521" s="118">
        <f>ROWS($M$9:M521)</f>
        <v>513</v>
      </c>
      <c r="S521" s="118" t="str">
        <f t="shared" si="15"/>
        <v/>
      </c>
      <c r="T521" s="118" t="str">
        <f>IFERROR(SMALL($S$9:$S$908,ROWS($S$9:S521)),"")</f>
        <v/>
      </c>
      <c r="U521" s="118"/>
    </row>
    <row r="522" spans="3:21">
      <c r="C522" t="str">
        <f>IFERROR(INDEX($L$9:$Q$908,$T521,COLUMNS($A$10:A522)),"")</f>
        <v/>
      </c>
      <c r="I522" s="6">
        <v>6</v>
      </c>
      <c r="K522" s="118">
        <f>'Data Set'!$H515</f>
        <v>6</v>
      </c>
      <c r="L522" s="145" t="str">
        <f>Examination!$B517</f>
        <v>Usaamah Patel</v>
      </c>
      <c r="M522" s="118">
        <f>'Data Set'!$W515</f>
        <v>80.75</v>
      </c>
      <c r="N522" s="118">
        <f>'Data Set'!$AC515</f>
        <v>69.5</v>
      </c>
      <c r="O522" s="118">
        <f>'Data Set'!$AI515</f>
        <v>64.5</v>
      </c>
      <c r="P522" s="118">
        <f>'Data Set'!$AO515</f>
        <v>74.75</v>
      </c>
      <c r="Q522" s="118">
        <f t="shared" ref="Q522:Q585" si="16">AVERAGE(M522:P522)</f>
        <v>72.375</v>
      </c>
      <c r="R522" s="118">
        <f>ROWS($M$9:M522)</f>
        <v>514</v>
      </c>
      <c r="S522" s="118" t="str">
        <f t="shared" ref="S522:S585" si="17">IF($H$5=K522,R522,"")</f>
        <v/>
      </c>
      <c r="T522" s="118" t="str">
        <f>IFERROR(SMALL($S$9:$S$908,ROWS($S$9:S522)),"")</f>
        <v/>
      </c>
      <c r="U522" s="118"/>
    </row>
    <row r="523" spans="3:21">
      <c r="C523" t="str">
        <f>IFERROR(INDEX($L$9:$Q$908,$T522,COLUMNS($A$10:A523)),"")</f>
        <v/>
      </c>
      <c r="I523" s="91">
        <v>6</v>
      </c>
      <c r="K523" s="118">
        <f>'Data Set'!$H516</f>
        <v>6</v>
      </c>
      <c r="L523" s="145" t="str">
        <f>Examination!$B518</f>
        <v>Kofi Hobbs</v>
      </c>
      <c r="M523" s="118">
        <f>'Data Set'!$W516</f>
        <v>55</v>
      </c>
      <c r="N523" s="118">
        <f>'Data Set'!$AC516</f>
        <v>74.5</v>
      </c>
      <c r="O523" s="118">
        <f>'Data Set'!$AI516</f>
        <v>65.25</v>
      </c>
      <c r="P523" s="118">
        <f>'Data Set'!$AO516</f>
        <v>80.75</v>
      </c>
      <c r="Q523" s="118">
        <f t="shared" si="16"/>
        <v>68.875</v>
      </c>
      <c r="R523" s="118">
        <f>ROWS($M$9:M523)</f>
        <v>515</v>
      </c>
      <c r="S523" s="118" t="str">
        <f t="shared" si="17"/>
        <v/>
      </c>
      <c r="T523" s="118" t="str">
        <f>IFERROR(SMALL($S$9:$S$908,ROWS($S$9:S523)),"")</f>
        <v/>
      </c>
      <c r="U523" s="118"/>
    </row>
    <row r="524" spans="3:21">
      <c r="C524" t="str">
        <f>IFERROR(INDEX($L$9:$Q$908,$T523,COLUMNS($A$10:A524)),"")</f>
        <v/>
      </c>
      <c r="I524" s="6">
        <v>6</v>
      </c>
      <c r="K524" s="118">
        <f>'Data Set'!$H517</f>
        <v>6</v>
      </c>
      <c r="L524" s="145" t="str">
        <f>Examination!$B519</f>
        <v>Gruffydd Cole</v>
      </c>
      <c r="M524" s="118">
        <f>'Data Set'!$W517</f>
        <v>66</v>
      </c>
      <c r="N524" s="118">
        <f>'Data Set'!$AC517</f>
        <v>71</v>
      </c>
      <c r="O524" s="118">
        <f>'Data Set'!$AI517</f>
        <v>65.75</v>
      </c>
      <c r="P524" s="118">
        <f>'Data Set'!$AO517</f>
        <v>49</v>
      </c>
      <c r="Q524" s="118">
        <f t="shared" si="16"/>
        <v>62.9375</v>
      </c>
      <c r="R524" s="118">
        <f>ROWS($M$9:M524)</f>
        <v>516</v>
      </c>
      <c r="S524" s="118" t="str">
        <f t="shared" si="17"/>
        <v/>
      </c>
      <c r="T524" s="118" t="str">
        <f>IFERROR(SMALL($S$9:$S$908,ROWS($S$9:S524)),"")</f>
        <v/>
      </c>
      <c r="U524" s="118"/>
    </row>
    <row r="525" spans="3:21">
      <c r="C525" t="str">
        <f>IFERROR(INDEX($L$9:$Q$908,$T524,COLUMNS($A$10:A525)),"")</f>
        <v/>
      </c>
      <c r="I525" s="91">
        <v>6</v>
      </c>
      <c r="K525" s="118">
        <f>'Data Set'!$H518</f>
        <v>6</v>
      </c>
      <c r="L525" s="145" t="str">
        <f>Examination!$B520</f>
        <v>Libby Frame</v>
      </c>
      <c r="M525" s="118">
        <f>'Data Set'!$W518</f>
        <v>70</v>
      </c>
      <c r="N525" s="118">
        <f>'Data Set'!$AC518</f>
        <v>72.5</v>
      </c>
      <c r="O525" s="118">
        <f>'Data Set'!$AI518</f>
        <v>51.75</v>
      </c>
      <c r="P525" s="118">
        <f>'Data Set'!$AO518</f>
        <v>63.5</v>
      </c>
      <c r="Q525" s="118">
        <f t="shared" si="16"/>
        <v>64.4375</v>
      </c>
      <c r="R525" s="118">
        <f>ROWS($M$9:M525)</f>
        <v>517</v>
      </c>
      <c r="S525" s="118" t="str">
        <f t="shared" si="17"/>
        <v/>
      </c>
      <c r="T525" s="118" t="str">
        <f>IFERROR(SMALL($S$9:$S$908,ROWS($S$9:S525)),"")</f>
        <v/>
      </c>
      <c r="U525" s="118"/>
    </row>
    <row r="526" spans="3:21">
      <c r="C526" t="str">
        <f>IFERROR(INDEX($L$9:$Q$908,$T525,COLUMNS($A$10:A526)),"")</f>
        <v/>
      </c>
      <c r="I526" s="6">
        <v>6</v>
      </c>
      <c r="K526" s="118">
        <f>'Data Set'!$H519</f>
        <v>6</v>
      </c>
      <c r="L526" s="145" t="str">
        <f>Examination!$B521</f>
        <v>Yasin Mcintosh</v>
      </c>
      <c r="M526" s="118">
        <f>'Data Set'!$W519</f>
        <v>54.25</v>
      </c>
      <c r="N526" s="118">
        <f>'Data Set'!$AC519</f>
        <v>59</v>
      </c>
      <c r="O526" s="118">
        <f>'Data Set'!$AI519</f>
        <v>52.5</v>
      </c>
      <c r="P526" s="118">
        <f>'Data Set'!$AO519</f>
        <v>78.5</v>
      </c>
      <c r="Q526" s="118">
        <f t="shared" si="16"/>
        <v>61.0625</v>
      </c>
      <c r="R526" s="118">
        <f>ROWS($M$9:M526)</f>
        <v>518</v>
      </c>
      <c r="S526" s="118" t="str">
        <f t="shared" si="17"/>
        <v/>
      </c>
      <c r="T526" s="118" t="str">
        <f>IFERROR(SMALL($S$9:$S$908,ROWS($S$9:S526)),"")</f>
        <v/>
      </c>
      <c r="U526" s="118"/>
    </row>
    <row r="527" spans="3:21">
      <c r="C527" t="str">
        <f>IFERROR(INDEX($L$9:$Q$908,$T526,COLUMNS($A$10:A527)),"")</f>
        <v/>
      </c>
      <c r="I527" s="91">
        <v>6</v>
      </c>
      <c r="K527" s="118">
        <f>'Data Set'!$H520</f>
        <v>6</v>
      </c>
      <c r="L527" s="145" t="str">
        <f>Examination!$B522</f>
        <v>Elwood Price</v>
      </c>
      <c r="M527" s="118">
        <f>'Data Set'!$W520</f>
        <v>69.25</v>
      </c>
      <c r="N527" s="118">
        <f>'Data Set'!$AC520</f>
        <v>62.5</v>
      </c>
      <c r="O527" s="118">
        <f>'Data Set'!$AI520</f>
        <v>68</v>
      </c>
      <c r="P527" s="118">
        <f>'Data Set'!$AO520</f>
        <v>75.75</v>
      </c>
      <c r="Q527" s="118">
        <f t="shared" si="16"/>
        <v>68.875</v>
      </c>
      <c r="R527" s="118">
        <f>ROWS($M$9:M527)</f>
        <v>519</v>
      </c>
      <c r="S527" s="118" t="str">
        <f t="shared" si="17"/>
        <v/>
      </c>
      <c r="T527" s="118" t="str">
        <f>IFERROR(SMALL($S$9:$S$908,ROWS($S$9:S527)),"")</f>
        <v/>
      </c>
      <c r="U527" s="118"/>
    </row>
    <row r="528" spans="3:21">
      <c r="C528" t="str">
        <f>IFERROR(INDEX($L$9:$Q$908,$T527,COLUMNS($A$10:A528)),"")</f>
        <v/>
      </c>
      <c r="I528" s="6">
        <v>6</v>
      </c>
      <c r="K528" s="118">
        <f>'Data Set'!$H521</f>
        <v>6</v>
      </c>
      <c r="L528" s="145" t="str">
        <f>Examination!$B523</f>
        <v>Tiegan Knox</v>
      </c>
      <c r="M528" s="118">
        <f>'Data Set'!$W521</f>
        <v>58</v>
      </c>
      <c r="N528" s="118">
        <f>'Data Set'!$AC521</f>
        <v>62.75</v>
      </c>
      <c r="O528" s="118">
        <f>'Data Set'!$AI521</f>
        <v>57.75</v>
      </c>
      <c r="P528" s="118">
        <f>'Data Set'!$AO521</f>
        <v>62.5</v>
      </c>
      <c r="Q528" s="118">
        <f t="shared" si="16"/>
        <v>60.25</v>
      </c>
      <c r="R528" s="118">
        <f>ROWS($M$9:M528)</f>
        <v>520</v>
      </c>
      <c r="S528" s="118" t="str">
        <f t="shared" si="17"/>
        <v/>
      </c>
      <c r="T528" s="118" t="str">
        <f>IFERROR(SMALL($S$9:$S$908,ROWS($S$9:S528)),"")</f>
        <v/>
      </c>
      <c r="U528" s="118"/>
    </row>
    <row r="529" spans="3:21">
      <c r="C529" t="str">
        <f>IFERROR(INDEX($L$9:$Q$908,$T528,COLUMNS($A$10:A529)),"")</f>
        <v/>
      </c>
      <c r="I529" s="91">
        <v>6</v>
      </c>
      <c r="K529" s="118">
        <f>'Data Set'!$H522</f>
        <v>6</v>
      </c>
      <c r="L529" s="145" t="str">
        <f>Examination!$B524</f>
        <v>Ursula Hahn</v>
      </c>
      <c r="M529" s="118">
        <f>'Data Set'!$W522</f>
        <v>67.5</v>
      </c>
      <c r="N529" s="118">
        <f>'Data Set'!$AC522</f>
        <v>57.25</v>
      </c>
      <c r="O529" s="118">
        <f>'Data Set'!$AI522</f>
        <v>71.75</v>
      </c>
      <c r="P529" s="118">
        <f>'Data Set'!$AO522</f>
        <v>62.5</v>
      </c>
      <c r="Q529" s="118">
        <f t="shared" si="16"/>
        <v>64.75</v>
      </c>
      <c r="R529" s="118">
        <f>ROWS($M$9:M529)</f>
        <v>521</v>
      </c>
      <c r="S529" s="118" t="str">
        <f t="shared" si="17"/>
        <v/>
      </c>
      <c r="T529" s="118" t="str">
        <f>IFERROR(SMALL($S$9:$S$908,ROWS($S$9:S529)),"")</f>
        <v/>
      </c>
      <c r="U529" s="118"/>
    </row>
    <row r="530" spans="3:21">
      <c r="C530" t="str">
        <f>IFERROR(INDEX($L$9:$Q$908,$T529,COLUMNS($A$10:A530)),"")</f>
        <v/>
      </c>
      <c r="I530" s="6">
        <v>6</v>
      </c>
      <c r="K530" s="118">
        <f>'Data Set'!$H523</f>
        <v>6</v>
      </c>
      <c r="L530" s="145" t="str">
        <f>Examination!$B525</f>
        <v>Renesmee Sierra</v>
      </c>
      <c r="M530" s="118">
        <f>'Data Set'!$W523</f>
        <v>71</v>
      </c>
      <c r="N530" s="118">
        <f>'Data Set'!$AC523</f>
        <v>85.5</v>
      </c>
      <c r="O530" s="118">
        <f>'Data Set'!$AI523</f>
        <v>63.5</v>
      </c>
      <c r="P530" s="118">
        <f>'Data Set'!$AO523</f>
        <v>68.25</v>
      </c>
      <c r="Q530" s="118">
        <f t="shared" si="16"/>
        <v>72.0625</v>
      </c>
      <c r="R530" s="118">
        <f>ROWS($M$9:M530)</f>
        <v>522</v>
      </c>
      <c r="S530" s="118" t="str">
        <f t="shared" si="17"/>
        <v/>
      </c>
      <c r="T530" s="118" t="str">
        <f>IFERROR(SMALL($S$9:$S$908,ROWS($S$9:S530)),"")</f>
        <v/>
      </c>
      <c r="U530" s="118"/>
    </row>
    <row r="531" spans="3:21">
      <c r="C531" t="str">
        <f>IFERROR(INDEX($L$9:$Q$908,$T530,COLUMNS($A$10:A531)),"")</f>
        <v/>
      </c>
      <c r="I531" s="91">
        <v>6</v>
      </c>
      <c r="K531" s="118">
        <f>'Data Set'!$H524</f>
        <v>6</v>
      </c>
      <c r="L531" s="145" t="str">
        <f>Examination!$B526</f>
        <v>Ewen Traynor</v>
      </c>
      <c r="M531" s="118">
        <f>'Data Set'!$W524</f>
        <v>91.25</v>
      </c>
      <c r="N531" s="118">
        <f>'Data Set'!$AC524</f>
        <v>60.25</v>
      </c>
      <c r="O531" s="118">
        <f>'Data Set'!$AI524</f>
        <v>67.5</v>
      </c>
      <c r="P531" s="118">
        <f>'Data Set'!$AO524</f>
        <v>86.5</v>
      </c>
      <c r="Q531" s="118">
        <f t="shared" si="16"/>
        <v>76.375</v>
      </c>
      <c r="R531" s="118">
        <f>ROWS($M$9:M531)</f>
        <v>523</v>
      </c>
      <c r="S531" s="118" t="str">
        <f t="shared" si="17"/>
        <v/>
      </c>
      <c r="T531" s="118" t="str">
        <f>IFERROR(SMALL($S$9:$S$908,ROWS($S$9:S531)),"")</f>
        <v/>
      </c>
      <c r="U531" s="118"/>
    </row>
    <row r="532" spans="3:21">
      <c r="C532" t="str">
        <f>IFERROR(INDEX($L$9:$Q$908,$T531,COLUMNS($A$10:A532)),"")</f>
        <v/>
      </c>
      <c r="I532" s="6">
        <v>6</v>
      </c>
      <c r="K532" s="118">
        <f>'Data Set'!$H525</f>
        <v>6</v>
      </c>
      <c r="L532" s="145" t="str">
        <f>Examination!$B527</f>
        <v>Jordyn Booth</v>
      </c>
      <c r="M532" s="118">
        <f>'Data Set'!$W525</f>
        <v>71.5</v>
      </c>
      <c r="N532" s="118">
        <f>'Data Set'!$AC525</f>
        <v>63</v>
      </c>
      <c r="O532" s="118">
        <f>'Data Set'!$AI525</f>
        <v>63.75</v>
      </c>
      <c r="P532" s="118">
        <f>'Data Set'!$AO525</f>
        <v>75.5</v>
      </c>
      <c r="Q532" s="118">
        <f t="shared" si="16"/>
        <v>68.4375</v>
      </c>
      <c r="R532" s="118">
        <f>ROWS($M$9:M532)</f>
        <v>524</v>
      </c>
      <c r="S532" s="118" t="str">
        <f t="shared" si="17"/>
        <v/>
      </c>
      <c r="T532" s="118" t="str">
        <f>IFERROR(SMALL($S$9:$S$908,ROWS($S$9:S532)),"")</f>
        <v/>
      </c>
      <c r="U532" s="118"/>
    </row>
    <row r="533" spans="3:21">
      <c r="C533" t="str">
        <f>IFERROR(INDEX($L$9:$Q$908,$T532,COLUMNS($A$10:A533)),"")</f>
        <v/>
      </c>
      <c r="I533" s="91">
        <v>6</v>
      </c>
      <c r="K533" s="118">
        <f>'Data Set'!$H526</f>
        <v>6</v>
      </c>
      <c r="L533" s="145" t="str">
        <f>Examination!$B528</f>
        <v>Kareem Redman</v>
      </c>
      <c r="M533" s="118">
        <f>'Data Set'!$W526</f>
        <v>68</v>
      </c>
      <c r="N533" s="118">
        <f>'Data Set'!$AC526</f>
        <v>48.75</v>
      </c>
      <c r="O533" s="118">
        <f>'Data Set'!$AI526</f>
        <v>71.75</v>
      </c>
      <c r="P533" s="118">
        <f>'Data Set'!$AO526</f>
        <v>64.5</v>
      </c>
      <c r="Q533" s="118">
        <f t="shared" si="16"/>
        <v>63.25</v>
      </c>
      <c r="R533" s="118">
        <f>ROWS($M$9:M533)</f>
        <v>525</v>
      </c>
      <c r="S533" s="118" t="str">
        <f t="shared" si="17"/>
        <v/>
      </c>
      <c r="T533" s="118" t="str">
        <f>IFERROR(SMALL($S$9:$S$908,ROWS($S$9:S533)),"")</f>
        <v/>
      </c>
      <c r="U533" s="118"/>
    </row>
    <row r="534" spans="3:21">
      <c r="C534" t="str">
        <f>IFERROR(INDEX($L$9:$Q$908,$T533,COLUMNS($A$10:A534)),"")</f>
        <v/>
      </c>
      <c r="I534" s="6">
        <v>6</v>
      </c>
      <c r="K534" s="118">
        <f>'Data Set'!$H527</f>
        <v>6</v>
      </c>
      <c r="L534" s="145" t="str">
        <f>Examination!$B529</f>
        <v>Macauley Wilder</v>
      </c>
      <c r="M534" s="118">
        <f>'Data Set'!$W527</f>
        <v>61</v>
      </c>
      <c r="N534" s="118">
        <f>'Data Set'!$AC527</f>
        <v>62.5</v>
      </c>
      <c r="O534" s="118">
        <f>'Data Set'!$AI527</f>
        <v>77</v>
      </c>
      <c r="P534" s="118">
        <f>'Data Set'!$AO527</f>
        <v>51.25</v>
      </c>
      <c r="Q534" s="118">
        <f t="shared" si="16"/>
        <v>62.9375</v>
      </c>
      <c r="R534" s="118">
        <f>ROWS($M$9:M534)</f>
        <v>526</v>
      </c>
      <c r="S534" s="118" t="str">
        <f t="shared" si="17"/>
        <v/>
      </c>
      <c r="T534" s="118" t="str">
        <f>IFERROR(SMALL($S$9:$S$908,ROWS($S$9:S534)),"")</f>
        <v/>
      </c>
      <c r="U534" s="118"/>
    </row>
    <row r="535" spans="3:21">
      <c r="C535" t="str">
        <f>IFERROR(INDEX($L$9:$Q$908,$T534,COLUMNS($A$10:A535)),"")</f>
        <v/>
      </c>
      <c r="I535" s="91">
        <v>6</v>
      </c>
      <c r="K535" s="118">
        <f>'Data Set'!$H528</f>
        <v>6</v>
      </c>
      <c r="L535" s="145" t="str">
        <f>Examination!$B530</f>
        <v>Denise Camacho</v>
      </c>
      <c r="M535" s="118">
        <f>'Data Set'!$W528</f>
        <v>95</v>
      </c>
      <c r="N535" s="118">
        <f>'Data Set'!$AC528</f>
        <v>63</v>
      </c>
      <c r="O535" s="118">
        <f>'Data Set'!$AI528</f>
        <v>55</v>
      </c>
      <c r="P535" s="118">
        <f>'Data Set'!$AO528</f>
        <v>74.5</v>
      </c>
      <c r="Q535" s="118">
        <f t="shared" si="16"/>
        <v>71.875</v>
      </c>
      <c r="R535" s="118">
        <f>ROWS($M$9:M535)</f>
        <v>527</v>
      </c>
      <c r="S535" s="118" t="str">
        <f t="shared" si="17"/>
        <v/>
      </c>
      <c r="T535" s="118" t="str">
        <f>IFERROR(SMALL($S$9:$S$908,ROWS($S$9:S535)),"")</f>
        <v/>
      </c>
      <c r="U535" s="118"/>
    </row>
    <row r="536" spans="3:21">
      <c r="C536" t="str">
        <f>IFERROR(INDEX($L$9:$Q$908,$T535,COLUMNS($A$10:A536)),"")</f>
        <v/>
      </c>
      <c r="I536" s="6">
        <v>6</v>
      </c>
      <c r="K536" s="118">
        <f>'Data Set'!$H529</f>
        <v>6</v>
      </c>
      <c r="L536" s="145" t="str">
        <f>Examination!$B531</f>
        <v>Amisha Philip</v>
      </c>
      <c r="M536" s="118">
        <f>'Data Set'!$W529</f>
        <v>71</v>
      </c>
      <c r="N536" s="118">
        <f>'Data Set'!$AC529</f>
        <v>77.5</v>
      </c>
      <c r="O536" s="118">
        <f>'Data Set'!$AI529</f>
        <v>74.75</v>
      </c>
      <c r="P536" s="118">
        <f>'Data Set'!$AO529</f>
        <v>66.25</v>
      </c>
      <c r="Q536" s="118">
        <f t="shared" si="16"/>
        <v>72.375</v>
      </c>
      <c r="R536" s="118">
        <f>ROWS($M$9:M536)</f>
        <v>528</v>
      </c>
      <c r="S536" s="118" t="str">
        <f t="shared" si="17"/>
        <v/>
      </c>
      <c r="T536" s="118" t="str">
        <f>IFERROR(SMALL($S$9:$S$908,ROWS($S$9:S536)),"")</f>
        <v/>
      </c>
      <c r="U536" s="118"/>
    </row>
    <row r="537" spans="3:21">
      <c r="C537" t="str">
        <f>IFERROR(INDEX($L$9:$Q$908,$T536,COLUMNS($A$10:A537)),"")</f>
        <v/>
      </c>
      <c r="I537" s="91">
        <v>6</v>
      </c>
      <c r="K537" s="118">
        <f>'Data Set'!$H530</f>
        <v>6</v>
      </c>
      <c r="L537" s="145" t="str">
        <f>Examination!$B532</f>
        <v>Shania Horner</v>
      </c>
      <c r="M537" s="118">
        <f>'Data Set'!$W530</f>
        <v>61.75</v>
      </c>
      <c r="N537" s="118">
        <f>'Data Set'!$AC530</f>
        <v>54</v>
      </c>
      <c r="O537" s="118">
        <f>'Data Set'!$AI530</f>
        <v>81</v>
      </c>
      <c r="P537" s="118">
        <f>'Data Set'!$AO530</f>
        <v>57.75</v>
      </c>
      <c r="Q537" s="118">
        <f t="shared" si="16"/>
        <v>63.625</v>
      </c>
      <c r="R537" s="118">
        <f>ROWS($M$9:M537)</f>
        <v>529</v>
      </c>
      <c r="S537" s="118" t="str">
        <f t="shared" si="17"/>
        <v/>
      </c>
      <c r="T537" s="118" t="str">
        <f>IFERROR(SMALL($S$9:$S$908,ROWS($S$9:S537)),"")</f>
        <v/>
      </c>
      <c r="U537" s="118"/>
    </row>
    <row r="538" spans="3:21">
      <c r="C538" t="str">
        <f>IFERROR(INDEX($L$9:$Q$908,$T537,COLUMNS($A$10:A538)),"")</f>
        <v/>
      </c>
      <c r="I538" s="6">
        <v>6</v>
      </c>
      <c r="K538" s="118">
        <f>'Data Set'!$H531</f>
        <v>6</v>
      </c>
      <c r="L538" s="145" t="str">
        <f>Examination!$B533</f>
        <v>Nur Howe</v>
      </c>
      <c r="M538" s="118">
        <f>'Data Set'!$W531</f>
        <v>75.5</v>
      </c>
      <c r="N538" s="118">
        <f>'Data Set'!$AC531</f>
        <v>60</v>
      </c>
      <c r="O538" s="118">
        <f>'Data Set'!$AI531</f>
        <v>83</v>
      </c>
      <c r="P538" s="118">
        <f>'Data Set'!$AO531</f>
        <v>54.25</v>
      </c>
      <c r="Q538" s="118">
        <f t="shared" si="16"/>
        <v>68.1875</v>
      </c>
      <c r="R538" s="118">
        <f>ROWS($M$9:M538)</f>
        <v>530</v>
      </c>
      <c r="S538" s="118" t="str">
        <f t="shared" si="17"/>
        <v/>
      </c>
      <c r="T538" s="118" t="str">
        <f>IFERROR(SMALL($S$9:$S$908,ROWS($S$9:S538)),"")</f>
        <v/>
      </c>
      <c r="U538" s="118"/>
    </row>
    <row r="539" spans="3:21">
      <c r="C539" t="str">
        <f>IFERROR(INDEX($L$9:$Q$908,$T538,COLUMNS($A$10:A539)),"")</f>
        <v/>
      </c>
      <c r="I539" s="91">
        <v>6</v>
      </c>
      <c r="K539" s="118">
        <f>'Data Set'!$H532</f>
        <v>6</v>
      </c>
      <c r="L539" s="145" t="str">
        <f>Examination!$B534</f>
        <v>Hermione Hope</v>
      </c>
      <c r="M539" s="118">
        <f>'Data Set'!$W532</f>
        <v>68</v>
      </c>
      <c r="N539" s="118">
        <f>'Data Set'!$AC532</f>
        <v>71</v>
      </c>
      <c r="O539" s="118">
        <f>'Data Set'!$AI532</f>
        <v>80.75</v>
      </c>
      <c r="P539" s="118">
        <f>'Data Set'!$AO532</f>
        <v>62</v>
      </c>
      <c r="Q539" s="118">
        <f t="shared" si="16"/>
        <v>70.4375</v>
      </c>
      <c r="R539" s="118">
        <f>ROWS($M$9:M539)</f>
        <v>531</v>
      </c>
      <c r="S539" s="118" t="str">
        <f t="shared" si="17"/>
        <v/>
      </c>
      <c r="T539" s="118" t="str">
        <f>IFERROR(SMALL($S$9:$S$908,ROWS($S$9:S539)),"")</f>
        <v/>
      </c>
      <c r="U539" s="118"/>
    </row>
    <row r="540" spans="3:21">
      <c r="C540" t="str">
        <f>IFERROR(INDEX($L$9:$Q$908,$T539,COLUMNS($A$10:A540)),"")</f>
        <v/>
      </c>
      <c r="I540" s="6">
        <v>6</v>
      </c>
      <c r="K540" s="118">
        <f>'Data Set'!$H533</f>
        <v>6</v>
      </c>
      <c r="L540" s="145" t="str">
        <f>Examination!$B535</f>
        <v>Halima Brewer</v>
      </c>
      <c r="M540" s="118">
        <f>'Data Set'!$W533</f>
        <v>75.25</v>
      </c>
      <c r="N540" s="118">
        <f>'Data Set'!$AC533</f>
        <v>63</v>
      </c>
      <c r="O540" s="118">
        <f>'Data Set'!$AI533</f>
        <v>75</v>
      </c>
      <c r="P540" s="118">
        <f>'Data Set'!$AO533</f>
        <v>53.25</v>
      </c>
      <c r="Q540" s="118">
        <f t="shared" si="16"/>
        <v>66.625</v>
      </c>
      <c r="R540" s="118">
        <f>ROWS($M$9:M540)</f>
        <v>532</v>
      </c>
      <c r="S540" s="118" t="str">
        <f t="shared" si="17"/>
        <v/>
      </c>
      <c r="T540" s="118" t="str">
        <f>IFERROR(SMALL($S$9:$S$908,ROWS($S$9:S540)),"")</f>
        <v/>
      </c>
      <c r="U540" s="118"/>
    </row>
    <row r="541" spans="3:21">
      <c r="C541" t="str">
        <f>IFERROR(INDEX($L$9:$Q$908,$T540,COLUMNS($A$10:A541)),"")</f>
        <v/>
      </c>
      <c r="I541" s="91">
        <v>6</v>
      </c>
      <c r="K541" s="118">
        <f>'Data Set'!$H534</f>
        <v>6</v>
      </c>
      <c r="L541" s="145" t="str">
        <f>Examination!$B536</f>
        <v>Olaf Quinn</v>
      </c>
      <c r="M541" s="118">
        <f>'Data Set'!$W534</f>
        <v>75.5</v>
      </c>
      <c r="N541" s="118">
        <f>'Data Set'!$AC534</f>
        <v>57.75</v>
      </c>
      <c r="O541" s="118">
        <f>'Data Set'!$AI534</f>
        <v>78.25</v>
      </c>
      <c r="P541" s="118">
        <f>'Data Set'!$AO534</f>
        <v>78.25</v>
      </c>
      <c r="Q541" s="118">
        <f t="shared" si="16"/>
        <v>72.4375</v>
      </c>
      <c r="R541" s="118">
        <f>ROWS($M$9:M541)</f>
        <v>533</v>
      </c>
      <c r="S541" s="118" t="str">
        <f t="shared" si="17"/>
        <v/>
      </c>
      <c r="T541" s="118" t="str">
        <f>IFERROR(SMALL($S$9:$S$908,ROWS($S$9:S541)),"")</f>
        <v/>
      </c>
      <c r="U541" s="118"/>
    </row>
    <row r="542" spans="3:21">
      <c r="C542" t="str">
        <f>IFERROR(INDEX($L$9:$Q$908,$T541,COLUMNS($A$10:A542)),"")</f>
        <v/>
      </c>
      <c r="I542" s="6">
        <v>6</v>
      </c>
      <c r="K542" s="118">
        <f>'Data Set'!$H535</f>
        <v>6</v>
      </c>
      <c r="L542" s="145" t="str">
        <f>Examination!$B537</f>
        <v>Francis Kaiser</v>
      </c>
      <c r="M542" s="118">
        <f>'Data Set'!$W535</f>
        <v>53.5</v>
      </c>
      <c r="N542" s="118">
        <f>'Data Set'!$AC535</f>
        <v>65.5</v>
      </c>
      <c r="O542" s="118">
        <f>'Data Set'!$AI535</f>
        <v>61.5</v>
      </c>
      <c r="P542" s="118">
        <f>'Data Set'!$AO535</f>
        <v>61</v>
      </c>
      <c r="Q542" s="118">
        <f t="shared" si="16"/>
        <v>60.375</v>
      </c>
      <c r="R542" s="118">
        <f>ROWS($M$9:M542)</f>
        <v>534</v>
      </c>
      <c r="S542" s="118" t="str">
        <f t="shared" si="17"/>
        <v/>
      </c>
      <c r="T542" s="118" t="str">
        <f>IFERROR(SMALL($S$9:$S$908,ROWS($S$9:S542)),"")</f>
        <v/>
      </c>
      <c r="U542" s="118"/>
    </row>
    <row r="543" spans="3:21">
      <c r="C543" t="str">
        <f>IFERROR(INDEX($L$9:$Q$908,$T542,COLUMNS($A$10:A543)),"")</f>
        <v/>
      </c>
      <c r="I543" s="91">
        <v>6</v>
      </c>
      <c r="K543" s="118">
        <f>'Data Set'!$H536</f>
        <v>6</v>
      </c>
      <c r="L543" s="145" t="str">
        <f>Examination!$B538</f>
        <v>Anand Golden</v>
      </c>
      <c r="M543" s="118">
        <f>'Data Set'!$W536</f>
        <v>64</v>
      </c>
      <c r="N543" s="118">
        <f>'Data Set'!$AC536</f>
        <v>74.75</v>
      </c>
      <c r="O543" s="118">
        <f>'Data Set'!$AI536</f>
        <v>56</v>
      </c>
      <c r="P543" s="118">
        <f>'Data Set'!$AO536</f>
        <v>49.25</v>
      </c>
      <c r="Q543" s="118">
        <f t="shared" si="16"/>
        <v>61</v>
      </c>
      <c r="R543" s="118">
        <f>ROWS($M$9:M543)</f>
        <v>535</v>
      </c>
      <c r="S543" s="118" t="str">
        <f t="shared" si="17"/>
        <v/>
      </c>
      <c r="T543" s="118" t="str">
        <f>IFERROR(SMALL($S$9:$S$908,ROWS($S$9:S543)),"")</f>
        <v/>
      </c>
      <c r="U543" s="118"/>
    </row>
    <row r="544" spans="3:21">
      <c r="C544" t="str">
        <f>IFERROR(INDEX($L$9:$Q$908,$T543,COLUMNS($A$10:A544)),"")</f>
        <v/>
      </c>
      <c r="I544" s="6">
        <v>6</v>
      </c>
      <c r="K544" s="118">
        <f>'Data Set'!$H537</f>
        <v>6</v>
      </c>
      <c r="L544" s="145" t="str">
        <f>Examination!$B539</f>
        <v>Toyah Sutton</v>
      </c>
      <c r="M544" s="118">
        <f>'Data Set'!$W537</f>
        <v>72.25</v>
      </c>
      <c r="N544" s="118">
        <f>'Data Set'!$AC537</f>
        <v>54</v>
      </c>
      <c r="O544" s="118">
        <f>'Data Set'!$AI537</f>
        <v>58</v>
      </c>
      <c r="P544" s="118">
        <f>'Data Set'!$AO537</f>
        <v>70.5</v>
      </c>
      <c r="Q544" s="118">
        <f t="shared" si="16"/>
        <v>63.6875</v>
      </c>
      <c r="R544" s="118">
        <f>ROWS($M$9:M544)</f>
        <v>536</v>
      </c>
      <c r="S544" s="118" t="str">
        <f t="shared" si="17"/>
        <v/>
      </c>
      <c r="T544" s="118" t="str">
        <f>IFERROR(SMALL($S$9:$S$908,ROWS($S$9:S544)),"")</f>
        <v/>
      </c>
      <c r="U544" s="118"/>
    </row>
    <row r="545" spans="3:21">
      <c r="C545" t="str">
        <f>IFERROR(INDEX($L$9:$Q$908,$T544,COLUMNS($A$10:A545)),"")</f>
        <v/>
      </c>
      <c r="I545" s="91">
        <v>6</v>
      </c>
      <c r="K545" s="118">
        <f>'Data Set'!$H538</f>
        <v>6</v>
      </c>
      <c r="L545" s="145" t="str">
        <f>Examination!$B540</f>
        <v>Blaine Jacobs</v>
      </c>
      <c r="M545" s="118">
        <f>'Data Set'!$W538</f>
        <v>65</v>
      </c>
      <c r="N545" s="118">
        <f>'Data Set'!$AC538</f>
        <v>69.5</v>
      </c>
      <c r="O545" s="118">
        <f>'Data Set'!$AI538</f>
        <v>58.25</v>
      </c>
      <c r="P545" s="118">
        <f>'Data Set'!$AO538</f>
        <v>48.75</v>
      </c>
      <c r="Q545" s="118">
        <f t="shared" si="16"/>
        <v>60.375</v>
      </c>
      <c r="R545" s="118">
        <f>ROWS($M$9:M545)</f>
        <v>537</v>
      </c>
      <c r="S545" s="118" t="str">
        <f t="shared" si="17"/>
        <v/>
      </c>
      <c r="T545" s="118" t="str">
        <f>IFERROR(SMALL($S$9:$S$908,ROWS($S$9:S545)),"")</f>
        <v/>
      </c>
      <c r="U545" s="118"/>
    </row>
    <row r="546" spans="3:21">
      <c r="C546" t="str">
        <f>IFERROR(INDEX($L$9:$Q$908,$T545,COLUMNS($A$10:A546)),"")</f>
        <v/>
      </c>
      <c r="I546" s="6">
        <v>6</v>
      </c>
      <c r="K546" s="118">
        <f>'Data Set'!$H539</f>
        <v>6</v>
      </c>
      <c r="L546" s="145" t="str">
        <f>Examination!$B541</f>
        <v>Manahil Bradley</v>
      </c>
      <c r="M546" s="118">
        <f>'Data Set'!$W539</f>
        <v>78.25</v>
      </c>
      <c r="N546" s="118">
        <f>'Data Set'!$AC539</f>
        <v>86.25</v>
      </c>
      <c r="O546" s="118">
        <f>'Data Set'!$AI539</f>
        <v>71.25</v>
      </c>
      <c r="P546" s="118">
        <f>'Data Set'!$AO539</f>
        <v>64.25</v>
      </c>
      <c r="Q546" s="118">
        <f t="shared" si="16"/>
        <v>75</v>
      </c>
      <c r="R546" s="118">
        <f>ROWS($M$9:M546)</f>
        <v>538</v>
      </c>
      <c r="S546" s="118" t="str">
        <f t="shared" si="17"/>
        <v/>
      </c>
      <c r="T546" s="118" t="str">
        <f>IFERROR(SMALL($S$9:$S$908,ROWS($S$9:S546)),"")</f>
        <v/>
      </c>
      <c r="U546" s="118"/>
    </row>
    <row r="547" spans="3:21">
      <c r="C547" t="str">
        <f>IFERROR(INDEX($L$9:$Q$908,$T546,COLUMNS($A$10:A547)),"")</f>
        <v/>
      </c>
      <c r="I547" s="91">
        <v>6</v>
      </c>
      <c r="K547" s="118">
        <f>'Data Set'!$H540</f>
        <v>6</v>
      </c>
      <c r="L547" s="145" t="str">
        <f>Examination!$B542</f>
        <v>Hawwa Blevins</v>
      </c>
      <c r="M547" s="118">
        <f>'Data Set'!$W540</f>
        <v>59</v>
      </c>
      <c r="N547" s="118">
        <f>'Data Set'!$AC540</f>
        <v>71.25</v>
      </c>
      <c r="O547" s="118">
        <f>'Data Set'!$AI540</f>
        <v>78</v>
      </c>
      <c r="P547" s="118">
        <f>'Data Set'!$AO540</f>
        <v>55</v>
      </c>
      <c r="Q547" s="118">
        <f t="shared" si="16"/>
        <v>65.8125</v>
      </c>
      <c r="R547" s="118">
        <f>ROWS($M$9:M547)</f>
        <v>539</v>
      </c>
      <c r="S547" s="118" t="str">
        <f t="shared" si="17"/>
        <v/>
      </c>
      <c r="T547" s="118" t="str">
        <f>IFERROR(SMALL($S$9:$S$908,ROWS($S$9:S547)),"")</f>
        <v/>
      </c>
      <c r="U547" s="118"/>
    </row>
    <row r="548" spans="3:21">
      <c r="C548" t="str">
        <f>IFERROR(INDEX($L$9:$Q$908,$T547,COLUMNS($A$10:A548)),"")</f>
        <v/>
      </c>
      <c r="I548" s="6">
        <v>6</v>
      </c>
      <c r="K548" s="118">
        <f>'Data Set'!$H541</f>
        <v>6</v>
      </c>
      <c r="L548" s="145" t="str">
        <f>Examination!$B543</f>
        <v>Ifan Warren</v>
      </c>
      <c r="M548" s="118">
        <f>'Data Set'!$W541</f>
        <v>63</v>
      </c>
      <c r="N548" s="118">
        <f>'Data Set'!$AC541</f>
        <v>67.25</v>
      </c>
      <c r="O548" s="118">
        <f>'Data Set'!$AI541</f>
        <v>68.25</v>
      </c>
      <c r="P548" s="118">
        <f>'Data Set'!$AO541</f>
        <v>82.25</v>
      </c>
      <c r="Q548" s="118">
        <f t="shared" si="16"/>
        <v>70.1875</v>
      </c>
      <c r="R548" s="118">
        <f>ROWS($M$9:M548)</f>
        <v>540</v>
      </c>
      <c r="S548" s="118" t="str">
        <f t="shared" si="17"/>
        <v/>
      </c>
      <c r="T548" s="118" t="str">
        <f>IFERROR(SMALL($S$9:$S$908,ROWS($S$9:S548)),"")</f>
        <v/>
      </c>
      <c r="U548" s="118"/>
    </row>
    <row r="549" spans="3:21">
      <c r="C549" t="str">
        <f>IFERROR(INDEX($L$9:$Q$908,$T548,COLUMNS($A$10:A549)),"")</f>
        <v/>
      </c>
      <c r="I549" s="91">
        <v>6</v>
      </c>
      <c r="K549" s="118">
        <f>'Data Set'!$H542</f>
        <v>6</v>
      </c>
      <c r="L549" s="145" t="str">
        <f>Examination!$B544</f>
        <v>Malakai Plant</v>
      </c>
      <c r="M549" s="118">
        <f>'Data Set'!$W542</f>
        <v>66.25</v>
      </c>
      <c r="N549" s="118">
        <f>'Data Set'!$AC542</f>
        <v>82.75</v>
      </c>
      <c r="O549" s="118">
        <f>'Data Set'!$AI542</f>
        <v>57.5</v>
      </c>
      <c r="P549" s="118">
        <f>'Data Set'!$AO542</f>
        <v>63.25</v>
      </c>
      <c r="Q549" s="118">
        <f t="shared" si="16"/>
        <v>67.4375</v>
      </c>
      <c r="R549" s="118">
        <f>ROWS($M$9:M549)</f>
        <v>541</v>
      </c>
      <c r="S549" s="118" t="str">
        <f t="shared" si="17"/>
        <v/>
      </c>
      <c r="T549" s="118" t="str">
        <f>IFERROR(SMALL($S$9:$S$908,ROWS($S$9:S549)),"")</f>
        <v/>
      </c>
      <c r="U549" s="118"/>
    </row>
    <row r="550" spans="3:21">
      <c r="C550" t="str">
        <f>IFERROR(INDEX($L$9:$Q$908,$T549,COLUMNS($A$10:A550)),"")</f>
        <v/>
      </c>
      <c r="I550" s="6">
        <v>6</v>
      </c>
      <c r="K550" s="118">
        <f>'Data Set'!$H543</f>
        <v>6</v>
      </c>
      <c r="L550" s="145" t="str">
        <f>Examination!$B545</f>
        <v>Rayan Carver</v>
      </c>
      <c r="M550" s="118">
        <f>'Data Set'!$W543</f>
        <v>55.25</v>
      </c>
      <c r="N550" s="118">
        <f>'Data Set'!$AC543</f>
        <v>64.25</v>
      </c>
      <c r="O550" s="118">
        <f>'Data Set'!$AI543</f>
        <v>58.5</v>
      </c>
      <c r="P550" s="118">
        <f>'Data Set'!$AO543</f>
        <v>59.25</v>
      </c>
      <c r="Q550" s="118">
        <f t="shared" si="16"/>
        <v>59.3125</v>
      </c>
      <c r="R550" s="118">
        <f>ROWS($M$9:M550)</f>
        <v>542</v>
      </c>
      <c r="S550" s="118" t="str">
        <f t="shared" si="17"/>
        <v/>
      </c>
      <c r="T550" s="118" t="str">
        <f>IFERROR(SMALL($S$9:$S$908,ROWS($S$9:S550)),"")</f>
        <v/>
      </c>
      <c r="U550" s="118"/>
    </row>
    <row r="551" spans="3:21">
      <c r="C551" t="str">
        <f>IFERROR(INDEX($L$9:$Q$908,$T550,COLUMNS($A$10:A551)),"")</f>
        <v/>
      </c>
      <c r="I551" s="91">
        <v>6</v>
      </c>
      <c r="K551" s="118">
        <f>'Data Set'!$H544</f>
        <v>6</v>
      </c>
      <c r="L551" s="145" t="str">
        <f>Examination!$B546</f>
        <v>Patrik Li</v>
      </c>
      <c r="M551" s="118">
        <f>'Data Set'!$W544</f>
        <v>65.5</v>
      </c>
      <c r="N551" s="118">
        <f>'Data Set'!$AC544</f>
        <v>62.25</v>
      </c>
      <c r="O551" s="118">
        <f>'Data Set'!$AI544</f>
        <v>53.25</v>
      </c>
      <c r="P551" s="118">
        <f>'Data Set'!$AO544</f>
        <v>80.25</v>
      </c>
      <c r="Q551" s="118">
        <f t="shared" si="16"/>
        <v>65.3125</v>
      </c>
      <c r="R551" s="118">
        <f>ROWS($M$9:M551)</f>
        <v>543</v>
      </c>
      <c r="S551" s="118" t="str">
        <f t="shared" si="17"/>
        <v/>
      </c>
      <c r="T551" s="118" t="str">
        <f>IFERROR(SMALL($S$9:$S$908,ROWS($S$9:S551)),"")</f>
        <v/>
      </c>
      <c r="U551" s="118"/>
    </row>
    <row r="552" spans="3:21">
      <c r="C552" t="str">
        <f>IFERROR(INDEX($L$9:$Q$908,$T551,COLUMNS($A$10:A552)),"")</f>
        <v/>
      </c>
      <c r="I552" s="6">
        <v>6</v>
      </c>
      <c r="K552" s="118">
        <f>'Data Set'!$H545</f>
        <v>6</v>
      </c>
      <c r="L552" s="145" t="str">
        <f>Examination!$B547</f>
        <v>Krish Berry</v>
      </c>
      <c r="M552" s="118">
        <f>'Data Set'!$W545</f>
        <v>55</v>
      </c>
      <c r="N552" s="118">
        <f>'Data Set'!$AC545</f>
        <v>67.5</v>
      </c>
      <c r="O552" s="118">
        <f>'Data Set'!$AI545</f>
        <v>68.5</v>
      </c>
      <c r="P552" s="118">
        <f>'Data Set'!$AO545</f>
        <v>67</v>
      </c>
      <c r="Q552" s="118">
        <f t="shared" si="16"/>
        <v>64.5</v>
      </c>
      <c r="R552" s="118">
        <f>ROWS($M$9:M552)</f>
        <v>544</v>
      </c>
      <c r="S552" s="118" t="str">
        <f t="shared" si="17"/>
        <v/>
      </c>
      <c r="T552" s="118" t="str">
        <f>IFERROR(SMALL($S$9:$S$908,ROWS($S$9:S552)),"")</f>
        <v/>
      </c>
      <c r="U552" s="118"/>
    </row>
    <row r="553" spans="3:21">
      <c r="C553" t="str">
        <f>IFERROR(INDEX($L$9:$Q$908,$T552,COLUMNS($A$10:A553)),"")</f>
        <v/>
      </c>
      <c r="I553" s="91">
        <v>6</v>
      </c>
      <c r="K553" s="118">
        <f>'Data Set'!$H546</f>
        <v>6</v>
      </c>
      <c r="L553" s="145" t="str">
        <f>Examination!$B548</f>
        <v>Khia Dotson</v>
      </c>
      <c r="M553" s="118">
        <f>'Data Set'!$W546</f>
        <v>66.5</v>
      </c>
      <c r="N553" s="118">
        <f>'Data Set'!$AC546</f>
        <v>59.5</v>
      </c>
      <c r="O553" s="118">
        <f>'Data Set'!$AI546</f>
        <v>55.5</v>
      </c>
      <c r="P553" s="118">
        <f>'Data Set'!$AO546</f>
        <v>51.5</v>
      </c>
      <c r="Q553" s="118">
        <f t="shared" si="16"/>
        <v>58.25</v>
      </c>
      <c r="R553" s="118">
        <f>ROWS($M$9:M553)</f>
        <v>545</v>
      </c>
      <c r="S553" s="118" t="str">
        <f t="shared" si="17"/>
        <v/>
      </c>
      <c r="T553" s="118" t="str">
        <f>IFERROR(SMALL($S$9:$S$908,ROWS($S$9:S553)),"")</f>
        <v/>
      </c>
      <c r="U553" s="118"/>
    </row>
    <row r="554" spans="3:21">
      <c r="C554" t="str">
        <f>IFERROR(INDEX($L$9:$Q$908,$T553,COLUMNS($A$10:A554)),"")</f>
        <v/>
      </c>
      <c r="I554" s="6">
        <v>6</v>
      </c>
      <c r="K554" s="118">
        <f>'Data Set'!$H547</f>
        <v>6</v>
      </c>
      <c r="L554" s="145" t="str">
        <f>Examination!$B549</f>
        <v>Davey Hanson</v>
      </c>
      <c r="M554" s="118">
        <f>'Data Set'!$W547</f>
        <v>83</v>
      </c>
      <c r="N554" s="118">
        <f>'Data Set'!$AC547</f>
        <v>85</v>
      </c>
      <c r="O554" s="118">
        <f>'Data Set'!$AI547</f>
        <v>77.5</v>
      </c>
      <c r="P554" s="118">
        <f>'Data Set'!$AO547</f>
        <v>70.5</v>
      </c>
      <c r="Q554" s="118">
        <f t="shared" si="16"/>
        <v>79</v>
      </c>
      <c r="R554" s="118">
        <f>ROWS($M$9:M554)</f>
        <v>546</v>
      </c>
      <c r="S554" s="118" t="str">
        <f t="shared" si="17"/>
        <v/>
      </c>
      <c r="T554" s="118" t="str">
        <f>IFERROR(SMALL($S$9:$S$908,ROWS($S$9:S554)),"")</f>
        <v/>
      </c>
      <c r="U554" s="118"/>
    </row>
    <row r="555" spans="3:21">
      <c r="C555" t="str">
        <f>IFERROR(INDEX($L$9:$Q$908,$T554,COLUMNS($A$10:A555)),"")</f>
        <v/>
      </c>
      <c r="I555" s="91">
        <v>7</v>
      </c>
      <c r="K555" s="118">
        <f>'Data Set'!$H548</f>
        <v>6</v>
      </c>
      <c r="L555" s="145" t="str">
        <f>Examination!$B550</f>
        <v>Reagan Cartwright</v>
      </c>
      <c r="M555" s="118">
        <f>'Data Set'!$W548</f>
        <v>73</v>
      </c>
      <c r="N555" s="118">
        <f>'Data Set'!$AC548</f>
        <v>57.75</v>
      </c>
      <c r="O555" s="118">
        <f>'Data Set'!$AI548</f>
        <v>70.75</v>
      </c>
      <c r="P555" s="118">
        <f>'Data Set'!$AO548</f>
        <v>52.75</v>
      </c>
      <c r="Q555" s="118">
        <f t="shared" si="16"/>
        <v>63.5625</v>
      </c>
      <c r="R555" s="118">
        <f>ROWS($M$9:M555)</f>
        <v>547</v>
      </c>
      <c r="S555" s="118" t="str">
        <f t="shared" si="17"/>
        <v/>
      </c>
      <c r="T555" s="118" t="str">
        <f>IFERROR(SMALL($S$9:$S$908,ROWS($S$9:S555)),"")</f>
        <v/>
      </c>
      <c r="U555" s="118"/>
    </row>
    <row r="556" spans="3:21">
      <c r="C556" t="str">
        <f>IFERROR(INDEX($L$9:$Q$908,$T555,COLUMNS($A$10:A556)),"")</f>
        <v/>
      </c>
      <c r="I556" s="6">
        <v>7</v>
      </c>
      <c r="K556" s="118">
        <f>'Data Set'!$H549</f>
        <v>6</v>
      </c>
      <c r="L556" s="145" t="str">
        <f>Examination!$B551</f>
        <v>Firat Irving</v>
      </c>
      <c r="M556" s="118">
        <f>'Data Set'!$W549</f>
        <v>56.5</v>
      </c>
      <c r="N556" s="118">
        <f>'Data Set'!$AC549</f>
        <v>61.5</v>
      </c>
      <c r="O556" s="118">
        <f>'Data Set'!$AI549</f>
        <v>57.5</v>
      </c>
      <c r="P556" s="118">
        <f>'Data Set'!$AO549</f>
        <v>49.25</v>
      </c>
      <c r="Q556" s="118">
        <f t="shared" si="16"/>
        <v>56.1875</v>
      </c>
      <c r="R556" s="118">
        <f>ROWS($M$9:M556)</f>
        <v>548</v>
      </c>
      <c r="S556" s="118" t="str">
        <f t="shared" si="17"/>
        <v/>
      </c>
      <c r="T556" s="118" t="str">
        <f>IFERROR(SMALL($S$9:$S$908,ROWS($S$9:S556)),"")</f>
        <v/>
      </c>
      <c r="U556" s="118"/>
    </row>
    <row r="557" spans="3:21">
      <c r="C557" t="str">
        <f>IFERROR(INDEX($L$9:$Q$908,$T556,COLUMNS($A$10:A557)),"")</f>
        <v/>
      </c>
      <c r="I557" s="91">
        <v>7</v>
      </c>
      <c r="K557" s="118">
        <f>'Data Set'!$H550</f>
        <v>6</v>
      </c>
      <c r="L557" s="145" t="str">
        <f>Examination!$B552</f>
        <v>Alina Hoffman</v>
      </c>
      <c r="M557" s="118">
        <f>'Data Set'!$W550</f>
        <v>66</v>
      </c>
      <c r="N557" s="118">
        <f>'Data Set'!$AC550</f>
        <v>66.5</v>
      </c>
      <c r="O557" s="118">
        <f>'Data Set'!$AI550</f>
        <v>73.25</v>
      </c>
      <c r="P557" s="118">
        <f>'Data Set'!$AO550</f>
        <v>66.5</v>
      </c>
      <c r="Q557" s="118">
        <f t="shared" si="16"/>
        <v>68.0625</v>
      </c>
      <c r="R557" s="118">
        <f>ROWS($M$9:M557)</f>
        <v>549</v>
      </c>
      <c r="S557" s="118" t="str">
        <f t="shared" si="17"/>
        <v/>
      </c>
      <c r="T557" s="118" t="str">
        <f>IFERROR(SMALL($S$9:$S$908,ROWS($S$9:S557)),"")</f>
        <v/>
      </c>
      <c r="U557" s="118"/>
    </row>
    <row r="558" spans="3:21">
      <c r="C558" t="str">
        <f>IFERROR(INDEX($L$9:$Q$908,$T557,COLUMNS($A$10:A558)),"")</f>
        <v/>
      </c>
      <c r="I558" s="6">
        <v>7</v>
      </c>
      <c r="K558" s="118">
        <f>'Data Set'!$H551</f>
        <v>6</v>
      </c>
      <c r="L558" s="145" t="str">
        <f>Examination!$B553</f>
        <v>Ryan Sanchez</v>
      </c>
      <c r="M558" s="118">
        <f>'Data Set'!$W551</f>
        <v>64.75</v>
      </c>
      <c r="N558" s="118">
        <f>'Data Set'!$AC551</f>
        <v>71</v>
      </c>
      <c r="O558" s="118">
        <f>'Data Set'!$AI551</f>
        <v>78.25</v>
      </c>
      <c r="P558" s="118">
        <f>'Data Set'!$AO551</f>
        <v>73.75</v>
      </c>
      <c r="Q558" s="118">
        <f t="shared" si="16"/>
        <v>71.9375</v>
      </c>
      <c r="R558" s="118">
        <f>ROWS($M$9:M558)</f>
        <v>550</v>
      </c>
      <c r="S558" s="118" t="str">
        <f t="shared" si="17"/>
        <v/>
      </c>
      <c r="T558" s="118" t="str">
        <f>IFERROR(SMALL($S$9:$S$908,ROWS($S$9:S558)),"")</f>
        <v/>
      </c>
      <c r="U558" s="118"/>
    </row>
    <row r="559" spans="3:21">
      <c r="C559" t="str">
        <f>IFERROR(INDEX($L$9:$Q$908,$T558,COLUMNS($A$10:A559)),"")</f>
        <v/>
      </c>
      <c r="I559" s="91">
        <v>7</v>
      </c>
      <c r="K559" s="118">
        <f>'Data Set'!$H552</f>
        <v>7</v>
      </c>
      <c r="L559" s="145" t="str">
        <f>Examination!$B554</f>
        <v>Mark Burnett</v>
      </c>
      <c r="M559" s="118">
        <f>'Data Set'!$W552</f>
        <v>63.5</v>
      </c>
      <c r="N559" s="118">
        <f>'Data Set'!$AC552</f>
        <v>68.75</v>
      </c>
      <c r="O559" s="118">
        <f>'Data Set'!$AI552</f>
        <v>54.25</v>
      </c>
      <c r="P559" s="118">
        <f>'Data Set'!$AO552</f>
        <v>67.5</v>
      </c>
      <c r="Q559" s="118">
        <f t="shared" si="16"/>
        <v>63.5</v>
      </c>
      <c r="R559" s="118">
        <f>ROWS($M$9:M559)</f>
        <v>551</v>
      </c>
      <c r="S559" s="118">
        <f t="shared" si="17"/>
        <v>551</v>
      </c>
      <c r="T559" s="118" t="str">
        <f>IFERROR(SMALL($S$9:$S$908,ROWS($S$9:S559)),"")</f>
        <v/>
      </c>
      <c r="U559" s="118"/>
    </row>
    <row r="560" spans="3:21">
      <c r="C560" t="str">
        <f>IFERROR(INDEX($L$9:$Q$908,$T559,COLUMNS($A$10:A560)),"")</f>
        <v/>
      </c>
      <c r="I560" s="6">
        <v>7</v>
      </c>
      <c r="K560" s="118">
        <f>'Data Set'!$H553</f>
        <v>7</v>
      </c>
      <c r="L560" s="145" t="str">
        <f>Examination!$B555</f>
        <v>Shiloh Beech</v>
      </c>
      <c r="M560" s="118">
        <f>'Data Set'!$W553</f>
        <v>68</v>
      </c>
      <c r="N560" s="118">
        <f>'Data Set'!$AC553</f>
        <v>58</v>
      </c>
      <c r="O560" s="118">
        <f>'Data Set'!$AI553</f>
        <v>60.5</v>
      </c>
      <c r="P560" s="118">
        <f>'Data Set'!$AO553</f>
        <v>59.75</v>
      </c>
      <c r="Q560" s="118">
        <f t="shared" si="16"/>
        <v>61.5625</v>
      </c>
      <c r="R560" s="118">
        <f>ROWS($M$9:M560)</f>
        <v>552</v>
      </c>
      <c r="S560" s="118">
        <f t="shared" si="17"/>
        <v>552</v>
      </c>
      <c r="T560" s="118" t="str">
        <f>IFERROR(SMALL($S$9:$S$908,ROWS($S$9:S560)),"")</f>
        <v/>
      </c>
      <c r="U560" s="118"/>
    </row>
    <row r="561" spans="3:21">
      <c r="C561" t="str">
        <f>IFERROR(INDEX($L$9:$Q$908,$T560,COLUMNS($A$10:A561)),"")</f>
        <v/>
      </c>
      <c r="I561" s="91">
        <v>7</v>
      </c>
      <c r="K561" s="118">
        <f>'Data Set'!$H554</f>
        <v>7</v>
      </c>
      <c r="L561" s="145" t="str">
        <f>Examination!$B556</f>
        <v>Aneesa Phan</v>
      </c>
      <c r="M561" s="118">
        <f>'Data Set'!$W554</f>
        <v>65.25</v>
      </c>
      <c r="N561" s="118">
        <f>'Data Set'!$AC554</f>
        <v>72.25</v>
      </c>
      <c r="O561" s="118">
        <f>'Data Set'!$AI554</f>
        <v>75.75</v>
      </c>
      <c r="P561" s="118">
        <f>'Data Set'!$AO554</f>
        <v>81.5</v>
      </c>
      <c r="Q561" s="118">
        <f t="shared" si="16"/>
        <v>73.6875</v>
      </c>
      <c r="R561" s="118">
        <f>ROWS($M$9:M561)</f>
        <v>553</v>
      </c>
      <c r="S561" s="118">
        <f t="shared" si="17"/>
        <v>553</v>
      </c>
      <c r="T561" s="118" t="str">
        <f>IFERROR(SMALL($S$9:$S$908,ROWS($S$9:S561)),"")</f>
        <v/>
      </c>
      <c r="U561" s="118"/>
    </row>
    <row r="562" spans="3:21">
      <c r="C562" t="str">
        <f>IFERROR(INDEX($L$9:$Q$908,$T561,COLUMNS($A$10:A562)),"")</f>
        <v/>
      </c>
      <c r="I562" s="6">
        <v>7</v>
      </c>
      <c r="K562" s="118">
        <f>'Data Set'!$H555</f>
        <v>7</v>
      </c>
      <c r="L562" s="145" t="str">
        <f>Examination!$B557</f>
        <v>Sydney Pollard</v>
      </c>
      <c r="M562" s="118">
        <f>'Data Set'!$W555</f>
        <v>56.25</v>
      </c>
      <c r="N562" s="118">
        <f>'Data Set'!$AC555</f>
        <v>62.75</v>
      </c>
      <c r="O562" s="118">
        <f>'Data Set'!$AI555</f>
        <v>75.75</v>
      </c>
      <c r="P562" s="118">
        <f>'Data Set'!$AO555</f>
        <v>77.25</v>
      </c>
      <c r="Q562" s="118">
        <f t="shared" si="16"/>
        <v>68</v>
      </c>
      <c r="R562" s="118">
        <f>ROWS($M$9:M562)</f>
        <v>554</v>
      </c>
      <c r="S562" s="118">
        <f t="shared" si="17"/>
        <v>554</v>
      </c>
      <c r="T562" s="118" t="str">
        <f>IFERROR(SMALL($S$9:$S$908,ROWS($S$9:S562)),"")</f>
        <v/>
      </c>
      <c r="U562" s="118"/>
    </row>
    <row r="563" spans="3:21">
      <c r="C563" t="str">
        <f>IFERROR(INDEX($L$9:$Q$908,$T562,COLUMNS($A$10:A563)),"")</f>
        <v/>
      </c>
      <c r="I563" s="91">
        <v>7</v>
      </c>
      <c r="K563" s="118">
        <f>'Data Set'!$H556</f>
        <v>7</v>
      </c>
      <c r="L563" s="145" t="str">
        <f>Examination!$B558</f>
        <v>Sebastian Devine</v>
      </c>
      <c r="M563" s="118">
        <f>'Data Set'!$W556</f>
        <v>86.5</v>
      </c>
      <c r="N563" s="118">
        <f>'Data Set'!$AC556</f>
        <v>63.25</v>
      </c>
      <c r="O563" s="118">
        <f>'Data Set'!$AI556</f>
        <v>66.25</v>
      </c>
      <c r="P563" s="118">
        <f>'Data Set'!$AO556</f>
        <v>67.25</v>
      </c>
      <c r="Q563" s="118">
        <f t="shared" si="16"/>
        <v>70.8125</v>
      </c>
      <c r="R563" s="118">
        <f>ROWS($M$9:M563)</f>
        <v>555</v>
      </c>
      <c r="S563" s="118">
        <f t="shared" si="17"/>
        <v>555</v>
      </c>
      <c r="T563" s="118" t="str">
        <f>IFERROR(SMALL($S$9:$S$908,ROWS($S$9:S563)),"")</f>
        <v/>
      </c>
      <c r="U563" s="118"/>
    </row>
    <row r="564" spans="3:21">
      <c r="C564" t="str">
        <f>IFERROR(INDEX($L$9:$Q$908,$T563,COLUMNS($A$10:A564)),"")</f>
        <v/>
      </c>
      <c r="I564" s="6">
        <v>7</v>
      </c>
      <c r="K564" s="118">
        <f>'Data Set'!$H557</f>
        <v>7</v>
      </c>
      <c r="L564" s="145" t="str">
        <f>Examination!$B559</f>
        <v>Stefano Conway</v>
      </c>
      <c r="M564" s="118">
        <f>'Data Set'!$W557</f>
        <v>76.25</v>
      </c>
      <c r="N564" s="118">
        <f>'Data Set'!$AC557</f>
        <v>65.25</v>
      </c>
      <c r="O564" s="118">
        <f>'Data Set'!$AI557</f>
        <v>64.25</v>
      </c>
      <c r="P564" s="118">
        <f>'Data Set'!$AO557</f>
        <v>67.75</v>
      </c>
      <c r="Q564" s="118">
        <f t="shared" si="16"/>
        <v>68.375</v>
      </c>
      <c r="R564" s="118">
        <f>ROWS($M$9:M564)</f>
        <v>556</v>
      </c>
      <c r="S564" s="118">
        <f t="shared" si="17"/>
        <v>556</v>
      </c>
      <c r="T564" s="118" t="str">
        <f>IFERROR(SMALL($S$9:$S$908,ROWS($S$9:S564)),"")</f>
        <v/>
      </c>
      <c r="U564" s="118"/>
    </row>
    <row r="565" spans="3:21">
      <c r="C565" t="str">
        <f>IFERROR(INDEX($L$9:$Q$908,$T564,COLUMNS($A$10:A565)),"")</f>
        <v/>
      </c>
      <c r="I565" s="91">
        <v>7</v>
      </c>
      <c r="K565" s="118">
        <f>'Data Set'!$H558</f>
        <v>7</v>
      </c>
      <c r="L565" s="145" t="str">
        <f>Examination!$B560</f>
        <v>Conor Armitage</v>
      </c>
      <c r="M565" s="118">
        <f>'Data Set'!$W558</f>
        <v>61</v>
      </c>
      <c r="N565" s="118">
        <f>'Data Set'!$AC558</f>
        <v>53.5</v>
      </c>
      <c r="O565" s="118">
        <f>'Data Set'!$AI558</f>
        <v>67.5</v>
      </c>
      <c r="P565" s="118">
        <f>'Data Set'!$AO558</f>
        <v>60.25</v>
      </c>
      <c r="Q565" s="118">
        <f t="shared" si="16"/>
        <v>60.5625</v>
      </c>
      <c r="R565" s="118">
        <f>ROWS($M$9:M565)</f>
        <v>557</v>
      </c>
      <c r="S565" s="118">
        <f t="shared" si="17"/>
        <v>557</v>
      </c>
      <c r="T565" s="118" t="str">
        <f>IFERROR(SMALL($S$9:$S$908,ROWS($S$9:S565)),"")</f>
        <v/>
      </c>
      <c r="U565" s="118"/>
    </row>
    <row r="566" spans="3:21">
      <c r="C566" t="str">
        <f>IFERROR(INDEX($L$9:$Q$908,$T565,COLUMNS($A$10:A566)),"")</f>
        <v/>
      </c>
      <c r="I566" s="6">
        <v>7</v>
      </c>
      <c r="K566" s="118">
        <f>'Data Set'!$H559</f>
        <v>7</v>
      </c>
      <c r="L566" s="145" t="str">
        <f>Examination!$B561</f>
        <v>Sidney Coombes</v>
      </c>
      <c r="M566" s="118">
        <f>'Data Set'!$W559</f>
        <v>48</v>
      </c>
      <c r="N566" s="118">
        <f>'Data Set'!$AC559</f>
        <v>57</v>
      </c>
      <c r="O566" s="118">
        <f>'Data Set'!$AI559</f>
        <v>78.5</v>
      </c>
      <c r="P566" s="118">
        <f>'Data Set'!$AO559</f>
        <v>67</v>
      </c>
      <c r="Q566" s="118">
        <f t="shared" si="16"/>
        <v>62.625</v>
      </c>
      <c r="R566" s="118">
        <f>ROWS($M$9:M566)</f>
        <v>558</v>
      </c>
      <c r="S566" s="118">
        <f t="shared" si="17"/>
        <v>558</v>
      </c>
      <c r="T566" s="118" t="str">
        <f>IFERROR(SMALL($S$9:$S$908,ROWS($S$9:S566)),"")</f>
        <v/>
      </c>
      <c r="U566" s="118"/>
    </row>
    <row r="567" spans="3:21">
      <c r="C567" t="str">
        <f>IFERROR(INDEX($L$9:$Q$908,$T566,COLUMNS($A$10:A567)),"")</f>
        <v/>
      </c>
      <c r="I567" s="91">
        <v>7</v>
      </c>
      <c r="K567" s="118">
        <f>'Data Set'!$H560</f>
        <v>7</v>
      </c>
      <c r="L567" s="145" t="str">
        <f>Examination!$B562</f>
        <v>Baxter Castillo</v>
      </c>
      <c r="M567" s="118">
        <f>'Data Set'!$W560</f>
        <v>72.75</v>
      </c>
      <c r="N567" s="118">
        <f>'Data Set'!$AC560</f>
        <v>80.75</v>
      </c>
      <c r="O567" s="118">
        <f>'Data Set'!$AI560</f>
        <v>58.75</v>
      </c>
      <c r="P567" s="118">
        <f>'Data Set'!$AO560</f>
        <v>55</v>
      </c>
      <c r="Q567" s="118">
        <f t="shared" si="16"/>
        <v>66.8125</v>
      </c>
      <c r="R567" s="118">
        <f>ROWS($M$9:M567)</f>
        <v>559</v>
      </c>
      <c r="S567" s="118">
        <f t="shared" si="17"/>
        <v>559</v>
      </c>
      <c r="T567" s="118" t="str">
        <f>IFERROR(SMALL($S$9:$S$908,ROWS($S$9:S567)),"")</f>
        <v/>
      </c>
      <c r="U567" s="118"/>
    </row>
    <row r="568" spans="3:21">
      <c r="C568" t="str">
        <f>IFERROR(INDEX($L$9:$Q$908,$T567,COLUMNS($A$10:A568)),"")</f>
        <v/>
      </c>
      <c r="I568" s="6">
        <v>7</v>
      </c>
      <c r="K568" s="118">
        <f>'Data Set'!$H561</f>
        <v>7</v>
      </c>
      <c r="L568" s="145" t="str">
        <f>Examination!$B563</f>
        <v>Fardeen Horne</v>
      </c>
      <c r="M568" s="118">
        <f>'Data Set'!$W561</f>
        <v>64.75</v>
      </c>
      <c r="N568" s="118">
        <f>'Data Set'!$AC561</f>
        <v>56</v>
      </c>
      <c r="O568" s="118">
        <f>'Data Set'!$AI561</f>
        <v>69</v>
      </c>
      <c r="P568" s="118">
        <f>'Data Set'!$AO561</f>
        <v>67.75</v>
      </c>
      <c r="Q568" s="118">
        <f t="shared" si="16"/>
        <v>64.375</v>
      </c>
      <c r="R568" s="118">
        <f>ROWS($M$9:M568)</f>
        <v>560</v>
      </c>
      <c r="S568" s="118">
        <f t="shared" si="17"/>
        <v>560</v>
      </c>
      <c r="T568" s="118" t="str">
        <f>IFERROR(SMALL($S$9:$S$908,ROWS($S$9:S568)),"")</f>
        <v/>
      </c>
      <c r="U568" s="118"/>
    </row>
    <row r="569" spans="3:21">
      <c r="C569" t="str">
        <f>IFERROR(INDEX($L$9:$Q$908,$T568,COLUMNS($A$10:A569)),"")</f>
        <v/>
      </c>
      <c r="I569" s="91">
        <v>7</v>
      </c>
      <c r="K569" s="118">
        <f>'Data Set'!$H562</f>
        <v>7</v>
      </c>
      <c r="L569" s="145" t="str">
        <f>Examination!$B564</f>
        <v>Andre Mosley</v>
      </c>
      <c r="M569" s="118">
        <f>'Data Set'!$W562</f>
        <v>62</v>
      </c>
      <c r="N569" s="118">
        <f>'Data Set'!$AC562</f>
        <v>80.5</v>
      </c>
      <c r="O569" s="118">
        <f>'Data Set'!$AI562</f>
        <v>78.5</v>
      </c>
      <c r="P569" s="118">
        <f>'Data Set'!$AO562</f>
        <v>66.5</v>
      </c>
      <c r="Q569" s="118">
        <f t="shared" si="16"/>
        <v>71.875</v>
      </c>
      <c r="R569" s="118">
        <f>ROWS($M$9:M569)</f>
        <v>561</v>
      </c>
      <c r="S569" s="118">
        <f t="shared" si="17"/>
        <v>561</v>
      </c>
      <c r="T569" s="118" t="str">
        <f>IFERROR(SMALL($S$9:$S$908,ROWS($S$9:S569)),"")</f>
        <v/>
      </c>
      <c r="U569" s="118"/>
    </row>
    <row r="570" spans="3:21">
      <c r="C570" t="str">
        <f>IFERROR(INDEX($L$9:$Q$908,$T569,COLUMNS($A$10:A570)),"")</f>
        <v/>
      </c>
      <c r="I570" s="6">
        <v>7</v>
      </c>
      <c r="K570" s="118">
        <f>'Data Set'!$H563</f>
        <v>7</v>
      </c>
      <c r="L570" s="145" t="str">
        <f>Examination!$B565</f>
        <v>Edan Wolfe</v>
      </c>
      <c r="M570" s="118">
        <f>'Data Set'!$W563</f>
        <v>55.5</v>
      </c>
      <c r="N570" s="118">
        <f>'Data Set'!$AC563</f>
        <v>69.75</v>
      </c>
      <c r="O570" s="118">
        <f>'Data Set'!$AI563</f>
        <v>56</v>
      </c>
      <c r="P570" s="118">
        <f>'Data Set'!$AO563</f>
        <v>72.75</v>
      </c>
      <c r="Q570" s="118">
        <f t="shared" si="16"/>
        <v>63.5</v>
      </c>
      <c r="R570" s="118">
        <f>ROWS($M$9:M570)</f>
        <v>562</v>
      </c>
      <c r="S570" s="118">
        <f t="shared" si="17"/>
        <v>562</v>
      </c>
      <c r="T570" s="118" t="str">
        <f>IFERROR(SMALL($S$9:$S$908,ROWS($S$9:S570)),"")</f>
        <v/>
      </c>
      <c r="U570" s="118"/>
    </row>
    <row r="571" spans="3:21">
      <c r="C571" t="str">
        <f>IFERROR(INDEX($L$9:$Q$908,$T570,COLUMNS($A$10:A571)),"")</f>
        <v/>
      </c>
      <c r="I571" s="91">
        <v>7</v>
      </c>
      <c r="K571" s="118">
        <f>'Data Set'!$H564</f>
        <v>7</v>
      </c>
      <c r="L571" s="145" t="str">
        <f>Examination!$B566</f>
        <v>Abiha Lucero</v>
      </c>
      <c r="M571" s="118">
        <f>'Data Set'!$W564</f>
        <v>60.25</v>
      </c>
      <c r="N571" s="118">
        <f>'Data Set'!$AC564</f>
        <v>60.5</v>
      </c>
      <c r="O571" s="118">
        <f>'Data Set'!$AI564</f>
        <v>76</v>
      </c>
      <c r="P571" s="118">
        <f>'Data Set'!$AO564</f>
        <v>78.25</v>
      </c>
      <c r="Q571" s="118">
        <f t="shared" si="16"/>
        <v>68.75</v>
      </c>
      <c r="R571" s="118">
        <f>ROWS($M$9:M571)</f>
        <v>563</v>
      </c>
      <c r="S571" s="118">
        <f t="shared" si="17"/>
        <v>563</v>
      </c>
      <c r="T571" s="118" t="str">
        <f>IFERROR(SMALL($S$9:$S$908,ROWS($S$9:S571)),"")</f>
        <v/>
      </c>
      <c r="U571" s="118"/>
    </row>
    <row r="572" spans="3:21">
      <c r="C572" t="str">
        <f>IFERROR(INDEX($L$9:$Q$908,$T571,COLUMNS($A$10:A572)),"")</f>
        <v/>
      </c>
      <c r="I572" s="6">
        <v>7</v>
      </c>
      <c r="K572" s="118">
        <f>'Data Set'!$H565</f>
        <v>7</v>
      </c>
      <c r="L572" s="145" t="str">
        <f>Examination!$B567</f>
        <v>Ernie Rankin</v>
      </c>
      <c r="M572" s="118">
        <f>'Data Set'!$W565</f>
        <v>75.5</v>
      </c>
      <c r="N572" s="118">
        <f>'Data Set'!$AC565</f>
        <v>63</v>
      </c>
      <c r="O572" s="118">
        <f>'Data Set'!$AI565</f>
        <v>59</v>
      </c>
      <c r="P572" s="118">
        <f>'Data Set'!$AO565</f>
        <v>69.75</v>
      </c>
      <c r="Q572" s="118">
        <f t="shared" si="16"/>
        <v>66.8125</v>
      </c>
      <c r="R572" s="118">
        <f>ROWS($M$9:M572)</f>
        <v>564</v>
      </c>
      <c r="S572" s="118">
        <f t="shared" si="17"/>
        <v>564</v>
      </c>
      <c r="T572" s="118" t="str">
        <f>IFERROR(SMALL($S$9:$S$908,ROWS($S$9:S572)),"")</f>
        <v/>
      </c>
      <c r="U572" s="118"/>
    </row>
    <row r="573" spans="3:21">
      <c r="C573" t="str">
        <f>IFERROR(INDEX($L$9:$Q$908,$T572,COLUMNS($A$10:A573)),"")</f>
        <v/>
      </c>
      <c r="I573" s="91">
        <v>7</v>
      </c>
      <c r="K573" s="118">
        <f>'Data Set'!$H566</f>
        <v>7</v>
      </c>
      <c r="L573" s="145" t="str">
        <f>Examination!$B568</f>
        <v>Christiana Person</v>
      </c>
      <c r="M573" s="118">
        <f>'Data Set'!$W566</f>
        <v>63</v>
      </c>
      <c r="N573" s="118">
        <f>'Data Set'!$AC566</f>
        <v>53</v>
      </c>
      <c r="O573" s="118">
        <f>'Data Set'!$AI566</f>
        <v>79.25</v>
      </c>
      <c r="P573" s="118">
        <f>'Data Set'!$AO566</f>
        <v>54.75</v>
      </c>
      <c r="Q573" s="118">
        <f t="shared" si="16"/>
        <v>62.5</v>
      </c>
      <c r="R573" s="118">
        <f>ROWS($M$9:M573)</f>
        <v>565</v>
      </c>
      <c r="S573" s="118">
        <f t="shared" si="17"/>
        <v>565</v>
      </c>
      <c r="T573" s="118" t="str">
        <f>IFERROR(SMALL($S$9:$S$908,ROWS($S$9:S573)),"")</f>
        <v/>
      </c>
      <c r="U573" s="118"/>
    </row>
    <row r="574" spans="3:21">
      <c r="C574" t="str">
        <f>IFERROR(INDEX($L$9:$Q$908,$T573,COLUMNS($A$10:A574)),"")</f>
        <v/>
      </c>
      <c r="I574" s="6">
        <v>7</v>
      </c>
      <c r="K574" s="118">
        <f>'Data Set'!$H567</f>
        <v>7</v>
      </c>
      <c r="L574" s="145" t="str">
        <f>Examination!$B569</f>
        <v>Miah Keeling</v>
      </c>
      <c r="M574" s="118">
        <f>'Data Set'!$W567</f>
        <v>67.5</v>
      </c>
      <c r="N574" s="118">
        <f>'Data Set'!$AC567</f>
        <v>56</v>
      </c>
      <c r="O574" s="118">
        <f>'Data Set'!$AI567</f>
        <v>54.25</v>
      </c>
      <c r="P574" s="118">
        <f>'Data Set'!$AO567</f>
        <v>72.75</v>
      </c>
      <c r="Q574" s="118">
        <f t="shared" si="16"/>
        <v>62.625</v>
      </c>
      <c r="R574" s="118">
        <f>ROWS($M$9:M574)</f>
        <v>566</v>
      </c>
      <c r="S574" s="118">
        <f t="shared" si="17"/>
        <v>566</v>
      </c>
      <c r="T574" s="118" t="str">
        <f>IFERROR(SMALL($S$9:$S$908,ROWS($S$9:S574)),"")</f>
        <v/>
      </c>
      <c r="U574" s="118"/>
    </row>
    <row r="575" spans="3:21">
      <c r="C575" t="str">
        <f>IFERROR(INDEX($L$9:$Q$908,$T574,COLUMNS($A$10:A575)),"")</f>
        <v/>
      </c>
      <c r="I575" s="91">
        <v>7</v>
      </c>
      <c r="K575" s="118">
        <f>'Data Set'!$H568</f>
        <v>7</v>
      </c>
      <c r="L575" s="145" t="str">
        <f>Examination!$B570</f>
        <v>Amy-Louise Sanders</v>
      </c>
      <c r="M575" s="118">
        <f>'Data Set'!$W568</f>
        <v>70.25</v>
      </c>
      <c r="N575" s="118">
        <f>'Data Set'!$AC568</f>
        <v>63.5</v>
      </c>
      <c r="O575" s="118">
        <f>'Data Set'!$AI568</f>
        <v>90</v>
      </c>
      <c r="P575" s="118">
        <f>'Data Set'!$AO568</f>
        <v>77.75</v>
      </c>
      <c r="Q575" s="118">
        <f t="shared" si="16"/>
        <v>75.375</v>
      </c>
      <c r="R575" s="118">
        <f>ROWS($M$9:M575)</f>
        <v>567</v>
      </c>
      <c r="S575" s="118">
        <f t="shared" si="17"/>
        <v>567</v>
      </c>
      <c r="T575" s="118" t="str">
        <f>IFERROR(SMALL($S$9:$S$908,ROWS($S$9:S575)),"")</f>
        <v/>
      </c>
      <c r="U575" s="118"/>
    </row>
    <row r="576" spans="3:21">
      <c r="C576" t="str">
        <f>IFERROR(INDEX($L$9:$Q$908,$T575,COLUMNS($A$10:A576)),"")</f>
        <v/>
      </c>
      <c r="I576" s="6">
        <v>7</v>
      </c>
      <c r="K576" s="118">
        <f>'Data Set'!$H569</f>
        <v>7</v>
      </c>
      <c r="L576" s="145" t="str">
        <f>Examination!$B571</f>
        <v>Maiya Blackmore</v>
      </c>
      <c r="M576" s="118">
        <f>'Data Set'!$W569</f>
        <v>90.75</v>
      </c>
      <c r="N576" s="118">
        <f>'Data Set'!$AC569</f>
        <v>54</v>
      </c>
      <c r="O576" s="118">
        <f>'Data Set'!$AI569</f>
        <v>75.25</v>
      </c>
      <c r="P576" s="118">
        <f>'Data Set'!$AO569</f>
        <v>61.5</v>
      </c>
      <c r="Q576" s="118">
        <f t="shared" si="16"/>
        <v>70.375</v>
      </c>
      <c r="R576" s="118">
        <f>ROWS($M$9:M576)</f>
        <v>568</v>
      </c>
      <c r="S576" s="118">
        <f t="shared" si="17"/>
        <v>568</v>
      </c>
      <c r="T576" s="118" t="str">
        <f>IFERROR(SMALL($S$9:$S$908,ROWS($S$9:S576)),"")</f>
        <v/>
      </c>
      <c r="U576" s="118"/>
    </row>
    <row r="577" spans="3:21">
      <c r="C577" t="str">
        <f>IFERROR(INDEX($L$9:$Q$908,$T576,COLUMNS($A$10:A577)),"")</f>
        <v/>
      </c>
      <c r="I577" s="91">
        <v>7</v>
      </c>
      <c r="K577" s="118">
        <f>'Data Set'!$H570</f>
        <v>7</v>
      </c>
      <c r="L577" s="145" t="str">
        <f>Examination!$B572</f>
        <v>Che Hahn</v>
      </c>
      <c r="M577" s="118">
        <f>'Data Set'!$W570</f>
        <v>53.75</v>
      </c>
      <c r="N577" s="118">
        <f>'Data Set'!$AC570</f>
        <v>52.5</v>
      </c>
      <c r="O577" s="118">
        <f>'Data Set'!$AI570</f>
        <v>80.5</v>
      </c>
      <c r="P577" s="118">
        <f>'Data Set'!$AO570</f>
        <v>47.25</v>
      </c>
      <c r="Q577" s="118">
        <f t="shared" si="16"/>
        <v>58.5</v>
      </c>
      <c r="R577" s="118">
        <f>ROWS($M$9:M577)</f>
        <v>569</v>
      </c>
      <c r="S577" s="118">
        <f t="shared" si="17"/>
        <v>569</v>
      </c>
      <c r="T577" s="118" t="str">
        <f>IFERROR(SMALL($S$9:$S$908,ROWS($S$9:S577)),"")</f>
        <v/>
      </c>
      <c r="U577" s="118"/>
    </row>
    <row r="578" spans="3:21">
      <c r="C578" t="str">
        <f>IFERROR(INDEX($L$9:$Q$908,$T577,COLUMNS($A$10:A578)),"")</f>
        <v/>
      </c>
      <c r="I578" s="6">
        <v>7</v>
      </c>
      <c r="K578" s="118">
        <f>'Data Set'!$H571</f>
        <v>7</v>
      </c>
      <c r="L578" s="145" t="str">
        <f>Examination!$B573</f>
        <v>Dante Camacho</v>
      </c>
      <c r="M578" s="118">
        <f>'Data Set'!$W571</f>
        <v>80.25</v>
      </c>
      <c r="N578" s="118">
        <f>'Data Set'!$AC571</f>
        <v>44.75</v>
      </c>
      <c r="O578" s="118">
        <f>'Data Set'!$AI571</f>
        <v>58.5</v>
      </c>
      <c r="P578" s="118">
        <f>'Data Set'!$AO571</f>
        <v>68.25</v>
      </c>
      <c r="Q578" s="118">
        <f t="shared" si="16"/>
        <v>62.9375</v>
      </c>
      <c r="R578" s="118">
        <f>ROWS($M$9:M578)</f>
        <v>570</v>
      </c>
      <c r="S578" s="118">
        <f t="shared" si="17"/>
        <v>570</v>
      </c>
      <c r="T578" s="118" t="str">
        <f>IFERROR(SMALL($S$9:$S$908,ROWS($S$9:S578)),"")</f>
        <v/>
      </c>
      <c r="U578" s="118"/>
    </row>
    <row r="579" spans="3:21">
      <c r="C579" t="str">
        <f>IFERROR(INDEX($L$9:$Q$908,$T578,COLUMNS($A$10:A579)),"")</f>
        <v/>
      </c>
      <c r="I579" s="91">
        <v>7</v>
      </c>
      <c r="K579" s="118">
        <f>'Data Set'!$H572</f>
        <v>7</v>
      </c>
      <c r="L579" s="145" t="str">
        <f>Examination!$B574</f>
        <v>Kylie Rankin</v>
      </c>
      <c r="M579" s="118">
        <f>'Data Set'!$W572</f>
        <v>69.75</v>
      </c>
      <c r="N579" s="118">
        <f>'Data Set'!$AC572</f>
        <v>66.5</v>
      </c>
      <c r="O579" s="118">
        <f>'Data Set'!$AI572</f>
        <v>73</v>
      </c>
      <c r="P579" s="118">
        <f>'Data Set'!$AO572</f>
        <v>73</v>
      </c>
      <c r="Q579" s="118">
        <f t="shared" si="16"/>
        <v>70.5625</v>
      </c>
      <c r="R579" s="118">
        <f>ROWS($M$9:M579)</f>
        <v>571</v>
      </c>
      <c r="S579" s="118">
        <f t="shared" si="17"/>
        <v>571</v>
      </c>
      <c r="T579" s="118" t="str">
        <f>IFERROR(SMALL($S$9:$S$908,ROWS($S$9:S579)),"")</f>
        <v/>
      </c>
      <c r="U579" s="118"/>
    </row>
    <row r="580" spans="3:21">
      <c r="C580" t="str">
        <f>IFERROR(INDEX($L$9:$Q$908,$T579,COLUMNS($A$10:A580)),"")</f>
        <v/>
      </c>
      <c r="I580" s="6">
        <v>7</v>
      </c>
      <c r="K580" s="118">
        <f>'Data Set'!$H573</f>
        <v>7</v>
      </c>
      <c r="L580" s="145" t="str">
        <f>Examination!$B575</f>
        <v>Saanvi Burns</v>
      </c>
      <c r="M580" s="118">
        <f>'Data Set'!$W573</f>
        <v>79</v>
      </c>
      <c r="N580" s="118">
        <f>'Data Set'!$AC573</f>
        <v>59</v>
      </c>
      <c r="O580" s="118">
        <f>'Data Set'!$AI573</f>
        <v>59.75</v>
      </c>
      <c r="P580" s="118">
        <f>'Data Set'!$AO573</f>
        <v>53.75</v>
      </c>
      <c r="Q580" s="118">
        <f t="shared" si="16"/>
        <v>62.875</v>
      </c>
      <c r="R580" s="118">
        <f>ROWS($M$9:M580)</f>
        <v>572</v>
      </c>
      <c r="S580" s="118">
        <f t="shared" si="17"/>
        <v>572</v>
      </c>
      <c r="T580" s="118" t="str">
        <f>IFERROR(SMALL($S$9:$S$908,ROWS($S$9:S580)),"")</f>
        <v/>
      </c>
      <c r="U580" s="118"/>
    </row>
    <row r="581" spans="3:21">
      <c r="C581" t="str">
        <f>IFERROR(INDEX($L$9:$Q$908,$T580,COLUMNS($A$10:A581)),"")</f>
        <v/>
      </c>
      <c r="I581" s="91">
        <v>7</v>
      </c>
      <c r="K581" s="118">
        <f>'Data Set'!$H574</f>
        <v>7</v>
      </c>
      <c r="L581" s="145" t="str">
        <f>Examination!$B576</f>
        <v>Milly Meza</v>
      </c>
      <c r="M581" s="118">
        <f>'Data Set'!$W574</f>
        <v>49.75</v>
      </c>
      <c r="N581" s="118">
        <f>'Data Set'!$AC574</f>
        <v>65.5</v>
      </c>
      <c r="O581" s="118">
        <f>'Data Set'!$AI574</f>
        <v>61.75</v>
      </c>
      <c r="P581" s="118">
        <f>'Data Set'!$AO574</f>
        <v>74</v>
      </c>
      <c r="Q581" s="118">
        <f t="shared" si="16"/>
        <v>62.75</v>
      </c>
      <c r="R581" s="118">
        <f>ROWS($M$9:M581)</f>
        <v>573</v>
      </c>
      <c r="S581" s="118">
        <f t="shared" si="17"/>
        <v>573</v>
      </c>
      <c r="T581" s="118" t="str">
        <f>IFERROR(SMALL($S$9:$S$908,ROWS($S$9:S581)),"")</f>
        <v/>
      </c>
      <c r="U581" s="118"/>
    </row>
    <row r="582" spans="3:21">
      <c r="C582" t="str">
        <f>IFERROR(INDEX($L$9:$Q$908,$T581,COLUMNS($A$10:A582)),"")</f>
        <v/>
      </c>
      <c r="I582" s="6">
        <v>7</v>
      </c>
      <c r="K582" s="118">
        <f>'Data Set'!$H575</f>
        <v>7</v>
      </c>
      <c r="L582" s="145" t="str">
        <f>Examination!$B577</f>
        <v>Frederic Bostock</v>
      </c>
      <c r="M582" s="118">
        <f>'Data Set'!$W575</f>
        <v>76.25</v>
      </c>
      <c r="N582" s="118">
        <f>'Data Set'!$AC575</f>
        <v>73.5</v>
      </c>
      <c r="O582" s="118">
        <f>'Data Set'!$AI575</f>
        <v>59.5</v>
      </c>
      <c r="P582" s="118">
        <f>'Data Set'!$AO575</f>
        <v>74.25</v>
      </c>
      <c r="Q582" s="118">
        <f t="shared" si="16"/>
        <v>70.875</v>
      </c>
      <c r="R582" s="118">
        <f>ROWS($M$9:M582)</f>
        <v>574</v>
      </c>
      <c r="S582" s="118">
        <f t="shared" si="17"/>
        <v>574</v>
      </c>
      <c r="T582" s="118" t="str">
        <f>IFERROR(SMALL($S$9:$S$908,ROWS($S$9:S582)),"")</f>
        <v/>
      </c>
      <c r="U582" s="118"/>
    </row>
    <row r="583" spans="3:21">
      <c r="C583" t="str">
        <f>IFERROR(INDEX($L$9:$Q$908,$T582,COLUMNS($A$10:A583)),"")</f>
        <v/>
      </c>
      <c r="I583" s="91">
        <v>7</v>
      </c>
      <c r="K583" s="118">
        <f>'Data Set'!$H576</f>
        <v>7</v>
      </c>
      <c r="L583" s="145" t="str">
        <f>Examination!$B578</f>
        <v>Muskaan Lennon</v>
      </c>
      <c r="M583" s="118">
        <f>'Data Set'!$W576</f>
        <v>76</v>
      </c>
      <c r="N583" s="118">
        <f>'Data Set'!$AC576</f>
        <v>60.25</v>
      </c>
      <c r="O583" s="118">
        <f>'Data Set'!$AI576</f>
        <v>55.75</v>
      </c>
      <c r="P583" s="118">
        <f>'Data Set'!$AO576</f>
        <v>69.75</v>
      </c>
      <c r="Q583" s="118">
        <f t="shared" si="16"/>
        <v>65.4375</v>
      </c>
      <c r="R583" s="118">
        <f>ROWS($M$9:M583)</f>
        <v>575</v>
      </c>
      <c r="S583" s="118">
        <f t="shared" si="17"/>
        <v>575</v>
      </c>
      <c r="T583" s="118" t="str">
        <f>IFERROR(SMALL($S$9:$S$908,ROWS($S$9:S583)),"")</f>
        <v/>
      </c>
      <c r="U583" s="118"/>
    </row>
    <row r="584" spans="3:21">
      <c r="C584" t="str">
        <f>IFERROR(INDEX($L$9:$Q$908,$T583,COLUMNS($A$10:A584)),"")</f>
        <v/>
      </c>
      <c r="I584" s="6">
        <v>7</v>
      </c>
      <c r="K584" s="118">
        <f>'Data Set'!$H577</f>
        <v>7</v>
      </c>
      <c r="L584" s="145" t="str">
        <f>Examination!$B579</f>
        <v>Nell Melton</v>
      </c>
      <c r="M584" s="118">
        <f>'Data Set'!$W577</f>
        <v>60.75</v>
      </c>
      <c r="N584" s="118">
        <f>'Data Set'!$AC577</f>
        <v>56.25</v>
      </c>
      <c r="O584" s="118">
        <f>'Data Set'!$AI577</f>
        <v>78.5</v>
      </c>
      <c r="P584" s="118">
        <f>'Data Set'!$AO577</f>
        <v>67</v>
      </c>
      <c r="Q584" s="118">
        <f t="shared" si="16"/>
        <v>65.625</v>
      </c>
      <c r="R584" s="118">
        <f>ROWS($M$9:M584)</f>
        <v>576</v>
      </c>
      <c r="S584" s="118">
        <f t="shared" si="17"/>
        <v>576</v>
      </c>
      <c r="T584" s="118" t="str">
        <f>IFERROR(SMALL($S$9:$S$908,ROWS($S$9:S584)),"")</f>
        <v/>
      </c>
      <c r="U584" s="118"/>
    </row>
    <row r="585" spans="3:21">
      <c r="C585" t="str">
        <f>IFERROR(INDEX($L$9:$Q$908,$T584,COLUMNS($A$10:A585)),"")</f>
        <v/>
      </c>
      <c r="I585" s="91">
        <v>7</v>
      </c>
      <c r="K585" s="118">
        <f>'Data Set'!$H578</f>
        <v>7</v>
      </c>
      <c r="L585" s="145" t="str">
        <f>Examination!$B580</f>
        <v>Brooklyn Yang</v>
      </c>
      <c r="M585" s="118">
        <f>'Data Set'!$W578</f>
        <v>55.25</v>
      </c>
      <c r="N585" s="118">
        <f>'Data Set'!$AC578</f>
        <v>88.75</v>
      </c>
      <c r="O585" s="118">
        <f>'Data Set'!$AI578</f>
        <v>83</v>
      </c>
      <c r="P585" s="118">
        <f>'Data Set'!$AO578</f>
        <v>56</v>
      </c>
      <c r="Q585" s="118">
        <f t="shared" si="16"/>
        <v>70.75</v>
      </c>
      <c r="R585" s="118">
        <f>ROWS($M$9:M585)</f>
        <v>577</v>
      </c>
      <c r="S585" s="118">
        <f t="shared" si="17"/>
        <v>577</v>
      </c>
      <c r="T585" s="118" t="str">
        <f>IFERROR(SMALL($S$9:$S$908,ROWS($S$9:S585)),"")</f>
        <v/>
      </c>
      <c r="U585" s="118"/>
    </row>
    <row r="586" spans="3:21">
      <c r="C586" t="str">
        <f>IFERROR(INDEX($L$9:$Q$908,$T585,COLUMNS($A$10:A586)),"")</f>
        <v/>
      </c>
      <c r="I586" s="6">
        <v>7</v>
      </c>
      <c r="K586" s="118">
        <f>'Data Set'!$H579</f>
        <v>7</v>
      </c>
      <c r="L586" s="145" t="str">
        <f>Examination!$B581</f>
        <v>Sabrina Chandler</v>
      </c>
      <c r="M586" s="118">
        <f>'Data Set'!$W579</f>
        <v>59.25</v>
      </c>
      <c r="N586" s="118">
        <f>'Data Set'!$AC579</f>
        <v>74.25</v>
      </c>
      <c r="O586" s="118">
        <f>'Data Set'!$AI579</f>
        <v>56.5</v>
      </c>
      <c r="P586" s="118">
        <f>'Data Set'!$AO579</f>
        <v>70</v>
      </c>
      <c r="Q586" s="118">
        <f t="shared" ref="Q586:Q649" si="18">AVERAGE(M586:P586)</f>
        <v>65</v>
      </c>
      <c r="R586" s="118">
        <f>ROWS($M$9:M586)</f>
        <v>578</v>
      </c>
      <c r="S586" s="118">
        <f t="shared" ref="S586:S649" si="19">IF($H$5=K586,R586,"")</f>
        <v>578</v>
      </c>
      <c r="T586" s="118" t="str">
        <f>IFERROR(SMALL($S$9:$S$908,ROWS($S$9:S586)),"")</f>
        <v/>
      </c>
      <c r="U586" s="118"/>
    </row>
    <row r="587" spans="3:21">
      <c r="C587" t="str">
        <f>IFERROR(INDEX($L$9:$Q$908,$T586,COLUMNS($A$10:A587)),"")</f>
        <v/>
      </c>
      <c r="I587" s="91">
        <v>7</v>
      </c>
      <c r="K587" s="118">
        <f>'Data Set'!$H580</f>
        <v>7</v>
      </c>
      <c r="L587" s="145" t="str">
        <f>Examination!$B582</f>
        <v>Giuseppe Dickens</v>
      </c>
      <c r="M587" s="118">
        <f>'Data Set'!$W580</f>
        <v>82</v>
      </c>
      <c r="N587" s="118">
        <f>'Data Set'!$AC580</f>
        <v>72.25</v>
      </c>
      <c r="O587" s="118">
        <f>'Data Set'!$AI580</f>
        <v>69.75</v>
      </c>
      <c r="P587" s="118">
        <f>'Data Set'!$AO580</f>
        <v>75.25</v>
      </c>
      <c r="Q587" s="118">
        <f t="shared" si="18"/>
        <v>74.8125</v>
      </c>
      <c r="R587" s="118">
        <f>ROWS($M$9:M587)</f>
        <v>579</v>
      </c>
      <c r="S587" s="118">
        <f t="shared" si="19"/>
        <v>579</v>
      </c>
      <c r="T587" s="118" t="str">
        <f>IFERROR(SMALL($S$9:$S$908,ROWS($S$9:S587)),"")</f>
        <v/>
      </c>
      <c r="U587" s="118"/>
    </row>
    <row r="588" spans="3:21">
      <c r="C588" t="str">
        <f>IFERROR(INDEX($L$9:$Q$908,$T587,COLUMNS($A$10:A588)),"")</f>
        <v/>
      </c>
      <c r="I588" s="6">
        <v>7</v>
      </c>
      <c r="K588" s="118">
        <f>'Data Set'!$H581</f>
        <v>7</v>
      </c>
      <c r="L588" s="145" t="str">
        <f>Examination!$B583</f>
        <v>Zakk Stout</v>
      </c>
      <c r="M588" s="118">
        <f>'Data Set'!$W581</f>
        <v>69.5</v>
      </c>
      <c r="N588" s="118">
        <f>'Data Set'!$AC581</f>
        <v>73</v>
      </c>
      <c r="O588" s="118">
        <f>'Data Set'!$AI581</f>
        <v>62.5</v>
      </c>
      <c r="P588" s="118">
        <f>'Data Set'!$AO581</f>
        <v>61.25</v>
      </c>
      <c r="Q588" s="118">
        <f t="shared" si="18"/>
        <v>66.5625</v>
      </c>
      <c r="R588" s="118">
        <f>ROWS($M$9:M588)</f>
        <v>580</v>
      </c>
      <c r="S588" s="118">
        <f t="shared" si="19"/>
        <v>580</v>
      </c>
      <c r="T588" s="118" t="str">
        <f>IFERROR(SMALL($S$9:$S$908,ROWS($S$9:S588)),"")</f>
        <v/>
      </c>
      <c r="U588" s="118"/>
    </row>
    <row r="589" spans="3:21">
      <c r="C589" t="str">
        <f>IFERROR(INDEX($L$9:$Q$908,$T588,COLUMNS($A$10:A589)),"")</f>
        <v/>
      </c>
      <c r="I589" s="91">
        <v>7</v>
      </c>
      <c r="K589" s="118">
        <f>'Data Set'!$H582</f>
        <v>7</v>
      </c>
      <c r="L589" s="145" t="str">
        <f>Examination!$B584</f>
        <v>Neriah Humphreys</v>
      </c>
      <c r="M589" s="118">
        <f>'Data Set'!$W582</f>
        <v>51.5</v>
      </c>
      <c r="N589" s="118">
        <f>'Data Set'!$AC582</f>
        <v>64.25</v>
      </c>
      <c r="O589" s="118">
        <f>'Data Set'!$AI582</f>
        <v>57.25</v>
      </c>
      <c r="P589" s="118">
        <f>'Data Set'!$AO582</f>
        <v>59.5</v>
      </c>
      <c r="Q589" s="118">
        <f t="shared" si="18"/>
        <v>58.125</v>
      </c>
      <c r="R589" s="118">
        <f>ROWS($M$9:M589)</f>
        <v>581</v>
      </c>
      <c r="S589" s="118">
        <f t="shared" si="19"/>
        <v>581</v>
      </c>
      <c r="T589" s="118" t="str">
        <f>IFERROR(SMALL($S$9:$S$908,ROWS($S$9:S589)),"")</f>
        <v/>
      </c>
      <c r="U589" s="118"/>
    </row>
    <row r="590" spans="3:21">
      <c r="C590" t="str">
        <f>IFERROR(INDEX($L$9:$Q$908,$T589,COLUMNS($A$10:A590)),"")</f>
        <v/>
      </c>
      <c r="I590" s="6">
        <v>7</v>
      </c>
      <c r="K590" s="118">
        <f>'Data Set'!$H583</f>
        <v>7</v>
      </c>
      <c r="L590" s="145" t="str">
        <f>Examination!$B585</f>
        <v>Declan Valentine</v>
      </c>
      <c r="M590" s="118">
        <f>'Data Set'!$W583</f>
        <v>69.75</v>
      </c>
      <c r="N590" s="118">
        <f>'Data Set'!$AC583</f>
        <v>61.5</v>
      </c>
      <c r="O590" s="118">
        <f>'Data Set'!$AI583</f>
        <v>80.25</v>
      </c>
      <c r="P590" s="118">
        <f>'Data Set'!$AO583</f>
        <v>80.25</v>
      </c>
      <c r="Q590" s="118">
        <f t="shared" si="18"/>
        <v>72.9375</v>
      </c>
      <c r="R590" s="118">
        <f>ROWS($M$9:M590)</f>
        <v>582</v>
      </c>
      <c r="S590" s="118">
        <f t="shared" si="19"/>
        <v>582</v>
      </c>
      <c r="T590" s="118" t="str">
        <f>IFERROR(SMALL($S$9:$S$908,ROWS($S$9:S590)),"")</f>
        <v/>
      </c>
      <c r="U590" s="118"/>
    </row>
    <row r="591" spans="3:21">
      <c r="C591" t="str">
        <f>IFERROR(INDEX($L$9:$Q$908,$T590,COLUMNS($A$10:A591)),"")</f>
        <v/>
      </c>
      <c r="I591" s="91">
        <v>7</v>
      </c>
      <c r="K591" s="118">
        <f>'Data Set'!$H584</f>
        <v>7</v>
      </c>
      <c r="L591" s="145" t="str">
        <f>Examination!$B586</f>
        <v>Shivani Ramirez</v>
      </c>
      <c r="M591" s="118">
        <f>'Data Set'!$W584</f>
        <v>69.25</v>
      </c>
      <c r="N591" s="118">
        <f>'Data Set'!$AC584</f>
        <v>58</v>
      </c>
      <c r="O591" s="118">
        <f>'Data Set'!$AI584</f>
        <v>58</v>
      </c>
      <c r="P591" s="118">
        <f>'Data Set'!$AO584</f>
        <v>52.25</v>
      </c>
      <c r="Q591" s="118">
        <f t="shared" si="18"/>
        <v>59.375</v>
      </c>
      <c r="R591" s="118">
        <f>ROWS($M$9:M591)</f>
        <v>583</v>
      </c>
      <c r="S591" s="118">
        <f t="shared" si="19"/>
        <v>583</v>
      </c>
      <c r="T591" s="118" t="str">
        <f>IFERROR(SMALL($S$9:$S$908,ROWS($S$9:S591)),"")</f>
        <v/>
      </c>
      <c r="U591" s="118"/>
    </row>
    <row r="592" spans="3:21">
      <c r="C592" t="str">
        <f>IFERROR(INDEX($L$9:$Q$908,$T591,COLUMNS($A$10:A592)),"")</f>
        <v/>
      </c>
      <c r="I592" s="6">
        <v>7</v>
      </c>
      <c r="K592" s="118">
        <f>'Data Set'!$H585</f>
        <v>7</v>
      </c>
      <c r="L592" s="145" t="str">
        <f>Examination!$B587</f>
        <v>Maud Bloggs</v>
      </c>
      <c r="M592" s="118">
        <f>'Data Set'!$W585</f>
        <v>61</v>
      </c>
      <c r="N592" s="118">
        <f>'Data Set'!$AC585</f>
        <v>59.5</v>
      </c>
      <c r="O592" s="118">
        <f>'Data Set'!$AI585</f>
        <v>58.5</v>
      </c>
      <c r="P592" s="118">
        <f>'Data Set'!$AO585</f>
        <v>53.25</v>
      </c>
      <c r="Q592" s="118">
        <f t="shared" si="18"/>
        <v>58.0625</v>
      </c>
      <c r="R592" s="118">
        <f>ROWS($M$9:M592)</f>
        <v>584</v>
      </c>
      <c r="S592" s="118">
        <f t="shared" si="19"/>
        <v>584</v>
      </c>
      <c r="T592" s="118" t="str">
        <f>IFERROR(SMALL($S$9:$S$908,ROWS($S$9:S592)),"")</f>
        <v/>
      </c>
      <c r="U592" s="118"/>
    </row>
    <row r="593" spans="3:21">
      <c r="C593" t="str">
        <f>IFERROR(INDEX($L$9:$Q$908,$T592,COLUMNS($A$10:A593)),"")</f>
        <v/>
      </c>
      <c r="I593" s="91">
        <v>7</v>
      </c>
      <c r="K593" s="118">
        <f>'Data Set'!$H586</f>
        <v>7</v>
      </c>
      <c r="L593" s="145" t="str">
        <f>Examination!$B588</f>
        <v>Ziggy Worthington</v>
      </c>
      <c r="M593" s="118">
        <f>'Data Set'!$W586</f>
        <v>62</v>
      </c>
      <c r="N593" s="118">
        <f>'Data Set'!$AC586</f>
        <v>65.75</v>
      </c>
      <c r="O593" s="118">
        <f>'Data Set'!$AI586</f>
        <v>84.75</v>
      </c>
      <c r="P593" s="118">
        <f>'Data Set'!$AO586</f>
        <v>74</v>
      </c>
      <c r="Q593" s="118">
        <f t="shared" si="18"/>
        <v>71.625</v>
      </c>
      <c r="R593" s="118">
        <f>ROWS($M$9:M593)</f>
        <v>585</v>
      </c>
      <c r="S593" s="118">
        <f t="shared" si="19"/>
        <v>585</v>
      </c>
      <c r="T593" s="118" t="str">
        <f>IFERROR(SMALL($S$9:$S$908,ROWS($S$9:S593)),"")</f>
        <v/>
      </c>
      <c r="U593" s="118"/>
    </row>
    <row r="594" spans="3:21">
      <c r="C594" t="str">
        <f>IFERROR(INDEX($L$9:$Q$908,$T593,COLUMNS($A$10:A594)),"")</f>
        <v/>
      </c>
      <c r="I594" s="6">
        <v>7</v>
      </c>
      <c r="K594" s="118">
        <f>'Data Set'!$H587</f>
        <v>7</v>
      </c>
      <c r="L594" s="145" t="str">
        <f>Examination!$B589</f>
        <v>Mariella Pemberton</v>
      </c>
      <c r="M594" s="118">
        <f>'Data Set'!$W587</f>
        <v>66.5</v>
      </c>
      <c r="N594" s="118">
        <f>'Data Set'!$AC587</f>
        <v>55.25</v>
      </c>
      <c r="O594" s="118">
        <f>'Data Set'!$AI587</f>
        <v>80.25</v>
      </c>
      <c r="P594" s="118">
        <f>'Data Set'!$AO587</f>
        <v>65.75</v>
      </c>
      <c r="Q594" s="118">
        <f t="shared" si="18"/>
        <v>66.9375</v>
      </c>
      <c r="R594" s="118">
        <f>ROWS($M$9:M594)</f>
        <v>586</v>
      </c>
      <c r="S594" s="118">
        <f t="shared" si="19"/>
        <v>586</v>
      </c>
      <c r="T594" s="118" t="str">
        <f>IFERROR(SMALL($S$9:$S$908,ROWS($S$9:S594)),"")</f>
        <v/>
      </c>
      <c r="U594" s="118"/>
    </row>
    <row r="595" spans="3:21">
      <c r="C595" t="str">
        <f>IFERROR(INDEX($L$9:$Q$908,$T594,COLUMNS($A$10:A595)),"")</f>
        <v/>
      </c>
      <c r="I595" s="91">
        <v>7</v>
      </c>
      <c r="K595" s="118">
        <f>'Data Set'!$H588</f>
        <v>7</v>
      </c>
      <c r="L595" s="145" t="str">
        <f>Examination!$B590</f>
        <v>Armaan Robles</v>
      </c>
      <c r="M595" s="118">
        <f>'Data Set'!$W588</f>
        <v>74.5</v>
      </c>
      <c r="N595" s="118">
        <f>'Data Set'!$AC588</f>
        <v>67.5</v>
      </c>
      <c r="O595" s="118">
        <f>'Data Set'!$AI588</f>
        <v>63</v>
      </c>
      <c r="P595" s="118">
        <f>'Data Set'!$AO588</f>
        <v>63.25</v>
      </c>
      <c r="Q595" s="118">
        <f t="shared" si="18"/>
        <v>67.0625</v>
      </c>
      <c r="R595" s="118">
        <f>ROWS($M$9:M595)</f>
        <v>587</v>
      </c>
      <c r="S595" s="118">
        <f t="shared" si="19"/>
        <v>587</v>
      </c>
      <c r="T595" s="118" t="str">
        <f>IFERROR(SMALL($S$9:$S$908,ROWS($S$9:S595)),"")</f>
        <v/>
      </c>
      <c r="U595" s="118"/>
    </row>
    <row r="596" spans="3:21">
      <c r="C596" t="str">
        <f>IFERROR(INDEX($L$9:$Q$908,$T595,COLUMNS($A$10:A596)),"")</f>
        <v/>
      </c>
      <c r="I596" s="6">
        <v>7</v>
      </c>
      <c r="K596" s="118">
        <f>'Data Set'!$H589</f>
        <v>7</v>
      </c>
      <c r="L596" s="145" t="str">
        <f>Examination!$B591</f>
        <v>Minnie Mckee</v>
      </c>
      <c r="M596" s="118">
        <f>'Data Set'!$W589</f>
        <v>89.5</v>
      </c>
      <c r="N596" s="118">
        <f>'Data Set'!$AC589</f>
        <v>65.75</v>
      </c>
      <c r="O596" s="118">
        <f>'Data Set'!$AI589</f>
        <v>73</v>
      </c>
      <c r="P596" s="118">
        <f>'Data Set'!$AO589</f>
        <v>71.75</v>
      </c>
      <c r="Q596" s="118">
        <f t="shared" si="18"/>
        <v>75</v>
      </c>
      <c r="R596" s="118">
        <f>ROWS($M$9:M596)</f>
        <v>588</v>
      </c>
      <c r="S596" s="118">
        <f t="shared" si="19"/>
        <v>588</v>
      </c>
      <c r="T596" s="118" t="str">
        <f>IFERROR(SMALL($S$9:$S$908,ROWS($S$9:S596)),"")</f>
        <v/>
      </c>
      <c r="U596" s="118"/>
    </row>
    <row r="597" spans="3:21">
      <c r="C597" t="str">
        <f>IFERROR(INDEX($L$9:$Q$908,$T596,COLUMNS($A$10:A597)),"")</f>
        <v/>
      </c>
      <c r="I597" s="91">
        <v>7</v>
      </c>
      <c r="K597" s="118">
        <f>'Data Set'!$H590</f>
        <v>7</v>
      </c>
      <c r="L597" s="145" t="str">
        <f>Examination!$B592</f>
        <v>Camilla Oneal</v>
      </c>
      <c r="M597" s="118">
        <f>'Data Set'!$W590</f>
        <v>71.25</v>
      </c>
      <c r="N597" s="118">
        <f>'Data Set'!$AC590</f>
        <v>67.75</v>
      </c>
      <c r="O597" s="118">
        <f>'Data Set'!$AI590</f>
        <v>64.75</v>
      </c>
      <c r="P597" s="118">
        <f>'Data Set'!$AO590</f>
        <v>73.5</v>
      </c>
      <c r="Q597" s="118">
        <f t="shared" si="18"/>
        <v>69.3125</v>
      </c>
      <c r="R597" s="118">
        <f>ROWS($M$9:M597)</f>
        <v>589</v>
      </c>
      <c r="S597" s="118">
        <f t="shared" si="19"/>
        <v>589</v>
      </c>
      <c r="T597" s="118" t="str">
        <f>IFERROR(SMALL($S$9:$S$908,ROWS($S$9:S597)),"")</f>
        <v/>
      </c>
      <c r="U597" s="118"/>
    </row>
    <row r="598" spans="3:21">
      <c r="C598" t="str">
        <f>IFERROR(INDEX($L$9:$Q$908,$T597,COLUMNS($A$10:A598)),"")</f>
        <v/>
      </c>
      <c r="I598" s="6">
        <v>7</v>
      </c>
      <c r="K598" s="118">
        <f>'Data Set'!$H591</f>
        <v>7</v>
      </c>
      <c r="L598" s="145" t="str">
        <f>Examination!$B593</f>
        <v>Vivienne Blackburn</v>
      </c>
      <c r="M598" s="118">
        <f>'Data Set'!$W591</f>
        <v>75.25</v>
      </c>
      <c r="N598" s="118">
        <f>'Data Set'!$AC591</f>
        <v>59.5</v>
      </c>
      <c r="O598" s="118">
        <f>'Data Set'!$AI591</f>
        <v>79</v>
      </c>
      <c r="P598" s="118">
        <f>'Data Set'!$AO591</f>
        <v>54.75</v>
      </c>
      <c r="Q598" s="118">
        <f t="shared" si="18"/>
        <v>67.125</v>
      </c>
      <c r="R598" s="118">
        <f>ROWS($M$9:M598)</f>
        <v>590</v>
      </c>
      <c r="S598" s="118">
        <f t="shared" si="19"/>
        <v>590</v>
      </c>
      <c r="T598" s="118" t="str">
        <f>IFERROR(SMALL($S$9:$S$908,ROWS($S$9:S598)),"")</f>
        <v/>
      </c>
      <c r="U598" s="118"/>
    </row>
    <row r="599" spans="3:21">
      <c r="C599" t="str">
        <f>IFERROR(INDEX($L$9:$Q$908,$T598,COLUMNS($A$10:A599)),"")</f>
        <v/>
      </c>
      <c r="I599" s="91">
        <v>7</v>
      </c>
      <c r="K599" s="118">
        <f>'Data Set'!$H592</f>
        <v>7</v>
      </c>
      <c r="L599" s="145" t="str">
        <f>Examination!$B594</f>
        <v>Celyn Keenan</v>
      </c>
      <c r="M599" s="118">
        <f>'Data Set'!$W592</f>
        <v>73.5</v>
      </c>
      <c r="N599" s="118">
        <f>'Data Set'!$AC592</f>
        <v>72.25</v>
      </c>
      <c r="O599" s="118">
        <f>'Data Set'!$AI592</f>
        <v>77</v>
      </c>
      <c r="P599" s="118">
        <f>'Data Set'!$AO592</f>
        <v>80.5</v>
      </c>
      <c r="Q599" s="118">
        <f t="shared" si="18"/>
        <v>75.8125</v>
      </c>
      <c r="R599" s="118">
        <f>ROWS($M$9:M599)</f>
        <v>591</v>
      </c>
      <c r="S599" s="118">
        <f t="shared" si="19"/>
        <v>591</v>
      </c>
      <c r="T599" s="118" t="str">
        <f>IFERROR(SMALL($S$9:$S$908,ROWS($S$9:S599)),"")</f>
        <v/>
      </c>
      <c r="U599" s="118"/>
    </row>
    <row r="600" spans="3:21">
      <c r="C600" t="str">
        <f>IFERROR(INDEX($L$9:$Q$908,$T599,COLUMNS($A$10:A600)),"")</f>
        <v/>
      </c>
      <c r="I600" s="6">
        <v>7</v>
      </c>
      <c r="K600" s="118">
        <f>'Data Set'!$H593</f>
        <v>7</v>
      </c>
      <c r="L600" s="145" t="str">
        <f>Examination!$B595</f>
        <v>Anam Sparks</v>
      </c>
      <c r="M600" s="118">
        <f>'Data Set'!$W593</f>
        <v>80.5</v>
      </c>
      <c r="N600" s="118">
        <f>'Data Set'!$AC593</f>
        <v>57.75</v>
      </c>
      <c r="O600" s="118">
        <f>'Data Set'!$AI593</f>
        <v>75.5</v>
      </c>
      <c r="P600" s="118">
        <f>'Data Set'!$AO593</f>
        <v>50.75</v>
      </c>
      <c r="Q600" s="118">
        <f t="shared" si="18"/>
        <v>66.125</v>
      </c>
      <c r="R600" s="118">
        <f>ROWS($M$9:M600)</f>
        <v>592</v>
      </c>
      <c r="S600" s="118">
        <f t="shared" si="19"/>
        <v>592</v>
      </c>
      <c r="T600" s="118" t="str">
        <f>IFERROR(SMALL($S$9:$S$908,ROWS($S$9:S600)),"")</f>
        <v/>
      </c>
      <c r="U600" s="118"/>
    </row>
    <row r="601" spans="3:21">
      <c r="C601" t="str">
        <f>IFERROR(INDEX($L$9:$Q$908,$T600,COLUMNS($A$10:A601)),"")</f>
        <v/>
      </c>
      <c r="I601" s="91">
        <v>7</v>
      </c>
      <c r="K601" s="118">
        <f>'Data Set'!$H594</f>
        <v>7</v>
      </c>
      <c r="L601" s="145" t="str">
        <f>Examination!$B596</f>
        <v>Hester Nixon</v>
      </c>
      <c r="M601" s="118">
        <f>'Data Set'!$W594</f>
        <v>77.75</v>
      </c>
      <c r="N601" s="118">
        <f>'Data Set'!$AC594</f>
        <v>63.5</v>
      </c>
      <c r="O601" s="118">
        <f>'Data Set'!$AI594</f>
        <v>69</v>
      </c>
      <c r="P601" s="118">
        <f>'Data Set'!$AO594</f>
        <v>62.5</v>
      </c>
      <c r="Q601" s="118">
        <f t="shared" si="18"/>
        <v>68.1875</v>
      </c>
      <c r="R601" s="118">
        <f>ROWS($M$9:M601)</f>
        <v>593</v>
      </c>
      <c r="S601" s="118">
        <f t="shared" si="19"/>
        <v>593</v>
      </c>
      <c r="T601" s="118" t="str">
        <f>IFERROR(SMALL($S$9:$S$908,ROWS($S$9:S601)),"")</f>
        <v/>
      </c>
      <c r="U601" s="118"/>
    </row>
    <row r="602" spans="3:21">
      <c r="C602" t="str">
        <f>IFERROR(INDEX($L$9:$Q$908,$T601,COLUMNS($A$10:A602)),"")</f>
        <v/>
      </c>
      <c r="I602" s="6">
        <v>7</v>
      </c>
      <c r="K602" s="118">
        <f>'Data Set'!$H595</f>
        <v>7</v>
      </c>
      <c r="L602" s="145" t="str">
        <f>Examination!$B597</f>
        <v>Clarissa Sykes</v>
      </c>
      <c r="M602" s="118">
        <f>'Data Set'!$W595</f>
        <v>63.25</v>
      </c>
      <c r="N602" s="118">
        <f>'Data Set'!$AC595</f>
        <v>69.75</v>
      </c>
      <c r="O602" s="118">
        <f>'Data Set'!$AI595</f>
        <v>74.5</v>
      </c>
      <c r="P602" s="118">
        <f>'Data Set'!$AO595</f>
        <v>66</v>
      </c>
      <c r="Q602" s="118">
        <f t="shared" si="18"/>
        <v>68.375</v>
      </c>
      <c r="R602" s="118">
        <f>ROWS($M$9:M602)</f>
        <v>594</v>
      </c>
      <c r="S602" s="118">
        <f t="shared" si="19"/>
        <v>594</v>
      </c>
      <c r="T602" s="118" t="str">
        <f>IFERROR(SMALL($S$9:$S$908,ROWS($S$9:S602)),"")</f>
        <v/>
      </c>
      <c r="U602" s="118"/>
    </row>
    <row r="603" spans="3:21">
      <c r="C603" t="str">
        <f>IFERROR(INDEX($L$9:$Q$908,$T602,COLUMNS($A$10:A603)),"")</f>
        <v/>
      </c>
      <c r="I603" s="91">
        <v>7</v>
      </c>
      <c r="K603" s="118">
        <f>'Data Set'!$H596</f>
        <v>7</v>
      </c>
      <c r="L603" s="145" t="str">
        <f>Examination!$B598</f>
        <v>Cormac Prince</v>
      </c>
      <c r="M603" s="118">
        <f>'Data Set'!$W596</f>
        <v>66.5</v>
      </c>
      <c r="N603" s="118">
        <f>'Data Set'!$AC596</f>
        <v>64</v>
      </c>
      <c r="O603" s="118">
        <f>'Data Set'!$AI596</f>
        <v>69.75</v>
      </c>
      <c r="P603" s="118">
        <f>'Data Set'!$AO596</f>
        <v>66.75</v>
      </c>
      <c r="Q603" s="118">
        <f t="shared" si="18"/>
        <v>66.75</v>
      </c>
      <c r="R603" s="118">
        <f>ROWS($M$9:M603)</f>
        <v>595</v>
      </c>
      <c r="S603" s="118">
        <f t="shared" si="19"/>
        <v>595</v>
      </c>
      <c r="T603" s="118" t="str">
        <f>IFERROR(SMALL($S$9:$S$908,ROWS($S$9:S603)),"")</f>
        <v/>
      </c>
      <c r="U603" s="118"/>
    </row>
    <row r="604" spans="3:21">
      <c r="C604" t="str">
        <f>IFERROR(INDEX($L$9:$Q$908,$T603,COLUMNS($A$10:A604)),"")</f>
        <v/>
      </c>
      <c r="I604" s="6">
        <v>7</v>
      </c>
      <c r="K604" s="118">
        <f>'Data Set'!$H597</f>
        <v>7</v>
      </c>
      <c r="L604" s="145" t="str">
        <f>Examination!$B599</f>
        <v>Carol Prentice</v>
      </c>
      <c r="M604" s="118">
        <f>'Data Set'!$W597</f>
        <v>59.5</v>
      </c>
      <c r="N604" s="118">
        <f>'Data Set'!$AC597</f>
        <v>69</v>
      </c>
      <c r="O604" s="118">
        <f>'Data Set'!$AI597</f>
        <v>66.5</v>
      </c>
      <c r="P604" s="118">
        <f>'Data Set'!$AO597</f>
        <v>77.25</v>
      </c>
      <c r="Q604" s="118">
        <f t="shared" si="18"/>
        <v>68.0625</v>
      </c>
      <c r="R604" s="118">
        <f>ROWS($M$9:M604)</f>
        <v>596</v>
      </c>
      <c r="S604" s="118">
        <f t="shared" si="19"/>
        <v>596</v>
      </c>
      <c r="T604" s="118" t="str">
        <f>IFERROR(SMALL($S$9:$S$908,ROWS($S$9:S604)),"")</f>
        <v/>
      </c>
      <c r="U604" s="118"/>
    </row>
    <row r="605" spans="3:21">
      <c r="C605" t="str">
        <f>IFERROR(INDEX($L$9:$Q$908,$T604,COLUMNS($A$10:A605)),"")</f>
        <v/>
      </c>
      <c r="I605" s="91">
        <v>7</v>
      </c>
      <c r="K605" s="118">
        <f>'Data Set'!$H598</f>
        <v>7</v>
      </c>
      <c r="L605" s="145" t="str">
        <f>Examination!$B600</f>
        <v>Iram Mclellan</v>
      </c>
      <c r="M605" s="118">
        <f>'Data Set'!$W598</f>
        <v>78.25</v>
      </c>
      <c r="N605" s="118">
        <f>'Data Set'!$AC598</f>
        <v>69</v>
      </c>
      <c r="O605" s="118">
        <f>'Data Set'!$AI598</f>
        <v>64.25</v>
      </c>
      <c r="P605" s="118">
        <f>'Data Set'!$AO598</f>
        <v>78</v>
      </c>
      <c r="Q605" s="118">
        <f t="shared" si="18"/>
        <v>72.375</v>
      </c>
      <c r="R605" s="118">
        <f>ROWS($M$9:M605)</f>
        <v>597</v>
      </c>
      <c r="S605" s="118">
        <f t="shared" si="19"/>
        <v>597</v>
      </c>
      <c r="T605" s="118" t="str">
        <f>IFERROR(SMALL($S$9:$S$908,ROWS($S$9:S605)),"")</f>
        <v/>
      </c>
      <c r="U605" s="118"/>
    </row>
    <row r="606" spans="3:21">
      <c r="C606" t="str">
        <f>IFERROR(INDEX($L$9:$Q$908,$T605,COLUMNS($A$10:A606)),"")</f>
        <v/>
      </c>
      <c r="I606" s="6">
        <v>7</v>
      </c>
      <c r="K606" s="118">
        <f>'Data Set'!$H599</f>
        <v>7</v>
      </c>
      <c r="L606" s="145" t="str">
        <f>Examination!$B601</f>
        <v>Darlene Berry</v>
      </c>
      <c r="M606" s="118">
        <f>'Data Set'!$W599</f>
        <v>70.75</v>
      </c>
      <c r="N606" s="118">
        <f>'Data Set'!$AC599</f>
        <v>73</v>
      </c>
      <c r="O606" s="118">
        <f>'Data Set'!$AI599</f>
        <v>61</v>
      </c>
      <c r="P606" s="118">
        <f>'Data Set'!$AO599</f>
        <v>56.75</v>
      </c>
      <c r="Q606" s="118">
        <f t="shared" si="18"/>
        <v>65.375</v>
      </c>
      <c r="R606" s="118">
        <f>ROWS($M$9:M606)</f>
        <v>598</v>
      </c>
      <c r="S606" s="118">
        <f t="shared" si="19"/>
        <v>598</v>
      </c>
      <c r="T606" s="118" t="str">
        <f>IFERROR(SMALL($S$9:$S$908,ROWS($S$9:S606)),"")</f>
        <v/>
      </c>
      <c r="U606" s="118"/>
    </row>
    <row r="607" spans="3:21">
      <c r="C607" t="str">
        <f>IFERROR(INDEX($L$9:$Q$908,$T606,COLUMNS($A$10:A607)),"")</f>
        <v/>
      </c>
      <c r="I607" s="91">
        <v>7</v>
      </c>
      <c r="K607" s="118">
        <f>'Data Set'!$H600</f>
        <v>7</v>
      </c>
      <c r="L607" s="145" t="str">
        <f>Examination!$B602</f>
        <v>Daryl Everett</v>
      </c>
      <c r="M607" s="118">
        <f>'Data Set'!$W600</f>
        <v>53.75</v>
      </c>
      <c r="N607" s="118">
        <f>'Data Set'!$AC600</f>
        <v>62.75</v>
      </c>
      <c r="O607" s="118">
        <f>'Data Set'!$AI600</f>
        <v>79</v>
      </c>
      <c r="P607" s="118">
        <f>'Data Set'!$AO600</f>
        <v>70.25</v>
      </c>
      <c r="Q607" s="118">
        <f t="shared" si="18"/>
        <v>66.4375</v>
      </c>
      <c r="R607" s="118">
        <f>ROWS($M$9:M607)</f>
        <v>599</v>
      </c>
      <c r="S607" s="118">
        <f t="shared" si="19"/>
        <v>599</v>
      </c>
      <c r="T607" s="118" t="str">
        <f>IFERROR(SMALL($S$9:$S$908,ROWS($S$9:S607)),"")</f>
        <v/>
      </c>
      <c r="U607" s="118"/>
    </row>
    <row r="608" spans="3:21">
      <c r="C608" t="str">
        <f>IFERROR(INDEX($L$9:$Q$908,$T607,COLUMNS($A$10:A608)),"")</f>
        <v/>
      </c>
      <c r="I608" s="6">
        <v>7</v>
      </c>
      <c r="K608" s="118">
        <f>'Data Set'!$H601</f>
        <v>7</v>
      </c>
      <c r="L608" s="145" t="str">
        <f>Examination!$B603</f>
        <v>Ian Fischer</v>
      </c>
      <c r="M608" s="118">
        <f>'Data Set'!$W601</f>
        <v>79</v>
      </c>
      <c r="N608" s="118">
        <f>'Data Set'!$AC601</f>
        <v>69.75</v>
      </c>
      <c r="O608" s="118">
        <f>'Data Set'!$AI601</f>
        <v>67.75</v>
      </c>
      <c r="P608" s="118">
        <f>'Data Set'!$AO601</f>
        <v>46.5</v>
      </c>
      <c r="Q608" s="118">
        <f t="shared" si="18"/>
        <v>65.75</v>
      </c>
      <c r="R608" s="118">
        <f>ROWS($M$9:M608)</f>
        <v>600</v>
      </c>
      <c r="S608" s="118">
        <f t="shared" si="19"/>
        <v>600</v>
      </c>
      <c r="T608" s="118" t="str">
        <f>IFERROR(SMALL($S$9:$S$908,ROWS($S$9:S608)),"")</f>
        <v/>
      </c>
      <c r="U608" s="118"/>
    </row>
    <row r="609" spans="3:21">
      <c r="C609" t="str">
        <f>IFERROR(INDEX($L$9:$Q$908,$T608,COLUMNS($A$10:A609)),"")</f>
        <v/>
      </c>
      <c r="I609" s="91">
        <v>7</v>
      </c>
      <c r="K609" s="118">
        <f>'Data Set'!$H602</f>
        <v>7</v>
      </c>
      <c r="L609" s="145" t="str">
        <f>Examination!$B604</f>
        <v>Manuel Klein</v>
      </c>
      <c r="M609" s="118">
        <f>'Data Set'!$W602</f>
        <v>65.25</v>
      </c>
      <c r="N609" s="118">
        <f>'Data Set'!$AC602</f>
        <v>81.75</v>
      </c>
      <c r="O609" s="118">
        <f>'Data Set'!$AI602</f>
        <v>44.75</v>
      </c>
      <c r="P609" s="118">
        <f>'Data Set'!$AO602</f>
        <v>57.75</v>
      </c>
      <c r="Q609" s="118">
        <f t="shared" si="18"/>
        <v>62.375</v>
      </c>
      <c r="R609" s="118">
        <f>ROWS($M$9:M609)</f>
        <v>601</v>
      </c>
      <c r="S609" s="118">
        <f t="shared" si="19"/>
        <v>601</v>
      </c>
      <c r="T609" s="118" t="str">
        <f>IFERROR(SMALL($S$9:$S$908,ROWS($S$9:S609)),"")</f>
        <v/>
      </c>
      <c r="U609" s="118"/>
    </row>
    <row r="610" spans="3:21">
      <c r="C610" t="str">
        <f>IFERROR(INDEX($L$9:$Q$908,$T609,COLUMNS($A$10:A610)),"")</f>
        <v/>
      </c>
      <c r="I610" s="6">
        <v>7</v>
      </c>
      <c r="K610" s="118">
        <f>'Data Set'!$H603</f>
        <v>7</v>
      </c>
      <c r="L610" s="145" t="str">
        <f>Examination!$B605</f>
        <v>Poppy-Rose Phan</v>
      </c>
      <c r="M610" s="118">
        <f>'Data Set'!$W603</f>
        <v>65.5</v>
      </c>
      <c r="N610" s="118">
        <f>'Data Set'!$AC603</f>
        <v>59.25</v>
      </c>
      <c r="O610" s="118">
        <f>'Data Set'!$AI603</f>
        <v>74</v>
      </c>
      <c r="P610" s="118">
        <f>'Data Set'!$AO603</f>
        <v>69.75</v>
      </c>
      <c r="Q610" s="118">
        <f t="shared" si="18"/>
        <v>67.125</v>
      </c>
      <c r="R610" s="118">
        <f>ROWS($M$9:M610)</f>
        <v>602</v>
      </c>
      <c r="S610" s="118">
        <f t="shared" si="19"/>
        <v>602</v>
      </c>
      <c r="T610" s="118" t="str">
        <f>IFERROR(SMALL($S$9:$S$908,ROWS($S$9:S610)),"")</f>
        <v/>
      </c>
      <c r="U610" s="118"/>
    </row>
    <row r="611" spans="3:21">
      <c r="C611" t="str">
        <f>IFERROR(INDEX($L$9:$Q$908,$T610,COLUMNS($A$10:A611)),"")</f>
        <v/>
      </c>
      <c r="I611" s="91">
        <v>7</v>
      </c>
      <c r="K611" s="118">
        <f>'Data Set'!$H604</f>
        <v>7</v>
      </c>
      <c r="L611" s="145" t="str">
        <f>Examination!$B606</f>
        <v>Hibah Schultz</v>
      </c>
      <c r="M611" s="118">
        <f>'Data Set'!$W604</f>
        <v>72.25</v>
      </c>
      <c r="N611" s="118">
        <f>'Data Set'!$AC604</f>
        <v>68.75</v>
      </c>
      <c r="O611" s="118">
        <f>'Data Set'!$AI604</f>
        <v>52</v>
      </c>
      <c r="P611" s="118">
        <f>'Data Set'!$AO604</f>
        <v>70.75</v>
      </c>
      <c r="Q611" s="118">
        <f t="shared" si="18"/>
        <v>65.9375</v>
      </c>
      <c r="R611" s="118">
        <f>ROWS($M$9:M611)</f>
        <v>603</v>
      </c>
      <c r="S611" s="118">
        <f t="shared" si="19"/>
        <v>603</v>
      </c>
      <c r="T611" s="118" t="str">
        <f>IFERROR(SMALL($S$9:$S$908,ROWS($S$9:S611)),"")</f>
        <v/>
      </c>
      <c r="U611" s="118"/>
    </row>
    <row r="612" spans="3:21">
      <c r="C612" t="str">
        <f>IFERROR(INDEX($L$9:$Q$908,$T611,COLUMNS($A$10:A612)),"")</f>
        <v/>
      </c>
      <c r="I612" s="6">
        <v>7</v>
      </c>
      <c r="K612" s="118">
        <f>'Data Set'!$H605</f>
        <v>7</v>
      </c>
      <c r="L612" s="145" t="str">
        <f>Examination!$B607</f>
        <v>Mackenzie Randolph</v>
      </c>
      <c r="M612" s="118">
        <f>'Data Set'!$W605</f>
        <v>72</v>
      </c>
      <c r="N612" s="118">
        <f>'Data Set'!$AC605</f>
        <v>73.5</v>
      </c>
      <c r="O612" s="118">
        <f>'Data Set'!$AI605</f>
        <v>54.25</v>
      </c>
      <c r="P612" s="118">
        <f>'Data Set'!$AO605</f>
        <v>54.75</v>
      </c>
      <c r="Q612" s="118">
        <f t="shared" si="18"/>
        <v>63.625</v>
      </c>
      <c r="R612" s="118">
        <f>ROWS($M$9:M612)</f>
        <v>604</v>
      </c>
      <c r="S612" s="118">
        <f t="shared" si="19"/>
        <v>604</v>
      </c>
      <c r="T612" s="118" t="str">
        <f>IFERROR(SMALL($S$9:$S$908,ROWS($S$9:S612)),"")</f>
        <v/>
      </c>
      <c r="U612" s="118"/>
    </row>
    <row r="613" spans="3:21">
      <c r="C613" t="str">
        <f>IFERROR(INDEX($L$9:$Q$908,$T612,COLUMNS($A$10:A613)),"")</f>
        <v/>
      </c>
      <c r="I613" s="91">
        <v>7</v>
      </c>
      <c r="K613" s="118">
        <f>'Data Set'!$H606</f>
        <v>7</v>
      </c>
      <c r="L613" s="145" t="str">
        <f>Examination!$B608</f>
        <v>Lia Lister</v>
      </c>
      <c r="M613" s="118">
        <f>'Data Set'!$W606</f>
        <v>64.25</v>
      </c>
      <c r="N613" s="118">
        <f>'Data Set'!$AC606</f>
        <v>79.75</v>
      </c>
      <c r="O613" s="118">
        <f>'Data Set'!$AI606</f>
        <v>60.25</v>
      </c>
      <c r="P613" s="118">
        <f>'Data Set'!$AO606</f>
        <v>55.5</v>
      </c>
      <c r="Q613" s="118">
        <f t="shared" si="18"/>
        <v>64.9375</v>
      </c>
      <c r="R613" s="118">
        <f>ROWS($M$9:M613)</f>
        <v>605</v>
      </c>
      <c r="S613" s="118">
        <f t="shared" si="19"/>
        <v>605</v>
      </c>
      <c r="T613" s="118" t="str">
        <f>IFERROR(SMALL($S$9:$S$908,ROWS($S$9:S613)),"")</f>
        <v/>
      </c>
      <c r="U613" s="118"/>
    </row>
    <row r="614" spans="3:21">
      <c r="C614" t="str">
        <f>IFERROR(INDEX($L$9:$Q$908,$T613,COLUMNS($A$10:A614)),"")</f>
        <v/>
      </c>
      <c r="I614" s="6">
        <v>7</v>
      </c>
      <c r="K614" s="118">
        <f>'Data Set'!$H607</f>
        <v>7</v>
      </c>
      <c r="L614" s="145" t="str">
        <f>Examination!$B609</f>
        <v>Sonya Brook</v>
      </c>
      <c r="M614" s="118">
        <f>'Data Set'!$W607</f>
        <v>68.5</v>
      </c>
      <c r="N614" s="118">
        <f>'Data Set'!$AC607</f>
        <v>66.25</v>
      </c>
      <c r="O614" s="118">
        <f>'Data Set'!$AI607</f>
        <v>76</v>
      </c>
      <c r="P614" s="118">
        <f>'Data Set'!$AO607</f>
        <v>75</v>
      </c>
      <c r="Q614" s="118">
        <f t="shared" si="18"/>
        <v>71.4375</v>
      </c>
      <c r="R614" s="118">
        <f>ROWS($M$9:M614)</f>
        <v>606</v>
      </c>
      <c r="S614" s="118">
        <f t="shared" si="19"/>
        <v>606</v>
      </c>
      <c r="T614" s="118" t="str">
        <f>IFERROR(SMALL($S$9:$S$908,ROWS($S$9:S614)),"")</f>
        <v/>
      </c>
      <c r="U614" s="118"/>
    </row>
    <row r="615" spans="3:21">
      <c r="C615" t="str">
        <f>IFERROR(INDEX($L$9:$Q$908,$T614,COLUMNS($A$10:A615)),"")</f>
        <v/>
      </c>
      <c r="I615" s="91">
        <v>7</v>
      </c>
      <c r="K615" s="118">
        <f>'Data Set'!$H608</f>
        <v>7</v>
      </c>
      <c r="L615" s="145" t="str">
        <f>Examination!$B610</f>
        <v>Malaki Kearns</v>
      </c>
      <c r="M615" s="118">
        <f>'Data Set'!$W608</f>
        <v>61.25</v>
      </c>
      <c r="N615" s="118">
        <f>'Data Set'!$AC608</f>
        <v>64.5</v>
      </c>
      <c r="O615" s="118">
        <f>'Data Set'!$AI608</f>
        <v>72</v>
      </c>
      <c r="P615" s="118">
        <f>'Data Set'!$AO608</f>
        <v>50.75</v>
      </c>
      <c r="Q615" s="118">
        <f t="shared" si="18"/>
        <v>62.125</v>
      </c>
      <c r="R615" s="118">
        <f>ROWS($M$9:M615)</f>
        <v>607</v>
      </c>
      <c r="S615" s="118">
        <f t="shared" si="19"/>
        <v>607</v>
      </c>
      <c r="T615" s="118" t="str">
        <f>IFERROR(SMALL($S$9:$S$908,ROWS($S$9:S615)),"")</f>
        <v/>
      </c>
      <c r="U615" s="118"/>
    </row>
    <row r="616" spans="3:21">
      <c r="C616" t="str">
        <f>IFERROR(INDEX($L$9:$Q$908,$T615,COLUMNS($A$10:A616)),"")</f>
        <v/>
      </c>
      <c r="I616" s="6">
        <v>7</v>
      </c>
      <c r="K616" s="118">
        <f>'Data Set'!$H609</f>
        <v>7</v>
      </c>
      <c r="L616" s="145" t="str">
        <f>Examination!$B611</f>
        <v>Aeryn Fellows</v>
      </c>
      <c r="M616" s="118">
        <f>'Data Set'!$W609</f>
        <v>72.5</v>
      </c>
      <c r="N616" s="118">
        <f>'Data Set'!$AC609</f>
        <v>64.5</v>
      </c>
      <c r="O616" s="118">
        <f>'Data Set'!$AI609</f>
        <v>70</v>
      </c>
      <c r="P616" s="118">
        <f>'Data Set'!$AO609</f>
        <v>70</v>
      </c>
      <c r="Q616" s="118">
        <f t="shared" si="18"/>
        <v>69.25</v>
      </c>
      <c r="R616" s="118">
        <f>ROWS($M$9:M616)</f>
        <v>608</v>
      </c>
      <c r="S616" s="118">
        <f t="shared" si="19"/>
        <v>608</v>
      </c>
      <c r="T616" s="118" t="str">
        <f>IFERROR(SMALL($S$9:$S$908,ROWS($S$9:S616)),"")</f>
        <v/>
      </c>
      <c r="U616" s="118"/>
    </row>
    <row r="617" spans="3:21">
      <c r="C617" t="str">
        <f>IFERROR(INDEX($L$9:$Q$908,$T616,COLUMNS($A$10:A617)),"")</f>
        <v/>
      </c>
      <c r="I617" s="91">
        <v>7</v>
      </c>
      <c r="K617" s="118">
        <f>'Data Set'!$H610</f>
        <v>7</v>
      </c>
      <c r="L617" s="145" t="str">
        <f>Examination!$B612</f>
        <v>Juan Grimes</v>
      </c>
      <c r="M617" s="118">
        <f>'Data Set'!$W610</f>
        <v>85.5</v>
      </c>
      <c r="N617" s="118">
        <f>'Data Set'!$AC610</f>
        <v>62.25</v>
      </c>
      <c r="O617" s="118">
        <f>'Data Set'!$AI610</f>
        <v>67.75</v>
      </c>
      <c r="P617" s="118">
        <f>'Data Set'!$AO610</f>
        <v>72.25</v>
      </c>
      <c r="Q617" s="118">
        <f t="shared" si="18"/>
        <v>71.9375</v>
      </c>
      <c r="R617" s="118">
        <f>ROWS($M$9:M617)</f>
        <v>609</v>
      </c>
      <c r="S617" s="118">
        <f t="shared" si="19"/>
        <v>609</v>
      </c>
      <c r="T617" s="118" t="str">
        <f>IFERROR(SMALL($S$9:$S$908,ROWS($S$9:S617)),"")</f>
        <v/>
      </c>
      <c r="U617" s="118"/>
    </row>
    <row r="618" spans="3:21">
      <c r="C618" t="str">
        <f>IFERROR(INDEX($L$9:$Q$908,$T617,COLUMNS($A$10:A618)),"")</f>
        <v/>
      </c>
      <c r="I618" s="6">
        <v>7</v>
      </c>
      <c r="K618" s="118">
        <f>'Data Set'!$H611</f>
        <v>7</v>
      </c>
      <c r="L618" s="145" t="str">
        <f>Examination!$B613</f>
        <v>Yazmin Flores</v>
      </c>
      <c r="M618" s="118">
        <f>'Data Set'!$W611</f>
        <v>62.5</v>
      </c>
      <c r="N618" s="118">
        <f>'Data Set'!$AC611</f>
        <v>63</v>
      </c>
      <c r="O618" s="118">
        <f>'Data Set'!$AI611</f>
        <v>68.25</v>
      </c>
      <c r="P618" s="118">
        <f>'Data Set'!$AO611</f>
        <v>49</v>
      </c>
      <c r="Q618" s="118">
        <f t="shared" si="18"/>
        <v>60.6875</v>
      </c>
      <c r="R618" s="118">
        <f>ROWS($M$9:M618)</f>
        <v>610</v>
      </c>
      <c r="S618" s="118">
        <f t="shared" si="19"/>
        <v>610</v>
      </c>
      <c r="T618" s="118" t="str">
        <f>IFERROR(SMALL($S$9:$S$908,ROWS($S$9:S618)),"")</f>
        <v/>
      </c>
      <c r="U618" s="118"/>
    </row>
    <row r="619" spans="3:21">
      <c r="C619" t="str">
        <f>IFERROR(INDEX($L$9:$Q$908,$T618,COLUMNS($A$10:A619)),"")</f>
        <v/>
      </c>
      <c r="I619" s="91">
        <v>7</v>
      </c>
      <c r="K619" s="118">
        <f>'Data Set'!$H612</f>
        <v>7</v>
      </c>
      <c r="L619" s="145" t="str">
        <f>Examination!$B614</f>
        <v>Arla Ramos</v>
      </c>
      <c r="M619" s="118">
        <f>'Data Set'!$W612</f>
        <v>62</v>
      </c>
      <c r="N619" s="118">
        <f>'Data Set'!$AC612</f>
        <v>54.75</v>
      </c>
      <c r="O619" s="118">
        <f>'Data Set'!$AI612</f>
        <v>60.5</v>
      </c>
      <c r="P619" s="118">
        <f>'Data Set'!$AO612</f>
        <v>67</v>
      </c>
      <c r="Q619" s="118">
        <f t="shared" si="18"/>
        <v>61.0625</v>
      </c>
      <c r="R619" s="118">
        <f>ROWS($M$9:M619)</f>
        <v>611</v>
      </c>
      <c r="S619" s="118">
        <f t="shared" si="19"/>
        <v>611</v>
      </c>
      <c r="T619" s="118" t="str">
        <f>IFERROR(SMALL($S$9:$S$908,ROWS($S$9:S619)),"")</f>
        <v/>
      </c>
      <c r="U619" s="118"/>
    </row>
    <row r="620" spans="3:21">
      <c r="C620" t="str">
        <f>IFERROR(INDEX($L$9:$Q$908,$T619,COLUMNS($A$10:A620)),"")</f>
        <v/>
      </c>
      <c r="I620" s="6">
        <v>7</v>
      </c>
      <c r="K620" s="118">
        <f>'Data Set'!$H613</f>
        <v>7</v>
      </c>
      <c r="L620" s="145" t="str">
        <f>Examination!$B615</f>
        <v>Wyatt Compton</v>
      </c>
      <c r="M620" s="118">
        <f>'Data Set'!$W613</f>
        <v>68.25</v>
      </c>
      <c r="N620" s="118">
        <f>'Data Set'!$AC613</f>
        <v>65.25</v>
      </c>
      <c r="O620" s="118">
        <f>'Data Set'!$AI613</f>
        <v>62.5</v>
      </c>
      <c r="P620" s="118">
        <f>'Data Set'!$AO613</f>
        <v>66.5</v>
      </c>
      <c r="Q620" s="118">
        <f t="shared" si="18"/>
        <v>65.625</v>
      </c>
      <c r="R620" s="118">
        <f>ROWS($M$9:M620)</f>
        <v>612</v>
      </c>
      <c r="S620" s="118">
        <f t="shared" si="19"/>
        <v>612</v>
      </c>
      <c r="T620" s="118" t="str">
        <f>IFERROR(SMALL($S$9:$S$908,ROWS($S$9:S620)),"")</f>
        <v/>
      </c>
      <c r="U620" s="118"/>
    </row>
    <row r="621" spans="3:21">
      <c r="C621" t="str">
        <f>IFERROR(INDEX($L$9:$Q$908,$T620,COLUMNS($A$10:A621)),"")</f>
        <v/>
      </c>
      <c r="I621" s="91">
        <v>7</v>
      </c>
      <c r="K621" s="118">
        <f>'Data Set'!$H614</f>
        <v>7</v>
      </c>
      <c r="L621" s="145" t="str">
        <f>Examination!$B616</f>
        <v>Daria Orr</v>
      </c>
      <c r="M621" s="118">
        <f>'Data Set'!$W614</f>
        <v>80.5</v>
      </c>
      <c r="N621" s="118">
        <f>'Data Set'!$AC614</f>
        <v>61.25</v>
      </c>
      <c r="O621" s="118">
        <f>'Data Set'!$AI614</f>
        <v>74</v>
      </c>
      <c r="P621" s="118">
        <f>'Data Set'!$AO614</f>
        <v>52.75</v>
      </c>
      <c r="Q621" s="118">
        <f t="shared" si="18"/>
        <v>67.125</v>
      </c>
      <c r="R621" s="118">
        <f>ROWS($M$9:M621)</f>
        <v>613</v>
      </c>
      <c r="S621" s="118">
        <f t="shared" si="19"/>
        <v>613</v>
      </c>
      <c r="T621" s="118" t="str">
        <f>IFERROR(SMALL($S$9:$S$908,ROWS($S$9:S621)),"")</f>
        <v/>
      </c>
      <c r="U621" s="118"/>
    </row>
    <row r="622" spans="3:21">
      <c r="C622" t="str">
        <f>IFERROR(INDEX($L$9:$Q$908,$T621,COLUMNS($A$10:A622)),"")</f>
        <v/>
      </c>
      <c r="I622" s="6">
        <v>7</v>
      </c>
      <c r="K622" s="118">
        <f>'Data Set'!$H615</f>
        <v>7</v>
      </c>
      <c r="L622" s="145" t="str">
        <f>Examination!$B617</f>
        <v>Alara Fitzpatrick</v>
      </c>
      <c r="M622" s="118">
        <f>'Data Set'!$W615</f>
        <v>60.75</v>
      </c>
      <c r="N622" s="118">
        <f>'Data Set'!$AC615</f>
        <v>70.5</v>
      </c>
      <c r="O622" s="118">
        <f>'Data Set'!$AI615</f>
        <v>55.75</v>
      </c>
      <c r="P622" s="118">
        <f>'Data Set'!$AO615</f>
        <v>69.25</v>
      </c>
      <c r="Q622" s="118">
        <f t="shared" si="18"/>
        <v>64.0625</v>
      </c>
      <c r="R622" s="118">
        <f>ROWS($M$9:M622)</f>
        <v>614</v>
      </c>
      <c r="S622" s="118">
        <f t="shared" si="19"/>
        <v>614</v>
      </c>
      <c r="T622" s="118" t="str">
        <f>IFERROR(SMALL($S$9:$S$908,ROWS($S$9:S622)),"")</f>
        <v/>
      </c>
      <c r="U622" s="118"/>
    </row>
    <row r="623" spans="3:21">
      <c r="C623" t="str">
        <f>IFERROR(INDEX($L$9:$Q$908,$T622,COLUMNS($A$10:A623)),"")</f>
        <v/>
      </c>
      <c r="I623" s="91">
        <v>7</v>
      </c>
      <c r="K623" s="118">
        <f>'Data Set'!$H616</f>
        <v>7</v>
      </c>
      <c r="L623" s="145" t="str">
        <f>Examination!$B618</f>
        <v>Devan Drummond</v>
      </c>
      <c r="M623" s="118">
        <f>'Data Set'!$W616</f>
        <v>74.75</v>
      </c>
      <c r="N623" s="118">
        <f>'Data Set'!$AC616</f>
        <v>85.25</v>
      </c>
      <c r="O623" s="118">
        <f>'Data Set'!$AI616</f>
        <v>79.25</v>
      </c>
      <c r="P623" s="118">
        <f>'Data Set'!$AO616</f>
        <v>61.25</v>
      </c>
      <c r="Q623" s="118">
        <f t="shared" si="18"/>
        <v>75.125</v>
      </c>
      <c r="R623" s="118">
        <f>ROWS($M$9:M623)</f>
        <v>615</v>
      </c>
      <c r="S623" s="118">
        <f t="shared" si="19"/>
        <v>615</v>
      </c>
      <c r="T623" s="118" t="str">
        <f>IFERROR(SMALL($S$9:$S$908,ROWS($S$9:S623)),"")</f>
        <v/>
      </c>
      <c r="U623" s="118"/>
    </row>
    <row r="624" spans="3:21">
      <c r="C624" t="str">
        <f>IFERROR(INDEX($L$9:$Q$908,$T623,COLUMNS($A$10:A624)),"")</f>
        <v/>
      </c>
      <c r="I624" s="6">
        <v>7</v>
      </c>
      <c r="K624" s="118">
        <f>'Data Set'!$H617</f>
        <v>7</v>
      </c>
      <c r="L624" s="145" t="str">
        <f>Examination!$B619</f>
        <v>Aron Matthews</v>
      </c>
      <c r="M624" s="118">
        <f>'Data Set'!$W617</f>
        <v>68.25</v>
      </c>
      <c r="N624" s="118">
        <f>'Data Set'!$AC617</f>
        <v>81.75</v>
      </c>
      <c r="O624" s="118">
        <f>'Data Set'!$AI617</f>
        <v>65.25</v>
      </c>
      <c r="P624" s="118">
        <f>'Data Set'!$AO617</f>
        <v>77</v>
      </c>
      <c r="Q624" s="118">
        <f t="shared" si="18"/>
        <v>73.0625</v>
      </c>
      <c r="R624" s="118">
        <f>ROWS($M$9:M624)</f>
        <v>616</v>
      </c>
      <c r="S624" s="118">
        <f t="shared" si="19"/>
        <v>616</v>
      </c>
      <c r="T624" s="118" t="str">
        <f>IFERROR(SMALL($S$9:$S$908,ROWS($S$9:S624)),"")</f>
        <v/>
      </c>
      <c r="U624" s="118"/>
    </row>
    <row r="625" spans="3:21">
      <c r="C625" t="str">
        <f>IFERROR(INDEX($L$9:$Q$908,$T624,COLUMNS($A$10:A625)),"")</f>
        <v/>
      </c>
      <c r="I625" s="91">
        <v>7</v>
      </c>
      <c r="K625" s="118">
        <f>'Data Set'!$H618</f>
        <v>7</v>
      </c>
      <c r="L625" s="145" t="str">
        <f>Examination!$B620</f>
        <v>Shae Ewing</v>
      </c>
      <c r="M625" s="118">
        <f>'Data Set'!$W618</f>
        <v>58.75</v>
      </c>
      <c r="N625" s="118">
        <f>'Data Set'!$AC618</f>
        <v>71.25</v>
      </c>
      <c r="O625" s="118">
        <f>'Data Set'!$AI618</f>
        <v>83.75</v>
      </c>
      <c r="P625" s="118">
        <f>'Data Set'!$AO618</f>
        <v>58</v>
      </c>
      <c r="Q625" s="118">
        <f t="shared" si="18"/>
        <v>67.9375</v>
      </c>
      <c r="R625" s="118">
        <f>ROWS($M$9:M625)</f>
        <v>617</v>
      </c>
      <c r="S625" s="118">
        <f t="shared" si="19"/>
        <v>617</v>
      </c>
      <c r="T625" s="118" t="str">
        <f>IFERROR(SMALL($S$9:$S$908,ROWS($S$9:S625)),"")</f>
        <v/>
      </c>
      <c r="U625" s="118"/>
    </row>
    <row r="626" spans="3:21">
      <c r="C626" t="str">
        <f>IFERROR(INDEX($L$9:$Q$908,$T625,COLUMNS($A$10:A626)),"")</f>
        <v/>
      </c>
      <c r="I626" s="6">
        <v>7</v>
      </c>
      <c r="K626" s="118">
        <f>'Data Set'!$H619</f>
        <v>7</v>
      </c>
      <c r="L626" s="145" t="str">
        <f>Examination!$B621</f>
        <v>Malaika Spears</v>
      </c>
      <c r="M626" s="118">
        <f>'Data Set'!$W619</f>
        <v>69.5</v>
      </c>
      <c r="N626" s="118">
        <f>'Data Set'!$AC619</f>
        <v>53.5</v>
      </c>
      <c r="O626" s="118">
        <f>'Data Set'!$AI619</f>
        <v>67.75</v>
      </c>
      <c r="P626" s="118">
        <f>'Data Set'!$AO619</f>
        <v>65</v>
      </c>
      <c r="Q626" s="118">
        <f t="shared" si="18"/>
        <v>63.9375</v>
      </c>
      <c r="R626" s="118">
        <f>ROWS($M$9:M626)</f>
        <v>618</v>
      </c>
      <c r="S626" s="118">
        <f t="shared" si="19"/>
        <v>618</v>
      </c>
      <c r="T626" s="118" t="str">
        <f>IFERROR(SMALL($S$9:$S$908,ROWS($S$9:S626)),"")</f>
        <v/>
      </c>
      <c r="U626" s="118"/>
    </row>
    <row r="627" spans="3:21">
      <c r="C627" t="str">
        <f>IFERROR(INDEX($L$9:$Q$908,$T626,COLUMNS($A$10:A627)),"")</f>
        <v/>
      </c>
      <c r="I627" s="91">
        <v>7</v>
      </c>
      <c r="K627" s="118">
        <f>'Data Set'!$H620</f>
        <v>7</v>
      </c>
      <c r="L627" s="145" t="str">
        <f>Examination!$B622</f>
        <v>Sana Harmon</v>
      </c>
      <c r="M627" s="118">
        <f>'Data Set'!$W620</f>
        <v>76.75</v>
      </c>
      <c r="N627" s="118">
        <f>'Data Set'!$AC620</f>
        <v>69.25</v>
      </c>
      <c r="O627" s="118">
        <f>'Data Set'!$AI620</f>
        <v>59</v>
      </c>
      <c r="P627" s="118">
        <f>'Data Set'!$AO620</f>
        <v>73.75</v>
      </c>
      <c r="Q627" s="118">
        <f t="shared" si="18"/>
        <v>69.6875</v>
      </c>
      <c r="R627" s="118">
        <f>ROWS($M$9:M627)</f>
        <v>619</v>
      </c>
      <c r="S627" s="118">
        <f t="shared" si="19"/>
        <v>619</v>
      </c>
      <c r="T627" s="118" t="str">
        <f>IFERROR(SMALL($S$9:$S$908,ROWS($S$9:S627)),"")</f>
        <v/>
      </c>
      <c r="U627" s="118"/>
    </row>
    <row r="628" spans="3:21">
      <c r="C628" t="str">
        <f>IFERROR(INDEX($L$9:$Q$908,$T627,COLUMNS($A$10:A628)),"")</f>
        <v/>
      </c>
      <c r="I628" s="6">
        <v>7</v>
      </c>
      <c r="K628" s="118">
        <f>'Data Set'!$H621</f>
        <v>7</v>
      </c>
      <c r="L628" s="145" t="str">
        <f>Examination!$B623</f>
        <v>Jaime Vega</v>
      </c>
      <c r="M628" s="118">
        <f>'Data Set'!$W621</f>
        <v>57.25</v>
      </c>
      <c r="N628" s="118">
        <f>'Data Set'!$AC621</f>
        <v>73.5</v>
      </c>
      <c r="O628" s="118">
        <f>'Data Set'!$AI621</f>
        <v>71.5</v>
      </c>
      <c r="P628" s="118">
        <f>'Data Set'!$AO621</f>
        <v>66</v>
      </c>
      <c r="Q628" s="118">
        <f t="shared" si="18"/>
        <v>67.0625</v>
      </c>
      <c r="R628" s="118">
        <f>ROWS($M$9:M628)</f>
        <v>620</v>
      </c>
      <c r="S628" s="118">
        <f t="shared" si="19"/>
        <v>620</v>
      </c>
      <c r="T628" s="118" t="str">
        <f>IFERROR(SMALL($S$9:$S$908,ROWS($S$9:S628)),"")</f>
        <v/>
      </c>
      <c r="U628" s="118"/>
    </row>
    <row r="629" spans="3:21">
      <c r="C629" t="str">
        <f>IFERROR(INDEX($L$9:$Q$908,$T628,COLUMNS($A$10:A629)),"")</f>
        <v/>
      </c>
      <c r="I629" s="91">
        <v>7</v>
      </c>
      <c r="K629" s="118">
        <f>'Data Set'!$H622</f>
        <v>7</v>
      </c>
      <c r="L629" s="145" t="str">
        <f>Examination!$B624</f>
        <v>Alexandros Beil</v>
      </c>
      <c r="M629" s="118">
        <f>'Data Set'!$W622</f>
        <v>70.25</v>
      </c>
      <c r="N629" s="118">
        <f>'Data Set'!$AC622</f>
        <v>71</v>
      </c>
      <c r="O629" s="118">
        <f>'Data Set'!$AI622</f>
        <v>52.75</v>
      </c>
      <c r="P629" s="118">
        <f>'Data Set'!$AO622</f>
        <v>62.75</v>
      </c>
      <c r="Q629" s="118">
        <f t="shared" si="18"/>
        <v>64.1875</v>
      </c>
      <c r="R629" s="118">
        <f>ROWS($M$9:M629)</f>
        <v>621</v>
      </c>
      <c r="S629" s="118">
        <f t="shared" si="19"/>
        <v>621</v>
      </c>
      <c r="T629" s="118" t="str">
        <f>IFERROR(SMALL($S$9:$S$908,ROWS($S$9:S629)),"")</f>
        <v/>
      </c>
      <c r="U629" s="118"/>
    </row>
    <row r="630" spans="3:21">
      <c r="C630" t="str">
        <f>IFERROR(INDEX($L$9:$Q$908,$T629,COLUMNS($A$10:A630)),"")</f>
        <v/>
      </c>
      <c r="I630" s="6">
        <v>7</v>
      </c>
      <c r="K630" s="118">
        <f>'Data Set'!$H623</f>
        <v>7</v>
      </c>
      <c r="L630" s="145" t="str">
        <f>Examination!$B625</f>
        <v>Benjamin Heath</v>
      </c>
      <c r="M630" s="118">
        <f>'Data Set'!$W623</f>
        <v>71.25</v>
      </c>
      <c r="N630" s="118">
        <f>'Data Set'!$AC623</f>
        <v>67</v>
      </c>
      <c r="O630" s="118">
        <f>'Data Set'!$AI623</f>
        <v>78.75</v>
      </c>
      <c r="P630" s="118">
        <f>'Data Set'!$AO623</f>
        <v>71.75</v>
      </c>
      <c r="Q630" s="118">
        <f t="shared" si="18"/>
        <v>72.1875</v>
      </c>
      <c r="R630" s="118">
        <f>ROWS($M$9:M630)</f>
        <v>622</v>
      </c>
      <c r="S630" s="118">
        <f t="shared" si="19"/>
        <v>622</v>
      </c>
      <c r="T630" s="118" t="str">
        <f>IFERROR(SMALL($S$9:$S$908,ROWS($S$9:S630)),"")</f>
        <v/>
      </c>
      <c r="U630" s="118"/>
    </row>
    <row r="631" spans="3:21">
      <c r="C631" t="str">
        <f>IFERROR(INDEX($L$9:$Q$908,$T630,COLUMNS($A$10:A631)),"")</f>
        <v/>
      </c>
      <c r="I631" s="91">
        <v>7</v>
      </c>
      <c r="K631" s="118">
        <f>'Data Set'!$H624</f>
        <v>7</v>
      </c>
      <c r="L631" s="145" t="str">
        <f>Examination!$B626</f>
        <v>Brodie Whyte</v>
      </c>
      <c r="M631" s="118">
        <f>'Data Set'!$W624</f>
        <v>82.25</v>
      </c>
      <c r="N631" s="118">
        <f>'Data Set'!$AC624</f>
        <v>64</v>
      </c>
      <c r="O631" s="118">
        <f>'Data Set'!$AI624</f>
        <v>68.5</v>
      </c>
      <c r="P631" s="118">
        <f>'Data Set'!$AO624</f>
        <v>70.5</v>
      </c>
      <c r="Q631" s="118">
        <f t="shared" si="18"/>
        <v>71.3125</v>
      </c>
      <c r="R631" s="118">
        <f>ROWS($M$9:M631)</f>
        <v>623</v>
      </c>
      <c r="S631" s="118">
        <f t="shared" si="19"/>
        <v>623</v>
      </c>
      <c r="T631" s="118" t="str">
        <f>IFERROR(SMALL($S$9:$S$908,ROWS($S$9:S631)),"")</f>
        <v/>
      </c>
      <c r="U631" s="118"/>
    </row>
    <row r="632" spans="3:21">
      <c r="C632" t="str">
        <f>IFERROR(INDEX($L$9:$Q$908,$T631,COLUMNS($A$10:A632)),"")</f>
        <v/>
      </c>
      <c r="I632" s="6">
        <v>7</v>
      </c>
      <c r="K632" s="118">
        <f>'Data Set'!$H625</f>
        <v>7</v>
      </c>
      <c r="L632" s="145" t="str">
        <f>Examination!$B627</f>
        <v>Rhonda Daugherty</v>
      </c>
      <c r="M632" s="118">
        <f>'Data Set'!$W625</f>
        <v>69</v>
      </c>
      <c r="N632" s="118">
        <f>'Data Set'!$AC625</f>
        <v>64</v>
      </c>
      <c r="O632" s="118">
        <f>'Data Set'!$AI625</f>
        <v>69.5</v>
      </c>
      <c r="P632" s="118">
        <f>'Data Set'!$AO625</f>
        <v>82</v>
      </c>
      <c r="Q632" s="118">
        <f t="shared" si="18"/>
        <v>71.125</v>
      </c>
      <c r="R632" s="118">
        <f>ROWS($M$9:M632)</f>
        <v>624</v>
      </c>
      <c r="S632" s="118">
        <f t="shared" si="19"/>
        <v>624</v>
      </c>
      <c r="T632" s="118" t="str">
        <f>IFERROR(SMALL($S$9:$S$908,ROWS($S$9:S632)),"")</f>
        <v/>
      </c>
      <c r="U632" s="118"/>
    </row>
    <row r="633" spans="3:21">
      <c r="C633" t="str">
        <f>IFERROR(INDEX($L$9:$Q$908,$T632,COLUMNS($A$10:A633)),"")</f>
        <v/>
      </c>
      <c r="I633" s="91">
        <v>7</v>
      </c>
      <c r="K633" s="118">
        <f>'Data Set'!$H626</f>
        <v>7</v>
      </c>
      <c r="L633" s="145" t="str">
        <f>Examination!$B628</f>
        <v>Talha Corrigan</v>
      </c>
      <c r="M633" s="118">
        <f>'Data Set'!$W626</f>
        <v>61.25</v>
      </c>
      <c r="N633" s="118">
        <f>'Data Set'!$AC626</f>
        <v>52</v>
      </c>
      <c r="O633" s="118">
        <f>'Data Set'!$AI626</f>
        <v>71.25</v>
      </c>
      <c r="P633" s="118">
        <f>'Data Set'!$AO626</f>
        <v>61</v>
      </c>
      <c r="Q633" s="118">
        <f t="shared" si="18"/>
        <v>61.375</v>
      </c>
      <c r="R633" s="118">
        <f>ROWS($M$9:M633)</f>
        <v>625</v>
      </c>
      <c r="S633" s="118">
        <f t="shared" si="19"/>
        <v>625</v>
      </c>
      <c r="T633" s="118" t="str">
        <f>IFERROR(SMALL($S$9:$S$908,ROWS($S$9:S633)),"")</f>
        <v/>
      </c>
      <c r="U633" s="118"/>
    </row>
    <row r="634" spans="3:21">
      <c r="C634" t="str">
        <f>IFERROR(INDEX($L$9:$Q$908,$T633,COLUMNS($A$10:A634)),"")</f>
        <v/>
      </c>
      <c r="I634" s="6">
        <v>7</v>
      </c>
      <c r="K634" s="118">
        <f>'Data Set'!$H627</f>
        <v>7</v>
      </c>
      <c r="L634" s="145" t="str">
        <f>Examination!$B629</f>
        <v>Rick Timms</v>
      </c>
      <c r="M634" s="118">
        <f>'Data Set'!$W627</f>
        <v>75</v>
      </c>
      <c r="N634" s="118">
        <f>'Data Set'!$AC627</f>
        <v>62.5</v>
      </c>
      <c r="O634" s="118">
        <f>'Data Set'!$AI627</f>
        <v>52</v>
      </c>
      <c r="P634" s="118">
        <f>'Data Set'!$AO627</f>
        <v>68.25</v>
      </c>
      <c r="Q634" s="118">
        <f t="shared" si="18"/>
        <v>64.4375</v>
      </c>
      <c r="R634" s="118">
        <f>ROWS($M$9:M634)</f>
        <v>626</v>
      </c>
      <c r="S634" s="118">
        <f t="shared" si="19"/>
        <v>626</v>
      </c>
      <c r="T634" s="118" t="str">
        <f>IFERROR(SMALL($S$9:$S$908,ROWS($S$9:S634)),"")</f>
        <v/>
      </c>
      <c r="U634" s="118"/>
    </row>
    <row r="635" spans="3:21">
      <c r="C635" t="str">
        <f>IFERROR(INDEX($L$9:$Q$908,$T634,COLUMNS($A$10:A635)),"")</f>
        <v/>
      </c>
      <c r="I635" s="91">
        <v>7</v>
      </c>
      <c r="K635" s="118">
        <f>'Data Set'!$H628</f>
        <v>7</v>
      </c>
      <c r="L635" s="145" t="str">
        <f>Examination!$B630</f>
        <v>Jean Griffiths</v>
      </c>
      <c r="M635" s="118">
        <f>'Data Set'!$W628</f>
        <v>84.75</v>
      </c>
      <c r="N635" s="118">
        <f>'Data Set'!$AC628</f>
        <v>56.25</v>
      </c>
      <c r="O635" s="118">
        <f>'Data Set'!$AI628</f>
        <v>58.25</v>
      </c>
      <c r="P635" s="118">
        <f>'Data Set'!$AO628</f>
        <v>79.5</v>
      </c>
      <c r="Q635" s="118">
        <f t="shared" si="18"/>
        <v>69.6875</v>
      </c>
      <c r="R635" s="118">
        <f>ROWS($M$9:M635)</f>
        <v>627</v>
      </c>
      <c r="S635" s="118">
        <f t="shared" si="19"/>
        <v>627</v>
      </c>
      <c r="T635" s="118" t="str">
        <f>IFERROR(SMALL($S$9:$S$908,ROWS($S$9:S635)),"")</f>
        <v/>
      </c>
      <c r="U635" s="118"/>
    </row>
    <row r="636" spans="3:21">
      <c r="C636" t="str">
        <f>IFERROR(INDEX($L$9:$Q$908,$T635,COLUMNS($A$10:A636)),"")</f>
        <v/>
      </c>
      <c r="I636" s="6">
        <v>7</v>
      </c>
      <c r="K636" s="118">
        <f>'Data Set'!$H629</f>
        <v>7</v>
      </c>
      <c r="L636" s="145" t="str">
        <f>Examination!$B631</f>
        <v>Ema Maguire</v>
      </c>
      <c r="M636" s="118">
        <f>'Data Set'!$W629</f>
        <v>53.75</v>
      </c>
      <c r="N636" s="118">
        <f>'Data Set'!$AC629</f>
        <v>72.5</v>
      </c>
      <c r="O636" s="118">
        <f>'Data Set'!$AI629</f>
        <v>59.75</v>
      </c>
      <c r="P636" s="118">
        <f>'Data Set'!$AO629</f>
        <v>66.25</v>
      </c>
      <c r="Q636" s="118">
        <f t="shared" si="18"/>
        <v>63.0625</v>
      </c>
      <c r="R636" s="118">
        <f>ROWS($M$9:M636)</f>
        <v>628</v>
      </c>
      <c r="S636" s="118">
        <f t="shared" si="19"/>
        <v>628</v>
      </c>
      <c r="T636" s="118" t="str">
        <f>IFERROR(SMALL($S$9:$S$908,ROWS($S$9:S636)),"")</f>
        <v/>
      </c>
      <c r="U636" s="118"/>
    </row>
    <row r="637" spans="3:21">
      <c r="C637" t="str">
        <f>IFERROR(INDEX($L$9:$Q$908,$T636,COLUMNS($A$10:A637)),"")</f>
        <v/>
      </c>
      <c r="I637" s="91">
        <v>7</v>
      </c>
      <c r="K637" s="118">
        <f>'Data Set'!$H630</f>
        <v>7</v>
      </c>
      <c r="L637" s="145" t="str">
        <f>Examination!$B632</f>
        <v>Stefania Holman</v>
      </c>
      <c r="M637" s="118">
        <f>'Data Set'!$W630</f>
        <v>64</v>
      </c>
      <c r="N637" s="118">
        <f>'Data Set'!$AC630</f>
        <v>42.5</v>
      </c>
      <c r="O637" s="118">
        <f>'Data Set'!$AI630</f>
        <v>84</v>
      </c>
      <c r="P637" s="118">
        <f>'Data Set'!$AO630</f>
        <v>66</v>
      </c>
      <c r="Q637" s="118">
        <f t="shared" si="18"/>
        <v>64.125</v>
      </c>
      <c r="R637" s="118">
        <f>ROWS($M$9:M637)</f>
        <v>629</v>
      </c>
      <c r="S637" s="118">
        <f t="shared" si="19"/>
        <v>629</v>
      </c>
      <c r="T637" s="118" t="str">
        <f>IFERROR(SMALL($S$9:$S$908,ROWS($S$9:S637)),"")</f>
        <v/>
      </c>
      <c r="U637" s="118"/>
    </row>
    <row r="638" spans="3:21">
      <c r="C638" t="str">
        <f>IFERROR(INDEX($L$9:$Q$908,$T637,COLUMNS($A$10:A638)),"")</f>
        <v/>
      </c>
      <c r="I638" s="6">
        <v>7</v>
      </c>
      <c r="K638" s="118">
        <f>'Data Set'!$H631</f>
        <v>7</v>
      </c>
      <c r="L638" s="145" t="str">
        <f>Examination!$B633</f>
        <v>Digby Bradley</v>
      </c>
      <c r="M638" s="118">
        <f>'Data Set'!$W631</f>
        <v>53.25</v>
      </c>
      <c r="N638" s="118">
        <f>'Data Set'!$AC631</f>
        <v>69.25</v>
      </c>
      <c r="O638" s="118">
        <f>'Data Set'!$AI631</f>
        <v>76.25</v>
      </c>
      <c r="P638" s="118">
        <f>'Data Set'!$AO631</f>
        <v>68.25</v>
      </c>
      <c r="Q638" s="118">
        <f t="shared" si="18"/>
        <v>66.75</v>
      </c>
      <c r="R638" s="118">
        <f>ROWS($M$9:M638)</f>
        <v>630</v>
      </c>
      <c r="S638" s="118">
        <f t="shared" si="19"/>
        <v>630</v>
      </c>
      <c r="T638" s="118" t="str">
        <f>IFERROR(SMALL($S$9:$S$908,ROWS($S$9:S638)),"")</f>
        <v/>
      </c>
      <c r="U638" s="118"/>
    </row>
    <row r="639" spans="3:21">
      <c r="C639" t="str">
        <f>IFERROR(INDEX($L$9:$Q$908,$T638,COLUMNS($A$10:A639)),"")</f>
        <v/>
      </c>
      <c r="I639" s="91">
        <v>7</v>
      </c>
      <c r="K639" s="118">
        <f>'Data Set'!$H632</f>
        <v>7</v>
      </c>
      <c r="L639" s="145" t="str">
        <f>Examination!$B634</f>
        <v>Maja Travis</v>
      </c>
      <c r="M639" s="118">
        <f>'Data Set'!$W632</f>
        <v>72.75</v>
      </c>
      <c r="N639" s="118">
        <f>'Data Set'!$AC632</f>
        <v>70.25</v>
      </c>
      <c r="O639" s="118">
        <f>'Data Set'!$AI632</f>
        <v>74</v>
      </c>
      <c r="P639" s="118">
        <f>'Data Set'!$AO632</f>
        <v>72</v>
      </c>
      <c r="Q639" s="118">
        <f t="shared" si="18"/>
        <v>72.25</v>
      </c>
      <c r="R639" s="118">
        <f>ROWS($M$9:M639)</f>
        <v>631</v>
      </c>
      <c r="S639" s="118">
        <f t="shared" si="19"/>
        <v>631</v>
      </c>
      <c r="T639" s="118" t="str">
        <f>IFERROR(SMALL($S$9:$S$908,ROWS($S$9:S639)),"")</f>
        <v/>
      </c>
      <c r="U639" s="118"/>
    </row>
    <row r="640" spans="3:21">
      <c r="C640" t="str">
        <f>IFERROR(INDEX($L$9:$Q$908,$T639,COLUMNS($A$10:A640)),"")</f>
        <v/>
      </c>
      <c r="I640" s="6">
        <v>7</v>
      </c>
      <c r="K640" s="118">
        <f>'Data Set'!$H633</f>
        <v>7</v>
      </c>
      <c r="L640" s="145" t="str">
        <f>Examination!$B635</f>
        <v>Mai Solis</v>
      </c>
      <c r="M640" s="118">
        <f>'Data Set'!$W633</f>
        <v>70.5</v>
      </c>
      <c r="N640" s="118">
        <f>'Data Set'!$AC633</f>
        <v>52.75</v>
      </c>
      <c r="O640" s="118">
        <f>'Data Set'!$AI633</f>
        <v>60</v>
      </c>
      <c r="P640" s="118">
        <f>'Data Set'!$AO633</f>
        <v>54.75</v>
      </c>
      <c r="Q640" s="118">
        <f t="shared" si="18"/>
        <v>59.5</v>
      </c>
      <c r="R640" s="118">
        <f>ROWS($M$9:M640)</f>
        <v>632</v>
      </c>
      <c r="S640" s="118">
        <f t="shared" si="19"/>
        <v>632</v>
      </c>
      <c r="T640" s="118" t="str">
        <f>IFERROR(SMALL($S$9:$S$908,ROWS($S$9:S640)),"")</f>
        <v/>
      </c>
      <c r="U640" s="118"/>
    </row>
    <row r="641" spans="3:21">
      <c r="C641" t="str">
        <f>IFERROR(INDEX($L$9:$Q$908,$T640,COLUMNS($A$10:A641)),"")</f>
        <v/>
      </c>
      <c r="I641" s="91">
        <v>7</v>
      </c>
      <c r="K641" s="118">
        <f>'Data Set'!$H634</f>
        <v>7</v>
      </c>
      <c r="L641" s="145" t="str">
        <f>Examination!$B636</f>
        <v>Roma Douglas</v>
      </c>
      <c r="M641" s="118">
        <f>'Data Set'!$W634</f>
        <v>67</v>
      </c>
      <c r="N641" s="118">
        <f>'Data Set'!$AC634</f>
        <v>61.5</v>
      </c>
      <c r="O641" s="118">
        <f>'Data Set'!$AI634</f>
        <v>81.5</v>
      </c>
      <c r="P641" s="118">
        <f>'Data Set'!$AO634</f>
        <v>73.5</v>
      </c>
      <c r="Q641" s="118">
        <f t="shared" si="18"/>
        <v>70.875</v>
      </c>
      <c r="R641" s="118">
        <f>ROWS($M$9:M641)</f>
        <v>633</v>
      </c>
      <c r="S641" s="118">
        <f t="shared" si="19"/>
        <v>633</v>
      </c>
      <c r="T641" s="118" t="str">
        <f>IFERROR(SMALL($S$9:$S$908,ROWS($S$9:S641)),"")</f>
        <v/>
      </c>
      <c r="U641" s="118"/>
    </row>
    <row r="642" spans="3:21">
      <c r="C642" t="str">
        <f>IFERROR(INDEX($L$9:$Q$908,$T641,COLUMNS($A$10:A642)),"")</f>
        <v/>
      </c>
      <c r="I642" s="6">
        <v>7</v>
      </c>
      <c r="K642" s="118">
        <f>'Data Set'!$H635</f>
        <v>7</v>
      </c>
      <c r="L642" s="145" t="str">
        <f>Examination!$B637</f>
        <v>Alicja Amos</v>
      </c>
      <c r="M642" s="118">
        <f>'Data Set'!$W635</f>
        <v>50.75</v>
      </c>
      <c r="N642" s="118">
        <f>'Data Set'!$AC635</f>
        <v>64.25</v>
      </c>
      <c r="O642" s="118">
        <f>'Data Set'!$AI635</f>
        <v>77</v>
      </c>
      <c r="P642" s="118">
        <f>'Data Set'!$AO635</f>
        <v>72</v>
      </c>
      <c r="Q642" s="118">
        <f t="shared" si="18"/>
        <v>66</v>
      </c>
      <c r="R642" s="118">
        <f>ROWS($M$9:M642)</f>
        <v>634</v>
      </c>
      <c r="S642" s="118">
        <f t="shared" si="19"/>
        <v>634</v>
      </c>
      <c r="T642" s="118" t="str">
        <f>IFERROR(SMALL($S$9:$S$908,ROWS($S$9:S642)),"")</f>
        <v/>
      </c>
      <c r="U642" s="118"/>
    </row>
    <row r="643" spans="3:21">
      <c r="C643" t="str">
        <f>IFERROR(INDEX($L$9:$Q$908,$T642,COLUMNS($A$10:A643)),"")</f>
        <v/>
      </c>
      <c r="I643" s="91">
        <v>8</v>
      </c>
      <c r="K643" s="118">
        <f>'Data Set'!$H636</f>
        <v>7</v>
      </c>
      <c r="L643" s="145" t="str">
        <f>Examination!$B638</f>
        <v>Tevin Day</v>
      </c>
      <c r="M643" s="118">
        <f>'Data Set'!$W636</f>
        <v>50</v>
      </c>
      <c r="N643" s="118">
        <f>'Data Set'!$AC636</f>
        <v>72</v>
      </c>
      <c r="O643" s="118">
        <f>'Data Set'!$AI636</f>
        <v>80.25</v>
      </c>
      <c r="P643" s="118">
        <f>'Data Set'!$AO636</f>
        <v>62</v>
      </c>
      <c r="Q643" s="118">
        <f t="shared" si="18"/>
        <v>66.0625</v>
      </c>
      <c r="R643" s="118">
        <f>ROWS($M$9:M643)</f>
        <v>635</v>
      </c>
      <c r="S643" s="118">
        <f t="shared" si="19"/>
        <v>635</v>
      </c>
      <c r="T643" s="118" t="str">
        <f>IFERROR(SMALL($S$9:$S$908,ROWS($S$9:S643)),"")</f>
        <v/>
      </c>
      <c r="U643" s="118"/>
    </row>
    <row r="644" spans="3:21">
      <c r="C644" t="str">
        <f>IFERROR(INDEX($L$9:$Q$908,$T643,COLUMNS($A$10:A644)),"")</f>
        <v/>
      </c>
      <c r="I644" s="6">
        <v>8</v>
      </c>
      <c r="K644" s="118">
        <f>'Data Set'!$H637</f>
        <v>7</v>
      </c>
      <c r="L644" s="145" t="str">
        <f>Examination!$B639</f>
        <v>Lleyton Paterson</v>
      </c>
      <c r="M644" s="118">
        <f>'Data Set'!$W637</f>
        <v>45.5</v>
      </c>
      <c r="N644" s="118">
        <f>'Data Set'!$AC637</f>
        <v>63.25</v>
      </c>
      <c r="O644" s="118">
        <f>'Data Set'!$AI637</f>
        <v>83.25</v>
      </c>
      <c r="P644" s="118">
        <f>'Data Set'!$AO637</f>
        <v>65.25</v>
      </c>
      <c r="Q644" s="118">
        <f t="shared" si="18"/>
        <v>64.3125</v>
      </c>
      <c r="R644" s="118">
        <f>ROWS($M$9:M644)</f>
        <v>636</v>
      </c>
      <c r="S644" s="118">
        <f t="shared" si="19"/>
        <v>636</v>
      </c>
      <c r="T644" s="118" t="str">
        <f>IFERROR(SMALL($S$9:$S$908,ROWS($S$9:S644)),"")</f>
        <v/>
      </c>
      <c r="U644" s="118"/>
    </row>
    <row r="645" spans="3:21">
      <c r="C645" t="str">
        <f>IFERROR(INDEX($L$9:$Q$908,$T644,COLUMNS($A$10:A645)),"")</f>
        <v/>
      </c>
      <c r="I645" s="91">
        <v>8</v>
      </c>
      <c r="K645" s="118">
        <f>'Data Set'!$H638</f>
        <v>7</v>
      </c>
      <c r="L645" s="145" t="str">
        <f>Examination!$B640</f>
        <v>Chanice Bird</v>
      </c>
      <c r="M645" s="118">
        <f>'Data Set'!$W638</f>
        <v>72</v>
      </c>
      <c r="N645" s="118">
        <f>'Data Set'!$AC638</f>
        <v>82</v>
      </c>
      <c r="O645" s="118">
        <f>'Data Set'!$AI638</f>
        <v>70.25</v>
      </c>
      <c r="P645" s="118">
        <f>'Data Set'!$AO638</f>
        <v>69.5</v>
      </c>
      <c r="Q645" s="118">
        <f t="shared" si="18"/>
        <v>73.4375</v>
      </c>
      <c r="R645" s="118">
        <f>ROWS($M$9:M645)</f>
        <v>637</v>
      </c>
      <c r="S645" s="118">
        <f t="shared" si="19"/>
        <v>637</v>
      </c>
      <c r="T645" s="118" t="str">
        <f>IFERROR(SMALL($S$9:$S$908,ROWS($S$9:S645)),"")</f>
        <v/>
      </c>
      <c r="U645" s="118"/>
    </row>
    <row r="646" spans="3:21">
      <c r="C646" t="str">
        <f>IFERROR(INDEX($L$9:$Q$908,$T645,COLUMNS($A$10:A646)),"")</f>
        <v/>
      </c>
      <c r="I646" s="6">
        <v>8</v>
      </c>
      <c r="K646" s="118">
        <f>'Data Set'!$H639</f>
        <v>7</v>
      </c>
      <c r="L646" s="145" t="str">
        <f>Examination!$B641</f>
        <v>Safwan Marin</v>
      </c>
      <c r="M646" s="118">
        <f>'Data Set'!$W639</f>
        <v>80.5</v>
      </c>
      <c r="N646" s="118">
        <f>'Data Set'!$AC639</f>
        <v>60.75</v>
      </c>
      <c r="O646" s="118">
        <f>'Data Set'!$AI639</f>
        <v>79</v>
      </c>
      <c r="P646" s="118">
        <f>'Data Set'!$AO639</f>
        <v>63</v>
      </c>
      <c r="Q646" s="118">
        <f t="shared" si="18"/>
        <v>70.8125</v>
      </c>
      <c r="R646" s="118">
        <f>ROWS($M$9:M646)</f>
        <v>638</v>
      </c>
      <c r="S646" s="118">
        <f t="shared" si="19"/>
        <v>638</v>
      </c>
      <c r="T646" s="118" t="str">
        <f>IFERROR(SMALL($S$9:$S$908,ROWS($S$9:S646)),"")</f>
        <v/>
      </c>
      <c r="U646" s="118"/>
    </row>
    <row r="647" spans="3:21">
      <c r="C647" t="str">
        <f>IFERROR(INDEX($L$9:$Q$908,$T646,COLUMNS($A$10:A647)),"")</f>
        <v/>
      </c>
      <c r="I647" s="91">
        <v>8</v>
      </c>
      <c r="K647" s="118">
        <f>'Data Set'!$H640</f>
        <v>8</v>
      </c>
      <c r="L647" s="145" t="str">
        <f>Examination!$B642</f>
        <v>Aria Lucas</v>
      </c>
      <c r="M647" s="118">
        <f>'Data Set'!$W640</f>
        <v>72.5</v>
      </c>
      <c r="N647" s="118">
        <f>'Data Set'!$AC640</f>
        <v>61.5</v>
      </c>
      <c r="O647" s="118">
        <f>'Data Set'!$AI640</f>
        <v>79</v>
      </c>
      <c r="P647" s="118">
        <f>'Data Set'!$AO640</f>
        <v>70.75</v>
      </c>
      <c r="Q647" s="118">
        <f t="shared" si="18"/>
        <v>70.9375</v>
      </c>
      <c r="R647" s="118">
        <f>ROWS($M$9:M647)</f>
        <v>639</v>
      </c>
      <c r="S647" s="118" t="str">
        <f t="shared" si="19"/>
        <v/>
      </c>
      <c r="T647" s="118" t="str">
        <f>IFERROR(SMALL($S$9:$S$908,ROWS($S$9:S647)),"")</f>
        <v/>
      </c>
      <c r="U647" s="118"/>
    </row>
    <row r="648" spans="3:21">
      <c r="C648" t="str">
        <f>IFERROR(INDEX($L$9:$Q$908,$T647,COLUMNS($A$10:A648)),"")</f>
        <v/>
      </c>
      <c r="I648" s="6">
        <v>8</v>
      </c>
      <c r="K648" s="118">
        <f>'Data Set'!$H641</f>
        <v>8</v>
      </c>
      <c r="L648" s="145" t="str">
        <f>Examination!$B643</f>
        <v>Evie-Rose Puckett</v>
      </c>
      <c r="M648" s="118">
        <f>'Data Set'!$W641</f>
        <v>57.25</v>
      </c>
      <c r="N648" s="118">
        <f>'Data Set'!$AC641</f>
        <v>72.25</v>
      </c>
      <c r="O648" s="118">
        <f>'Data Set'!$AI641</f>
        <v>67.25</v>
      </c>
      <c r="P648" s="118">
        <f>'Data Set'!$AO641</f>
        <v>51.75</v>
      </c>
      <c r="Q648" s="118">
        <f t="shared" si="18"/>
        <v>62.125</v>
      </c>
      <c r="R648" s="118">
        <f>ROWS($M$9:M648)</f>
        <v>640</v>
      </c>
      <c r="S648" s="118" t="str">
        <f t="shared" si="19"/>
        <v/>
      </c>
      <c r="T648" s="118" t="str">
        <f>IFERROR(SMALL($S$9:$S$908,ROWS($S$9:S648)),"")</f>
        <v/>
      </c>
      <c r="U648" s="118"/>
    </row>
    <row r="649" spans="3:21">
      <c r="C649" t="str">
        <f>IFERROR(INDEX($L$9:$Q$908,$T648,COLUMNS($A$10:A649)),"")</f>
        <v/>
      </c>
      <c r="I649" s="91">
        <v>8</v>
      </c>
      <c r="K649" s="118">
        <f>'Data Set'!$H642</f>
        <v>8</v>
      </c>
      <c r="L649" s="145" t="str">
        <f>Examination!$B644</f>
        <v>Zephaniah Driscoll</v>
      </c>
      <c r="M649" s="118">
        <f>'Data Set'!$W642</f>
        <v>76.5</v>
      </c>
      <c r="N649" s="118">
        <f>'Data Set'!$AC642</f>
        <v>95</v>
      </c>
      <c r="O649" s="118">
        <f>'Data Set'!$AI642</f>
        <v>67</v>
      </c>
      <c r="P649" s="118">
        <f>'Data Set'!$AO642</f>
        <v>74</v>
      </c>
      <c r="Q649" s="118">
        <f t="shared" si="18"/>
        <v>78.125</v>
      </c>
      <c r="R649" s="118">
        <f>ROWS($M$9:M649)</f>
        <v>641</v>
      </c>
      <c r="S649" s="118" t="str">
        <f t="shared" si="19"/>
        <v/>
      </c>
      <c r="T649" s="118" t="str">
        <f>IFERROR(SMALL($S$9:$S$908,ROWS($S$9:S649)),"")</f>
        <v/>
      </c>
      <c r="U649" s="118"/>
    </row>
    <row r="650" spans="3:21">
      <c r="C650" t="str">
        <f>IFERROR(INDEX($L$9:$Q$908,$T649,COLUMNS($A$10:A650)),"")</f>
        <v/>
      </c>
      <c r="I650" s="6">
        <v>8</v>
      </c>
      <c r="K650" s="118">
        <f>'Data Set'!$H643</f>
        <v>8</v>
      </c>
      <c r="L650" s="145" t="str">
        <f>Examination!$B645</f>
        <v>Amalia Lyon</v>
      </c>
      <c r="M650" s="118">
        <f>'Data Set'!$W643</f>
        <v>68.25</v>
      </c>
      <c r="N650" s="118">
        <f>'Data Set'!$AC643</f>
        <v>52.25</v>
      </c>
      <c r="O650" s="118">
        <f>'Data Set'!$AI643</f>
        <v>81.5</v>
      </c>
      <c r="P650" s="118">
        <f>'Data Set'!$AO643</f>
        <v>54.5</v>
      </c>
      <c r="Q650" s="118">
        <f t="shared" ref="Q650:Q713" si="20">AVERAGE(M650:P650)</f>
        <v>64.125</v>
      </c>
      <c r="R650" s="118">
        <f>ROWS($M$9:M650)</f>
        <v>642</v>
      </c>
      <c r="S650" s="118" t="str">
        <f t="shared" ref="S650:S713" si="21">IF($H$5=K650,R650,"")</f>
        <v/>
      </c>
      <c r="T650" s="118" t="str">
        <f>IFERROR(SMALL($S$9:$S$908,ROWS($S$9:S650)),"")</f>
        <v/>
      </c>
      <c r="U650" s="118"/>
    </row>
    <row r="651" spans="3:21">
      <c r="C651" t="str">
        <f>IFERROR(INDEX($L$9:$Q$908,$T650,COLUMNS($A$10:A651)),"")</f>
        <v/>
      </c>
      <c r="I651" s="91">
        <v>8</v>
      </c>
      <c r="K651" s="118">
        <f>'Data Set'!$H644</f>
        <v>8</v>
      </c>
      <c r="L651" s="145" t="str">
        <f>Examination!$B646</f>
        <v>Jordanna Carpenter</v>
      </c>
      <c r="M651" s="118">
        <f>'Data Set'!$W644</f>
        <v>73</v>
      </c>
      <c r="N651" s="118">
        <f>'Data Set'!$AC644</f>
        <v>85.25</v>
      </c>
      <c r="O651" s="118">
        <f>'Data Set'!$AI644</f>
        <v>77.5</v>
      </c>
      <c r="P651" s="118">
        <f>'Data Set'!$AO644</f>
        <v>58.5</v>
      </c>
      <c r="Q651" s="118">
        <f t="shared" si="20"/>
        <v>73.5625</v>
      </c>
      <c r="R651" s="118">
        <f>ROWS($M$9:M651)</f>
        <v>643</v>
      </c>
      <c r="S651" s="118" t="str">
        <f t="shared" si="21"/>
        <v/>
      </c>
      <c r="T651" s="118" t="str">
        <f>IFERROR(SMALL($S$9:$S$908,ROWS($S$9:S651)),"")</f>
        <v/>
      </c>
      <c r="U651" s="118"/>
    </row>
    <row r="652" spans="3:21">
      <c r="C652" t="str">
        <f>IFERROR(INDEX($L$9:$Q$908,$T651,COLUMNS($A$10:A652)),"")</f>
        <v/>
      </c>
      <c r="I652" s="6">
        <v>8</v>
      </c>
      <c r="K652" s="118">
        <f>'Data Set'!$H645</f>
        <v>8</v>
      </c>
      <c r="L652" s="145" t="str">
        <f>Examination!$B647</f>
        <v>Marc Macleod</v>
      </c>
      <c r="M652" s="118">
        <f>'Data Set'!$W645</f>
        <v>52.75</v>
      </c>
      <c r="N652" s="118">
        <f>'Data Set'!$AC645</f>
        <v>49.75</v>
      </c>
      <c r="O652" s="118">
        <f>'Data Set'!$AI645</f>
        <v>82</v>
      </c>
      <c r="P652" s="118">
        <f>'Data Set'!$AO645</f>
        <v>77.75</v>
      </c>
      <c r="Q652" s="118">
        <f t="shared" si="20"/>
        <v>65.5625</v>
      </c>
      <c r="R652" s="118">
        <f>ROWS($M$9:M652)</f>
        <v>644</v>
      </c>
      <c r="S652" s="118" t="str">
        <f t="shared" si="21"/>
        <v/>
      </c>
      <c r="T652" s="118" t="str">
        <f>IFERROR(SMALL($S$9:$S$908,ROWS($S$9:S652)),"")</f>
        <v/>
      </c>
      <c r="U652" s="118"/>
    </row>
    <row r="653" spans="3:21">
      <c r="C653" t="str">
        <f>IFERROR(INDEX($L$9:$Q$908,$T652,COLUMNS($A$10:A653)),"")</f>
        <v/>
      </c>
      <c r="I653" s="91">
        <v>8</v>
      </c>
      <c r="K653" s="118">
        <f>'Data Set'!$H646</f>
        <v>8</v>
      </c>
      <c r="L653" s="145" t="str">
        <f>Examination!$B648</f>
        <v>Umaiza Andrews</v>
      </c>
      <c r="M653" s="118">
        <f>'Data Set'!$W646</f>
        <v>68.25</v>
      </c>
      <c r="N653" s="118">
        <f>'Data Set'!$AC646</f>
        <v>60.75</v>
      </c>
      <c r="O653" s="118">
        <f>'Data Set'!$AI646</f>
        <v>64.5</v>
      </c>
      <c r="P653" s="118">
        <f>'Data Set'!$AO646</f>
        <v>63.25</v>
      </c>
      <c r="Q653" s="118">
        <f t="shared" si="20"/>
        <v>64.1875</v>
      </c>
      <c r="R653" s="118">
        <f>ROWS($M$9:M653)</f>
        <v>645</v>
      </c>
      <c r="S653" s="118" t="str">
        <f t="shared" si="21"/>
        <v/>
      </c>
      <c r="T653" s="118" t="str">
        <f>IFERROR(SMALL($S$9:$S$908,ROWS($S$9:S653)),"")</f>
        <v/>
      </c>
      <c r="U653" s="118"/>
    </row>
    <row r="654" spans="3:21">
      <c r="C654" t="str">
        <f>IFERROR(INDEX($L$9:$Q$908,$T653,COLUMNS($A$10:A654)),"")</f>
        <v/>
      </c>
      <c r="I654" s="6">
        <v>8</v>
      </c>
      <c r="K654" s="118">
        <f>'Data Set'!$H647</f>
        <v>8</v>
      </c>
      <c r="L654" s="145" t="str">
        <f>Examination!$B649</f>
        <v>Regina Melendez</v>
      </c>
      <c r="M654" s="118">
        <f>'Data Set'!$W647</f>
        <v>80</v>
      </c>
      <c r="N654" s="118">
        <f>'Data Set'!$AC647</f>
        <v>76</v>
      </c>
      <c r="O654" s="118">
        <f>'Data Set'!$AI647</f>
        <v>61.25</v>
      </c>
      <c r="P654" s="118">
        <f>'Data Set'!$AO647</f>
        <v>56.25</v>
      </c>
      <c r="Q654" s="118">
        <f t="shared" si="20"/>
        <v>68.375</v>
      </c>
      <c r="R654" s="118">
        <f>ROWS($M$9:M654)</f>
        <v>646</v>
      </c>
      <c r="S654" s="118" t="str">
        <f t="shared" si="21"/>
        <v/>
      </c>
      <c r="T654" s="118" t="str">
        <f>IFERROR(SMALL($S$9:$S$908,ROWS($S$9:S654)),"")</f>
        <v/>
      </c>
      <c r="U654" s="118"/>
    </row>
    <row r="655" spans="3:21">
      <c r="C655" t="str">
        <f>IFERROR(INDEX($L$9:$Q$908,$T654,COLUMNS($A$10:A655)),"")</f>
        <v/>
      </c>
      <c r="I655" s="91">
        <v>8</v>
      </c>
      <c r="K655" s="118">
        <f>'Data Set'!$H648</f>
        <v>8</v>
      </c>
      <c r="L655" s="145" t="str">
        <f>Examination!$B650</f>
        <v>Macauly Yang</v>
      </c>
      <c r="M655" s="118">
        <f>'Data Set'!$W648</f>
        <v>71.75</v>
      </c>
      <c r="N655" s="118">
        <f>'Data Set'!$AC648</f>
        <v>66.25</v>
      </c>
      <c r="O655" s="118">
        <f>'Data Set'!$AI648</f>
        <v>55.75</v>
      </c>
      <c r="P655" s="118">
        <f>'Data Set'!$AO648</f>
        <v>58.75</v>
      </c>
      <c r="Q655" s="118">
        <f t="shared" si="20"/>
        <v>63.125</v>
      </c>
      <c r="R655" s="118">
        <f>ROWS($M$9:M655)</f>
        <v>647</v>
      </c>
      <c r="S655" s="118" t="str">
        <f t="shared" si="21"/>
        <v/>
      </c>
      <c r="T655" s="118" t="str">
        <f>IFERROR(SMALL($S$9:$S$908,ROWS($S$9:S655)),"")</f>
        <v/>
      </c>
      <c r="U655" s="118"/>
    </row>
    <row r="656" spans="3:21">
      <c r="C656" t="str">
        <f>IFERROR(INDEX($L$9:$Q$908,$T655,COLUMNS($A$10:A656)),"")</f>
        <v/>
      </c>
      <c r="I656" s="6">
        <v>8</v>
      </c>
      <c r="K656" s="118">
        <f>'Data Set'!$H649</f>
        <v>8</v>
      </c>
      <c r="L656" s="145" t="str">
        <f>Examination!$B651</f>
        <v>Phebe Short</v>
      </c>
      <c r="M656" s="118">
        <f>'Data Set'!$W649</f>
        <v>70.5</v>
      </c>
      <c r="N656" s="118">
        <f>'Data Set'!$AC649</f>
        <v>54</v>
      </c>
      <c r="O656" s="118">
        <f>'Data Set'!$AI649</f>
        <v>52.25</v>
      </c>
      <c r="P656" s="118">
        <f>'Data Set'!$AO649</f>
        <v>74.75</v>
      </c>
      <c r="Q656" s="118">
        <f t="shared" si="20"/>
        <v>62.875</v>
      </c>
      <c r="R656" s="118">
        <f>ROWS($M$9:M656)</f>
        <v>648</v>
      </c>
      <c r="S656" s="118" t="str">
        <f t="shared" si="21"/>
        <v/>
      </c>
      <c r="T656" s="118" t="str">
        <f>IFERROR(SMALL($S$9:$S$908,ROWS($S$9:S656)),"")</f>
        <v/>
      </c>
      <c r="U656" s="118"/>
    </row>
    <row r="657" spans="3:21">
      <c r="C657" t="str">
        <f>IFERROR(INDEX($L$9:$Q$908,$T656,COLUMNS($A$10:A657)),"")</f>
        <v/>
      </c>
      <c r="I657" s="91">
        <v>8</v>
      </c>
      <c r="K657" s="118">
        <f>'Data Set'!$H650</f>
        <v>8</v>
      </c>
      <c r="L657" s="145" t="str">
        <f>Examination!$B652</f>
        <v>Lucia Mcclain</v>
      </c>
      <c r="M657" s="118">
        <f>'Data Set'!$W650</f>
        <v>69</v>
      </c>
      <c r="N657" s="118">
        <f>'Data Set'!$AC650</f>
        <v>67</v>
      </c>
      <c r="O657" s="118">
        <f>'Data Set'!$AI650</f>
        <v>71.75</v>
      </c>
      <c r="P657" s="118">
        <f>'Data Set'!$AO650</f>
        <v>67.75</v>
      </c>
      <c r="Q657" s="118">
        <f t="shared" si="20"/>
        <v>68.875</v>
      </c>
      <c r="R657" s="118">
        <f>ROWS($M$9:M657)</f>
        <v>649</v>
      </c>
      <c r="S657" s="118" t="str">
        <f t="shared" si="21"/>
        <v/>
      </c>
      <c r="T657" s="118" t="str">
        <f>IFERROR(SMALL($S$9:$S$908,ROWS($S$9:S657)),"")</f>
        <v/>
      </c>
      <c r="U657" s="118"/>
    </row>
    <row r="658" spans="3:21">
      <c r="C658" t="str">
        <f>IFERROR(INDEX($L$9:$Q$908,$T657,COLUMNS($A$10:A658)),"")</f>
        <v/>
      </c>
      <c r="I658" s="6">
        <v>8</v>
      </c>
      <c r="K658" s="118">
        <f>'Data Set'!$H651</f>
        <v>8</v>
      </c>
      <c r="L658" s="145" t="str">
        <f>Examination!$B653</f>
        <v>Anastazja Donald</v>
      </c>
      <c r="M658" s="118">
        <f>'Data Set'!$W651</f>
        <v>59.25</v>
      </c>
      <c r="N658" s="118">
        <f>'Data Set'!$AC651</f>
        <v>66.5</v>
      </c>
      <c r="O658" s="118">
        <f>'Data Set'!$AI651</f>
        <v>66</v>
      </c>
      <c r="P658" s="118">
        <f>'Data Set'!$AO651</f>
        <v>69.25</v>
      </c>
      <c r="Q658" s="118">
        <f t="shared" si="20"/>
        <v>65.25</v>
      </c>
      <c r="R658" s="118">
        <f>ROWS($M$9:M658)</f>
        <v>650</v>
      </c>
      <c r="S658" s="118" t="str">
        <f t="shared" si="21"/>
        <v/>
      </c>
      <c r="T658" s="118" t="str">
        <f>IFERROR(SMALL($S$9:$S$908,ROWS($S$9:S658)),"")</f>
        <v/>
      </c>
      <c r="U658" s="118"/>
    </row>
    <row r="659" spans="3:21">
      <c r="C659" t="str">
        <f>IFERROR(INDEX($L$9:$Q$908,$T658,COLUMNS($A$10:A659)),"")</f>
        <v/>
      </c>
      <c r="I659" s="91">
        <v>8</v>
      </c>
      <c r="K659" s="118">
        <f>'Data Set'!$H652</f>
        <v>8</v>
      </c>
      <c r="L659" s="145" t="str">
        <f>Examination!$B654</f>
        <v>Cathal Lancaster</v>
      </c>
      <c r="M659" s="118">
        <f>'Data Set'!$W652</f>
        <v>78</v>
      </c>
      <c r="N659" s="118">
        <f>'Data Set'!$AC652</f>
        <v>68.5</v>
      </c>
      <c r="O659" s="118">
        <f>'Data Set'!$AI652</f>
        <v>78.75</v>
      </c>
      <c r="P659" s="118">
        <f>'Data Set'!$AO652</f>
        <v>74.25</v>
      </c>
      <c r="Q659" s="118">
        <f t="shared" si="20"/>
        <v>74.875</v>
      </c>
      <c r="R659" s="118">
        <f>ROWS($M$9:M659)</f>
        <v>651</v>
      </c>
      <c r="S659" s="118" t="str">
        <f t="shared" si="21"/>
        <v/>
      </c>
      <c r="T659" s="118" t="str">
        <f>IFERROR(SMALL($S$9:$S$908,ROWS($S$9:S659)),"")</f>
        <v/>
      </c>
      <c r="U659" s="118"/>
    </row>
    <row r="660" spans="3:21">
      <c r="C660" t="str">
        <f>IFERROR(INDEX($L$9:$Q$908,$T659,COLUMNS($A$10:A660)),"")</f>
        <v/>
      </c>
      <c r="I660" s="6">
        <v>8</v>
      </c>
      <c r="K660" s="118">
        <f>'Data Set'!$H653</f>
        <v>8</v>
      </c>
      <c r="L660" s="145" t="str">
        <f>Examination!$B655</f>
        <v>Cally Hayes</v>
      </c>
      <c r="M660" s="118">
        <f>'Data Set'!$W653</f>
        <v>81.5</v>
      </c>
      <c r="N660" s="118">
        <f>'Data Set'!$AC653</f>
        <v>54</v>
      </c>
      <c r="O660" s="118">
        <f>'Data Set'!$AI653</f>
        <v>75</v>
      </c>
      <c r="P660" s="118">
        <f>'Data Set'!$AO653</f>
        <v>63.5</v>
      </c>
      <c r="Q660" s="118">
        <f t="shared" si="20"/>
        <v>68.5</v>
      </c>
      <c r="R660" s="118">
        <f>ROWS($M$9:M660)</f>
        <v>652</v>
      </c>
      <c r="S660" s="118" t="str">
        <f t="shared" si="21"/>
        <v/>
      </c>
      <c r="T660" s="118" t="str">
        <f>IFERROR(SMALL($S$9:$S$908,ROWS($S$9:S660)),"")</f>
        <v/>
      </c>
      <c r="U660" s="118"/>
    </row>
    <row r="661" spans="3:21">
      <c r="C661" t="str">
        <f>IFERROR(INDEX($L$9:$Q$908,$T660,COLUMNS($A$10:A661)),"")</f>
        <v/>
      </c>
      <c r="I661" s="91">
        <v>8</v>
      </c>
      <c r="K661" s="118">
        <f>'Data Set'!$H654</f>
        <v>8</v>
      </c>
      <c r="L661" s="145" t="str">
        <f>Examination!$B656</f>
        <v>Fynley Tucker</v>
      </c>
      <c r="M661" s="118">
        <f>'Data Set'!$W654</f>
        <v>65.25</v>
      </c>
      <c r="N661" s="118">
        <f>'Data Set'!$AC654</f>
        <v>65</v>
      </c>
      <c r="O661" s="118">
        <f>'Data Set'!$AI654</f>
        <v>53.75</v>
      </c>
      <c r="P661" s="118">
        <f>'Data Set'!$AO654</f>
        <v>71.5</v>
      </c>
      <c r="Q661" s="118">
        <f t="shared" si="20"/>
        <v>63.875</v>
      </c>
      <c r="R661" s="118">
        <f>ROWS($M$9:M661)</f>
        <v>653</v>
      </c>
      <c r="S661" s="118" t="str">
        <f t="shared" si="21"/>
        <v/>
      </c>
      <c r="T661" s="118" t="str">
        <f>IFERROR(SMALL($S$9:$S$908,ROWS($S$9:S661)),"")</f>
        <v/>
      </c>
      <c r="U661" s="118"/>
    </row>
    <row r="662" spans="3:21">
      <c r="C662" t="str">
        <f>IFERROR(INDEX($L$9:$Q$908,$T661,COLUMNS($A$10:A662)),"")</f>
        <v/>
      </c>
      <c r="I662" s="6">
        <v>8</v>
      </c>
      <c r="K662" s="118">
        <f>'Data Set'!$H655</f>
        <v>8</v>
      </c>
      <c r="L662" s="145" t="str">
        <f>Examination!$B657</f>
        <v>Micheal Greer</v>
      </c>
      <c r="M662" s="118">
        <f>'Data Set'!$W655</f>
        <v>55.75</v>
      </c>
      <c r="N662" s="118">
        <f>'Data Set'!$AC655</f>
        <v>70.25</v>
      </c>
      <c r="O662" s="118">
        <f>'Data Set'!$AI655</f>
        <v>82.25</v>
      </c>
      <c r="P662" s="118">
        <f>'Data Set'!$AO655</f>
        <v>75</v>
      </c>
      <c r="Q662" s="118">
        <f t="shared" si="20"/>
        <v>70.8125</v>
      </c>
      <c r="R662" s="118">
        <f>ROWS($M$9:M662)</f>
        <v>654</v>
      </c>
      <c r="S662" s="118" t="str">
        <f t="shared" si="21"/>
        <v/>
      </c>
      <c r="T662" s="118" t="str">
        <f>IFERROR(SMALL($S$9:$S$908,ROWS($S$9:S662)),"")</f>
        <v/>
      </c>
      <c r="U662" s="118"/>
    </row>
    <row r="663" spans="3:21">
      <c r="C663" t="str">
        <f>IFERROR(INDEX($L$9:$Q$908,$T662,COLUMNS($A$10:A663)),"")</f>
        <v/>
      </c>
      <c r="I663" s="91">
        <v>8</v>
      </c>
      <c r="K663" s="118">
        <f>'Data Set'!$H656</f>
        <v>8</v>
      </c>
      <c r="L663" s="145" t="str">
        <f>Examination!$B658</f>
        <v>Kodi Lawson</v>
      </c>
      <c r="M663" s="118">
        <f>'Data Set'!$W656</f>
        <v>61</v>
      </c>
      <c r="N663" s="118">
        <f>'Data Set'!$AC656</f>
        <v>57.5</v>
      </c>
      <c r="O663" s="118">
        <f>'Data Set'!$AI656</f>
        <v>61.75</v>
      </c>
      <c r="P663" s="118">
        <f>'Data Set'!$AO656</f>
        <v>62.5</v>
      </c>
      <c r="Q663" s="118">
        <f t="shared" si="20"/>
        <v>60.6875</v>
      </c>
      <c r="R663" s="118">
        <f>ROWS($M$9:M663)</f>
        <v>655</v>
      </c>
      <c r="S663" s="118" t="str">
        <f t="shared" si="21"/>
        <v/>
      </c>
      <c r="T663" s="118" t="str">
        <f>IFERROR(SMALL($S$9:$S$908,ROWS($S$9:S663)),"")</f>
        <v/>
      </c>
      <c r="U663" s="118"/>
    </row>
    <row r="664" spans="3:21">
      <c r="C664" t="str">
        <f>IFERROR(INDEX($L$9:$Q$908,$T663,COLUMNS($A$10:A664)),"")</f>
        <v/>
      </c>
      <c r="I664" s="6">
        <v>8</v>
      </c>
      <c r="K664" s="118">
        <f>'Data Set'!$H657</f>
        <v>8</v>
      </c>
      <c r="L664" s="145" t="str">
        <f>Examination!$B659</f>
        <v>Willis York</v>
      </c>
      <c r="M664" s="118">
        <f>'Data Set'!$W657</f>
        <v>54</v>
      </c>
      <c r="N664" s="118">
        <f>'Data Set'!$AC657</f>
        <v>84</v>
      </c>
      <c r="O664" s="118">
        <f>'Data Set'!$AI657</f>
        <v>58</v>
      </c>
      <c r="P664" s="118">
        <f>'Data Set'!$AO657</f>
        <v>58.75</v>
      </c>
      <c r="Q664" s="118">
        <f t="shared" si="20"/>
        <v>63.6875</v>
      </c>
      <c r="R664" s="118">
        <f>ROWS($M$9:M664)</f>
        <v>656</v>
      </c>
      <c r="S664" s="118" t="str">
        <f t="shared" si="21"/>
        <v/>
      </c>
      <c r="T664" s="118" t="str">
        <f>IFERROR(SMALL($S$9:$S$908,ROWS($S$9:S664)),"")</f>
        <v/>
      </c>
      <c r="U664" s="118"/>
    </row>
    <row r="665" spans="3:21">
      <c r="C665" t="str">
        <f>IFERROR(INDEX($L$9:$Q$908,$T664,COLUMNS($A$10:A665)),"")</f>
        <v/>
      </c>
      <c r="I665" s="6">
        <v>8</v>
      </c>
      <c r="K665" s="118">
        <f>'Data Set'!$H658</f>
        <v>8</v>
      </c>
      <c r="L665" s="145" t="str">
        <f>Examination!$B660</f>
        <v>Shelbie Hyde</v>
      </c>
      <c r="M665" s="118">
        <f>'Data Set'!$W658</f>
        <v>72</v>
      </c>
      <c r="N665" s="118">
        <f>'Data Set'!$AC658</f>
        <v>80.25</v>
      </c>
      <c r="O665" s="118">
        <f>'Data Set'!$AI658</f>
        <v>79.75</v>
      </c>
      <c r="P665" s="118">
        <f>'Data Set'!$AO658</f>
        <v>76.25</v>
      </c>
      <c r="Q665" s="118">
        <f t="shared" si="20"/>
        <v>77.0625</v>
      </c>
      <c r="R665" s="118">
        <f>ROWS($M$9:M665)</f>
        <v>657</v>
      </c>
      <c r="S665" s="118" t="str">
        <f t="shared" si="21"/>
        <v/>
      </c>
      <c r="T665" s="118" t="str">
        <f>IFERROR(SMALL($S$9:$S$908,ROWS($S$9:S665)),"")</f>
        <v/>
      </c>
      <c r="U665" s="118"/>
    </row>
    <row r="666" spans="3:21">
      <c r="C666" t="str">
        <f>IFERROR(INDEX($L$9:$Q$908,$T665,COLUMNS($A$10:A666)),"")</f>
        <v/>
      </c>
      <c r="I666" s="91">
        <v>8</v>
      </c>
      <c r="K666" s="118">
        <f>'Data Set'!$H659</f>
        <v>8</v>
      </c>
      <c r="L666" s="145" t="str">
        <f>Examination!$B661</f>
        <v>Carmel Bradley</v>
      </c>
      <c r="M666" s="118">
        <f>'Data Set'!$W659</f>
        <v>74.25</v>
      </c>
      <c r="N666" s="118">
        <f>'Data Set'!$AC659</f>
        <v>66.75</v>
      </c>
      <c r="O666" s="118">
        <f>'Data Set'!$AI659</f>
        <v>65</v>
      </c>
      <c r="P666" s="118">
        <f>'Data Set'!$AO659</f>
        <v>65.25</v>
      </c>
      <c r="Q666" s="118">
        <f t="shared" si="20"/>
        <v>67.8125</v>
      </c>
      <c r="R666" s="118">
        <f>ROWS($M$9:M666)</f>
        <v>658</v>
      </c>
      <c r="S666" s="118" t="str">
        <f t="shared" si="21"/>
        <v/>
      </c>
      <c r="T666" s="118" t="str">
        <f>IFERROR(SMALL($S$9:$S$908,ROWS($S$9:S666)),"")</f>
        <v/>
      </c>
      <c r="U666" s="118"/>
    </row>
    <row r="667" spans="3:21">
      <c r="C667" t="str">
        <f>IFERROR(INDEX($L$9:$Q$908,$T666,COLUMNS($A$10:A667)),"")</f>
        <v/>
      </c>
      <c r="I667" s="6">
        <v>8</v>
      </c>
      <c r="K667" s="118">
        <f>'Data Set'!$H660</f>
        <v>8</v>
      </c>
      <c r="L667" s="145" t="str">
        <f>Examination!$B662</f>
        <v>Dhruv Beard</v>
      </c>
      <c r="M667" s="118">
        <f>'Data Set'!$W660</f>
        <v>68.25</v>
      </c>
      <c r="N667" s="118">
        <f>'Data Set'!$AC660</f>
        <v>79.75</v>
      </c>
      <c r="O667" s="118">
        <f>'Data Set'!$AI660</f>
        <v>77.5</v>
      </c>
      <c r="P667" s="118">
        <f>'Data Set'!$AO660</f>
        <v>82</v>
      </c>
      <c r="Q667" s="118">
        <f t="shared" si="20"/>
        <v>76.875</v>
      </c>
      <c r="R667" s="118">
        <f>ROWS($M$9:M667)</f>
        <v>659</v>
      </c>
      <c r="S667" s="118" t="str">
        <f t="shared" si="21"/>
        <v/>
      </c>
      <c r="T667" s="118" t="str">
        <f>IFERROR(SMALL($S$9:$S$908,ROWS($S$9:S667)),"")</f>
        <v/>
      </c>
      <c r="U667" s="118"/>
    </row>
    <row r="668" spans="3:21">
      <c r="C668" t="str">
        <f>IFERROR(INDEX($L$9:$Q$908,$T667,COLUMNS($A$10:A668)),"")</f>
        <v/>
      </c>
      <c r="I668" s="91">
        <v>8</v>
      </c>
      <c r="K668" s="118">
        <f>'Data Set'!$H661</f>
        <v>8</v>
      </c>
      <c r="L668" s="145" t="str">
        <f>Examination!$B663</f>
        <v>Javan Sanderson</v>
      </c>
      <c r="M668" s="118">
        <f>'Data Set'!$W661</f>
        <v>69</v>
      </c>
      <c r="N668" s="118">
        <f>'Data Set'!$AC661</f>
        <v>83</v>
      </c>
      <c r="O668" s="118">
        <f>'Data Set'!$AI661</f>
        <v>63.75</v>
      </c>
      <c r="P668" s="118">
        <f>'Data Set'!$AO661</f>
        <v>62.5</v>
      </c>
      <c r="Q668" s="118">
        <f t="shared" si="20"/>
        <v>69.5625</v>
      </c>
      <c r="R668" s="118">
        <f>ROWS($M$9:M668)</f>
        <v>660</v>
      </c>
      <c r="S668" s="118" t="str">
        <f t="shared" si="21"/>
        <v/>
      </c>
      <c r="T668" s="118" t="str">
        <f>IFERROR(SMALL($S$9:$S$908,ROWS($S$9:S668)),"")</f>
        <v/>
      </c>
      <c r="U668" s="118"/>
    </row>
    <row r="669" spans="3:21">
      <c r="C669" t="str">
        <f>IFERROR(INDEX($L$9:$Q$908,$T668,COLUMNS($A$10:A669)),"")</f>
        <v/>
      </c>
      <c r="I669" s="6">
        <v>8</v>
      </c>
      <c r="K669" s="118">
        <f>'Data Set'!$H662</f>
        <v>8</v>
      </c>
      <c r="L669" s="145" t="str">
        <f>Examination!$B664</f>
        <v>Aaryan Scott</v>
      </c>
      <c r="M669" s="118">
        <f>'Data Set'!$W662</f>
        <v>55</v>
      </c>
      <c r="N669" s="118">
        <f>'Data Set'!$AC662</f>
        <v>75.5</v>
      </c>
      <c r="O669" s="118">
        <f>'Data Set'!$AI662</f>
        <v>67</v>
      </c>
      <c r="P669" s="118">
        <f>'Data Set'!$AO662</f>
        <v>71</v>
      </c>
      <c r="Q669" s="118">
        <f t="shared" si="20"/>
        <v>67.125</v>
      </c>
      <c r="R669" s="118">
        <f>ROWS($M$9:M669)</f>
        <v>661</v>
      </c>
      <c r="S669" s="118" t="str">
        <f t="shared" si="21"/>
        <v/>
      </c>
      <c r="T669" s="118" t="str">
        <f>IFERROR(SMALL($S$9:$S$908,ROWS($S$9:S669)),"")</f>
        <v/>
      </c>
      <c r="U669" s="118"/>
    </row>
    <row r="670" spans="3:21">
      <c r="C670" t="str">
        <f>IFERROR(INDEX($L$9:$Q$908,$T669,COLUMNS($A$10:A670)),"")</f>
        <v/>
      </c>
      <c r="I670" s="91">
        <v>8</v>
      </c>
      <c r="K670" s="118">
        <f>'Data Set'!$H663</f>
        <v>8</v>
      </c>
      <c r="L670" s="145" t="str">
        <f>Examination!$B665</f>
        <v>Krzysztof Lucero</v>
      </c>
      <c r="M670" s="118">
        <f>'Data Set'!$W663</f>
        <v>81.25</v>
      </c>
      <c r="N670" s="118">
        <f>'Data Set'!$AC663</f>
        <v>74</v>
      </c>
      <c r="O670" s="118">
        <f>'Data Set'!$AI663</f>
        <v>51.25</v>
      </c>
      <c r="P670" s="118">
        <f>'Data Set'!$AO663</f>
        <v>77</v>
      </c>
      <c r="Q670" s="118">
        <f t="shared" si="20"/>
        <v>70.875</v>
      </c>
      <c r="R670" s="118">
        <f>ROWS($M$9:M670)</f>
        <v>662</v>
      </c>
      <c r="S670" s="118" t="str">
        <f t="shared" si="21"/>
        <v/>
      </c>
      <c r="T670" s="118" t="str">
        <f>IFERROR(SMALL($S$9:$S$908,ROWS($S$9:S670)),"")</f>
        <v/>
      </c>
      <c r="U670" s="118"/>
    </row>
    <row r="671" spans="3:21">
      <c r="C671" t="str">
        <f>IFERROR(INDEX($L$9:$Q$908,$T670,COLUMNS($A$10:A671)),"")</f>
        <v/>
      </c>
      <c r="I671" s="6">
        <v>8</v>
      </c>
      <c r="K671" s="118">
        <f>'Data Set'!$H664</f>
        <v>8</v>
      </c>
      <c r="L671" s="145" t="str">
        <f>Examination!$B666</f>
        <v>Faiz Woolley</v>
      </c>
      <c r="M671" s="118">
        <f>'Data Set'!$W664</f>
        <v>60.75</v>
      </c>
      <c r="N671" s="118">
        <f>'Data Set'!$AC664</f>
        <v>63.5</v>
      </c>
      <c r="O671" s="118">
        <f>'Data Set'!$AI664</f>
        <v>48</v>
      </c>
      <c r="P671" s="118">
        <f>'Data Set'!$AO664</f>
        <v>65.75</v>
      </c>
      <c r="Q671" s="118">
        <f t="shared" si="20"/>
        <v>59.5</v>
      </c>
      <c r="R671" s="118">
        <f>ROWS($M$9:M671)</f>
        <v>663</v>
      </c>
      <c r="S671" s="118" t="str">
        <f t="shared" si="21"/>
        <v/>
      </c>
      <c r="T671" s="118" t="str">
        <f>IFERROR(SMALL($S$9:$S$908,ROWS($S$9:S671)),"")</f>
        <v/>
      </c>
      <c r="U671" s="118"/>
    </row>
    <row r="672" spans="3:21">
      <c r="C672" t="str">
        <f>IFERROR(INDEX($L$9:$Q$908,$T671,COLUMNS($A$10:A672)),"")</f>
        <v/>
      </c>
      <c r="I672" s="91">
        <v>8</v>
      </c>
      <c r="K672" s="118">
        <f>'Data Set'!$H665</f>
        <v>8</v>
      </c>
      <c r="L672" s="145" t="str">
        <f>Examination!$B667</f>
        <v>Nial Casey</v>
      </c>
      <c r="M672" s="118">
        <f>'Data Set'!$W665</f>
        <v>61.25</v>
      </c>
      <c r="N672" s="118">
        <f>'Data Set'!$AC665</f>
        <v>71.25</v>
      </c>
      <c r="O672" s="118">
        <f>'Data Set'!$AI665</f>
        <v>88.25</v>
      </c>
      <c r="P672" s="118">
        <f>'Data Set'!$AO665</f>
        <v>74.5</v>
      </c>
      <c r="Q672" s="118">
        <f t="shared" si="20"/>
        <v>73.8125</v>
      </c>
      <c r="R672" s="118">
        <f>ROWS($M$9:M672)</f>
        <v>664</v>
      </c>
      <c r="S672" s="118" t="str">
        <f t="shared" si="21"/>
        <v/>
      </c>
      <c r="T672" s="118" t="str">
        <f>IFERROR(SMALL($S$9:$S$908,ROWS($S$9:S672)),"")</f>
        <v/>
      </c>
      <c r="U672" s="118"/>
    </row>
    <row r="673" spans="3:21">
      <c r="C673" t="str">
        <f>IFERROR(INDEX($L$9:$Q$908,$T672,COLUMNS($A$10:A673)),"")</f>
        <v/>
      </c>
      <c r="I673" s="6">
        <v>8</v>
      </c>
      <c r="K673" s="118">
        <f>'Data Set'!$H666</f>
        <v>8</v>
      </c>
      <c r="L673" s="145" t="str">
        <f>Examination!$B668</f>
        <v>Jai Boone</v>
      </c>
      <c r="M673" s="118">
        <f>'Data Set'!$W666</f>
        <v>62</v>
      </c>
      <c r="N673" s="118">
        <f>'Data Set'!$AC666</f>
        <v>59.25</v>
      </c>
      <c r="O673" s="118">
        <f>'Data Set'!$AI666</f>
        <v>58.75</v>
      </c>
      <c r="P673" s="118">
        <f>'Data Set'!$AO666</f>
        <v>62.5</v>
      </c>
      <c r="Q673" s="118">
        <f t="shared" si="20"/>
        <v>60.625</v>
      </c>
      <c r="R673" s="118">
        <f>ROWS($M$9:M673)</f>
        <v>665</v>
      </c>
      <c r="S673" s="118" t="str">
        <f t="shared" si="21"/>
        <v/>
      </c>
      <c r="T673" s="118" t="str">
        <f>IFERROR(SMALL($S$9:$S$908,ROWS($S$9:S673)),"")</f>
        <v/>
      </c>
      <c r="U673" s="118"/>
    </row>
    <row r="674" spans="3:21">
      <c r="C674" t="str">
        <f>IFERROR(INDEX($L$9:$Q$908,$T673,COLUMNS($A$10:A674)),"")</f>
        <v/>
      </c>
      <c r="I674" s="91">
        <v>8</v>
      </c>
      <c r="K674" s="118">
        <f>'Data Set'!$H667</f>
        <v>8</v>
      </c>
      <c r="L674" s="145" t="str">
        <f>Examination!$B669</f>
        <v>Johanna Dowling</v>
      </c>
      <c r="M674" s="118">
        <f>'Data Set'!$W667</f>
        <v>75.25</v>
      </c>
      <c r="N674" s="118">
        <f>'Data Set'!$AC667</f>
        <v>71</v>
      </c>
      <c r="O674" s="118">
        <f>'Data Set'!$AI667</f>
        <v>57</v>
      </c>
      <c r="P674" s="118">
        <f>'Data Set'!$AO667</f>
        <v>66.5</v>
      </c>
      <c r="Q674" s="118">
        <f t="shared" si="20"/>
        <v>67.4375</v>
      </c>
      <c r="R674" s="118">
        <f>ROWS($M$9:M674)</f>
        <v>666</v>
      </c>
      <c r="S674" s="118" t="str">
        <f t="shared" si="21"/>
        <v/>
      </c>
      <c r="T674" s="118" t="str">
        <f>IFERROR(SMALL($S$9:$S$908,ROWS($S$9:S674)),"")</f>
        <v/>
      </c>
      <c r="U674" s="118"/>
    </row>
    <row r="675" spans="3:21">
      <c r="C675" t="str">
        <f>IFERROR(INDEX($L$9:$Q$908,$T674,COLUMNS($A$10:A675)),"")</f>
        <v/>
      </c>
      <c r="I675" s="6">
        <v>8</v>
      </c>
      <c r="K675" s="118">
        <f>'Data Set'!$H668</f>
        <v>8</v>
      </c>
      <c r="L675" s="145" t="str">
        <f>Examination!$B670</f>
        <v>Jenson Connelly</v>
      </c>
      <c r="M675" s="118">
        <f>'Data Set'!$W668</f>
        <v>50.75</v>
      </c>
      <c r="N675" s="118">
        <f>'Data Set'!$AC668</f>
        <v>53.5</v>
      </c>
      <c r="O675" s="118">
        <f>'Data Set'!$AI668</f>
        <v>62.75</v>
      </c>
      <c r="P675" s="118">
        <f>'Data Set'!$AO668</f>
        <v>66.5</v>
      </c>
      <c r="Q675" s="118">
        <f t="shared" si="20"/>
        <v>58.375</v>
      </c>
      <c r="R675" s="118">
        <f>ROWS($M$9:M675)</f>
        <v>667</v>
      </c>
      <c r="S675" s="118" t="str">
        <f t="shared" si="21"/>
        <v/>
      </c>
      <c r="T675" s="118" t="str">
        <f>IFERROR(SMALL($S$9:$S$908,ROWS($S$9:S675)),"")</f>
        <v/>
      </c>
      <c r="U675" s="118"/>
    </row>
    <row r="676" spans="3:21">
      <c r="C676" t="str">
        <f>IFERROR(INDEX($L$9:$Q$908,$T675,COLUMNS($A$10:A676)),"")</f>
        <v/>
      </c>
      <c r="I676" s="91">
        <v>8</v>
      </c>
      <c r="K676" s="118">
        <f>'Data Set'!$H669</f>
        <v>8</v>
      </c>
      <c r="L676" s="145" t="str">
        <f>Examination!$B671</f>
        <v>Harlan Atherton</v>
      </c>
      <c r="M676" s="118">
        <f>'Data Set'!$W669</f>
        <v>59</v>
      </c>
      <c r="N676" s="118">
        <f>'Data Set'!$AC669</f>
        <v>55</v>
      </c>
      <c r="O676" s="118">
        <f>'Data Set'!$AI669</f>
        <v>56.5</v>
      </c>
      <c r="P676" s="118">
        <f>'Data Set'!$AO669</f>
        <v>73.5</v>
      </c>
      <c r="Q676" s="118">
        <f t="shared" si="20"/>
        <v>61</v>
      </c>
      <c r="R676" s="118">
        <f>ROWS($M$9:M676)</f>
        <v>668</v>
      </c>
      <c r="S676" s="118" t="str">
        <f t="shared" si="21"/>
        <v/>
      </c>
      <c r="T676" s="118" t="str">
        <f>IFERROR(SMALL($S$9:$S$908,ROWS($S$9:S676)),"")</f>
        <v/>
      </c>
      <c r="U676" s="118"/>
    </row>
    <row r="677" spans="3:21">
      <c r="C677" t="str">
        <f>IFERROR(INDEX($L$9:$Q$908,$T676,COLUMNS($A$10:A677)),"")</f>
        <v/>
      </c>
      <c r="I677" s="6">
        <v>8</v>
      </c>
      <c r="K677" s="118">
        <f>'Data Set'!$H670</f>
        <v>8</v>
      </c>
      <c r="L677" s="145" t="str">
        <f>Examination!$B672</f>
        <v>Isla-Mae Coffey</v>
      </c>
      <c r="M677" s="118">
        <f>'Data Set'!$W670</f>
        <v>62.5</v>
      </c>
      <c r="N677" s="118">
        <f>'Data Set'!$AC670</f>
        <v>62.5</v>
      </c>
      <c r="O677" s="118">
        <f>'Data Set'!$AI670</f>
        <v>47.5</v>
      </c>
      <c r="P677" s="118">
        <f>'Data Set'!$AO670</f>
        <v>78.75</v>
      </c>
      <c r="Q677" s="118">
        <f t="shared" si="20"/>
        <v>62.8125</v>
      </c>
      <c r="R677" s="118">
        <f>ROWS($M$9:M677)</f>
        <v>669</v>
      </c>
      <c r="S677" s="118" t="str">
        <f t="shared" si="21"/>
        <v/>
      </c>
      <c r="T677" s="118" t="str">
        <f>IFERROR(SMALL($S$9:$S$908,ROWS($S$9:S677)),"")</f>
        <v/>
      </c>
      <c r="U677" s="118"/>
    </row>
    <row r="678" spans="3:21">
      <c r="C678" t="str">
        <f>IFERROR(INDEX($L$9:$Q$908,$T677,COLUMNS($A$10:A678)),"")</f>
        <v/>
      </c>
      <c r="I678" s="91">
        <v>8</v>
      </c>
      <c r="K678" s="118">
        <f>'Data Set'!$H671</f>
        <v>8</v>
      </c>
      <c r="L678" s="145" t="str">
        <f>Examination!$B673</f>
        <v>Ellie-May Adkins</v>
      </c>
      <c r="M678" s="118">
        <f>'Data Set'!$W671</f>
        <v>78.25</v>
      </c>
      <c r="N678" s="118">
        <f>'Data Set'!$AC671</f>
        <v>59.25</v>
      </c>
      <c r="O678" s="118">
        <f>'Data Set'!$AI671</f>
        <v>61</v>
      </c>
      <c r="P678" s="118">
        <f>'Data Set'!$AO671</f>
        <v>46</v>
      </c>
      <c r="Q678" s="118">
        <f t="shared" si="20"/>
        <v>61.125</v>
      </c>
      <c r="R678" s="118">
        <f>ROWS($M$9:M678)</f>
        <v>670</v>
      </c>
      <c r="S678" s="118" t="str">
        <f t="shared" si="21"/>
        <v/>
      </c>
      <c r="T678" s="118" t="str">
        <f>IFERROR(SMALL($S$9:$S$908,ROWS($S$9:S678)),"")</f>
        <v/>
      </c>
      <c r="U678" s="118"/>
    </row>
    <row r="679" spans="3:21">
      <c r="C679" t="str">
        <f>IFERROR(INDEX($L$9:$Q$908,$T678,COLUMNS($A$10:A679)),"")</f>
        <v/>
      </c>
      <c r="I679" s="6">
        <v>8</v>
      </c>
      <c r="K679" s="118">
        <f>'Data Set'!$H672</f>
        <v>8</v>
      </c>
      <c r="L679" s="145" t="str">
        <f>Examination!$B674</f>
        <v>Cameron Roy</v>
      </c>
      <c r="M679" s="118">
        <f>'Data Set'!$W672</f>
        <v>62.5</v>
      </c>
      <c r="N679" s="118">
        <f>'Data Set'!$AC672</f>
        <v>75.75</v>
      </c>
      <c r="O679" s="118">
        <f>'Data Set'!$AI672</f>
        <v>68.25</v>
      </c>
      <c r="P679" s="118">
        <f>'Data Set'!$AO672</f>
        <v>76</v>
      </c>
      <c r="Q679" s="118">
        <f t="shared" si="20"/>
        <v>70.625</v>
      </c>
      <c r="R679" s="118">
        <f>ROWS($M$9:M679)</f>
        <v>671</v>
      </c>
      <c r="S679" s="118" t="str">
        <f t="shared" si="21"/>
        <v/>
      </c>
      <c r="T679" s="118" t="str">
        <f>IFERROR(SMALL($S$9:$S$908,ROWS($S$9:S679)),"")</f>
        <v/>
      </c>
      <c r="U679" s="118"/>
    </row>
    <row r="680" spans="3:21">
      <c r="C680" t="str">
        <f>IFERROR(INDEX($L$9:$Q$908,$T679,COLUMNS($A$10:A680)),"")</f>
        <v/>
      </c>
      <c r="I680" s="91">
        <v>8</v>
      </c>
      <c r="K680" s="118">
        <f>'Data Set'!$H673</f>
        <v>8</v>
      </c>
      <c r="L680" s="145" t="str">
        <f>Examination!$B675</f>
        <v>Nikkita Farrington</v>
      </c>
      <c r="M680" s="118">
        <f>'Data Set'!$W673</f>
        <v>68.25</v>
      </c>
      <c r="N680" s="118">
        <f>'Data Set'!$AC673</f>
        <v>53.75</v>
      </c>
      <c r="O680" s="118">
        <f>'Data Set'!$AI673</f>
        <v>77</v>
      </c>
      <c r="P680" s="118">
        <f>'Data Set'!$AO673</f>
        <v>78</v>
      </c>
      <c r="Q680" s="118">
        <f t="shared" si="20"/>
        <v>69.25</v>
      </c>
      <c r="R680" s="118">
        <f>ROWS($M$9:M680)</f>
        <v>672</v>
      </c>
      <c r="S680" s="118" t="str">
        <f t="shared" si="21"/>
        <v/>
      </c>
      <c r="T680" s="118" t="str">
        <f>IFERROR(SMALL($S$9:$S$908,ROWS($S$9:S680)),"")</f>
        <v/>
      </c>
      <c r="U680" s="118"/>
    </row>
    <row r="681" spans="3:21">
      <c r="C681" t="str">
        <f>IFERROR(INDEX($L$9:$Q$908,$T680,COLUMNS($A$10:A681)),"")</f>
        <v/>
      </c>
      <c r="I681" s="6">
        <v>8</v>
      </c>
      <c r="K681" s="118">
        <f>'Data Set'!$H674</f>
        <v>8</v>
      </c>
      <c r="L681" s="145" t="str">
        <f>Examination!$B676</f>
        <v>Kristi Griffith</v>
      </c>
      <c r="M681" s="118">
        <f>'Data Set'!$W674</f>
        <v>73</v>
      </c>
      <c r="N681" s="118">
        <f>'Data Set'!$AC674</f>
        <v>53.25</v>
      </c>
      <c r="O681" s="118">
        <f>'Data Set'!$AI674</f>
        <v>57.25</v>
      </c>
      <c r="P681" s="118">
        <f>'Data Set'!$AO674</f>
        <v>61</v>
      </c>
      <c r="Q681" s="118">
        <f t="shared" si="20"/>
        <v>61.125</v>
      </c>
      <c r="R681" s="118">
        <f>ROWS($M$9:M681)</f>
        <v>673</v>
      </c>
      <c r="S681" s="118" t="str">
        <f t="shared" si="21"/>
        <v/>
      </c>
      <c r="T681" s="118" t="str">
        <f>IFERROR(SMALL($S$9:$S$908,ROWS($S$9:S681)),"")</f>
        <v/>
      </c>
      <c r="U681" s="118"/>
    </row>
    <row r="682" spans="3:21">
      <c r="C682" t="str">
        <f>IFERROR(INDEX($L$9:$Q$908,$T681,COLUMNS($A$10:A682)),"")</f>
        <v/>
      </c>
      <c r="I682" s="91">
        <v>8</v>
      </c>
      <c r="K682" s="118">
        <f>'Data Set'!$H675</f>
        <v>8</v>
      </c>
      <c r="L682" s="145" t="str">
        <f>Examination!$B677</f>
        <v>Hudson Christian</v>
      </c>
      <c r="M682" s="118">
        <f>'Data Set'!$W675</f>
        <v>79</v>
      </c>
      <c r="N682" s="118">
        <f>'Data Set'!$AC675</f>
        <v>82</v>
      </c>
      <c r="O682" s="118">
        <f>'Data Set'!$AI675</f>
        <v>62.75</v>
      </c>
      <c r="P682" s="118">
        <f>'Data Set'!$AO675</f>
        <v>60.25</v>
      </c>
      <c r="Q682" s="118">
        <f t="shared" si="20"/>
        <v>71</v>
      </c>
      <c r="R682" s="118">
        <f>ROWS($M$9:M682)</f>
        <v>674</v>
      </c>
      <c r="S682" s="118" t="str">
        <f t="shared" si="21"/>
        <v/>
      </c>
      <c r="T682" s="118" t="str">
        <f>IFERROR(SMALL($S$9:$S$908,ROWS($S$9:S682)),"")</f>
        <v/>
      </c>
      <c r="U682" s="118"/>
    </row>
    <row r="683" spans="3:21">
      <c r="C683" t="str">
        <f>IFERROR(INDEX($L$9:$Q$908,$T682,COLUMNS($A$10:A683)),"")</f>
        <v/>
      </c>
      <c r="I683" s="6">
        <v>8</v>
      </c>
      <c r="K683" s="118">
        <f>'Data Set'!$H676</f>
        <v>8</v>
      </c>
      <c r="L683" s="145" t="str">
        <f>Examination!$B678</f>
        <v>Evan Barnard</v>
      </c>
      <c r="M683" s="118">
        <f>'Data Set'!$W676</f>
        <v>63.25</v>
      </c>
      <c r="N683" s="118">
        <f>'Data Set'!$AC676</f>
        <v>58.75</v>
      </c>
      <c r="O683" s="118">
        <f>'Data Set'!$AI676</f>
        <v>86.25</v>
      </c>
      <c r="P683" s="118">
        <f>'Data Set'!$AO676</f>
        <v>59</v>
      </c>
      <c r="Q683" s="118">
        <f t="shared" si="20"/>
        <v>66.8125</v>
      </c>
      <c r="R683" s="118">
        <f>ROWS($M$9:M683)</f>
        <v>675</v>
      </c>
      <c r="S683" s="118" t="str">
        <f t="shared" si="21"/>
        <v/>
      </c>
      <c r="T683" s="118" t="str">
        <f>IFERROR(SMALL($S$9:$S$908,ROWS($S$9:S683)),"")</f>
        <v/>
      </c>
      <c r="U683" s="118"/>
    </row>
    <row r="684" spans="3:21">
      <c r="C684" t="str">
        <f>IFERROR(INDEX($L$9:$Q$908,$T683,COLUMNS($A$10:A684)),"")</f>
        <v/>
      </c>
      <c r="I684" s="91">
        <v>8</v>
      </c>
      <c r="K684" s="118">
        <f>'Data Set'!$H677</f>
        <v>8</v>
      </c>
      <c r="L684" s="145" t="str">
        <f>Examination!$B679</f>
        <v>Lesley Singleton</v>
      </c>
      <c r="M684" s="118">
        <f>'Data Set'!$W677</f>
        <v>77.5</v>
      </c>
      <c r="N684" s="118">
        <f>'Data Set'!$AC677</f>
        <v>56.5</v>
      </c>
      <c r="O684" s="118">
        <f>'Data Set'!$AI677</f>
        <v>78.25</v>
      </c>
      <c r="P684" s="118">
        <f>'Data Set'!$AO677</f>
        <v>52.75</v>
      </c>
      <c r="Q684" s="118">
        <f t="shared" si="20"/>
        <v>66.25</v>
      </c>
      <c r="R684" s="118">
        <f>ROWS($M$9:M684)</f>
        <v>676</v>
      </c>
      <c r="S684" s="118" t="str">
        <f t="shared" si="21"/>
        <v/>
      </c>
      <c r="T684" s="118" t="str">
        <f>IFERROR(SMALL($S$9:$S$908,ROWS($S$9:S684)),"")</f>
        <v/>
      </c>
      <c r="U684" s="118"/>
    </row>
    <row r="685" spans="3:21">
      <c r="C685" t="str">
        <f>IFERROR(INDEX($L$9:$Q$908,$T684,COLUMNS($A$10:A685)),"")</f>
        <v/>
      </c>
      <c r="I685" s="6">
        <v>8</v>
      </c>
      <c r="K685" s="118">
        <f>'Data Set'!$H678</f>
        <v>8</v>
      </c>
      <c r="L685" s="145" t="str">
        <f>Examination!$B680</f>
        <v>Riya Chung</v>
      </c>
      <c r="M685" s="118">
        <f>'Data Set'!$W678</f>
        <v>75.75</v>
      </c>
      <c r="N685" s="118">
        <f>'Data Set'!$AC678</f>
        <v>71.5</v>
      </c>
      <c r="O685" s="118">
        <f>'Data Set'!$AI678</f>
        <v>61.25</v>
      </c>
      <c r="P685" s="118">
        <f>'Data Set'!$AO678</f>
        <v>62</v>
      </c>
      <c r="Q685" s="118">
        <f t="shared" si="20"/>
        <v>67.625</v>
      </c>
      <c r="R685" s="118">
        <f>ROWS($M$9:M685)</f>
        <v>677</v>
      </c>
      <c r="S685" s="118" t="str">
        <f t="shared" si="21"/>
        <v/>
      </c>
      <c r="T685" s="118" t="str">
        <f>IFERROR(SMALL($S$9:$S$908,ROWS($S$9:S685)),"")</f>
        <v/>
      </c>
      <c r="U685" s="118"/>
    </row>
    <row r="686" spans="3:21">
      <c r="C686" t="str">
        <f>IFERROR(INDEX($L$9:$Q$908,$T685,COLUMNS($A$10:A686)),"")</f>
        <v/>
      </c>
      <c r="I686" s="91">
        <v>8</v>
      </c>
      <c r="K686" s="118">
        <f>'Data Set'!$H679</f>
        <v>8</v>
      </c>
      <c r="L686" s="145" t="str">
        <f>Examination!$B681</f>
        <v>Vinay Oneil</v>
      </c>
      <c r="M686" s="118">
        <f>'Data Set'!$W679</f>
        <v>55.25</v>
      </c>
      <c r="N686" s="118">
        <f>'Data Set'!$AC679</f>
        <v>68</v>
      </c>
      <c r="O686" s="118">
        <f>'Data Set'!$AI679</f>
        <v>65.5</v>
      </c>
      <c r="P686" s="118">
        <f>'Data Set'!$AO679</f>
        <v>69.5</v>
      </c>
      <c r="Q686" s="118">
        <f t="shared" si="20"/>
        <v>64.5625</v>
      </c>
      <c r="R686" s="118">
        <f>ROWS($M$9:M686)</f>
        <v>678</v>
      </c>
      <c r="S686" s="118" t="str">
        <f t="shared" si="21"/>
        <v/>
      </c>
      <c r="T686" s="118" t="str">
        <f>IFERROR(SMALL($S$9:$S$908,ROWS($S$9:S686)),"")</f>
        <v/>
      </c>
      <c r="U686" s="118"/>
    </row>
    <row r="687" spans="3:21">
      <c r="C687" t="str">
        <f>IFERROR(INDEX($L$9:$Q$908,$T686,COLUMNS($A$10:A687)),"")</f>
        <v/>
      </c>
      <c r="I687" s="6">
        <v>8</v>
      </c>
      <c r="K687" s="118">
        <f>'Data Set'!$H680</f>
        <v>8</v>
      </c>
      <c r="L687" s="145" t="str">
        <f>Examination!$B682</f>
        <v>Eesa Riggs</v>
      </c>
      <c r="M687" s="118">
        <f>'Data Set'!$W680</f>
        <v>66.5</v>
      </c>
      <c r="N687" s="118">
        <f>'Data Set'!$AC680</f>
        <v>53</v>
      </c>
      <c r="O687" s="118">
        <f>'Data Set'!$AI680</f>
        <v>61</v>
      </c>
      <c r="P687" s="118">
        <f>'Data Set'!$AO680</f>
        <v>50.5</v>
      </c>
      <c r="Q687" s="118">
        <f t="shared" si="20"/>
        <v>57.75</v>
      </c>
      <c r="R687" s="118">
        <f>ROWS($M$9:M687)</f>
        <v>679</v>
      </c>
      <c r="S687" s="118" t="str">
        <f t="shared" si="21"/>
        <v/>
      </c>
      <c r="T687" s="118" t="str">
        <f>IFERROR(SMALL($S$9:$S$908,ROWS($S$9:S687)),"")</f>
        <v/>
      </c>
      <c r="U687" s="118"/>
    </row>
    <row r="688" spans="3:21">
      <c r="C688" t="str">
        <f>IFERROR(INDEX($L$9:$Q$908,$T687,COLUMNS($A$10:A688)),"")</f>
        <v/>
      </c>
      <c r="I688" s="91">
        <v>8</v>
      </c>
      <c r="K688" s="118">
        <f>'Data Set'!$H681</f>
        <v>8</v>
      </c>
      <c r="L688" s="145" t="str">
        <f>Examination!$B683</f>
        <v>Kirk Nguyen</v>
      </c>
      <c r="M688" s="118">
        <f>'Data Set'!$W681</f>
        <v>60.25</v>
      </c>
      <c r="N688" s="118">
        <f>'Data Set'!$AC681</f>
        <v>69.5</v>
      </c>
      <c r="O688" s="118">
        <f>'Data Set'!$AI681</f>
        <v>68.25</v>
      </c>
      <c r="P688" s="118">
        <f>'Data Set'!$AO681</f>
        <v>63.5</v>
      </c>
      <c r="Q688" s="118">
        <f t="shared" si="20"/>
        <v>65.375</v>
      </c>
      <c r="R688" s="118">
        <f>ROWS($M$9:M688)</f>
        <v>680</v>
      </c>
      <c r="S688" s="118" t="str">
        <f t="shared" si="21"/>
        <v/>
      </c>
      <c r="T688" s="118" t="str">
        <f>IFERROR(SMALL($S$9:$S$908,ROWS($S$9:S688)),"")</f>
        <v/>
      </c>
      <c r="U688" s="118"/>
    </row>
    <row r="689" spans="3:21">
      <c r="C689" t="str">
        <f>IFERROR(INDEX($L$9:$Q$908,$T688,COLUMNS($A$10:A689)),"")</f>
        <v/>
      </c>
      <c r="I689" s="6">
        <v>8</v>
      </c>
      <c r="K689" s="118">
        <f>'Data Set'!$H682</f>
        <v>8</v>
      </c>
      <c r="L689" s="145" t="str">
        <f>Examination!$B684</f>
        <v>Amanpreet Rivera</v>
      </c>
      <c r="M689" s="118">
        <f>'Data Set'!$W682</f>
        <v>88.25</v>
      </c>
      <c r="N689" s="118">
        <f>'Data Set'!$AC682</f>
        <v>51.75</v>
      </c>
      <c r="O689" s="118">
        <f>'Data Set'!$AI682</f>
        <v>62.5</v>
      </c>
      <c r="P689" s="118">
        <f>'Data Set'!$AO682</f>
        <v>55.75</v>
      </c>
      <c r="Q689" s="118">
        <f t="shared" si="20"/>
        <v>64.5625</v>
      </c>
      <c r="R689" s="118">
        <f>ROWS($M$9:M689)</f>
        <v>681</v>
      </c>
      <c r="S689" s="118" t="str">
        <f t="shared" si="21"/>
        <v/>
      </c>
      <c r="T689" s="118" t="str">
        <f>IFERROR(SMALL($S$9:$S$908,ROWS($S$9:S689)),"")</f>
        <v/>
      </c>
      <c r="U689" s="118"/>
    </row>
    <row r="690" spans="3:21">
      <c r="C690" t="str">
        <f>IFERROR(INDEX($L$9:$Q$908,$T689,COLUMNS($A$10:A690)),"")</f>
        <v/>
      </c>
      <c r="I690" s="91">
        <v>8</v>
      </c>
      <c r="K690" s="118">
        <f>'Data Set'!$H683</f>
        <v>8</v>
      </c>
      <c r="L690" s="145" t="str">
        <f>Examination!$B685</f>
        <v>Sammy Haney</v>
      </c>
      <c r="M690" s="118">
        <f>'Data Set'!$W683</f>
        <v>51.5</v>
      </c>
      <c r="N690" s="118">
        <f>'Data Set'!$AC683</f>
        <v>70.25</v>
      </c>
      <c r="O690" s="118">
        <f>'Data Set'!$AI683</f>
        <v>66</v>
      </c>
      <c r="P690" s="118">
        <f>'Data Set'!$AO683</f>
        <v>67.75</v>
      </c>
      <c r="Q690" s="118">
        <f t="shared" si="20"/>
        <v>63.875</v>
      </c>
      <c r="R690" s="118">
        <f>ROWS($M$9:M690)</f>
        <v>682</v>
      </c>
      <c r="S690" s="118" t="str">
        <f t="shared" si="21"/>
        <v/>
      </c>
      <c r="T690" s="118" t="str">
        <f>IFERROR(SMALL($S$9:$S$908,ROWS($S$9:S690)),"")</f>
        <v/>
      </c>
      <c r="U690" s="118"/>
    </row>
    <row r="691" spans="3:21">
      <c r="C691" t="str">
        <f>IFERROR(INDEX($L$9:$Q$908,$T690,COLUMNS($A$10:A691)),"")</f>
        <v/>
      </c>
      <c r="I691" s="6">
        <v>8</v>
      </c>
      <c r="K691" s="118">
        <f>'Data Set'!$H684</f>
        <v>8</v>
      </c>
      <c r="L691" s="145" t="str">
        <f>Examination!$B686</f>
        <v>Darin O'Reilly</v>
      </c>
      <c r="M691" s="118">
        <f>'Data Set'!$W684</f>
        <v>79.75</v>
      </c>
      <c r="N691" s="118">
        <f>'Data Set'!$AC684</f>
        <v>58</v>
      </c>
      <c r="O691" s="118">
        <f>'Data Set'!$AI684</f>
        <v>41.75</v>
      </c>
      <c r="P691" s="118">
        <f>'Data Set'!$AO684</f>
        <v>82.25</v>
      </c>
      <c r="Q691" s="118">
        <f t="shared" si="20"/>
        <v>65.4375</v>
      </c>
      <c r="R691" s="118">
        <f>ROWS($M$9:M691)</f>
        <v>683</v>
      </c>
      <c r="S691" s="118" t="str">
        <f t="shared" si="21"/>
        <v/>
      </c>
      <c r="T691" s="118" t="str">
        <f>IFERROR(SMALL($S$9:$S$908,ROWS($S$9:S691)),"")</f>
        <v/>
      </c>
      <c r="U691" s="118"/>
    </row>
    <row r="692" spans="3:21">
      <c r="C692" t="str">
        <f>IFERROR(INDEX($L$9:$Q$908,$T691,COLUMNS($A$10:A692)),"")</f>
        <v/>
      </c>
      <c r="I692" s="91">
        <v>8</v>
      </c>
      <c r="K692" s="118">
        <f>'Data Set'!$H685</f>
        <v>8</v>
      </c>
      <c r="L692" s="145" t="str">
        <f>Examination!$B687</f>
        <v>Giles Vincent</v>
      </c>
      <c r="M692" s="118">
        <f>'Data Set'!$W685</f>
        <v>63.25</v>
      </c>
      <c r="N692" s="118">
        <f>'Data Set'!$AC685</f>
        <v>52</v>
      </c>
      <c r="O692" s="118">
        <f>'Data Set'!$AI685</f>
        <v>68.75</v>
      </c>
      <c r="P692" s="118">
        <f>'Data Set'!$AO685</f>
        <v>55.5</v>
      </c>
      <c r="Q692" s="118">
        <f t="shared" si="20"/>
        <v>59.875</v>
      </c>
      <c r="R692" s="118">
        <f>ROWS($M$9:M692)</f>
        <v>684</v>
      </c>
      <c r="S692" s="118" t="str">
        <f t="shared" si="21"/>
        <v/>
      </c>
      <c r="T692" s="118" t="str">
        <f>IFERROR(SMALL($S$9:$S$908,ROWS($S$9:S692)),"")</f>
        <v/>
      </c>
      <c r="U692" s="118"/>
    </row>
    <row r="693" spans="3:21">
      <c r="C693" t="str">
        <f>IFERROR(INDEX($L$9:$Q$908,$T692,COLUMNS($A$10:A693)),"")</f>
        <v/>
      </c>
      <c r="I693" s="6">
        <v>8</v>
      </c>
      <c r="K693" s="118">
        <f>'Data Set'!$H686</f>
        <v>8</v>
      </c>
      <c r="L693" s="145" t="str">
        <f>Examination!$B688</f>
        <v>Erin Weber</v>
      </c>
      <c r="M693" s="118">
        <f>'Data Set'!$W686</f>
        <v>55.75</v>
      </c>
      <c r="N693" s="118">
        <f>'Data Set'!$AC686</f>
        <v>65</v>
      </c>
      <c r="O693" s="118">
        <f>'Data Set'!$AI686</f>
        <v>82.75</v>
      </c>
      <c r="P693" s="118">
        <f>'Data Set'!$AO686</f>
        <v>55.5</v>
      </c>
      <c r="Q693" s="118">
        <f t="shared" si="20"/>
        <v>64.75</v>
      </c>
      <c r="R693" s="118">
        <f>ROWS($M$9:M693)</f>
        <v>685</v>
      </c>
      <c r="S693" s="118" t="str">
        <f t="shared" si="21"/>
        <v/>
      </c>
      <c r="T693" s="118" t="str">
        <f>IFERROR(SMALL($S$9:$S$908,ROWS($S$9:S693)),"")</f>
        <v/>
      </c>
      <c r="U693" s="118"/>
    </row>
    <row r="694" spans="3:21">
      <c r="C694" t="str">
        <f>IFERROR(INDEX($L$9:$Q$908,$T693,COLUMNS($A$10:A694)),"")</f>
        <v/>
      </c>
      <c r="I694" s="91">
        <v>8</v>
      </c>
      <c r="K694" s="118">
        <f>'Data Set'!$H687</f>
        <v>8</v>
      </c>
      <c r="L694" s="145" t="str">
        <f>Examination!$B689</f>
        <v>Cecelia Howell</v>
      </c>
      <c r="M694" s="118">
        <f>'Data Set'!$W687</f>
        <v>64.25</v>
      </c>
      <c r="N694" s="118">
        <f>'Data Set'!$AC687</f>
        <v>67.25</v>
      </c>
      <c r="O694" s="118">
        <f>'Data Set'!$AI687</f>
        <v>65.25</v>
      </c>
      <c r="P694" s="118">
        <f>'Data Set'!$AO687</f>
        <v>66.75</v>
      </c>
      <c r="Q694" s="118">
        <f t="shared" si="20"/>
        <v>65.875</v>
      </c>
      <c r="R694" s="118">
        <f>ROWS($M$9:M694)</f>
        <v>686</v>
      </c>
      <c r="S694" s="118" t="str">
        <f t="shared" si="21"/>
        <v/>
      </c>
      <c r="T694" s="118" t="str">
        <f>IFERROR(SMALL($S$9:$S$908,ROWS($S$9:S694)),"")</f>
        <v/>
      </c>
      <c r="U694" s="118"/>
    </row>
    <row r="695" spans="3:21">
      <c r="C695" t="str">
        <f>IFERROR(INDEX($L$9:$Q$908,$T694,COLUMNS($A$10:A695)),"")</f>
        <v/>
      </c>
      <c r="I695" s="6">
        <v>8</v>
      </c>
      <c r="K695" s="118">
        <f>'Data Set'!$H688</f>
        <v>8</v>
      </c>
      <c r="L695" s="145" t="str">
        <f>Examination!$B690</f>
        <v>Julius Herring</v>
      </c>
      <c r="M695" s="118">
        <f>'Data Set'!$W688</f>
        <v>68.25</v>
      </c>
      <c r="N695" s="118">
        <f>'Data Set'!$AC688</f>
        <v>69</v>
      </c>
      <c r="O695" s="118">
        <f>'Data Set'!$AI688</f>
        <v>71.25</v>
      </c>
      <c r="P695" s="118">
        <f>'Data Set'!$AO688</f>
        <v>67.75</v>
      </c>
      <c r="Q695" s="118">
        <f t="shared" si="20"/>
        <v>69.0625</v>
      </c>
      <c r="R695" s="118">
        <f>ROWS($M$9:M695)</f>
        <v>687</v>
      </c>
      <c r="S695" s="118" t="str">
        <f t="shared" si="21"/>
        <v/>
      </c>
      <c r="T695" s="118" t="str">
        <f>IFERROR(SMALL($S$9:$S$908,ROWS($S$9:S695)),"")</f>
        <v/>
      </c>
      <c r="U695" s="118"/>
    </row>
    <row r="696" spans="3:21">
      <c r="C696" t="str">
        <f>IFERROR(INDEX($L$9:$Q$908,$T695,COLUMNS($A$10:A696)),"")</f>
        <v/>
      </c>
      <c r="I696" s="91">
        <v>8</v>
      </c>
      <c r="K696" s="118">
        <f>'Data Set'!$H689</f>
        <v>8</v>
      </c>
      <c r="L696" s="145" t="str">
        <f>Examination!$B691</f>
        <v>Sadia Patterson</v>
      </c>
      <c r="M696" s="118">
        <f>'Data Set'!$W689</f>
        <v>62.25</v>
      </c>
      <c r="N696" s="118">
        <f>'Data Set'!$AC689</f>
        <v>69.5</v>
      </c>
      <c r="O696" s="118">
        <f>'Data Set'!$AI689</f>
        <v>54.25</v>
      </c>
      <c r="P696" s="118">
        <f>'Data Set'!$AO689</f>
        <v>62.25</v>
      </c>
      <c r="Q696" s="118">
        <f t="shared" si="20"/>
        <v>62.0625</v>
      </c>
      <c r="R696" s="118">
        <f>ROWS($M$9:M696)</f>
        <v>688</v>
      </c>
      <c r="S696" s="118" t="str">
        <f t="shared" si="21"/>
        <v/>
      </c>
      <c r="T696" s="118" t="str">
        <f>IFERROR(SMALL($S$9:$S$908,ROWS($S$9:S696)),"")</f>
        <v/>
      </c>
      <c r="U696" s="118"/>
    </row>
    <row r="697" spans="3:21">
      <c r="C697" t="str">
        <f>IFERROR(INDEX($L$9:$Q$908,$T696,COLUMNS($A$10:A697)),"")</f>
        <v/>
      </c>
      <c r="I697" s="6">
        <v>8</v>
      </c>
      <c r="K697" s="118">
        <f>'Data Set'!$H690</f>
        <v>8</v>
      </c>
      <c r="L697" s="145" t="str">
        <f>Examination!$B692</f>
        <v>Phoebe Bellamy</v>
      </c>
      <c r="M697" s="118">
        <f>'Data Set'!$W690</f>
        <v>65.25</v>
      </c>
      <c r="N697" s="118">
        <f>'Data Set'!$AC690</f>
        <v>70.5</v>
      </c>
      <c r="O697" s="118">
        <f>'Data Set'!$AI690</f>
        <v>74.5</v>
      </c>
      <c r="P697" s="118">
        <f>'Data Set'!$AO690</f>
        <v>54.75</v>
      </c>
      <c r="Q697" s="118">
        <f t="shared" si="20"/>
        <v>66.25</v>
      </c>
      <c r="R697" s="118">
        <f>ROWS($M$9:M697)</f>
        <v>689</v>
      </c>
      <c r="S697" s="118" t="str">
        <f t="shared" si="21"/>
        <v/>
      </c>
      <c r="T697" s="118" t="str">
        <f>IFERROR(SMALL($S$9:$S$908,ROWS($S$9:S697)),"")</f>
        <v/>
      </c>
      <c r="U697" s="118"/>
    </row>
    <row r="698" spans="3:21">
      <c r="C698" t="str">
        <f>IFERROR(INDEX($L$9:$Q$908,$T697,COLUMNS($A$10:A698)),"")</f>
        <v/>
      </c>
      <c r="I698" s="91">
        <v>8</v>
      </c>
      <c r="K698" s="118">
        <f>'Data Set'!$H691</f>
        <v>8</v>
      </c>
      <c r="L698" s="145" t="str">
        <f>Examination!$B693</f>
        <v>Krystal Knox</v>
      </c>
      <c r="M698" s="118">
        <f>'Data Set'!$W691</f>
        <v>83.5</v>
      </c>
      <c r="N698" s="118">
        <f>'Data Set'!$AC691</f>
        <v>57.5</v>
      </c>
      <c r="O698" s="118">
        <f>'Data Set'!$AI691</f>
        <v>74.5</v>
      </c>
      <c r="P698" s="118">
        <f>'Data Set'!$AO691</f>
        <v>62</v>
      </c>
      <c r="Q698" s="118">
        <f t="shared" si="20"/>
        <v>69.375</v>
      </c>
      <c r="R698" s="118">
        <f>ROWS($M$9:M698)</f>
        <v>690</v>
      </c>
      <c r="S698" s="118" t="str">
        <f t="shared" si="21"/>
        <v/>
      </c>
      <c r="T698" s="118" t="str">
        <f>IFERROR(SMALL($S$9:$S$908,ROWS($S$9:S698)),"")</f>
        <v/>
      </c>
      <c r="U698" s="118"/>
    </row>
    <row r="699" spans="3:21">
      <c r="C699" t="str">
        <f>IFERROR(INDEX($L$9:$Q$908,$T698,COLUMNS($A$10:A699)),"")</f>
        <v/>
      </c>
      <c r="I699" s="6">
        <v>8</v>
      </c>
      <c r="K699" s="118">
        <f>'Data Set'!$H692</f>
        <v>8</v>
      </c>
      <c r="L699" s="145" t="str">
        <f>Examination!$B694</f>
        <v>Mohamed Wormald</v>
      </c>
      <c r="M699" s="118">
        <f>'Data Set'!$W692</f>
        <v>76.75</v>
      </c>
      <c r="N699" s="118">
        <f>'Data Set'!$AC692</f>
        <v>68</v>
      </c>
      <c r="O699" s="118">
        <f>'Data Set'!$AI692</f>
        <v>80.75</v>
      </c>
      <c r="P699" s="118">
        <f>'Data Set'!$AO692</f>
        <v>79.75</v>
      </c>
      <c r="Q699" s="118">
        <f t="shared" si="20"/>
        <v>76.3125</v>
      </c>
      <c r="R699" s="118">
        <f>ROWS($M$9:M699)</f>
        <v>691</v>
      </c>
      <c r="S699" s="118" t="str">
        <f t="shared" si="21"/>
        <v/>
      </c>
      <c r="T699" s="118" t="str">
        <f>IFERROR(SMALL($S$9:$S$908,ROWS($S$9:S699)),"")</f>
        <v/>
      </c>
      <c r="U699" s="118"/>
    </row>
    <row r="700" spans="3:21">
      <c r="C700" t="str">
        <f>IFERROR(INDEX($L$9:$Q$908,$T699,COLUMNS($A$10:A700)),"")</f>
        <v/>
      </c>
      <c r="I700" s="91">
        <v>8</v>
      </c>
      <c r="K700" s="118">
        <f>'Data Set'!$H693</f>
        <v>8</v>
      </c>
      <c r="L700" s="145" t="str">
        <f>Examination!$B695</f>
        <v>Max Rawlings</v>
      </c>
      <c r="M700" s="118">
        <f>'Data Set'!$W693</f>
        <v>57.5</v>
      </c>
      <c r="N700" s="118">
        <f>'Data Set'!$AC693</f>
        <v>61.25</v>
      </c>
      <c r="O700" s="118">
        <f>'Data Set'!$AI693</f>
        <v>64.25</v>
      </c>
      <c r="P700" s="118">
        <f>'Data Set'!$AO693</f>
        <v>55</v>
      </c>
      <c r="Q700" s="118">
        <f t="shared" si="20"/>
        <v>59.5</v>
      </c>
      <c r="R700" s="118">
        <f>ROWS($M$9:M700)</f>
        <v>692</v>
      </c>
      <c r="S700" s="118" t="str">
        <f t="shared" si="21"/>
        <v/>
      </c>
      <c r="T700" s="118" t="str">
        <f>IFERROR(SMALL($S$9:$S$908,ROWS($S$9:S700)),"")</f>
        <v/>
      </c>
      <c r="U700" s="118"/>
    </row>
    <row r="701" spans="3:21">
      <c r="C701" t="str">
        <f>IFERROR(INDEX($L$9:$Q$908,$T700,COLUMNS($A$10:A701)),"")</f>
        <v/>
      </c>
      <c r="I701" s="6">
        <v>8</v>
      </c>
      <c r="K701" s="118">
        <f>'Data Set'!$H694</f>
        <v>8</v>
      </c>
      <c r="L701" s="145" t="str">
        <f>Examination!$B696</f>
        <v>Akram Macdonald</v>
      </c>
      <c r="M701" s="118">
        <f>'Data Set'!$W694</f>
        <v>71.75</v>
      </c>
      <c r="N701" s="118">
        <f>'Data Set'!$AC694</f>
        <v>63.25</v>
      </c>
      <c r="O701" s="118">
        <f>'Data Set'!$AI694</f>
        <v>68.5</v>
      </c>
      <c r="P701" s="118">
        <f>'Data Set'!$AO694</f>
        <v>61.75</v>
      </c>
      <c r="Q701" s="118">
        <f t="shared" si="20"/>
        <v>66.3125</v>
      </c>
      <c r="R701" s="118">
        <f>ROWS($M$9:M701)</f>
        <v>693</v>
      </c>
      <c r="S701" s="118" t="str">
        <f t="shared" si="21"/>
        <v/>
      </c>
      <c r="T701" s="118" t="str">
        <f>IFERROR(SMALL($S$9:$S$908,ROWS($S$9:S701)),"")</f>
        <v/>
      </c>
      <c r="U701" s="118"/>
    </row>
    <row r="702" spans="3:21">
      <c r="C702" t="str">
        <f>IFERROR(INDEX($L$9:$Q$908,$T701,COLUMNS($A$10:A702)),"")</f>
        <v/>
      </c>
      <c r="I702" s="91">
        <v>8</v>
      </c>
      <c r="K702" s="118">
        <f>'Data Set'!$H695</f>
        <v>8</v>
      </c>
      <c r="L702" s="145" t="str">
        <f>Examination!$B697</f>
        <v>Dawood Ratcliffe</v>
      </c>
      <c r="M702" s="118">
        <f>'Data Set'!$W695</f>
        <v>68.5</v>
      </c>
      <c r="N702" s="118">
        <f>'Data Set'!$AC695</f>
        <v>47.5</v>
      </c>
      <c r="O702" s="118">
        <f>'Data Set'!$AI695</f>
        <v>64.25</v>
      </c>
      <c r="P702" s="118">
        <f>'Data Set'!$AO695</f>
        <v>69.75</v>
      </c>
      <c r="Q702" s="118">
        <f t="shared" si="20"/>
        <v>62.5</v>
      </c>
      <c r="R702" s="118">
        <f>ROWS($M$9:M702)</f>
        <v>694</v>
      </c>
      <c r="S702" s="118" t="str">
        <f t="shared" si="21"/>
        <v/>
      </c>
      <c r="T702" s="118" t="str">
        <f>IFERROR(SMALL($S$9:$S$908,ROWS($S$9:S702)),"")</f>
        <v/>
      </c>
      <c r="U702" s="118"/>
    </row>
    <row r="703" spans="3:21">
      <c r="C703" t="str">
        <f>IFERROR(INDEX($L$9:$Q$908,$T702,COLUMNS($A$10:A703)),"")</f>
        <v/>
      </c>
      <c r="I703" s="6">
        <v>8</v>
      </c>
      <c r="K703" s="118">
        <f>'Data Set'!$H696</f>
        <v>8</v>
      </c>
      <c r="L703" s="145" t="str">
        <f>Examination!$B698</f>
        <v>Alivia Patrick</v>
      </c>
      <c r="M703" s="118">
        <f>'Data Set'!$W696</f>
        <v>76.5</v>
      </c>
      <c r="N703" s="118">
        <f>'Data Set'!$AC696</f>
        <v>63</v>
      </c>
      <c r="O703" s="118">
        <f>'Data Set'!$AI696</f>
        <v>69.5</v>
      </c>
      <c r="P703" s="118">
        <f>'Data Set'!$AO696</f>
        <v>73.25</v>
      </c>
      <c r="Q703" s="118">
        <f t="shared" si="20"/>
        <v>70.5625</v>
      </c>
      <c r="R703" s="118">
        <f>ROWS($M$9:M703)</f>
        <v>695</v>
      </c>
      <c r="S703" s="118" t="str">
        <f t="shared" si="21"/>
        <v/>
      </c>
      <c r="T703" s="118" t="str">
        <f>IFERROR(SMALL($S$9:$S$908,ROWS($S$9:S703)),"")</f>
        <v/>
      </c>
      <c r="U703" s="118"/>
    </row>
    <row r="704" spans="3:21">
      <c r="C704" t="str">
        <f>IFERROR(INDEX($L$9:$Q$908,$T703,COLUMNS($A$10:A704)),"")</f>
        <v/>
      </c>
      <c r="I704" s="91">
        <v>8</v>
      </c>
      <c r="K704" s="118">
        <f>'Data Set'!$H697</f>
        <v>8</v>
      </c>
      <c r="L704" s="145" t="str">
        <f>Examination!$B699</f>
        <v>Darla Gay</v>
      </c>
      <c r="M704" s="118">
        <f>'Data Set'!$W697</f>
        <v>75.5</v>
      </c>
      <c r="N704" s="118">
        <f>'Data Set'!$AC697</f>
        <v>48.75</v>
      </c>
      <c r="O704" s="118">
        <f>'Data Set'!$AI697</f>
        <v>41.75</v>
      </c>
      <c r="P704" s="118">
        <f>'Data Set'!$AO697</f>
        <v>51.75</v>
      </c>
      <c r="Q704" s="118">
        <f t="shared" si="20"/>
        <v>54.4375</v>
      </c>
      <c r="R704" s="118">
        <f>ROWS($M$9:M704)</f>
        <v>696</v>
      </c>
      <c r="S704" s="118" t="str">
        <f t="shared" si="21"/>
        <v/>
      </c>
      <c r="T704" s="118" t="str">
        <f>IFERROR(SMALL($S$9:$S$908,ROWS($S$9:S704)),"")</f>
        <v/>
      </c>
      <c r="U704" s="118"/>
    </row>
    <row r="705" spans="3:21">
      <c r="C705" t="str">
        <f>IFERROR(INDEX($L$9:$Q$908,$T704,COLUMNS($A$10:A705)),"")</f>
        <v/>
      </c>
      <c r="I705" s="6">
        <v>8</v>
      </c>
      <c r="K705" s="118">
        <f>'Data Set'!$H698</f>
        <v>8</v>
      </c>
      <c r="L705" s="145" t="str">
        <f>Examination!$B700</f>
        <v>Jorgie Callahan</v>
      </c>
      <c r="M705" s="118">
        <f>'Data Set'!$W698</f>
        <v>70.5</v>
      </c>
      <c r="N705" s="118">
        <f>'Data Set'!$AC698</f>
        <v>72.75</v>
      </c>
      <c r="O705" s="118">
        <f>'Data Set'!$AI698</f>
        <v>54.25</v>
      </c>
      <c r="P705" s="118">
        <f>'Data Set'!$AO698</f>
        <v>68.5</v>
      </c>
      <c r="Q705" s="118">
        <f t="shared" si="20"/>
        <v>66.5</v>
      </c>
      <c r="R705" s="118">
        <f>ROWS($M$9:M705)</f>
        <v>697</v>
      </c>
      <c r="S705" s="118" t="str">
        <f t="shared" si="21"/>
        <v/>
      </c>
      <c r="T705" s="118" t="str">
        <f>IFERROR(SMALL($S$9:$S$908,ROWS($S$9:S705)),"")</f>
        <v/>
      </c>
      <c r="U705" s="118"/>
    </row>
    <row r="706" spans="3:21">
      <c r="C706" t="str">
        <f>IFERROR(INDEX($L$9:$Q$908,$T705,COLUMNS($A$10:A706)),"")</f>
        <v/>
      </c>
      <c r="I706" s="91">
        <v>8</v>
      </c>
      <c r="K706" s="118">
        <f>'Data Set'!$H699</f>
        <v>8</v>
      </c>
      <c r="L706" s="145" t="str">
        <f>Examination!$B701</f>
        <v>April Singleton</v>
      </c>
      <c r="M706" s="118">
        <f>'Data Set'!$W699</f>
        <v>65.25</v>
      </c>
      <c r="N706" s="118">
        <f>'Data Set'!$AC699</f>
        <v>67.75</v>
      </c>
      <c r="O706" s="118">
        <f>'Data Set'!$AI699</f>
        <v>69.25</v>
      </c>
      <c r="P706" s="118">
        <f>'Data Set'!$AO699</f>
        <v>90.5</v>
      </c>
      <c r="Q706" s="118">
        <f t="shared" si="20"/>
        <v>73.1875</v>
      </c>
      <c r="R706" s="118">
        <f>ROWS($M$9:M706)</f>
        <v>698</v>
      </c>
      <c r="S706" s="118" t="str">
        <f t="shared" si="21"/>
        <v/>
      </c>
      <c r="T706" s="118" t="str">
        <f>IFERROR(SMALL($S$9:$S$908,ROWS($S$9:S706)),"")</f>
        <v/>
      </c>
      <c r="U706" s="118"/>
    </row>
    <row r="707" spans="3:21">
      <c r="C707" t="str">
        <f>IFERROR(INDEX($L$9:$Q$908,$T706,COLUMNS($A$10:A707)),"")</f>
        <v/>
      </c>
      <c r="I707" s="6">
        <v>8</v>
      </c>
      <c r="K707" s="118">
        <f>'Data Set'!$H700</f>
        <v>8</v>
      </c>
      <c r="L707" s="145" t="str">
        <f>Examination!$B702</f>
        <v>Addison Evans</v>
      </c>
      <c r="M707" s="118">
        <f>'Data Set'!$W700</f>
        <v>63</v>
      </c>
      <c r="N707" s="118">
        <f>'Data Set'!$AC700</f>
        <v>74.25</v>
      </c>
      <c r="O707" s="118">
        <f>'Data Set'!$AI700</f>
        <v>74</v>
      </c>
      <c r="P707" s="118">
        <f>'Data Set'!$AO700</f>
        <v>59.75</v>
      </c>
      <c r="Q707" s="118">
        <f t="shared" si="20"/>
        <v>67.75</v>
      </c>
      <c r="R707" s="118">
        <f>ROWS($M$9:M707)</f>
        <v>699</v>
      </c>
      <c r="S707" s="118" t="str">
        <f t="shared" si="21"/>
        <v/>
      </c>
      <c r="T707" s="118" t="str">
        <f>IFERROR(SMALL($S$9:$S$908,ROWS($S$9:S707)),"")</f>
        <v/>
      </c>
      <c r="U707" s="118"/>
    </row>
    <row r="708" spans="3:21">
      <c r="C708" t="str">
        <f>IFERROR(INDEX($L$9:$Q$908,$T707,COLUMNS($A$10:A708)),"")</f>
        <v/>
      </c>
      <c r="I708" s="91">
        <v>8</v>
      </c>
      <c r="K708" s="118">
        <f>'Data Set'!$H701</f>
        <v>8</v>
      </c>
      <c r="L708" s="145" t="str">
        <f>Examination!$B703</f>
        <v>Kerry Mccann</v>
      </c>
      <c r="M708" s="118">
        <f>'Data Set'!$W701</f>
        <v>61.75</v>
      </c>
      <c r="N708" s="118">
        <f>'Data Set'!$AC701</f>
        <v>50.5</v>
      </c>
      <c r="O708" s="118">
        <f>'Data Set'!$AI701</f>
        <v>73.5</v>
      </c>
      <c r="P708" s="118">
        <f>'Data Set'!$AO701</f>
        <v>55.75</v>
      </c>
      <c r="Q708" s="118">
        <f t="shared" si="20"/>
        <v>60.375</v>
      </c>
      <c r="R708" s="118">
        <f>ROWS($M$9:M708)</f>
        <v>700</v>
      </c>
      <c r="S708" s="118" t="str">
        <f t="shared" si="21"/>
        <v/>
      </c>
      <c r="T708" s="118" t="str">
        <f>IFERROR(SMALL($S$9:$S$908,ROWS($S$9:S708)),"")</f>
        <v/>
      </c>
      <c r="U708" s="118"/>
    </row>
    <row r="709" spans="3:21">
      <c r="C709" t="str">
        <f>IFERROR(INDEX($L$9:$Q$908,$T708,COLUMNS($A$10:A709)),"")</f>
        <v/>
      </c>
      <c r="I709" s="6">
        <v>8</v>
      </c>
      <c r="K709" s="118">
        <f>'Data Set'!$H702</f>
        <v>8</v>
      </c>
      <c r="L709" s="145" t="str">
        <f>Examination!$B704</f>
        <v>Lianne Whiteley</v>
      </c>
      <c r="M709" s="118">
        <f>'Data Set'!$W702</f>
        <v>63.75</v>
      </c>
      <c r="N709" s="118">
        <f>'Data Set'!$AC702</f>
        <v>45.75</v>
      </c>
      <c r="O709" s="118">
        <f>'Data Set'!$AI702</f>
        <v>80</v>
      </c>
      <c r="P709" s="118">
        <f>'Data Set'!$AO702</f>
        <v>77.5</v>
      </c>
      <c r="Q709" s="118">
        <f t="shared" si="20"/>
        <v>66.75</v>
      </c>
      <c r="R709" s="118">
        <f>ROWS($M$9:M709)</f>
        <v>701</v>
      </c>
      <c r="S709" s="118" t="str">
        <f t="shared" si="21"/>
        <v/>
      </c>
      <c r="T709" s="118" t="str">
        <f>IFERROR(SMALL($S$9:$S$908,ROWS($S$9:S709)),"")</f>
        <v/>
      </c>
      <c r="U709" s="118"/>
    </row>
    <row r="710" spans="3:21">
      <c r="C710" t="str">
        <f>IFERROR(INDEX($L$9:$Q$908,$T709,COLUMNS($A$10:A710)),"")</f>
        <v/>
      </c>
      <c r="I710" s="91">
        <v>8</v>
      </c>
      <c r="K710" s="118">
        <f>'Data Set'!$H703</f>
        <v>8</v>
      </c>
      <c r="L710" s="145" t="str">
        <f>Examination!$B705</f>
        <v>Taiba Lu</v>
      </c>
      <c r="M710" s="118">
        <f>'Data Set'!$W703</f>
        <v>79.75</v>
      </c>
      <c r="N710" s="118">
        <f>'Data Set'!$AC703</f>
        <v>72</v>
      </c>
      <c r="O710" s="118">
        <f>'Data Set'!$AI703</f>
        <v>66</v>
      </c>
      <c r="P710" s="118">
        <f>'Data Set'!$AO703</f>
        <v>79.5</v>
      </c>
      <c r="Q710" s="118">
        <f t="shared" si="20"/>
        <v>74.3125</v>
      </c>
      <c r="R710" s="118">
        <f>ROWS($M$9:M710)</f>
        <v>702</v>
      </c>
      <c r="S710" s="118" t="str">
        <f t="shared" si="21"/>
        <v/>
      </c>
      <c r="T710" s="118" t="str">
        <f>IFERROR(SMALL($S$9:$S$908,ROWS($S$9:S710)),"")</f>
        <v/>
      </c>
      <c r="U710" s="118"/>
    </row>
    <row r="711" spans="3:21">
      <c r="C711" t="str">
        <f>IFERROR(INDEX($L$9:$Q$908,$T710,COLUMNS($A$10:A711)),"")</f>
        <v/>
      </c>
      <c r="I711" s="6">
        <v>8</v>
      </c>
      <c r="K711" s="118">
        <f>'Data Set'!$H704</f>
        <v>8</v>
      </c>
      <c r="L711" s="145" t="str">
        <f>Examination!$B706</f>
        <v>Jaeden Freeman</v>
      </c>
      <c r="M711" s="118">
        <f>'Data Set'!$W704</f>
        <v>58.5</v>
      </c>
      <c r="N711" s="118">
        <f>'Data Set'!$AC704</f>
        <v>56.5</v>
      </c>
      <c r="O711" s="118">
        <f>'Data Set'!$AI704</f>
        <v>58.5</v>
      </c>
      <c r="P711" s="118">
        <f>'Data Set'!$AO704</f>
        <v>69.25</v>
      </c>
      <c r="Q711" s="118">
        <f t="shared" si="20"/>
        <v>60.6875</v>
      </c>
      <c r="R711" s="118">
        <f>ROWS($M$9:M711)</f>
        <v>703</v>
      </c>
      <c r="S711" s="118" t="str">
        <f t="shared" si="21"/>
        <v/>
      </c>
      <c r="T711" s="118" t="str">
        <f>IFERROR(SMALL($S$9:$S$908,ROWS($S$9:S711)),"")</f>
        <v/>
      </c>
      <c r="U711" s="118"/>
    </row>
    <row r="712" spans="3:21">
      <c r="C712" t="str">
        <f>IFERROR(INDEX($L$9:$Q$908,$T711,COLUMNS($A$10:A712)),"")</f>
        <v/>
      </c>
      <c r="I712" s="91">
        <v>8</v>
      </c>
      <c r="K712" s="118">
        <f>'Data Set'!$H705</f>
        <v>8</v>
      </c>
      <c r="L712" s="145" t="str">
        <f>Examination!$B707</f>
        <v>Cassandra Nava</v>
      </c>
      <c r="M712" s="118">
        <f>'Data Set'!$W705</f>
        <v>74.5</v>
      </c>
      <c r="N712" s="118">
        <f>'Data Set'!$AC705</f>
        <v>60.25</v>
      </c>
      <c r="O712" s="118">
        <f>'Data Set'!$AI705</f>
        <v>59</v>
      </c>
      <c r="P712" s="118">
        <f>'Data Set'!$AO705</f>
        <v>85.75</v>
      </c>
      <c r="Q712" s="118">
        <f t="shared" si="20"/>
        <v>69.875</v>
      </c>
      <c r="R712" s="118">
        <f>ROWS($M$9:M712)</f>
        <v>704</v>
      </c>
      <c r="S712" s="118" t="str">
        <f t="shared" si="21"/>
        <v/>
      </c>
      <c r="T712" s="118" t="str">
        <f>IFERROR(SMALL($S$9:$S$908,ROWS($S$9:S712)),"")</f>
        <v/>
      </c>
      <c r="U712" s="118"/>
    </row>
    <row r="713" spans="3:21">
      <c r="C713" t="str">
        <f>IFERROR(INDEX($L$9:$Q$908,$T712,COLUMNS($A$10:A713)),"")</f>
        <v/>
      </c>
      <c r="I713" s="6">
        <v>8</v>
      </c>
      <c r="K713" s="118">
        <f>'Data Set'!$H706</f>
        <v>8</v>
      </c>
      <c r="L713" s="145" t="str">
        <f>Examination!$B708</f>
        <v>Jamie-Leigh Douglas</v>
      </c>
      <c r="M713" s="118">
        <f>'Data Set'!$W706</f>
        <v>60</v>
      </c>
      <c r="N713" s="118">
        <f>'Data Set'!$AC706</f>
        <v>80</v>
      </c>
      <c r="O713" s="118">
        <f>'Data Set'!$AI706</f>
        <v>83</v>
      </c>
      <c r="P713" s="118">
        <f>'Data Set'!$AO706</f>
        <v>59.5</v>
      </c>
      <c r="Q713" s="118">
        <f t="shared" si="20"/>
        <v>70.625</v>
      </c>
      <c r="R713" s="118">
        <f>ROWS($M$9:M713)</f>
        <v>705</v>
      </c>
      <c r="S713" s="118" t="str">
        <f t="shared" si="21"/>
        <v/>
      </c>
      <c r="T713" s="118" t="str">
        <f>IFERROR(SMALL($S$9:$S$908,ROWS($S$9:S713)),"")</f>
        <v/>
      </c>
      <c r="U713" s="118"/>
    </row>
    <row r="714" spans="3:21">
      <c r="C714" t="str">
        <f>IFERROR(INDEX($L$9:$Q$908,$T713,COLUMNS($A$10:A714)),"")</f>
        <v/>
      </c>
      <c r="I714" s="91">
        <v>8</v>
      </c>
      <c r="K714" s="118">
        <f>'Data Set'!$H707</f>
        <v>8</v>
      </c>
      <c r="L714" s="145" t="str">
        <f>Examination!$B709</f>
        <v>Joely Huffman</v>
      </c>
      <c r="M714" s="118">
        <f>'Data Set'!$W707</f>
        <v>51.5</v>
      </c>
      <c r="N714" s="118">
        <f>'Data Set'!$AC707</f>
        <v>78.5</v>
      </c>
      <c r="O714" s="118">
        <f>'Data Set'!$AI707</f>
        <v>76.5</v>
      </c>
      <c r="P714" s="118">
        <f>'Data Set'!$AO707</f>
        <v>80</v>
      </c>
      <c r="Q714" s="118">
        <f t="shared" ref="Q714:Q777" si="22">AVERAGE(M714:P714)</f>
        <v>71.625</v>
      </c>
      <c r="R714" s="118">
        <f>ROWS($M$9:M714)</f>
        <v>706</v>
      </c>
      <c r="S714" s="118" t="str">
        <f t="shared" ref="S714:S777" si="23">IF($H$5=K714,R714,"")</f>
        <v/>
      </c>
      <c r="T714" s="118" t="str">
        <f>IFERROR(SMALL($S$9:$S$908,ROWS($S$9:S714)),"")</f>
        <v/>
      </c>
      <c r="U714" s="118"/>
    </row>
    <row r="715" spans="3:21">
      <c r="C715" t="str">
        <f>IFERROR(INDEX($L$9:$Q$908,$T714,COLUMNS($A$10:A715)),"")</f>
        <v/>
      </c>
      <c r="I715" s="6">
        <v>8</v>
      </c>
      <c r="K715" s="118">
        <f>'Data Set'!$H708</f>
        <v>8</v>
      </c>
      <c r="L715" s="145" t="str">
        <f>Examination!$B710</f>
        <v>Affan Miller</v>
      </c>
      <c r="M715" s="118">
        <f>'Data Set'!$W708</f>
        <v>63.25</v>
      </c>
      <c r="N715" s="118">
        <f>'Data Set'!$AC708</f>
        <v>65.5</v>
      </c>
      <c r="O715" s="118">
        <f>'Data Set'!$AI708</f>
        <v>72</v>
      </c>
      <c r="P715" s="118">
        <f>'Data Set'!$AO708</f>
        <v>83</v>
      </c>
      <c r="Q715" s="118">
        <f t="shared" si="22"/>
        <v>70.9375</v>
      </c>
      <c r="R715" s="118">
        <f>ROWS($M$9:M715)</f>
        <v>707</v>
      </c>
      <c r="S715" s="118" t="str">
        <f t="shared" si="23"/>
        <v/>
      </c>
      <c r="T715" s="118" t="str">
        <f>IFERROR(SMALL($S$9:$S$908,ROWS($S$9:S715)),"")</f>
        <v/>
      </c>
      <c r="U715" s="118"/>
    </row>
    <row r="716" spans="3:21">
      <c r="C716" t="str">
        <f>IFERROR(INDEX($L$9:$Q$908,$T715,COLUMNS($A$10:A716)),"")</f>
        <v/>
      </c>
      <c r="I716" s="91">
        <v>8</v>
      </c>
      <c r="K716" s="118">
        <f>'Data Set'!$H709</f>
        <v>8</v>
      </c>
      <c r="L716" s="145" t="str">
        <f>Examination!$B711</f>
        <v>Zacharias Moody</v>
      </c>
      <c r="M716" s="118">
        <f>'Data Set'!$W709</f>
        <v>66.25</v>
      </c>
      <c r="N716" s="118">
        <f>'Data Set'!$AC709</f>
        <v>55.5</v>
      </c>
      <c r="O716" s="118">
        <f>'Data Set'!$AI709</f>
        <v>57.75</v>
      </c>
      <c r="P716" s="118">
        <f>'Data Set'!$AO709</f>
        <v>79.25</v>
      </c>
      <c r="Q716" s="118">
        <f t="shared" si="22"/>
        <v>64.6875</v>
      </c>
      <c r="R716" s="118">
        <f>ROWS($M$9:M716)</f>
        <v>708</v>
      </c>
      <c r="S716" s="118" t="str">
        <f t="shared" si="23"/>
        <v/>
      </c>
      <c r="T716" s="118" t="str">
        <f>IFERROR(SMALL($S$9:$S$908,ROWS($S$9:S716)),"")</f>
        <v/>
      </c>
      <c r="U716" s="118"/>
    </row>
    <row r="717" spans="3:21">
      <c r="C717" t="str">
        <f>IFERROR(INDEX($L$9:$Q$908,$T716,COLUMNS($A$10:A717)),"")</f>
        <v/>
      </c>
      <c r="I717" s="6">
        <v>8</v>
      </c>
      <c r="K717" s="118">
        <f>'Data Set'!$H710</f>
        <v>8</v>
      </c>
      <c r="L717" s="145" t="str">
        <f>Examination!$B712</f>
        <v>Edna Peacock</v>
      </c>
      <c r="M717" s="118">
        <f>'Data Set'!$W710</f>
        <v>71.75</v>
      </c>
      <c r="N717" s="118">
        <f>'Data Set'!$AC710</f>
        <v>58</v>
      </c>
      <c r="O717" s="118">
        <f>'Data Set'!$AI710</f>
        <v>45.25</v>
      </c>
      <c r="P717" s="118">
        <f>'Data Set'!$AO710</f>
        <v>62.75</v>
      </c>
      <c r="Q717" s="118">
        <f t="shared" si="22"/>
        <v>59.4375</v>
      </c>
      <c r="R717" s="118">
        <f>ROWS($M$9:M717)</f>
        <v>709</v>
      </c>
      <c r="S717" s="118" t="str">
        <f t="shared" si="23"/>
        <v/>
      </c>
      <c r="T717" s="118" t="str">
        <f>IFERROR(SMALL($S$9:$S$908,ROWS($S$9:S717)),"")</f>
        <v/>
      </c>
      <c r="U717" s="118"/>
    </row>
    <row r="718" spans="3:21">
      <c r="C718" t="str">
        <f>IFERROR(INDEX($L$9:$Q$908,$T717,COLUMNS($A$10:A718)),"")</f>
        <v/>
      </c>
      <c r="I718" s="91">
        <v>8</v>
      </c>
      <c r="K718" s="118">
        <f>'Data Set'!$H711</f>
        <v>8</v>
      </c>
      <c r="L718" s="145" t="str">
        <f>Examination!$B713</f>
        <v>Lee Stone</v>
      </c>
      <c r="M718" s="118">
        <f>'Data Set'!$W711</f>
        <v>69.5</v>
      </c>
      <c r="N718" s="118">
        <f>'Data Set'!$AC711</f>
        <v>64.25</v>
      </c>
      <c r="O718" s="118">
        <f>'Data Set'!$AI711</f>
        <v>76.25</v>
      </c>
      <c r="P718" s="118">
        <f>'Data Set'!$AO711</f>
        <v>68</v>
      </c>
      <c r="Q718" s="118">
        <f t="shared" si="22"/>
        <v>69.5</v>
      </c>
      <c r="R718" s="118">
        <f>ROWS($M$9:M718)</f>
        <v>710</v>
      </c>
      <c r="S718" s="118" t="str">
        <f t="shared" si="23"/>
        <v/>
      </c>
      <c r="T718" s="118" t="str">
        <f>IFERROR(SMALL($S$9:$S$908,ROWS($S$9:S718)),"")</f>
        <v/>
      </c>
      <c r="U718" s="118"/>
    </row>
    <row r="719" spans="3:21">
      <c r="C719" t="str">
        <f>IFERROR(INDEX($L$9:$Q$908,$T718,COLUMNS($A$10:A719)),"")</f>
        <v/>
      </c>
      <c r="I719" s="6">
        <v>8</v>
      </c>
      <c r="K719" s="118">
        <f>'Data Set'!$H712</f>
        <v>8</v>
      </c>
      <c r="L719" s="145" t="str">
        <f>Examination!$B714</f>
        <v>Ainsley Gilbert</v>
      </c>
      <c r="M719" s="118">
        <f>'Data Set'!$W712</f>
        <v>74.5</v>
      </c>
      <c r="N719" s="118">
        <f>'Data Set'!$AC712</f>
        <v>59.5</v>
      </c>
      <c r="O719" s="118">
        <f>'Data Set'!$AI712</f>
        <v>86.5</v>
      </c>
      <c r="P719" s="118">
        <f>'Data Set'!$AO712</f>
        <v>47.75</v>
      </c>
      <c r="Q719" s="118">
        <f t="shared" si="22"/>
        <v>67.0625</v>
      </c>
      <c r="R719" s="118">
        <f>ROWS($M$9:M719)</f>
        <v>711</v>
      </c>
      <c r="S719" s="118" t="str">
        <f t="shared" si="23"/>
        <v/>
      </c>
      <c r="T719" s="118" t="str">
        <f>IFERROR(SMALL($S$9:$S$908,ROWS($S$9:S719)),"")</f>
        <v/>
      </c>
      <c r="U719" s="118"/>
    </row>
    <row r="720" spans="3:21">
      <c r="C720" t="str">
        <f>IFERROR(INDEX($L$9:$Q$908,$T719,COLUMNS($A$10:A720)),"")</f>
        <v/>
      </c>
      <c r="I720" s="91">
        <v>8</v>
      </c>
      <c r="K720" s="118">
        <f>'Data Set'!$H713</f>
        <v>8</v>
      </c>
      <c r="L720" s="145" t="str">
        <f>Examination!$B715</f>
        <v>Frank Good</v>
      </c>
      <c r="M720" s="118">
        <f>'Data Set'!$W713</f>
        <v>70.5</v>
      </c>
      <c r="N720" s="118">
        <f>'Data Set'!$AC713</f>
        <v>67.5</v>
      </c>
      <c r="O720" s="118">
        <f>'Data Set'!$AI713</f>
        <v>75.75</v>
      </c>
      <c r="P720" s="118">
        <f>'Data Set'!$AO713</f>
        <v>73</v>
      </c>
      <c r="Q720" s="118">
        <f t="shared" si="22"/>
        <v>71.6875</v>
      </c>
      <c r="R720" s="118">
        <f>ROWS($M$9:M720)</f>
        <v>712</v>
      </c>
      <c r="S720" s="118" t="str">
        <f t="shared" si="23"/>
        <v/>
      </c>
      <c r="T720" s="118" t="str">
        <f>IFERROR(SMALL($S$9:$S$908,ROWS($S$9:S720)),"")</f>
        <v/>
      </c>
      <c r="U720" s="118"/>
    </row>
    <row r="721" spans="3:21">
      <c r="C721" t="str">
        <f>IFERROR(INDEX($L$9:$Q$908,$T720,COLUMNS($A$10:A721)),"")</f>
        <v/>
      </c>
      <c r="I721" s="6">
        <v>8</v>
      </c>
      <c r="K721" s="118">
        <f>'Data Set'!$H714</f>
        <v>8</v>
      </c>
      <c r="L721" s="145" t="str">
        <f>Examination!$B716</f>
        <v>Tyriq Cash</v>
      </c>
      <c r="M721" s="118">
        <f>'Data Set'!$W714</f>
        <v>62</v>
      </c>
      <c r="N721" s="118">
        <f>'Data Set'!$AC714</f>
        <v>69</v>
      </c>
      <c r="O721" s="118">
        <f>'Data Set'!$AI714</f>
        <v>62</v>
      </c>
      <c r="P721" s="118">
        <f>'Data Set'!$AO714</f>
        <v>67.25</v>
      </c>
      <c r="Q721" s="118">
        <f t="shared" si="22"/>
        <v>65.0625</v>
      </c>
      <c r="R721" s="118">
        <f>ROWS($M$9:M721)</f>
        <v>713</v>
      </c>
      <c r="S721" s="118" t="str">
        <f t="shared" si="23"/>
        <v/>
      </c>
      <c r="T721" s="118" t="str">
        <f>IFERROR(SMALL($S$9:$S$908,ROWS($S$9:S721)),"")</f>
        <v/>
      </c>
      <c r="U721" s="118"/>
    </row>
    <row r="722" spans="3:21">
      <c r="C722" t="str">
        <f>IFERROR(INDEX($L$9:$Q$908,$T721,COLUMNS($A$10:A722)),"")</f>
        <v/>
      </c>
      <c r="I722" s="91">
        <v>9</v>
      </c>
      <c r="K722" s="118">
        <f>'Data Set'!$H715</f>
        <v>8</v>
      </c>
      <c r="L722" s="145" t="str">
        <f>Examination!$B717</f>
        <v>Chantelle Smyth</v>
      </c>
      <c r="M722" s="118">
        <f>'Data Set'!$W715</f>
        <v>66.25</v>
      </c>
      <c r="N722" s="118">
        <f>'Data Set'!$AC715</f>
        <v>82.5</v>
      </c>
      <c r="O722" s="118">
        <f>'Data Set'!$AI715</f>
        <v>62</v>
      </c>
      <c r="P722" s="118">
        <f>'Data Set'!$AO715</f>
        <v>62.25</v>
      </c>
      <c r="Q722" s="118">
        <f t="shared" si="22"/>
        <v>68.25</v>
      </c>
      <c r="R722" s="118">
        <f>ROWS($M$9:M722)</f>
        <v>714</v>
      </c>
      <c r="S722" s="118" t="str">
        <f t="shared" si="23"/>
        <v/>
      </c>
      <c r="T722" s="118" t="str">
        <f>IFERROR(SMALL($S$9:$S$908,ROWS($S$9:S722)),"")</f>
        <v/>
      </c>
      <c r="U722" s="118"/>
    </row>
    <row r="723" spans="3:21">
      <c r="C723" t="str">
        <f>IFERROR(INDEX($L$9:$Q$908,$T722,COLUMNS($A$10:A723)),"")</f>
        <v/>
      </c>
      <c r="I723" s="6">
        <v>9</v>
      </c>
      <c r="K723" s="118">
        <f>'Data Set'!$H716</f>
        <v>8</v>
      </c>
      <c r="L723" s="145" t="str">
        <f>Examination!$B718</f>
        <v>Zaki Brett</v>
      </c>
      <c r="M723" s="118">
        <f>'Data Set'!$W716</f>
        <v>84</v>
      </c>
      <c r="N723" s="118">
        <f>'Data Set'!$AC716</f>
        <v>62.75</v>
      </c>
      <c r="O723" s="118">
        <f>'Data Set'!$AI716</f>
        <v>75.75</v>
      </c>
      <c r="P723" s="118">
        <f>'Data Set'!$AO716</f>
        <v>73.5</v>
      </c>
      <c r="Q723" s="118">
        <f t="shared" si="22"/>
        <v>74</v>
      </c>
      <c r="R723" s="118">
        <f>ROWS($M$9:M723)</f>
        <v>715</v>
      </c>
      <c r="S723" s="118" t="str">
        <f t="shared" si="23"/>
        <v/>
      </c>
      <c r="T723" s="118" t="str">
        <f>IFERROR(SMALL($S$9:$S$908,ROWS($S$9:S723)),"")</f>
        <v/>
      </c>
      <c r="U723" s="118"/>
    </row>
    <row r="724" spans="3:21">
      <c r="C724" t="str">
        <f>IFERROR(INDEX($L$9:$Q$908,$T723,COLUMNS($A$10:A724)),"")</f>
        <v/>
      </c>
      <c r="I724" s="91">
        <v>9</v>
      </c>
      <c r="K724" s="118">
        <f>'Data Set'!$H717</f>
        <v>8</v>
      </c>
      <c r="L724" s="145" t="str">
        <f>Examination!$B719</f>
        <v>Daniella Lopez</v>
      </c>
      <c r="M724" s="118">
        <f>'Data Set'!$W717</f>
        <v>62.5</v>
      </c>
      <c r="N724" s="118">
        <f>'Data Set'!$AC717</f>
        <v>60.5</v>
      </c>
      <c r="O724" s="118">
        <f>'Data Set'!$AI717</f>
        <v>65.5</v>
      </c>
      <c r="P724" s="118">
        <f>'Data Set'!$AO717</f>
        <v>49</v>
      </c>
      <c r="Q724" s="118">
        <f t="shared" si="22"/>
        <v>59.375</v>
      </c>
      <c r="R724" s="118">
        <f>ROWS($M$9:M724)</f>
        <v>716</v>
      </c>
      <c r="S724" s="118" t="str">
        <f t="shared" si="23"/>
        <v/>
      </c>
      <c r="T724" s="118" t="str">
        <f>IFERROR(SMALL($S$9:$S$908,ROWS($S$9:S724)),"")</f>
        <v/>
      </c>
      <c r="U724" s="118"/>
    </row>
    <row r="725" spans="3:21">
      <c r="C725" t="str">
        <f>IFERROR(INDEX($L$9:$Q$908,$T724,COLUMNS($A$10:A725)),"")</f>
        <v/>
      </c>
      <c r="I725" s="6">
        <v>9</v>
      </c>
      <c r="K725" s="118">
        <f>'Data Set'!$H718</f>
        <v>8</v>
      </c>
      <c r="L725" s="145" t="str">
        <f>Examination!$B720</f>
        <v>Riley-James Norris</v>
      </c>
      <c r="M725" s="118">
        <f>'Data Set'!$W718</f>
        <v>65.25</v>
      </c>
      <c r="N725" s="118">
        <f>'Data Set'!$AC718</f>
        <v>82</v>
      </c>
      <c r="O725" s="118">
        <f>'Data Set'!$AI718</f>
        <v>79.25</v>
      </c>
      <c r="P725" s="118">
        <f>'Data Set'!$AO718</f>
        <v>71</v>
      </c>
      <c r="Q725" s="118">
        <f t="shared" si="22"/>
        <v>74.375</v>
      </c>
      <c r="R725" s="118">
        <f>ROWS($M$9:M725)</f>
        <v>717</v>
      </c>
      <c r="S725" s="118" t="str">
        <f t="shared" si="23"/>
        <v/>
      </c>
      <c r="T725" s="118" t="str">
        <f>IFERROR(SMALL($S$9:$S$908,ROWS($S$9:S725)),"")</f>
        <v/>
      </c>
      <c r="U725" s="118"/>
    </row>
    <row r="726" spans="3:21">
      <c r="C726" t="str">
        <f>IFERROR(INDEX($L$9:$Q$908,$T725,COLUMNS($A$10:A726)),"")</f>
        <v/>
      </c>
      <c r="I726" s="91">
        <v>9</v>
      </c>
      <c r="K726" s="118">
        <f>'Data Set'!$H719</f>
        <v>8</v>
      </c>
      <c r="L726" s="145" t="str">
        <f>Examination!$B721</f>
        <v>Ocean Mcneill</v>
      </c>
      <c r="M726" s="118">
        <f>'Data Set'!$W719</f>
        <v>57.75</v>
      </c>
      <c r="N726" s="118">
        <f>'Data Set'!$AC719</f>
        <v>71.5</v>
      </c>
      <c r="O726" s="118">
        <f>'Data Set'!$AI719</f>
        <v>87.75</v>
      </c>
      <c r="P726" s="118">
        <f>'Data Set'!$AO719</f>
        <v>63.75</v>
      </c>
      <c r="Q726" s="118">
        <f t="shared" si="22"/>
        <v>70.1875</v>
      </c>
      <c r="R726" s="118">
        <f>ROWS($M$9:M726)</f>
        <v>718</v>
      </c>
      <c r="S726" s="118" t="str">
        <f t="shared" si="23"/>
        <v/>
      </c>
      <c r="T726" s="118" t="str">
        <f>IFERROR(SMALL($S$9:$S$908,ROWS($S$9:S726)),"")</f>
        <v/>
      </c>
      <c r="U726" s="118"/>
    </row>
    <row r="727" spans="3:21">
      <c r="C727" t="str">
        <f>IFERROR(INDEX($L$9:$Q$908,$T726,COLUMNS($A$10:A727)),"")</f>
        <v/>
      </c>
      <c r="I727" s="6">
        <v>9</v>
      </c>
      <c r="K727" s="118">
        <f>'Data Set'!$H720</f>
        <v>9</v>
      </c>
      <c r="L727" s="145" t="str">
        <f>Examination!$B722</f>
        <v>Eric Noel</v>
      </c>
      <c r="M727" s="118">
        <f>'Data Set'!$W720</f>
        <v>69.75</v>
      </c>
      <c r="N727" s="118">
        <f>'Data Set'!$AC720</f>
        <v>70.5</v>
      </c>
      <c r="O727" s="118">
        <f>'Data Set'!$AI720</f>
        <v>63</v>
      </c>
      <c r="P727" s="118">
        <f>'Data Set'!$AO720</f>
        <v>75.5</v>
      </c>
      <c r="Q727" s="118">
        <f t="shared" si="22"/>
        <v>69.6875</v>
      </c>
      <c r="R727" s="118">
        <f>ROWS($M$9:M727)</f>
        <v>719</v>
      </c>
      <c r="S727" s="118" t="str">
        <f t="shared" si="23"/>
        <v/>
      </c>
      <c r="T727" s="118" t="str">
        <f>IFERROR(SMALL($S$9:$S$908,ROWS($S$9:S727)),"")</f>
        <v/>
      </c>
      <c r="U727" s="118"/>
    </row>
    <row r="728" spans="3:21">
      <c r="C728" t="str">
        <f>IFERROR(INDEX($L$9:$Q$908,$T727,COLUMNS($A$10:A728)),"")</f>
        <v/>
      </c>
      <c r="I728" s="91">
        <v>9</v>
      </c>
      <c r="K728" s="118">
        <f>'Data Set'!$H721</f>
        <v>9</v>
      </c>
      <c r="L728" s="145" t="str">
        <f>Examination!$B723</f>
        <v>Jia Harrington</v>
      </c>
      <c r="M728" s="118">
        <f>'Data Set'!$W721</f>
        <v>62.75</v>
      </c>
      <c r="N728" s="118">
        <f>'Data Set'!$AC721</f>
        <v>69.25</v>
      </c>
      <c r="O728" s="118">
        <f>'Data Set'!$AI721</f>
        <v>63.5</v>
      </c>
      <c r="P728" s="118">
        <f>'Data Set'!$AO721</f>
        <v>65.25</v>
      </c>
      <c r="Q728" s="118">
        <f t="shared" si="22"/>
        <v>65.1875</v>
      </c>
      <c r="R728" s="118">
        <f>ROWS($M$9:M728)</f>
        <v>720</v>
      </c>
      <c r="S728" s="118" t="str">
        <f t="shared" si="23"/>
        <v/>
      </c>
      <c r="T728" s="118" t="str">
        <f>IFERROR(SMALL($S$9:$S$908,ROWS($S$9:S728)),"")</f>
        <v/>
      </c>
      <c r="U728" s="118"/>
    </row>
    <row r="729" spans="3:21">
      <c r="C729" t="str">
        <f>IFERROR(INDEX($L$9:$Q$908,$T728,COLUMNS($A$10:A729)),"")</f>
        <v/>
      </c>
      <c r="I729" s="6">
        <v>9</v>
      </c>
      <c r="K729" s="118">
        <f>'Data Set'!$H722</f>
        <v>9</v>
      </c>
      <c r="L729" s="145" t="str">
        <f>Examination!$B724</f>
        <v>Isaak Ward</v>
      </c>
      <c r="M729" s="118">
        <f>'Data Set'!$W722</f>
        <v>64.25</v>
      </c>
      <c r="N729" s="118">
        <f>'Data Set'!$AC722</f>
        <v>81.25</v>
      </c>
      <c r="O729" s="118">
        <f>'Data Set'!$AI722</f>
        <v>85.75</v>
      </c>
      <c r="P729" s="118">
        <f>'Data Set'!$AO722</f>
        <v>66</v>
      </c>
      <c r="Q729" s="118">
        <f t="shared" si="22"/>
        <v>74.3125</v>
      </c>
      <c r="R729" s="118">
        <f>ROWS($M$9:M729)</f>
        <v>721</v>
      </c>
      <c r="S729" s="118" t="str">
        <f t="shared" si="23"/>
        <v/>
      </c>
      <c r="T729" s="118" t="str">
        <f>IFERROR(SMALL($S$9:$S$908,ROWS($S$9:S729)),"")</f>
        <v/>
      </c>
      <c r="U729" s="118"/>
    </row>
    <row r="730" spans="3:21">
      <c r="C730" t="str">
        <f>IFERROR(INDEX($L$9:$Q$908,$T729,COLUMNS($A$10:A730)),"")</f>
        <v/>
      </c>
      <c r="I730" s="91">
        <v>9</v>
      </c>
      <c r="K730" s="118">
        <f>'Data Set'!$H723</f>
        <v>9</v>
      </c>
      <c r="L730" s="145" t="str">
        <f>Examination!$B725</f>
        <v>Kiefer Copeland</v>
      </c>
      <c r="M730" s="118">
        <f>'Data Set'!$W723</f>
        <v>68.25</v>
      </c>
      <c r="N730" s="118">
        <f>'Data Set'!$AC723</f>
        <v>76</v>
      </c>
      <c r="O730" s="118">
        <f>'Data Set'!$AI723</f>
        <v>79.5</v>
      </c>
      <c r="P730" s="118">
        <f>'Data Set'!$AO723</f>
        <v>85.75</v>
      </c>
      <c r="Q730" s="118">
        <f t="shared" si="22"/>
        <v>77.375</v>
      </c>
      <c r="R730" s="118">
        <f>ROWS($M$9:M730)</f>
        <v>722</v>
      </c>
      <c r="S730" s="118" t="str">
        <f t="shared" si="23"/>
        <v/>
      </c>
      <c r="T730" s="118" t="str">
        <f>IFERROR(SMALL($S$9:$S$908,ROWS($S$9:S730)),"")</f>
        <v/>
      </c>
      <c r="U730" s="118"/>
    </row>
    <row r="731" spans="3:21">
      <c r="C731" t="str">
        <f>IFERROR(INDEX($L$9:$Q$908,$T730,COLUMNS($A$10:A731)),"")</f>
        <v/>
      </c>
      <c r="I731" s="6">
        <v>9</v>
      </c>
      <c r="K731" s="118">
        <f>'Data Set'!$H724</f>
        <v>9</v>
      </c>
      <c r="L731" s="145" t="str">
        <f>Examination!$B726</f>
        <v>Preston Bennett</v>
      </c>
      <c r="M731" s="118">
        <f>'Data Set'!$W724</f>
        <v>70.25</v>
      </c>
      <c r="N731" s="118">
        <f>'Data Set'!$AC724</f>
        <v>50.25</v>
      </c>
      <c r="O731" s="118">
        <f>'Data Set'!$AI724</f>
        <v>69.25</v>
      </c>
      <c r="P731" s="118">
        <f>'Data Set'!$AO724</f>
        <v>48.5</v>
      </c>
      <c r="Q731" s="118">
        <f t="shared" si="22"/>
        <v>59.5625</v>
      </c>
      <c r="R731" s="118">
        <f>ROWS($M$9:M731)</f>
        <v>723</v>
      </c>
      <c r="S731" s="118" t="str">
        <f t="shared" si="23"/>
        <v/>
      </c>
      <c r="T731" s="118" t="str">
        <f>IFERROR(SMALL($S$9:$S$908,ROWS($S$9:S731)),"")</f>
        <v/>
      </c>
      <c r="U731" s="118"/>
    </row>
    <row r="732" spans="3:21">
      <c r="C732" t="str">
        <f>IFERROR(INDEX($L$9:$Q$908,$T731,COLUMNS($A$10:A732)),"")</f>
        <v/>
      </c>
      <c r="I732" s="91">
        <v>9</v>
      </c>
      <c r="K732" s="118">
        <f>'Data Set'!$H725</f>
        <v>9</v>
      </c>
      <c r="L732" s="145" t="str">
        <f>Examination!$B727</f>
        <v>Essa Petersen</v>
      </c>
      <c r="M732" s="118">
        <f>'Data Set'!$W725</f>
        <v>63.5</v>
      </c>
      <c r="N732" s="118">
        <f>'Data Set'!$AC725</f>
        <v>69.25</v>
      </c>
      <c r="O732" s="118">
        <f>'Data Set'!$AI725</f>
        <v>66.25</v>
      </c>
      <c r="P732" s="118">
        <f>'Data Set'!$AO725</f>
        <v>69</v>
      </c>
      <c r="Q732" s="118">
        <f t="shared" si="22"/>
        <v>67</v>
      </c>
      <c r="R732" s="118">
        <f>ROWS($M$9:M732)</f>
        <v>724</v>
      </c>
      <c r="S732" s="118" t="str">
        <f t="shared" si="23"/>
        <v/>
      </c>
      <c r="T732" s="118" t="str">
        <f>IFERROR(SMALL($S$9:$S$908,ROWS($S$9:S732)),"")</f>
        <v/>
      </c>
      <c r="U732" s="118"/>
    </row>
    <row r="733" spans="3:21">
      <c r="C733" t="str">
        <f>IFERROR(INDEX($L$9:$Q$908,$T732,COLUMNS($A$10:A733)),"")</f>
        <v/>
      </c>
      <c r="I733" s="6">
        <v>9</v>
      </c>
      <c r="K733" s="118">
        <f>'Data Set'!$H726</f>
        <v>9</v>
      </c>
      <c r="L733" s="145" t="str">
        <f>Examination!$B728</f>
        <v>Connor Prince</v>
      </c>
      <c r="M733" s="118">
        <f>'Data Set'!$W726</f>
        <v>65.75</v>
      </c>
      <c r="N733" s="118">
        <f>'Data Set'!$AC726</f>
        <v>63.75</v>
      </c>
      <c r="O733" s="118">
        <f>'Data Set'!$AI726</f>
        <v>76.75</v>
      </c>
      <c r="P733" s="118">
        <f>'Data Set'!$AO726</f>
        <v>75.75</v>
      </c>
      <c r="Q733" s="118">
        <f t="shared" si="22"/>
        <v>70.5</v>
      </c>
      <c r="R733" s="118">
        <f>ROWS($M$9:M733)</f>
        <v>725</v>
      </c>
      <c r="S733" s="118" t="str">
        <f t="shared" si="23"/>
        <v/>
      </c>
      <c r="T733" s="118" t="str">
        <f>IFERROR(SMALL($S$9:$S$908,ROWS($S$9:S733)),"")</f>
        <v/>
      </c>
      <c r="U733" s="118"/>
    </row>
    <row r="734" spans="3:21">
      <c r="C734" t="str">
        <f>IFERROR(INDEX($L$9:$Q$908,$T733,COLUMNS($A$10:A734)),"")</f>
        <v/>
      </c>
      <c r="I734" s="91">
        <v>9</v>
      </c>
      <c r="K734" s="118">
        <f>'Data Set'!$H727</f>
        <v>9</v>
      </c>
      <c r="L734" s="145" t="str">
        <f>Examination!$B729</f>
        <v>Shuaib Gallagher</v>
      </c>
      <c r="M734" s="118">
        <f>'Data Set'!$W727</f>
        <v>51.75</v>
      </c>
      <c r="N734" s="118">
        <f>'Data Set'!$AC727</f>
        <v>75.5</v>
      </c>
      <c r="O734" s="118">
        <f>'Data Set'!$AI727</f>
        <v>65</v>
      </c>
      <c r="P734" s="118">
        <f>'Data Set'!$AO727</f>
        <v>52</v>
      </c>
      <c r="Q734" s="118">
        <f t="shared" si="22"/>
        <v>61.0625</v>
      </c>
      <c r="R734" s="118">
        <f>ROWS($M$9:M734)</f>
        <v>726</v>
      </c>
      <c r="S734" s="118" t="str">
        <f t="shared" si="23"/>
        <v/>
      </c>
      <c r="T734" s="118" t="str">
        <f>IFERROR(SMALL($S$9:$S$908,ROWS($S$9:S734)),"")</f>
        <v/>
      </c>
      <c r="U734" s="118"/>
    </row>
    <row r="735" spans="3:21">
      <c r="C735" t="str">
        <f>IFERROR(INDEX($L$9:$Q$908,$T734,COLUMNS($A$10:A735)),"")</f>
        <v/>
      </c>
      <c r="I735" s="6">
        <v>9</v>
      </c>
      <c r="K735" s="118">
        <f>'Data Set'!$H728</f>
        <v>9</v>
      </c>
      <c r="L735" s="145" t="str">
        <f>Examination!$B730</f>
        <v>Chanelle Haynes</v>
      </c>
      <c r="M735" s="118">
        <f>'Data Set'!$W728</f>
        <v>66.5</v>
      </c>
      <c r="N735" s="118">
        <f>'Data Set'!$AC728</f>
        <v>72.75</v>
      </c>
      <c r="O735" s="118">
        <f>'Data Set'!$AI728</f>
        <v>71.5</v>
      </c>
      <c r="P735" s="118">
        <f>'Data Set'!$AO728</f>
        <v>64.75</v>
      </c>
      <c r="Q735" s="118">
        <f t="shared" si="22"/>
        <v>68.875</v>
      </c>
      <c r="R735" s="118">
        <f>ROWS($M$9:M735)</f>
        <v>727</v>
      </c>
      <c r="S735" s="118" t="str">
        <f t="shared" si="23"/>
        <v/>
      </c>
      <c r="T735" s="118" t="str">
        <f>IFERROR(SMALL($S$9:$S$908,ROWS($S$9:S735)),"")</f>
        <v/>
      </c>
      <c r="U735" s="118"/>
    </row>
    <row r="736" spans="3:21">
      <c r="C736" t="str">
        <f>IFERROR(INDEX($L$9:$Q$908,$T735,COLUMNS($A$10:A736)),"")</f>
        <v/>
      </c>
      <c r="I736" s="91">
        <v>9</v>
      </c>
      <c r="K736" s="118">
        <f>'Data Set'!$H729</f>
        <v>9</v>
      </c>
      <c r="L736" s="145" t="str">
        <f>Examination!$B731</f>
        <v>Gerard Grant</v>
      </c>
      <c r="M736" s="118">
        <f>'Data Set'!$W729</f>
        <v>69.25</v>
      </c>
      <c r="N736" s="118">
        <f>'Data Set'!$AC729</f>
        <v>72.75</v>
      </c>
      <c r="O736" s="118">
        <f>'Data Set'!$AI729</f>
        <v>69.25</v>
      </c>
      <c r="P736" s="118">
        <f>'Data Set'!$AO729</f>
        <v>78.25</v>
      </c>
      <c r="Q736" s="118">
        <f t="shared" si="22"/>
        <v>72.375</v>
      </c>
      <c r="R736" s="118">
        <f>ROWS($M$9:M736)</f>
        <v>728</v>
      </c>
      <c r="S736" s="118" t="str">
        <f t="shared" si="23"/>
        <v/>
      </c>
      <c r="T736" s="118" t="str">
        <f>IFERROR(SMALL($S$9:$S$908,ROWS($S$9:S736)),"")</f>
        <v/>
      </c>
      <c r="U736" s="118"/>
    </row>
    <row r="737" spans="3:21">
      <c r="C737" t="str">
        <f>IFERROR(INDEX($L$9:$Q$908,$T736,COLUMNS($A$10:A737)),"")</f>
        <v/>
      </c>
      <c r="I737" s="6">
        <v>9</v>
      </c>
      <c r="K737" s="118">
        <f>'Data Set'!$H730</f>
        <v>9</v>
      </c>
      <c r="L737" s="145" t="str">
        <f>Examination!$B732</f>
        <v>Maariya Goldsmith</v>
      </c>
      <c r="M737" s="118">
        <f>'Data Set'!$W730</f>
        <v>66.25</v>
      </c>
      <c r="N737" s="118">
        <f>'Data Set'!$AC730</f>
        <v>76.5</v>
      </c>
      <c r="O737" s="118">
        <f>'Data Set'!$AI730</f>
        <v>89.75</v>
      </c>
      <c r="P737" s="118">
        <f>'Data Set'!$AO730</f>
        <v>84.75</v>
      </c>
      <c r="Q737" s="118">
        <f t="shared" si="22"/>
        <v>79.3125</v>
      </c>
      <c r="R737" s="118">
        <f>ROWS($M$9:M737)</f>
        <v>729</v>
      </c>
      <c r="S737" s="118" t="str">
        <f t="shared" si="23"/>
        <v/>
      </c>
      <c r="T737" s="118" t="str">
        <f>IFERROR(SMALL($S$9:$S$908,ROWS($S$9:S737)),"")</f>
        <v/>
      </c>
      <c r="U737" s="118"/>
    </row>
    <row r="738" spans="3:21">
      <c r="C738" t="str">
        <f>IFERROR(INDEX($L$9:$Q$908,$T737,COLUMNS($A$10:A738)),"")</f>
        <v/>
      </c>
      <c r="I738" s="91">
        <v>9</v>
      </c>
      <c r="K738" s="118">
        <f>'Data Set'!$H731</f>
        <v>9</v>
      </c>
      <c r="L738" s="145" t="str">
        <f>Examination!$B733</f>
        <v>Bessie Millar</v>
      </c>
      <c r="M738" s="118">
        <f>'Data Set'!$W731</f>
        <v>67.25</v>
      </c>
      <c r="N738" s="118">
        <f>'Data Set'!$AC731</f>
        <v>56.25</v>
      </c>
      <c r="O738" s="118">
        <f>'Data Set'!$AI731</f>
        <v>60.75</v>
      </c>
      <c r="P738" s="118">
        <f>'Data Set'!$AO731</f>
        <v>76.5</v>
      </c>
      <c r="Q738" s="118">
        <f t="shared" si="22"/>
        <v>65.1875</v>
      </c>
      <c r="R738" s="118">
        <f>ROWS($M$9:M738)</f>
        <v>730</v>
      </c>
      <c r="S738" s="118" t="str">
        <f t="shared" si="23"/>
        <v/>
      </c>
      <c r="T738" s="118" t="str">
        <f>IFERROR(SMALL($S$9:$S$908,ROWS($S$9:S738)),"")</f>
        <v/>
      </c>
      <c r="U738" s="118"/>
    </row>
    <row r="739" spans="3:21">
      <c r="C739" t="str">
        <f>IFERROR(INDEX($L$9:$Q$908,$T738,COLUMNS($A$10:A739)),"")</f>
        <v/>
      </c>
      <c r="I739" s="6">
        <v>9</v>
      </c>
      <c r="K739" s="118">
        <f>'Data Set'!$H732</f>
        <v>9</v>
      </c>
      <c r="L739" s="145" t="str">
        <f>Examination!$B734</f>
        <v>Yuvaan Pacheco</v>
      </c>
      <c r="M739" s="118">
        <f>'Data Set'!$W732</f>
        <v>68.5</v>
      </c>
      <c r="N739" s="118">
        <f>'Data Set'!$AC732</f>
        <v>86.25</v>
      </c>
      <c r="O739" s="118">
        <f>'Data Set'!$AI732</f>
        <v>57.75</v>
      </c>
      <c r="P739" s="118">
        <f>'Data Set'!$AO732</f>
        <v>65.75</v>
      </c>
      <c r="Q739" s="118">
        <f t="shared" si="22"/>
        <v>69.5625</v>
      </c>
      <c r="R739" s="118">
        <f>ROWS($M$9:M739)</f>
        <v>731</v>
      </c>
      <c r="S739" s="118" t="str">
        <f t="shared" si="23"/>
        <v/>
      </c>
      <c r="T739" s="118" t="str">
        <f>IFERROR(SMALL($S$9:$S$908,ROWS($S$9:S739)),"")</f>
        <v/>
      </c>
      <c r="U739" s="118"/>
    </row>
    <row r="740" spans="3:21">
      <c r="C740" t="str">
        <f>IFERROR(INDEX($L$9:$Q$908,$T739,COLUMNS($A$10:A740)),"")</f>
        <v/>
      </c>
      <c r="I740" s="91">
        <v>9</v>
      </c>
      <c r="K740" s="118">
        <f>'Data Set'!$H733</f>
        <v>9</v>
      </c>
      <c r="L740" s="145" t="str">
        <f>Examination!$B735</f>
        <v>Mohammed Wormald</v>
      </c>
      <c r="M740" s="118">
        <f>'Data Set'!$W733</f>
        <v>77.5</v>
      </c>
      <c r="N740" s="118">
        <f>'Data Set'!$AC733</f>
        <v>71.5</v>
      </c>
      <c r="O740" s="118">
        <f>'Data Set'!$AI733</f>
        <v>76</v>
      </c>
      <c r="P740" s="118">
        <f>'Data Set'!$AO733</f>
        <v>66.5</v>
      </c>
      <c r="Q740" s="118">
        <f t="shared" si="22"/>
        <v>72.875</v>
      </c>
      <c r="R740" s="118">
        <f>ROWS($M$9:M740)</f>
        <v>732</v>
      </c>
      <c r="S740" s="118" t="str">
        <f t="shared" si="23"/>
        <v/>
      </c>
      <c r="T740" s="118" t="str">
        <f>IFERROR(SMALL($S$9:$S$908,ROWS($S$9:S740)),"")</f>
        <v/>
      </c>
      <c r="U740" s="118"/>
    </row>
    <row r="741" spans="3:21">
      <c r="C741" t="str">
        <f>IFERROR(INDEX($L$9:$Q$908,$T740,COLUMNS($A$10:A741)),"")</f>
        <v/>
      </c>
      <c r="I741" s="6">
        <v>9</v>
      </c>
      <c r="K741" s="118">
        <f>'Data Set'!$H734</f>
        <v>9</v>
      </c>
      <c r="L741" s="145" t="str">
        <f>Examination!$B736</f>
        <v>Steve Wright</v>
      </c>
      <c r="M741" s="118">
        <f>'Data Set'!$W734</f>
        <v>58</v>
      </c>
      <c r="N741" s="118">
        <f>'Data Set'!$AC734</f>
        <v>42.25</v>
      </c>
      <c r="O741" s="118">
        <f>'Data Set'!$AI734</f>
        <v>63</v>
      </c>
      <c r="P741" s="118">
        <f>'Data Set'!$AO734</f>
        <v>68.25</v>
      </c>
      <c r="Q741" s="118">
        <f t="shared" si="22"/>
        <v>57.875</v>
      </c>
      <c r="R741" s="118">
        <f>ROWS($M$9:M741)</f>
        <v>733</v>
      </c>
      <c r="S741" s="118" t="str">
        <f t="shared" si="23"/>
        <v/>
      </c>
      <c r="T741" s="118" t="str">
        <f>IFERROR(SMALL($S$9:$S$908,ROWS($S$9:S741)),"")</f>
        <v/>
      </c>
      <c r="U741" s="118"/>
    </row>
    <row r="742" spans="3:21">
      <c r="C742" t="str">
        <f>IFERROR(INDEX($L$9:$Q$908,$T741,COLUMNS($A$10:A742)),"")</f>
        <v/>
      </c>
      <c r="I742" s="91">
        <v>9</v>
      </c>
      <c r="K742" s="118">
        <f>'Data Set'!$H735</f>
        <v>9</v>
      </c>
      <c r="L742" s="145" t="str">
        <f>Examination!$B737</f>
        <v>Ines Cotton</v>
      </c>
      <c r="M742" s="118">
        <f>'Data Set'!$W735</f>
        <v>69.25</v>
      </c>
      <c r="N742" s="118">
        <f>'Data Set'!$AC735</f>
        <v>67.25</v>
      </c>
      <c r="O742" s="118">
        <f>'Data Set'!$AI735</f>
        <v>63.5</v>
      </c>
      <c r="P742" s="118">
        <f>'Data Set'!$AO735</f>
        <v>69.75</v>
      </c>
      <c r="Q742" s="118">
        <f t="shared" si="22"/>
        <v>67.4375</v>
      </c>
      <c r="R742" s="118">
        <f>ROWS($M$9:M742)</f>
        <v>734</v>
      </c>
      <c r="S742" s="118" t="str">
        <f t="shared" si="23"/>
        <v/>
      </c>
      <c r="T742" s="118" t="str">
        <f>IFERROR(SMALL($S$9:$S$908,ROWS($S$9:S742)),"")</f>
        <v/>
      </c>
      <c r="U742" s="118"/>
    </row>
    <row r="743" spans="3:21">
      <c r="C743" t="str">
        <f>IFERROR(INDEX($L$9:$Q$908,$T742,COLUMNS($A$10:A743)),"")</f>
        <v/>
      </c>
      <c r="I743" s="6">
        <v>9</v>
      </c>
      <c r="K743" s="118">
        <f>'Data Set'!$H736</f>
        <v>9</v>
      </c>
      <c r="L743" s="145" t="str">
        <f>Examination!$B738</f>
        <v>Roshni Robinson</v>
      </c>
      <c r="M743" s="118">
        <f>'Data Set'!$W736</f>
        <v>56.75</v>
      </c>
      <c r="N743" s="118">
        <f>'Data Set'!$AC736</f>
        <v>70.75</v>
      </c>
      <c r="O743" s="118">
        <f>'Data Set'!$AI736</f>
        <v>71</v>
      </c>
      <c r="P743" s="118">
        <f>'Data Set'!$AO736</f>
        <v>75.25</v>
      </c>
      <c r="Q743" s="118">
        <f t="shared" si="22"/>
        <v>68.4375</v>
      </c>
      <c r="R743" s="118">
        <f>ROWS($M$9:M743)</f>
        <v>735</v>
      </c>
      <c r="S743" s="118" t="str">
        <f t="shared" si="23"/>
        <v/>
      </c>
      <c r="T743" s="118" t="str">
        <f>IFERROR(SMALL($S$9:$S$908,ROWS($S$9:S743)),"")</f>
        <v/>
      </c>
      <c r="U743" s="118"/>
    </row>
    <row r="744" spans="3:21">
      <c r="C744" t="str">
        <f>IFERROR(INDEX($L$9:$Q$908,$T743,COLUMNS($A$10:A744)),"")</f>
        <v/>
      </c>
      <c r="I744" s="91">
        <v>9</v>
      </c>
      <c r="K744" s="118">
        <f>'Data Set'!$H737</f>
        <v>9</v>
      </c>
      <c r="L744" s="145" t="str">
        <f>Examination!$B739</f>
        <v>Francesco Churchill</v>
      </c>
      <c r="M744" s="118">
        <f>'Data Set'!$W737</f>
        <v>62.5</v>
      </c>
      <c r="N744" s="118">
        <f>'Data Set'!$AC737</f>
        <v>65.5</v>
      </c>
      <c r="O744" s="118">
        <f>'Data Set'!$AI737</f>
        <v>72.75</v>
      </c>
      <c r="P744" s="118">
        <f>'Data Set'!$AO737</f>
        <v>64.5</v>
      </c>
      <c r="Q744" s="118">
        <f t="shared" si="22"/>
        <v>66.3125</v>
      </c>
      <c r="R744" s="118">
        <f>ROWS($M$9:M744)</f>
        <v>736</v>
      </c>
      <c r="S744" s="118" t="str">
        <f t="shared" si="23"/>
        <v/>
      </c>
      <c r="T744" s="118" t="str">
        <f>IFERROR(SMALL($S$9:$S$908,ROWS($S$9:S744)),"")</f>
        <v/>
      </c>
      <c r="U744" s="118"/>
    </row>
    <row r="745" spans="3:21">
      <c r="C745" t="str">
        <f>IFERROR(INDEX($L$9:$Q$908,$T744,COLUMNS($A$10:A745)),"")</f>
        <v/>
      </c>
      <c r="I745" s="6">
        <v>9</v>
      </c>
      <c r="K745" s="118">
        <f>'Data Set'!$H738</f>
        <v>9</v>
      </c>
      <c r="L745" s="145" t="str">
        <f>Examination!$B740</f>
        <v>Sofie Leonard</v>
      </c>
      <c r="M745" s="118">
        <f>'Data Set'!$W738</f>
        <v>74.5</v>
      </c>
      <c r="N745" s="118">
        <f>'Data Set'!$AC738</f>
        <v>73.25</v>
      </c>
      <c r="O745" s="118">
        <f>'Data Set'!$AI738</f>
        <v>77.5</v>
      </c>
      <c r="P745" s="118">
        <f>'Data Set'!$AO738</f>
        <v>61</v>
      </c>
      <c r="Q745" s="118">
        <f t="shared" si="22"/>
        <v>71.5625</v>
      </c>
      <c r="R745" s="118">
        <f>ROWS($M$9:M745)</f>
        <v>737</v>
      </c>
      <c r="S745" s="118" t="str">
        <f t="shared" si="23"/>
        <v/>
      </c>
      <c r="T745" s="118" t="str">
        <f>IFERROR(SMALL($S$9:$S$908,ROWS($S$9:S745)),"")</f>
        <v/>
      </c>
      <c r="U745" s="118"/>
    </row>
    <row r="746" spans="3:21">
      <c r="C746" t="str">
        <f>IFERROR(INDEX($L$9:$Q$908,$T745,COLUMNS($A$10:A746)),"")</f>
        <v/>
      </c>
      <c r="I746" s="91">
        <v>9</v>
      </c>
      <c r="K746" s="118">
        <f>'Data Set'!$H739</f>
        <v>9</v>
      </c>
      <c r="L746" s="145" t="str">
        <f>Examination!$B741</f>
        <v>Rochelle Cooley</v>
      </c>
      <c r="M746" s="118">
        <f>'Data Set'!$W739</f>
        <v>81.75</v>
      </c>
      <c r="N746" s="118">
        <f>'Data Set'!$AC739</f>
        <v>72.75</v>
      </c>
      <c r="O746" s="118">
        <f>'Data Set'!$AI739</f>
        <v>59.25</v>
      </c>
      <c r="P746" s="118">
        <f>'Data Set'!$AO739</f>
        <v>54.5</v>
      </c>
      <c r="Q746" s="118">
        <f t="shared" si="22"/>
        <v>67.0625</v>
      </c>
      <c r="R746" s="118">
        <f>ROWS($M$9:M746)</f>
        <v>738</v>
      </c>
      <c r="S746" s="118" t="str">
        <f t="shared" si="23"/>
        <v/>
      </c>
      <c r="T746" s="118" t="str">
        <f>IFERROR(SMALL($S$9:$S$908,ROWS($S$9:S746)),"")</f>
        <v/>
      </c>
      <c r="U746" s="118"/>
    </row>
    <row r="747" spans="3:21">
      <c r="C747" t="str">
        <f>IFERROR(INDEX($L$9:$Q$908,$T746,COLUMNS($A$10:A747)),"")</f>
        <v/>
      </c>
      <c r="I747" s="6">
        <v>9</v>
      </c>
      <c r="K747" s="118">
        <f>'Data Set'!$H740</f>
        <v>9</v>
      </c>
      <c r="L747" s="145" t="str">
        <f>Examination!$B742</f>
        <v>Shaan O'Neill</v>
      </c>
      <c r="M747" s="118">
        <f>'Data Set'!$W740</f>
        <v>54.5</v>
      </c>
      <c r="N747" s="118">
        <f>'Data Set'!$AC740</f>
        <v>61.25</v>
      </c>
      <c r="O747" s="118">
        <f>'Data Set'!$AI740</f>
        <v>57.25</v>
      </c>
      <c r="P747" s="118">
        <f>'Data Set'!$AO740</f>
        <v>78</v>
      </c>
      <c r="Q747" s="118">
        <f t="shared" si="22"/>
        <v>62.75</v>
      </c>
      <c r="R747" s="118">
        <f>ROWS($M$9:M747)</f>
        <v>739</v>
      </c>
      <c r="S747" s="118" t="str">
        <f t="shared" si="23"/>
        <v/>
      </c>
      <c r="T747" s="118" t="str">
        <f>IFERROR(SMALL($S$9:$S$908,ROWS($S$9:S747)),"")</f>
        <v/>
      </c>
      <c r="U747" s="118"/>
    </row>
    <row r="748" spans="3:21">
      <c r="C748" t="str">
        <f>IFERROR(INDEX($L$9:$Q$908,$T747,COLUMNS($A$10:A748)),"")</f>
        <v/>
      </c>
      <c r="I748" s="91">
        <v>9</v>
      </c>
      <c r="K748" s="118">
        <f>'Data Set'!$H741</f>
        <v>9</v>
      </c>
      <c r="L748" s="145" t="str">
        <f>Examination!$B743</f>
        <v>Taine Cleveland</v>
      </c>
      <c r="M748" s="118">
        <f>'Data Set'!$W741</f>
        <v>79.25</v>
      </c>
      <c r="N748" s="118">
        <f>'Data Set'!$AC741</f>
        <v>71</v>
      </c>
      <c r="O748" s="118">
        <f>'Data Set'!$AI741</f>
        <v>91.5</v>
      </c>
      <c r="P748" s="118">
        <f>'Data Set'!$AO741</f>
        <v>51</v>
      </c>
      <c r="Q748" s="118">
        <f t="shared" si="22"/>
        <v>73.1875</v>
      </c>
      <c r="R748" s="118">
        <f>ROWS($M$9:M748)</f>
        <v>740</v>
      </c>
      <c r="S748" s="118" t="str">
        <f t="shared" si="23"/>
        <v/>
      </c>
      <c r="T748" s="118" t="str">
        <f>IFERROR(SMALL($S$9:$S$908,ROWS($S$9:S748)),"")</f>
        <v/>
      </c>
      <c r="U748" s="118"/>
    </row>
    <row r="749" spans="3:21">
      <c r="C749" t="str">
        <f>IFERROR(INDEX($L$9:$Q$908,$T748,COLUMNS($A$10:A749)),"")</f>
        <v/>
      </c>
      <c r="I749" s="6">
        <v>9</v>
      </c>
      <c r="K749" s="118">
        <f>'Data Set'!$H742</f>
        <v>9</v>
      </c>
      <c r="L749" s="145" t="str">
        <f>Examination!$B744</f>
        <v>Lulu Frost</v>
      </c>
      <c r="M749" s="118">
        <f>'Data Set'!$W742</f>
        <v>76.25</v>
      </c>
      <c r="N749" s="118">
        <f>'Data Set'!$AC742</f>
        <v>69</v>
      </c>
      <c r="O749" s="118">
        <f>'Data Set'!$AI742</f>
        <v>79.25</v>
      </c>
      <c r="P749" s="118">
        <f>'Data Set'!$AO742</f>
        <v>65.25</v>
      </c>
      <c r="Q749" s="118">
        <f t="shared" si="22"/>
        <v>72.4375</v>
      </c>
      <c r="R749" s="118">
        <f>ROWS($M$9:M749)</f>
        <v>741</v>
      </c>
      <c r="S749" s="118" t="str">
        <f t="shared" si="23"/>
        <v/>
      </c>
      <c r="T749" s="118" t="str">
        <f>IFERROR(SMALL($S$9:$S$908,ROWS($S$9:S749)),"")</f>
        <v/>
      </c>
      <c r="U749" s="118"/>
    </row>
    <row r="750" spans="3:21">
      <c r="C750" t="str">
        <f>IFERROR(INDEX($L$9:$Q$908,$T749,COLUMNS($A$10:A750)),"")</f>
        <v/>
      </c>
      <c r="I750" s="91">
        <v>9</v>
      </c>
      <c r="K750" s="118">
        <f>'Data Set'!$H743</f>
        <v>9</v>
      </c>
      <c r="L750" s="145" t="str">
        <f>Examination!$B745</f>
        <v>Zaine Broughton</v>
      </c>
      <c r="M750" s="118">
        <f>'Data Set'!$W743</f>
        <v>64</v>
      </c>
      <c r="N750" s="118">
        <f>'Data Set'!$AC743</f>
        <v>70.75</v>
      </c>
      <c r="O750" s="118">
        <f>'Data Set'!$AI743</f>
        <v>71.25</v>
      </c>
      <c r="P750" s="118">
        <f>'Data Set'!$AO743</f>
        <v>71.5</v>
      </c>
      <c r="Q750" s="118">
        <f t="shared" si="22"/>
        <v>69.375</v>
      </c>
      <c r="R750" s="118">
        <f>ROWS($M$9:M750)</f>
        <v>742</v>
      </c>
      <c r="S750" s="118" t="str">
        <f t="shared" si="23"/>
        <v/>
      </c>
      <c r="T750" s="118" t="str">
        <f>IFERROR(SMALL($S$9:$S$908,ROWS($S$9:S750)),"")</f>
        <v/>
      </c>
      <c r="U750" s="118"/>
    </row>
    <row r="751" spans="3:21">
      <c r="C751" t="str">
        <f>IFERROR(INDEX($L$9:$Q$908,$T750,COLUMNS($A$10:A751)),"")</f>
        <v/>
      </c>
      <c r="I751" s="6">
        <v>9</v>
      </c>
      <c r="K751" s="118">
        <f>'Data Set'!$H744</f>
        <v>9</v>
      </c>
      <c r="L751" s="145" t="str">
        <f>Examination!$B746</f>
        <v>Courtney Lovell</v>
      </c>
      <c r="M751" s="118">
        <f>'Data Set'!$W744</f>
        <v>54.5</v>
      </c>
      <c r="N751" s="118">
        <f>'Data Set'!$AC744</f>
        <v>72</v>
      </c>
      <c r="O751" s="118">
        <f>'Data Set'!$AI744</f>
        <v>42.5</v>
      </c>
      <c r="P751" s="118">
        <f>'Data Set'!$AO744</f>
        <v>70.25</v>
      </c>
      <c r="Q751" s="118">
        <f t="shared" si="22"/>
        <v>59.8125</v>
      </c>
      <c r="R751" s="118">
        <f>ROWS($M$9:M751)</f>
        <v>743</v>
      </c>
      <c r="S751" s="118" t="str">
        <f t="shared" si="23"/>
        <v/>
      </c>
      <c r="T751" s="118" t="str">
        <f>IFERROR(SMALL($S$9:$S$908,ROWS($S$9:S751)),"")</f>
        <v/>
      </c>
      <c r="U751" s="118"/>
    </row>
    <row r="752" spans="3:21">
      <c r="C752" t="str">
        <f>IFERROR(INDEX($L$9:$Q$908,$T751,COLUMNS($A$10:A752)),"")</f>
        <v/>
      </c>
      <c r="I752" s="91">
        <v>9</v>
      </c>
      <c r="K752" s="118">
        <f>'Data Set'!$H745</f>
        <v>9</v>
      </c>
      <c r="L752" s="145" t="str">
        <f>Examination!$B747</f>
        <v>Sunil Ware</v>
      </c>
      <c r="M752" s="118">
        <f>'Data Set'!$W745</f>
        <v>68.5</v>
      </c>
      <c r="N752" s="118">
        <f>'Data Set'!$AC745</f>
        <v>61.75</v>
      </c>
      <c r="O752" s="118">
        <f>'Data Set'!$AI745</f>
        <v>54.25</v>
      </c>
      <c r="P752" s="118">
        <f>'Data Set'!$AO745</f>
        <v>85</v>
      </c>
      <c r="Q752" s="118">
        <f t="shared" si="22"/>
        <v>67.375</v>
      </c>
      <c r="R752" s="118">
        <f>ROWS($M$9:M752)</f>
        <v>744</v>
      </c>
      <c r="S752" s="118" t="str">
        <f t="shared" si="23"/>
        <v/>
      </c>
      <c r="T752" s="118" t="str">
        <f>IFERROR(SMALL($S$9:$S$908,ROWS($S$9:S752)),"")</f>
        <v/>
      </c>
      <c r="U752" s="118"/>
    </row>
    <row r="753" spans="3:21">
      <c r="C753" t="str">
        <f>IFERROR(INDEX($L$9:$Q$908,$T752,COLUMNS($A$10:A753)),"")</f>
        <v/>
      </c>
      <c r="I753" s="6">
        <v>9</v>
      </c>
      <c r="K753" s="118">
        <f>'Data Set'!$H746</f>
        <v>9</v>
      </c>
      <c r="L753" s="145" t="str">
        <f>Examination!$B748</f>
        <v>Nell Burnett</v>
      </c>
      <c r="M753" s="118">
        <f>'Data Set'!$W746</f>
        <v>69.75</v>
      </c>
      <c r="N753" s="118">
        <f>'Data Set'!$AC746</f>
        <v>66</v>
      </c>
      <c r="O753" s="118">
        <f>'Data Set'!$AI746</f>
        <v>58.25</v>
      </c>
      <c r="P753" s="118">
        <f>'Data Set'!$AO746</f>
        <v>70.25</v>
      </c>
      <c r="Q753" s="118">
        <f t="shared" si="22"/>
        <v>66.0625</v>
      </c>
      <c r="R753" s="118">
        <f>ROWS($M$9:M753)</f>
        <v>745</v>
      </c>
      <c r="S753" s="118" t="str">
        <f t="shared" si="23"/>
        <v/>
      </c>
      <c r="T753" s="118" t="str">
        <f>IFERROR(SMALL($S$9:$S$908,ROWS($S$9:S753)),"")</f>
        <v/>
      </c>
      <c r="U753" s="118"/>
    </row>
    <row r="754" spans="3:21">
      <c r="C754" t="str">
        <f>IFERROR(INDEX($L$9:$Q$908,$T753,COLUMNS($A$10:A754)),"")</f>
        <v/>
      </c>
      <c r="I754" s="91">
        <v>9</v>
      </c>
      <c r="K754" s="118">
        <f>'Data Set'!$H747</f>
        <v>9</v>
      </c>
      <c r="L754" s="145" t="str">
        <f>Examination!$B749</f>
        <v>Daniele Macias</v>
      </c>
      <c r="M754" s="118">
        <f>'Data Set'!$W747</f>
        <v>71.5</v>
      </c>
      <c r="N754" s="118">
        <f>'Data Set'!$AC747</f>
        <v>71.75</v>
      </c>
      <c r="O754" s="118">
        <f>'Data Set'!$AI747</f>
        <v>55.75</v>
      </c>
      <c r="P754" s="118">
        <f>'Data Set'!$AO747</f>
        <v>73</v>
      </c>
      <c r="Q754" s="118">
        <f t="shared" si="22"/>
        <v>68</v>
      </c>
      <c r="R754" s="118">
        <f>ROWS($M$9:M754)</f>
        <v>746</v>
      </c>
      <c r="S754" s="118" t="str">
        <f t="shared" si="23"/>
        <v/>
      </c>
      <c r="T754" s="118" t="str">
        <f>IFERROR(SMALL($S$9:$S$908,ROWS($S$9:S754)),"")</f>
        <v/>
      </c>
      <c r="U754" s="118"/>
    </row>
    <row r="755" spans="3:21">
      <c r="C755" t="str">
        <f>IFERROR(INDEX($L$9:$Q$908,$T754,COLUMNS($A$10:A755)),"")</f>
        <v/>
      </c>
      <c r="I755" s="6">
        <v>9</v>
      </c>
      <c r="K755" s="118">
        <f>'Data Set'!$H748</f>
        <v>9</v>
      </c>
      <c r="L755" s="145" t="str">
        <f>Examination!$B750</f>
        <v>Zaki Kaur</v>
      </c>
      <c r="M755" s="118">
        <f>'Data Set'!$W748</f>
        <v>70.75</v>
      </c>
      <c r="N755" s="118">
        <f>'Data Set'!$AC748</f>
        <v>52.75</v>
      </c>
      <c r="O755" s="118">
        <f>'Data Set'!$AI748</f>
        <v>63.25</v>
      </c>
      <c r="P755" s="118">
        <f>'Data Set'!$AO748</f>
        <v>62.75</v>
      </c>
      <c r="Q755" s="118">
        <f t="shared" si="22"/>
        <v>62.375</v>
      </c>
      <c r="R755" s="118">
        <f>ROWS($M$9:M755)</f>
        <v>747</v>
      </c>
      <c r="S755" s="118" t="str">
        <f t="shared" si="23"/>
        <v/>
      </c>
      <c r="T755" s="118" t="str">
        <f>IFERROR(SMALL($S$9:$S$908,ROWS($S$9:S755)),"")</f>
        <v/>
      </c>
      <c r="U755" s="118"/>
    </row>
    <row r="756" spans="3:21">
      <c r="C756" t="str">
        <f>IFERROR(INDEX($L$9:$Q$908,$T755,COLUMNS($A$10:A756)),"")</f>
        <v/>
      </c>
      <c r="I756" s="91">
        <v>9</v>
      </c>
      <c r="K756" s="118">
        <f>'Data Set'!$H749</f>
        <v>9</v>
      </c>
      <c r="L756" s="145" t="str">
        <f>Examination!$B751</f>
        <v>Hadi Finch</v>
      </c>
      <c r="M756" s="118">
        <f>'Data Set'!$W749</f>
        <v>59</v>
      </c>
      <c r="N756" s="118">
        <f>'Data Set'!$AC749</f>
        <v>81</v>
      </c>
      <c r="O756" s="118">
        <f>'Data Set'!$AI749</f>
        <v>65.5</v>
      </c>
      <c r="P756" s="118">
        <f>'Data Set'!$AO749</f>
        <v>69.5</v>
      </c>
      <c r="Q756" s="118">
        <f t="shared" si="22"/>
        <v>68.75</v>
      </c>
      <c r="R756" s="118">
        <f>ROWS($M$9:M756)</f>
        <v>748</v>
      </c>
      <c r="S756" s="118" t="str">
        <f t="shared" si="23"/>
        <v/>
      </c>
      <c r="T756" s="118" t="str">
        <f>IFERROR(SMALL($S$9:$S$908,ROWS($S$9:S756)),"")</f>
        <v/>
      </c>
      <c r="U756" s="118"/>
    </row>
    <row r="757" spans="3:21">
      <c r="C757" t="str">
        <f>IFERROR(INDEX($L$9:$Q$908,$T756,COLUMNS($A$10:A757)),"")</f>
        <v/>
      </c>
      <c r="I757" s="6">
        <v>9</v>
      </c>
      <c r="K757" s="118">
        <f>'Data Set'!$H750</f>
        <v>9</v>
      </c>
      <c r="L757" s="145" t="str">
        <f>Examination!$B752</f>
        <v>Kayley Barajas</v>
      </c>
      <c r="M757" s="118">
        <f>'Data Set'!$W750</f>
        <v>56</v>
      </c>
      <c r="N757" s="118">
        <f>'Data Set'!$AC750</f>
        <v>67.75</v>
      </c>
      <c r="O757" s="118">
        <f>'Data Set'!$AI750</f>
        <v>83</v>
      </c>
      <c r="P757" s="118">
        <f>'Data Set'!$AO750</f>
        <v>61.5</v>
      </c>
      <c r="Q757" s="118">
        <f t="shared" si="22"/>
        <v>67.0625</v>
      </c>
      <c r="R757" s="118">
        <f>ROWS($M$9:M757)</f>
        <v>749</v>
      </c>
      <c r="S757" s="118" t="str">
        <f t="shared" si="23"/>
        <v/>
      </c>
      <c r="T757" s="118" t="str">
        <f>IFERROR(SMALL($S$9:$S$908,ROWS($S$9:S757)),"")</f>
        <v/>
      </c>
      <c r="U757" s="118"/>
    </row>
    <row r="758" spans="3:21">
      <c r="C758" t="str">
        <f>IFERROR(INDEX($L$9:$Q$908,$T757,COLUMNS($A$10:A758)),"")</f>
        <v/>
      </c>
      <c r="I758" s="91">
        <v>9</v>
      </c>
      <c r="K758" s="118">
        <f>'Data Set'!$H751</f>
        <v>9</v>
      </c>
      <c r="L758" s="145" t="str">
        <f>Examination!$B753</f>
        <v>Zayne Vickers</v>
      </c>
      <c r="M758" s="118">
        <f>'Data Set'!$W751</f>
        <v>69.75</v>
      </c>
      <c r="N758" s="118">
        <f>'Data Set'!$AC751</f>
        <v>62.5</v>
      </c>
      <c r="O758" s="118">
        <f>'Data Set'!$AI751</f>
        <v>75.75</v>
      </c>
      <c r="P758" s="118">
        <f>'Data Set'!$AO751</f>
        <v>77.25</v>
      </c>
      <c r="Q758" s="118">
        <f t="shared" si="22"/>
        <v>71.3125</v>
      </c>
      <c r="R758" s="118">
        <f>ROWS($M$9:M758)</f>
        <v>750</v>
      </c>
      <c r="S758" s="118" t="str">
        <f t="shared" si="23"/>
        <v/>
      </c>
      <c r="T758" s="118" t="str">
        <f>IFERROR(SMALL($S$9:$S$908,ROWS($S$9:S758)),"")</f>
        <v/>
      </c>
      <c r="U758" s="118"/>
    </row>
    <row r="759" spans="3:21">
      <c r="C759" t="str">
        <f>IFERROR(INDEX($L$9:$Q$908,$T758,COLUMNS($A$10:A759)),"")</f>
        <v/>
      </c>
      <c r="I759" s="6">
        <v>9</v>
      </c>
      <c r="K759" s="118">
        <f>'Data Set'!$H752</f>
        <v>9</v>
      </c>
      <c r="L759" s="145" t="str">
        <f>Examination!$B754</f>
        <v>Ashanti Yoder</v>
      </c>
      <c r="M759" s="118">
        <f>'Data Set'!$W752</f>
        <v>55.25</v>
      </c>
      <c r="N759" s="118">
        <f>'Data Set'!$AC752</f>
        <v>67.5</v>
      </c>
      <c r="O759" s="118">
        <f>'Data Set'!$AI752</f>
        <v>79.5</v>
      </c>
      <c r="P759" s="118">
        <f>'Data Set'!$AO752</f>
        <v>61.75</v>
      </c>
      <c r="Q759" s="118">
        <f t="shared" si="22"/>
        <v>66</v>
      </c>
      <c r="R759" s="118">
        <f>ROWS($M$9:M759)</f>
        <v>751</v>
      </c>
      <c r="S759" s="118" t="str">
        <f t="shared" si="23"/>
        <v/>
      </c>
      <c r="T759" s="118" t="str">
        <f>IFERROR(SMALL($S$9:$S$908,ROWS($S$9:S759)),"")</f>
        <v/>
      </c>
      <c r="U759" s="118"/>
    </row>
    <row r="760" spans="3:21">
      <c r="C760" t="str">
        <f>IFERROR(INDEX($L$9:$Q$908,$T759,COLUMNS($A$10:A760)),"")</f>
        <v/>
      </c>
      <c r="I760" s="91">
        <v>9</v>
      </c>
      <c r="K760" s="118">
        <f>'Data Set'!$H753</f>
        <v>9</v>
      </c>
      <c r="L760" s="145" t="str">
        <f>Examination!$B755</f>
        <v>Kush Frederick</v>
      </c>
      <c r="M760" s="118">
        <f>'Data Set'!$W753</f>
        <v>73.75</v>
      </c>
      <c r="N760" s="118">
        <f>'Data Set'!$AC753</f>
        <v>63.25</v>
      </c>
      <c r="O760" s="118">
        <f>'Data Set'!$AI753</f>
        <v>54.25</v>
      </c>
      <c r="P760" s="118">
        <f>'Data Set'!$AO753</f>
        <v>59.5</v>
      </c>
      <c r="Q760" s="118">
        <f t="shared" si="22"/>
        <v>62.6875</v>
      </c>
      <c r="R760" s="118">
        <f>ROWS($M$9:M760)</f>
        <v>752</v>
      </c>
      <c r="S760" s="118" t="str">
        <f t="shared" si="23"/>
        <v/>
      </c>
      <c r="T760" s="118" t="str">
        <f>IFERROR(SMALL($S$9:$S$908,ROWS($S$9:S760)),"")</f>
        <v/>
      </c>
      <c r="U760" s="118"/>
    </row>
    <row r="761" spans="3:21">
      <c r="C761" t="str">
        <f>IFERROR(INDEX($L$9:$Q$908,$T760,COLUMNS($A$10:A761)),"")</f>
        <v/>
      </c>
      <c r="I761" s="6">
        <v>9</v>
      </c>
      <c r="K761" s="118">
        <f>'Data Set'!$H754</f>
        <v>9</v>
      </c>
      <c r="L761" s="145" t="str">
        <f>Examination!$B756</f>
        <v>Haseeb Eaton</v>
      </c>
      <c r="M761" s="118">
        <f>'Data Set'!$W754</f>
        <v>75</v>
      </c>
      <c r="N761" s="118">
        <f>'Data Set'!$AC754</f>
        <v>57.25</v>
      </c>
      <c r="O761" s="118">
        <f>'Data Set'!$AI754</f>
        <v>54.25</v>
      </c>
      <c r="P761" s="118">
        <f>'Data Set'!$AO754</f>
        <v>76.75</v>
      </c>
      <c r="Q761" s="118">
        <f t="shared" si="22"/>
        <v>65.8125</v>
      </c>
      <c r="R761" s="118">
        <f>ROWS($M$9:M761)</f>
        <v>753</v>
      </c>
      <c r="S761" s="118" t="str">
        <f t="shared" si="23"/>
        <v/>
      </c>
      <c r="T761" s="118" t="str">
        <f>IFERROR(SMALL($S$9:$S$908,ROWS($S$9:S761)),"")</f>
        <v/>
      </c>
      <c r="U761" s="118"/>
    </row>
    <row r="762" spans="3:21">
      <c r="C762" t="str">
        <f>IFERROR(INDEX($L$9:$Q$908,$T761,COLUMNS($A$10:A762)),"")</f>
        <v/>
      </c>
      <c r="I762" s="91">
        <v>9</v>
      </c>
      <c r="K762" s="118">
        <f>'Data Set'!$H755</f>
        <v>9</v>
      </c>
      <c r="L762" s="145" t="str">
        <f>Examination!$B757</f>
        <v>Taryn Archer</v>
      </c>
      <c r="M762" s="118">
        <f>'Data Set'!$W755</f>
        <v>63.75</v>
      </c>
      <c r="N762" s="118">
        <f>'Data Set'!$AC755</f>
        <v>62.5</v>
      </c>
      <c r="O762" s="118">
        <f>'Data Set'!$AI755</f>
        <v>66</v>
      </c>
      <c r="P762" s="118">
        <f>'Data Set'!$AO755</f>
        <v>72.5</v>
      </c>
      <c r="Q762" s="118">
        <f t="shared" si="22"/>
        <v>66.1875</v>
      </c>
      <c r="R762" s="118">
        <f>ROWS($M$9:M762)</f>
        <v>754</v>
      </c>
      <c r="S762" s="118" t="str">
        <f t="shared" si="23"/>
        <v/>
      </c>
      <c r="T762" s="118" t="str">
        <f>IFERROR(SMALL($S$9:$S$908,ROWS($S$9:S762)),"")</f>
        <v/>
      </c>
      <c r="U762" s="118"/>
    </row>
    <row r="763" spans="3:21">
      <c r="C763" t="str">
        <f>IFERROR(INDEX($L$9:$Q$908,$T762,COLUMNS($A$10:A763)),"")</f>
        <v/>
      </c>
      <c r="I763" s="6">
        <v>9</v>
      </c>
      <c r="K763" s="118">
        <f>'Data Set'!$H756</f>
        <v>9</v>
      </c>
      <c r="L763" s="145" t="str">
        <f>Examination!$B758</f>
        <v>Sanjeev Davies</v>
      </c>
      <c r="M763" s="118">
        <f>'Data Set'!$W756</f>
        <v>72.25</v>
      </c>
      <c r="N763" s="118">
        <f>'Data Set'!$AC756</f>
        <v>58</v>
      </c>
      <c r="O763" s="118">
        <f>'Data Set'!$AI756</f>
        <v>58.25</v>
      </c>
      <c r="P763" s="118">
        <f>'Data Set'!$AO756</f>
        <v>76.25</v>
      </c>
      <c r="Q763" s="118">
        <f t="shared" si="22"/>
        <v>66.1875</v>
      </c>
      <c r="R763" s="118">
        <f>ROWS($M$9:M763)</f>
        <v>755</v>
      </c>
      <c r="S763" s="118" t="str">
        <f t="shared" si="23"/>
        <v/>
      </c>
      <c r="T763" s="118" t="str">
        <f>IFERROR(SMALL($S$9:$S$908,ROWS($S$9:S763)),"")</f>
        <v/>
      </c>
      <c r="U763" s="118"/>
    </row>
    <row r="764" spans="3:21">
      <c r="C764" t="str">
        <f>IFERROR(INDEX($L$9:$Q$908,$T763,COLUMNS($A$10:A764)),"")</f>
        <v/>
      </c>
      <c r="I764" s="91">
        <v>9</v>
      </c>
      <c r="K764" s="118">
        <f>'Data Set'!$H757</f>
        <v>9</v>
      </c>
      <c r="L764" s="145" t="str">
        <f>Examination!$B759</f>
        <v>Dominick Kearney</v>
      </c>
      <c r="M764" s="118">
        <f>'Data Set'!$W757</f>
        <v>60.5</v>
      </c>
      <c r="N764" s="118">
        <f>'Data Set'!$AC757</f>
        <v>64.75</v>
      </c>
      <c r="O764" s="118">
        <f>'Data Set'!$AI757</f>
        <v>76.5</v>
      </c>
      <c r="P764" s="118">
        <f>'Data Set'!$AO757</f>
        <v>70</v>
      </c>
      <c r="Q764" s="118">
        <f t="shared" si="22"/>
        <v>67.9375</v>
      </c>
      <c r="R764" s="118">
        <f>ROWS($M$9:M764)</f>
        <v>756</v>
      </c>
      <c r="S764" s="118" t="str">
        <f t="shared" si="23"/>
        <v/>
      </c>
      <c r="T764" s="118" t="str">
        <f>IFERROR(SMALL($S$9:$S$908,ROWS($S$9:S764)),"")</f>
        <v/>
      </c>
      <c r="U764" s="118"/>
    </row>
    <row r="765" spans="3:21">
      <c r="C765" t="str">
        <f>IFERROR(INDEX($L$9:$Q$908,$T764,COLUMNS($A$10:A765)),"")</f>
        <v/>
      </c>
      <c r="I765" s="6">
        <v>9</v>
      </c>
      <c r="K765" s="118">
        <f>'Data Set'!$H758</f>
        <v>9</v>
      </c>
      <c r="L765" s="145" t="str">
        <f>Examination!$B760</f>
        <v>Dolcie York</v>
      </c>
      <c r="M765" s="118">
        <f>'Data Set'!$W758</f>
        <v>73</v>
      </c>
      <c r="N765" s="118">
        <f>'Data Set'!$AC758</f>
        <v>88</v>
      </c>
      <c r="O765" s="118">
        <f>'Data Set'!$AI758</f>
        <v>69.25</v>
      </c>
      <c r="P765" s="118">
        <f>'Data Set'!$AO758</f>
        <v>69</v>
      </c>
      <c r="Q765" s="118">
        <f t="shared" si="22"/>
        <v>74.8125</v>
      </c>
      <c r="R765" s="118">
        <f>ROWS($M$9:M765)</f>
        <v>757</v>
      </c>
      <c r="S765" s="118" t="str">
        <f t="shared" si="23"/>
        <v/>
      </c>
      <c r="T765" s="118" t="str">
        <f>IFERROR(SMALL($S$9:$S$908,ROWS($S$9:S765)),"")</f>
        <v/>
      </c>
      <c r="U765" s="118"/>
    </row>
    <row r="766" spans="3:21">
      <c r="C766" t="str">
        <f>IFERROR(INDEX($L$9:$Q$908,$T765,COLUMNS($A$10:A766)),"")</f>
        <v/>
      </c>
      <c r="I766" s="91">
        <v>9</v>
      </c>
      <c r="K766" s="118">
        <f>'Data Set'!$H759</f>
        <v>9</v>
      </c>
      <c r="L766" s="145" t="str">
        <f>Examination!$B761</f>
        <v>Lucinda Durham</v>
      </c>
      <c r="M766" s="118">
        <f>'Data Set'!$W759</f>
        <v>61.25</v>
      </c>
      <c r="N766" s="118">
        <f>'Data Set'!$AC759</f>
        <v>77.25</v>
      </c>
      <c r="O766" s="118">
        <f>'Data Set'!$AI759</f>
        <v>81.75</v>
      </c>
      <c r="P766" s="118">
        <f>'Data Set'!$AO759</f>
        <v>63.5</v>
      </c>
      <c r="Q766" s="118">
        <f t="shared" si="22"/>
        <v>70.9375</v>
      </c>
      <c r="R766" s="118">
        <f>ROWS($M$9:M766)</f>
        <v>758</v>
      </c>
      <c r="S766" s="118" t="str">
        <f t="shared" si="23"/>
        <v/>
      </c>
      <c r="T766" s="118" t="str">
        <f>IFERROR(SMALL($S$9:$S$908,ROWS($S$9:S766)),"")</f>
        <v/>
      </c>
      <c r="U766" s="118"/>
    </row>
    <row r="767" spans="3:21">
      <c r="C767" t="str">
        <f>IFERROR(INDEX($L$9:$Q$908,$T766,COLUMNS($A$10:A767)),"")</f>
        <v/>
      </c>
      <c r="I767" s="6">
        <v>9</v>
      </c>
      <c r="K767" s="118">
        <f>'Data Set'!$H760</f>
        <v>9</v>
      </c>
      <c r="L767" s="145" t="str">
        <f>Examination!$B762</f>
        <v>Mason Sharpe</v>
      </c>
      <c r="M767" s="118">
        <f>'Data Set'!$W760</f>
        <v>70</v>
      </c>
      <c r="N767" s="118">
        <f>'Data Set'!$AC760</f>
        <v>70</v>
      </c>
      <c r="O767" s="118">
        <f>'Data Set'!$AI760</f>
        <v>71</v>
      </c>
      <c r="P767" s="118">
        <f>'Data Set'!$AO760</f>
        <v>51.5</v>
      </c>
      <c r="Q767" s="118">
        <f t="shared" si="22"/>
        <v>65.625</v>
      </c>
      <c r="R767" s="118">
        <f>ROWS($M$9:M767)</f>
        <v>759</v>
      </c>
      <c r="S767" s="118" t="str">
        <f t="shared" si="23"/>
        <v/>
      </c>
      <c r="T767" s="118" t="str">
        <f>IFERROR(SMALL($S$9:$S$908,ROWS($S$9:S767)),"")</f>
        <v/>
      </c>
      <c r="U767" s="118"/>
    </row>
    <row r="768" spans="3:21">
      <c r="C768" t="str">
        <f>IFERROR(INDEX($L$9:$Q$908,$T767,COLUMNS($A$10:A768)),"")</f>
        <v/>
      </c>
      <c r="I768" s="91">
        <v>9</v>
      </c>
      <c r="K768" s="118">
        <f>'Data Set'!$H761</f>
        <v>9</v>
      </c>
      <c r="L768" s="145" t="str">
        <f>Examination!$B763</f>
        <v>Vicki Guerrero</v>
      </c>
      <c r="M768" s="118">
        <f>'Data Set'!$W761</f>
        <v>69</v>
      </c>
      <c r="N768" s="118">
        <f>'Data Set'!$AC761</f>
        <v>71</v>
      </c>
      <c r="O768" s="118">
        <f>'Data Set'!$AI761</f>
        <v>66</v>
      </c>
      <c r="P768" s="118">
        <f>'Data Set'!$AO761</f>
        <v>59.25</v>
      </c>
      <c r="Q768" s="118">
        <f t="shared" si="22"/>
        <v>66.3125</v>
      </c>
      <c r="R768" s="118">
        <f>ROWS($M$9:M768)</f>
        <v>760</v>
      </c>
      <c r="S768" s="118" t="str">
        <f t="shared" si="23"/>
        <v/>
      </c>
      <c r="T768" s="118" t="str">
        <f>IFERROR(SMALL($S$9:$S$908,ROWS($S$9:S768)),"")</f>
        <v/>
      </c>
      <c r="U768" s="118"/>
    </row>
    <row r="769" spans="3:21">
      <c r="C769" t="str">
        <f>IFERROR(INDEX($L$9:$Q$908,$T768,COLUMNS($A$10:A769)),"")</f>
        <v/>
      </c>
      <c r="I769" s="6">
        <v>9</v>
      </c>
      <c r="K769" s="118">
        <f>'Data Set'!$H762</f>
        <v>9</v>
      </c>
      <c r="L769" s="145" t="str">
        <f>Examination!$B764</f>
        <v>Peyton Mcdaniel</v>
      </c>
      <c r="M769" s="118">
        <f>'Data Set'!$W762</f>
        <v>58.5</v>
      </c>
      <c r="N769" s="118">
        <f>'Data Set'!$AC762</f>
        <v>71.75</v>
      </c>
      <c r="O769" s="118">
        <f>'Data Set'!$AI762</f>
        <v>79</v>
      </c>
      <c r="P769" s="118">
        <f>'Data Set'!$AO762</f>
        <v>72.5</v>
      </c>
      <c r="Q769" s="118">
        <f t="shared" si="22"/>
        <v>70.4375</v>
      </c>
      <c r="R769" s="118">
        <f>ROWS($M$9:M769)</f>
        <v>761</v>
      </c>
      <c r="S769" s="118" t="str">
        <f t="shared" si="23"/>
        <v/>
      </c>
      <c r="T769" s="118" t="str">
        <f>IFERROR(SMALL($S$9:$S$908,ROWS($S$9:S769)),"")</f>
        <v/>
      </c>
      <c r="U769" s="118"/>
    </row>
    <row r="770" spans="3:21">
      <c r="C770" t="str">
        <f>IFERROR(INDEX($L$9:$Q$908,$T769,COLUMNS($A$10:A770)),"")</f>
        <v/>
      </c>
      <c r="I770" s="91">
        <v>9</v>
      </c>
      <c r="K770" s="118">
        <f>'Data Set'!$H763</f>
        <v>9</v>
      </c>
      <c r="L770" s="145" t="str">
        <f>Examination!$B765</f>
        <v>Avery Maxwell</v>
      </c>
      <c r="M770" s="118">
        <f>'Data Set'!$W763</f>
        <v>58.5</v>
      </c>
      <c r="N770" s="118">
        <f>'Data Set'!$AC763</f>
        <v>73.75</v>
      </c>
      <c r="O770" s="118">
        <f>'Data Set'!$AI763</f>
        <v>68.25</v>
      </c>
      <c r="P770" s="118">
        <f>'Data Set'!$AO763</f>
        <v>55.75</v>
      </c>
      <c r="Q770" s="118">
        <f t="shared" si="22"/>
        <v>64.0625</v>
      </c>
      <c r="R770" s="118">
        <f>ROWS($M$9:M770)</f>
        <v>762</v>
      </c>
      <c r="S770" s="118" t="str">
        <f t="shared" si="23"/>
        <v/>
      </c>
      <c r="T770" s="118" t="str">
        <f>IFERROR(SMALL($S$9:$S$908,ROWS($S$9:S770)),"")</f>
        <v/>
      </c>
      <c r="U770" s="118"/>
    </row>
    <row r="771" spans="3:21">
      <c r="C771" t="str">
        <f>IFERROR(INDEX($L$9:$Q$908,$T770,COLUMNS($A$10:A771)),"")</f>
        <v/>
      </c>
      <c r="I771" s="6">
        <v>9</v>
      </c>
      <c r="K771" s="118">
        <f>'Data Set'!$H764</f>
        <v>9</v>
      </c>
      <c r="L771" s="145" t="str">
        <f>Examination!$B766</f>
        <v>Cerys Glover</v>
      </c>
      <c r="M771" s="118">
        <f>'Data Set'!$W764</f>
        <v>62.25</v>
      </c>
      <c r="N771" s="118">
        <f>'Data Set'!$AC764</f>
        <v>67</v>
      </c>
      <c r="O771" s="118">
        <f>'Data Set'!$AI764</f>
        <v>62.25</v>
      </c>
      <c r="P771" s="118">
        <f>'Data Set'!$AO764</f>
        <v>67.75</v>
      </c>
      <c r="Q771" s="118">
        <f t="shared" si="22"/>
        <v>64.8125</v>
      </c>
      <c r="R771" s="118">
        <f>ROWS($M$9:M771)</f>
        <v>763</v>
      </c>
      <c r="S771" s="118" t="str">
        <f t="shared" si="23"/>
        <v/>
      </c>
      <c r="T771" s="118" t="str">
        <f>IFERROR(SMALL($S$9:$S$908,ROWS($S$9:S771)),"")</f>
        <v/>
      </c>
      <c r="U771" s="118"/>
    </row>
    <row r="772" spans="3:21">
      <c r="C772" t="str">
        <f>IFERROR(INDEX($L$9:$Q$908,$T771,COLUMNS($A$10:A772)),"")</f>
        <v/>
      </c>
      <c r="I772" s="91">
        <v>9</v>
      </c>
      <c r="K772" s="118">
        <f>'Data Set'!$H765</f>
        <v>9</v>
      </c>
      <c r="L772" s="145" t="str">
        <f>Examination!$B767</f>
        <v>Kasper Higgs</v>
      </c>
      <c r="M772" s="118">
        <f>'Data Set'!$W765</f>
        <v>69.75</v>
      </c>
      <c r="N772" s="118">
        <f>'Data Set'!$AC765</f>
        <v>67.75</v>
      </c>
      <c r="O772" s="118">
        <f>'Data Set'!$AI765</f>
        <v>69</v>
      </c>
      <c r="P772" s="118">
        <f>'Data Set'!$AO765</f>
        <v>68.5</v>
      </c>
      <c r="Q772" s="118">
        <f t="shared" si="22"/>
        <v>68.75</v>
      </c>
      <c r="R772" s="118">
        <f>ROWS($M$9:M772)</f>
        <v>764</v>
      </c>
      <c r="S772" s="118" t="str">
        <f t="shared" si="23"/>
        <v/>
      </c>
      <c r="T772" s="118" t="str">
        <f>IFERROR(SMALL($S$9:$S$908,ROWS($S$9:S772)),"")</f>
        <v/>
      </c>
      <c r="U772" s="118"/>
    </row>
    <row r="773" spans="3:21">
      <c r="C773" t="str">
        <f>IFERROR(INDEX($L$9:$Q$908,$T772,COLUMNS($A$10:A773)),"")</f>
        <v/>
      </c>
      <c r="I773" s="6">
        <v>9</v>
      </c>
      <c r="K773" s="118">
        <f>'Data Set'!$H766</f>
        <v>9</v>
      </c>
      <c r="L773" s="145" t="str">
        <f>Examination!$B768</f>
        <v>Mercy Alvarez</v>
      </c>
      <c r="M773" s="118">
        <f>'Data Set'!$W766</f>
        <v>85.5</v>
      </c>
      <c r="N773" s="118">
        <f>'Data Set'!$AC766</f>
        <v>57.25</v>
      </c>
      <c r="O773" s="118">
        <f>'Data Set'!$AI766</f>
        <v>73.75</v>
      </c>
      <c r="P773" s="118">
        <f>'Data Set'!$AO766</f>
        <v>80</v>
      </c>
      <c r="Q773" s="118">
        <f t="shared" si="22"/>
        <v>74.125</v>
      </c>
      <c r="R773" s="118">
        <f>ROWS($M$9:M773)</f>
        <v>765</v>
      </c>
      <c r="S773" s="118" t="str">
        <f t="shared" si="23"/>
        <v/>
      </c>
      <c r="T773" s="118" t="str">
        <f>IFERROR(SMALL($S$9:$S$908,ROWS($S$9:S773)),"")</f>
        <v/>
      </c>
      <c r="U773" s="118"/>
    </row>
    <row r="774" spans="3:21">
      <c r="C774" t="str">
        <f>IFERROR(INDEX($L$9:$Q$908,$T773,COLUMNS($A$10:A774)),"")</f>
        <v/>
      </c>
      <c r="I774" s="91">
        <v>9</v>
      </c>
      <c r="K774" s="118">
        <f>'Data Set'!$H767</f>
        <v>9</v>
      </c>
      <c r="L774" s="145" t="str">
        <f>Examination!$B769</f>
        <v>Max Levy</v>
      </c>
      <c r="M774" s="118">
        <f>'Data Set'!$W767</f>
        <v>48</v>
      </c>
      <c r="N774" s="118">
        <f>'Data Set'!$AC767</f>
        <v>64.75</v>
      </c>
      <c r="O774" s="118">
        <f>'Data Set'!$AI767</f>
        <v>56</v>
      </c>
      <c r="P774" s="118">
        <f>'Data Set'!$AO767</f>
        <v>67.25</v>
      </c>
      <c r="Q774" s="118">
        <f t="shared" si="22"/>
        <v>59</v>
      </c>
      <c r="R774" s="118">
        <f>ROWS($M$9:M774)</f>
        <v>766</v>
      </c>
      <c r="S774" s="118" t="str">
        <f t="shared" si="23"/>
        <v/>
      </c>
      <c r="T774" s="118" t="str">
        <f>IFERROR(SMALL($S$9:$S$908,ROWS($S$9:S774)),"")</f>
        <v/>
      </c>
      <c r="U774" s="118"/>
    </row>
    <row r="775" spans="3:21">
      <c r="C775" t="str">
        <f>IFERROR(INDEX($L$9:$Q$908,$T774,COLUMNS($A$10:A775)),"")</f>
        <v/>
      </c>
      <c r="I775" s="6">
        <v>9</v>
      </c>
      <c r="K775" s="118">
        <f>'Data Set'!$H768</f>
        <v>9</v>
      </c>
      <c r="L775" s="145" t="str">
        <f>Examination!$B770</f>
        <v>Leela Hurst</v>
      </c>
      <c r="M775" s="118">
        <f>'Data Set'!$W768</f>
        <v>79.25</v>
      </c>
      <c r="N775" s="118">
        <f>'Data Set'!$AC768</f>
        <v>81.25</v>
      </c>
      <c r="O775" s="118">
        <f>'Data Set'!$AI768</f>
        <v>62.5</v>
      </c>
      <c r="P775" s="118">
        <f>'Data Set'!$AO768</f>
        <v>67.75</v>
      </c>
      <c r="Q775" s="118">
        <f t="shared" si="22"/>
        <v>72.6875</v>
      </c>
      <c r="R775" s="118">
        <f>ROWS($M$9:M775)</f>
        <v>767</v>
      </c>
      <c r="S775" s="118" t="str">
        <f t="shared" si="23"/>
        <v/>
      </c>
      <c r="T775" s="118" t="str">
        <f>IFERROR(SMALL($S$9:$S$908,ROWS($S$9:S775)),"")</f>
        <v/>
      </c>
      <c r="U775" s="118"/>
    </row>
    <row r="776" spans="3:21">
      <c r="C776" t="str">
        <f>IFERROR(INDEX($L$9:$Q$908,$T775,COLUMNS($A$10:A776)),"")</f>
        <v/>
      </c>
      <c r="I776" s="91">
        <v>9</v>
      </c>
      <c r="K776" s="118">
        <f>'Data Set'!$H769</f>
        <v>9</v>
      </c>
      <c r="L776" s="145" t="str">
        <f>Examination!$B771</f>
        <v>Hamid Woods</v>
      </c>
      <c r="M776" s="118">
        <f>'Data Set'!$W769</f>
        <v>61.75</v>
      </c>
      <c r="N776" s="118">
        <f>'Data Set'!$AC769</f>
        <v>60.25</v>
      </c>
      <c r="O776" s="118">
        <f>'Data Set'!$AI769</f>
        <v>60.5</v>
      </c>
      <c r="P776" s="118">
        <f>'Data Set'!$AO769</f>
        <v>56.5</v>
      </c>
      <c r="Q776" s="118">
        <f t="shared" si="22"/>
        <v>59.75</v>
      </c>
      <c r="R776" s="118">
        <f>ROWS($M$9:M776)</f>
        <v>768</v>
      </c>
      <c r="S776" s="118" t="str">
        <f t="shared" si="23"/>
        <v/>
      </c>
      <c r="T776" s="118" t="str">
        <f>IFERROR(SMALL($S$9:$S$908,ROWS($S$9:S776)),"")</f>
        <v/>
      </c>
      <c r="U776" s="118"/>
    </row>
    <row r="777" spans="3:21">
      <c r="C777" t="str">
        <f>IFERROR(INDEX($L$9:$Q$908,$T776,COLUMNS($A$10:A777)),"")</f>
        <v/>
      </c>
      <c r="I777" s="6">
        <v>9</v>
      </c>
      <c r="K777" s="118">
        <f>'Data Set'!$H770</f>
        <v>9</v>
      </c>
      <c r="L777" s="145" t="str">
        <f>Examination!$B772</f>
        <v>Kiya Bass</v>
      </c>
      <c r="M777" s="118">
        <f>'Data Set'!$W770</f>
        <v>67.5</v>
      </c>
      <c r="N777" s="118">
        <f>'Data Set'!$AC770</f>
        <v>59.5</v>
      </c>
      <c r="O777" s="118">
        <f>'Data Set'!$AI770</f>
        <v>79.25</v>
      </c>
      <c r="P777" s="118">
        <f>'Data Set'!$AO770</f>
        <v>65.75</v>
      </c>
      <c r="Q777" s="118">
        <f t="shared" si="22"/>
        <v>68</v>
      </c>
      <c r="R777" s="118">
        <f>ROWS($M$9:M777)</f>
        <v>769</v>
      </c>
      <c r="S777" s="118" t="str">
        <f t="shared" si="23"/>
        <v/>
      </c>
      <c r="T777" s="118" t="str">
        <f>IFERROR(SMALL($S$9:$S$908,ROWS($S$9:S777)),"")</f>
        <v/>
      </c>
      <c r="U777" s="118"/>
    </row>
    <row r="778" spans="3:21">
      <c r="C778" t="str">
        <f>IFERROR(INDEX($L$9:$Q$908,$T777,COLUMNS($A$10:A778)),"")</f>
        <v/>
      </c>
      <c r="I778" s="91">
        <v>9</v>
      </c>
      <c r="K778" s="118">
        <f>'Data Set'!$H771</f>
        <v>9</v>
      </c>
      <c r="L778" s="145" t="str">
        <f>Examination!$B773</f>
        <v>Merlin Pena</v>
      </c>
      <c r="M778" s="118">
        <f>'Data Set'!$W771</f>
        <v>70</v>
      </c>
      <c r="N778" s="118">
        <f>'Data Set'!$AC771</f>
        <v>54.75</v>
      </c>
      <c r="O778" s="118">
        <f>'Data Set'!$AI771</f>
        <v>75.5</v>
      </c>
      <c r="P778" s="118">
        <f>'Data Set'!$AO771</f>
        <v>72</v>
      </c>
      <c r="Q778" s="118">
        <f t="shared" ref="Q778:Q841" si="24">AVERAGE(M778:P778)</f>
        <v>68.0625</v>
      </c>
      <c r="R778" s="118">
        <f>ROWS($M$9:M778)</f>
        <v>770</v>
      </c>
      <c r="S778" s="118" t="str">
        <f t="shared" ref="S778:S841" si="25">IF($H$5=K778,R778,"")</f>
        <v/>
      </c>
      <c r="T778" s="118" t="str">
        <f>IFERROR(SMALL($S$9:$S$908,ROWS($S$9:S778)),"")</f>
        <v/>
      </c>
      <c r="U778" s="118"/>
    </row>
    <row r="779" spans="3:21">
      <c r="C779" t="str">
        <f>IFERROR(INDEX($L$9:$Q$908,$T778,COLUMNS($A$10:A779)),"")</f>
        <v/>
      </c>
      <c r="I779" s="6">
        <v>9</v>
      </c>
      <c r="K779" s="118">
        <f>'Data Set'!$H772</f>
        <v>9</v>
      </c>
      <c r="L779" s="145" t="str">
        <f>Examination!$B774</f>
        <v>Jamie-Lee Vasquez</v>
      </c>
      <c r="M779" s="118">
        <f>'Data Set'!$W772</f>
        <v>64.75</v>
      </c>
      <c r="N779" s="118">
        <f>'Data Set'!$AC772</f>
        <v>63.5</v>
      </c>
      <c r="O779" s="118">
        <f>'Data Set'!$AI772</f>
        <v>61</v>
      </c>
      <c r="P779" s="118">
        <f>'Data Set'!$AO772</f>
        <v>58.25</v>
      </c>
      <c r="Q779" s="118">
        <f t="shared" si="24"/>
        <v>61.875</v>
      </c>
      <c r="R779" s="118">
        <f>ROWS($M$9:M779)</f>
        <v>771</v>
      </c>
      <c r="S779" s="118" t="str">
        <f t="shared" si="25"/>
        <v/>
      </c>
      <c r="T779" s="118" t="str">
        <f>IFERROR(SMALL($S$9:$S$908,ROWS($S$9:S779)),"")</f>
        <v/>
      </c>
      <c r="U779" s="118"/>
    </row>
    <row r="780" spans="3:21">
      <c r="C780" t="str">
        <f>IFERROR(INDEX($L$9:$Q$908,$T779,COLUMNS($A$10:A780)),"")</f>
        <v/>
      </c>
      <c r="I780" s="91">
        <v>9</v>
      </c>
      <c r="K780" s="118">
        <f>'Data Set'!$H773</f>
        <v>9</v>
      </c>
      <c r="L780" s="145" t="str">
        <f>Examination!$B775</f>
        <v>Eric Christensen</v>
      </c>
      <c r="M780" s="118">
        <f>'Data Set'!$W773</f>
        <v>65.5</v>
      </c>
      <c r="N780" s="118">
        <f>'Data Set'!$AC773</f>
        <v>65.75</v>
      </c>
      <c r="O780" s="118">
        <f>'Data Set'!$AI773</f>
        <v>66.25</v>
      </c>
      <c r="P780" s="118">
        <f>'Data Set'!$AO773</f>
        <v>71.5</v>
      </c>
      <c r="Q780" s="118">
        <f t="shared" si="24"/>
        <v>67.25</v>
      </c>
      <c r="R780" s="118">
        <f>ROWS($M$9:M780)</f>
        <v>772</v>
      </c>
      <c r="S780" s="118" t="str">
        <f t="shared" si="25"/>
        <v/>
      </c>
      <c r="T780" s="118" t="str">
        <f>IFERROR(SMALL($S$9:$S$908,ROWS($S$9:S780)),"")</f>
        <v/>
      </c>
      <c r="U780" s="118"/>
    </row>
    <row r="781" spans="3:21">
      <c r="C781" t="str">
        <f>IFERROR(INDEX($L$9:$Q$908,$T780,COLUMNS($A$10:A781)),"")</f>
        <v/>
      </c>
      <c r="I781" s="6">
        <v>9</v>
      </c>
      <c r="K781" s="118">
        <f>'Data Set'!$H774</f>
        <v>9</v>
      </c>
      <c r="L781" s="145" t="str">
        <f>Examination!$B776</f>
        <v>Grace Torres</v>
      </c>
      <c r="M781" s="118">
        <f>'Data Set'!$W774</f>
        <v>82</v>
      </c>
      <c r="N781" s="118">
        <f>'Data Set'!$AC774</f>
        <v>73</v>
      </c>
      <c r="O781" s="118">
        <f>'Data Set'!$AI774</f>
        <v>61.25</v>
      </c>
      <c r="P781" s="118">
        <f>'Data Set'!$AO774</f>
        <v>70</v>
      </c>
      <c r="Q781" s="118">
        <f t="shared" si="24"/>
        <v>71.5625</v>
      </c>
      <c r="R781" s="118">
        <f>ROWS($M$9:M781)</f>
        <v>773</v>
      </c>
      <c r="S781" s="118" t="str">
        <f t="shared" si="25"/>
        <v/>
      </c>
      <c r="T781" s="118" t="str">
        <f>IFERROR(SMALL($S$9:$S$908,ROWS($S$9:S781)),"")</f>
        <v/>
      </c>
      <c r="U781" s="118"/>
    </row>
    <row r="782" spans="3:21">
      <c r="C782" t="str">
        <f>IFERROR(INDEX($L$9:$Q$908,$T781,COLUMNS($A$10:A782)),"")</f>
        <v/>
      </c>
      <c r="I782" s="91">
        <v>9</v>
      </c>
      <c r="K782" s="118">
        <f>'Data Set'!$H775</f>
        <v>9</v>
      </c>
      <c r="L782" s="145" t="str">
        <f>Examination!$B777</f>
        <v>Hassan Barry</v>
      </c>
      <c r="M782" s="118">
        <f>'Data Set'!$W775</f>
        <v>76.25</v>
      </c>
      <c r="N782" s="118">
        <f>'Data Set'!$AC775</f>
        <v>61.25</v>
      </c>
      <c r="O782" s="118">
        <f>'Data Set'!$AI775</f>
        <v>80.5</v>
      </c>
      <c r="P782" s="118">
        <f>'Data Set'!$AO775</f>
        <v>67.75</v>
      </c>
      <c r="Q782" s="118">
        <f t="shared" si="24"/>
        <v>71.4375</v>
      </c>
      <c r="R782" s="118">
        <f>ROWS($M$9:M782)</f>
        <v>774</v>
      </c>
      <c r="S782" s="118" t="str">
        <f t="shared" si="25"/>
        <v/>
      </c>
      <c r="T782" s="118" t="str">
        <f>IFERROR(SMALL($S$9:$S$908,ROWS($S$9:S782)),"")</f>
        <v/>
      </c>
      <c r="U782" s="118"/>
    </row>
    <row r="783" spans="3:21">
      <c r="C783" t="str">
        <f>IFERROR(INDEX($L$9:$Q$908,$T782,COLUMNS($A$10:A783)),"")</f>
        <v/>
      </c>
      <c r="I783" s="6">
        <v>9</v>
      </c>
      <c r="K783" s="118">
        <f>'Data Set'!$H776</f>
        <v>9</v>
      </c>
      <c r="L783" s="145" t="str">
        <f>Examination!$B778</f>
        <v>Renee Hodgson</v>
      </c>
      <c r="M783" s="118">
        <f>'Data Set'!$W776</f>
        <v>58</v>
      </c>
      <c r="N783" s="118">
        <f>'Data Set'!$AC776</f>
        <v>74</v>
      </c>
      <c r="O783" s="118">
        <f>'Data Set'!$AI776</f>
        <v>75.5</v>
      </c>
      <c r="P783" s="118">
        <f>'Data Set'!$AO776</f>
        <v>64.25</v>
      </c>
      <c r="Q783" s="118">
        <f t="shared" si="24"/>
        <v>67.9375</v>
      </c>
      <c r="R783" s="118">
        <f>ROWS($M$9:M783)</f>
        <v>775</v>
      </c>
      <c r="S783" s="118" t="str">
        <f t="shared" si="25"/>
        <v/>
      </c>
      <c r="T783" s="118" t="str">
        <f>IFERROR(SMALL($S$9:$S$908,ROWS($S$9:S783)),"")</f>
        <v/>
      </c>
      <c r="U783" s="118"/>
    </row>
    <row r="784" spans="3:21">
      <c r="C784" t="str">
        <f>IFERROR(INDEX($L$9:$Q$908,$T783,COLUMNS($A$10:A784)),"")</f>
        <v/>
      </c>
      <c r="I784" s="91">
        <v>9</v>
      </c>
      <c r="K784" s="118">
        <f>'Data Set'!$H777</f>
        <v>9</v>
      </c>
      <c r="L784" s="145" t="str">
        <f>Examination!$B779</f>
        <v>Oskar Cooke</v>
      </c>
      <c r="M784" s="118">
        <f>'Data Set'!$W777</f>
        <v>56.25</v>
      </c>
      <c r="N784" s="118">
        <f>'Data Set'!$AC777</f>
        <v>75.75</v>
      </c>
      <c r="O784" s="118">
        <f>'Data Set'!$AI777</f>
        <v>69.5</v>
      </c>
      <c r="P784" s="118">
        <f>'Data Set'!$AO777</f>
        <v>74.25</v>
      </c>
      <c r="Q784" s="118">
        <f t="shared" si="24"/>
        <v>68.9375</v>
      </c>
      <c r="R784" s="118">
        <f>ROWS($M$9:M784)</f>
        <v>776</v>
      </c>
      <c r="S784" s="118" t="str">
        <f t="shared" si="25"/>
        <v/>
      </c>
      <c r="T784" s="118" t="str">
        <f>IFERROR(SMALL($S$9:$S$908,ROWS($S$9:S784)),"")</f>
        <v/>
      </c>
      <c r="U784" s="118"/>
    </row>
    <row r="785" spans="3:21">
      <c r="C785" t="str">
        <f>IFERROR(INDEX($L$9:$Q$908,$T784,COLUMNS($A$10:A785)),"")</f>
        <v/>
      </c>
      <c r="I785" s="6">
        <v>9</v>
      </c>
      <c r="K785" s="118">
        <f>'Data Set'!$H778</f>
        <v>9</v>
      </c>
      <c r="L785" s="145" t="str">
        <f>Examination!$B780</f>
        <v>Isabel Mayer</v>
      </c>
      <c r="M785" s="118">
        <f>'Data Set'!$W778</f>
        <v>62</v>
      </c>
      <c r="N785" s="118">
        <f>'Data Set'!$AC778</f>
        <v>58</v>
      </c>
      <c r="O785" s="118">
        <f>'Data Set'!$AI778</f>
        <v>59.5</v>
      </c>
      <c r="P785" s="118">
        <f>'Data Set'!$AO778</f>
        <v>65.25</v>
      </c>
      <c r="Q785" s="118">
        <f t="shared" si="24"/>
        <v>61.1875</v>
      </c>
      <c r="R785" s="118">
        <f>ROWS($M$9:M785)</f>
        <v>777</v>
      </c>
      <c r="S785" s="118" t="str">
        <f t="shared" si="25"/>
        <v/>
      </c>
      <c r="T785" s="118" t="str">
        <f>IFERROR(SMALL($S$9:$S$908,ROWS($S$9:S785)),"")</f>
        <v/>
      </c>
      <c r="U785" s="118"/>
    </row>
    <row r="786" spans="3:21">
      <c r="C786" t="str">
        <f>IFERROR(INDEX($L$9:$Q$908,$T785,COLUMNS($A$10:A786)),"")</f>
        <v/>
      </c>
      <c r="I786" s="91">
        <v>9</v>
      </c>
      <c r="K786" s="118">
        <f>'Data Set'!$H779</f>
        <v>9</v>
      </c>
      <c r="L786" s="145" t="str">
        <f>Examination!$B781</f>
        <v>Adil Copeland</v>
      </c>
      <c r="M786" s="118">
        <f>'Data Set'!$W779</f>
        <v>75.75</v>
      </c>
      <c r="N786" s="118">
        <f>'Data Set'!$AC779</f>
        <v>82</v>
      </c>
      <c r="O786" s="118">
        <f>'Data Set'!$AI779</f>
        <v>53.25</v>
      </c>
      <c r="P786" s="118">
        <f>'Data Set'!$AO779</f>
        <v>71.25</v>
      </c>
      <c r="Q786" s="118">
        <f t="shared" si="24"/>
        <v>70.5625</v>
      </c>
      <c r="R786" s="118">
        <f>ROWS($M$9:M786)</f>
        <v>778</v>
      </c>
      <c r="S786" s="118" t="str">
        <f t="shared" si="25"/>
        <v/>
      </c>
      <c r="T786" s="118" t="str">
        <f>IFERROR(SMALL($S$9:$S$908,ROWS($S$9:S786)),"")</f>
        <v/>
      </c>
      <c r="U786" s="118"/>
    </row>
    <row r="787" spans="3:21">
      <c r="C787" t="str">
        <f>IFERROR(INDEX($L$9:$Q$908,$T786,COLUMNS($A$10:A787)),"")</f>
        <v/>
      </c>
      <c r="I787" s="6">
        <v>9</v>
      </c>
      <c r="K787" s="118">
        <f>'Data Set'!$H780</f>
        <v>9</v>
      </c>
      <c r="L787" s="145" t="str">
        <f>Examination!$B782</f>
        <v>Cruz Noble</v>
      </c>
      <c r="M787" s="118">
        <f>'Data Set'!$W780</f>
        <v>70.5</v>
      </c>
      <c r="N787" s="118">
        <f>'Data Set'!$AC780</f>
        <v>72</v>
      </c>
      <c r="O787" s="118">
        <f>'Data Set'!$AI780</f>
        <v>60.5</v>
      </c>
      <c r="P787" s="118">
        <f>'Data Set'!$AO780</f>
        <v>70.75</v>
      </c>
      <c r="Q787" s="118">
        <f t="shared" si="24"/>
        <v>68.4375</v>
      </c>
      <c r="R787" s="118">
        <f>ROWS($M$9:M787)</f>
        <v>779</v>
      </c>
      <c r="S787" s="118" t="str">
        <f t="shared" si="25"/>
        <v/>
      </c>
      <c r="T787" s="118" t="str">
        <f>IFERROR(SMALL($S$9:$S$908,ROWS($S$9:S787)),"")</f>
        <v/>
      </c>
      <c r="U787" s="118"/>
    </row>
    <row r="788" spans="3:21">
      <c r="C788" t="str">
        <f>IFERROR(INDEX($L$9:$Q$908,$T787,COLUMNS($A$10:A788)),"")</f>
        <v/>
      </c>
      <c r="I788" s="91">
        <v>9</v>
      </c>
      <c r="K788" s="118">
        <f>'Data Set'!$H781</f>
        <v>9</v>
      </c>
      <c r="L788" s="145" t="str">
        <f>Examination!$B783</f>
        <v>Petra Ruiz</v>
      </c>
      <c r="M788" s="118">
        <f>'Data Set'!$W781</f>
        <v>57.75</v>
      </c>
      <c r="N788" s="118">
        <f>'Data Set'!$AC781</f>
        <v>53.5</v>
      </c>
      <c r="O788" s="118">
        <f>'Data Set'!$AI781</f>
        <v>56</v>
      </c>
      <c r="P788" s="118">
        <f>'Data Set'!$AO781</f>
        <v>61.25</v>
      </c>
      <c r="Q788" s="118">
        <f t="shared" si="24"/>
        <v>57.125</v>
      </c>
      <c r="R788" s="118">
        <f>ROWS($M$9:M788)</f>
        <v>780</v>
      </c>
      <c r="S788" s="118" t="str">
        <f t="shared" si="25"/>
        <v/>
      </c>
      <c r="T788" s="118" t="str">
        <f>IFERROR(SMALL($S$9:$S$908,ROWS($S$9:S788)),"")</f>
        <v/>
      </c>
      <c r="U788" s="118"/>
    </row>
    <row r="789" spans="3:21">
      <c r="C789" t="str">
        <f>IFERROR(INDEX($L$9:$Q$908,$T788,COLUMNS($A$10:A789)),"")</f>
        <v/>
      </c>
      <c r="I789" s="6">
        <v>9</v>
      </c>
      <c r="K789" s="118">
        <f>'Data Set'!$H782</f>
        <v>9</v>
      </c>
      <c r="L789" s="145" t="str">
        <f>Examination!$B784</f>
        <v>Zahid Perez</v>
      </c>
      <c r="M789" s="118">
        <f>'Data Set'!$W782</f>
        <v>62.25</v>
      </c>
      <c r="N789" s="118">
        <f>'Data Set'!$AC782</f>
        <v>67.75</v>
      </c>
      <c r="O789" s="118">
        <f>'Data Set'!$AI782</f>
        <v>55</v>
      </c>
      <c r="P789" s="118">
        <f>'Data Set'!$AO782</f>
        <v>78.75</v>
      </c>
      <c r="Q789" s="118">
        <f t="shared" si="24"/>
        <v>65.9375</v>
      </c>
      <c r="R789" s="118">
        <f>ROWS($M$9:M789)</f>
        <v>781</v>
      </c>
      <c r="S789" s="118" t="str">
        <f t="shared" si="25"/>
        <v/>
      </c>
      <c r="T789" s="118" t="str">
        <f>IFERROR(SMALL($S$9:$S$908,ROWS($S$9:S789)),"")</f>
        <v/>
      </c>
      <c r="U789" s="118"/>
    </row>
    <row r="790" spans="3:21">
      <c r="C790" t="str">
        <f>IFERROR(INDEX($L$9:$Q$908,$T789,COLUMNS($A$10:A790)),"")</f>
        <v/>
      </c>
      <c r="I790" s="91">
        <v>9</v>
      </c>
      <c r="K790" s="118">
        <f>'Data Set'!$H783</f>
        <v>9</v>
      </c>
      <c r="L790" s="145" t="str">
        <f>Examination!$B785</f>
        <v>Reid O'Moore</v>
      </c>
      <c r="M790" s="118">
        <f>'Data Set'!$W783</f>
        <v>70</v>
      </c>
      <c r="N790" s="118">
        <f>'Data Set'!$AC783</f>
        <v>53</v>
      </c>
      <c r="O790" s="118">
        <f>'Data Set'!$AI783</f>
        <v>63.25</v>
      </c>
      <c r="P790" s="118">
        <f>'Data Set'!$AO783</f>
        <v>61.75</v>
      </c>
      <c r="Q790" s="118">
        <f t="shared" si="24"/>
        <v>62</v>
      </c>
      <c r="R790" s="118">
        <f>ROWS($M$9:M790)</f>
        <v>782</v>
      </c>
      <c r="S790" s="118" t="str">
        <f t="shared" si="25"/>
        <v/>
      </c>
      <c r="T790" s="118" t="str">
        <f>IFERROR(SMALL($S$9:$S$908,ROWS($S$9:S790)),"")</f>
        <v/>
      </c>
      <c r="U790" s="118"/>
    </row>
    <row r="791" spans="3:21">
      <c r="C791" t="str">
        <f>IFERROR(INDEX($L$9:$Q$908,$T790,COLUMNS($A$10:A791)),"")</f>
        <v/>
      </c>
      <c r="I791" s="6">
        <v>9</v>
      </c>
      <c r="K791" s="118">
        <f>'Data Set'!$H784</f>
        <v>9</v>
      </c>
      <c r="L791" s="145" t="str">
        <f>Examination!$B786</f>
        <v>Dewey Wilkins</v>
      </c>
      <c r="M791" s="118">
        <f>'Data Set'!$W784</f>
        <v>69</v>
      </c>
      <c r="N791" s="118">
        <f>'Data Set'!$AC784</f>
        <v>60.25</v>
      </c>
      <c r="O791" s="118">
        <f>'Data Set'!$AI784</f>
        <v>70.75</v>
      </c>
      <c r="P791" s="118">
        <f>'Data Set'!$AO784</f>
        <v>68</v>
      </c>
      <c r="Q791" s="118">
        <f t="shared" si="24"/>
        <v>67</v>
      </c>
      <c r="R791" s="118">
        <f>ROWS($M$9:M791)</f>
        <v>783</v>
      </c>
      <c r="S791" s="118" t="str">
        <f t="shared" si="25"/>
        <v/>
      </c>
      <c r="T791" s="118" t="str">
        <f>IFERROR(SMALL($S$9:$S$908,ROWS($S$9:S791)),"")</f>
        <v/>
      </c>
      <c r="U791" s="118"/>
    </row>
    <row r="792" spans="3:21">
      <c r="C792" t="str">
        <f>IFERROR(INDEX($L$9:$Q$908,$T791,COLUMNS($A$10:A792)),"")</f>
        <v/>
      </c>
      <c r="I792" s="91">
        <v>9</v>
      </c>
      <c r="K792" s="118">
        <f>'Data Set'!$H785</f>
        <v>9</v>
      </c>
      <c r="L792" s="145" t="str">
        <f>Examination!$B787</f>
        <v>Kyra Mercer</v>
      </c>
      <c r="M792" s="118">
        <f>'Data Set'!$W785</f>
        <v>81</v>
      </c>
      <c r="N792" s="118">
        <f>'Data Set'!$AC785</f>
        <v>64</v>
      </c>
      <c r="O792" s="118">
        <f>'Data Set'!$AI785</f>
        <v>73</v>
      </c>
      <c r="P792" s="118">
        <f>'Data Set'!$AO785</f>
        <v>54.75</v>
      </c>
      <c r="Q792" s="118">
        <f t="shared" si="24"/>
        <v>68.1875</v>
      </c>
      <c r="R792" s="118">
        <f>ROWS($M$9:M792)</f>
        <v>784</v>
      </c>
      <c r="S792" s="118" t="str">
        <f t="shared" si="25"/>
        <v/>
      </c>
      <c r="T792" s="118" t="str">
        <f>IFERROR(SMALL($S$9:$S$908,ROWS($S$9:S792)),"")</f>
        <v/>
      </c>
      <c r="U792" s="118"/>
    </row>
    <row r="793" spans="3:21">
      <c r="C793" t="str">
        <f>IFERROR(INDEX($L$9:$Q$908,$T792,COLUMNS($A$10:A793)),"")</f>
        <v/>
      </c>
      <c r="I793" s="6">
        <v>9</v>
      </c>
      <c r="K793" s="118">
        <f>'Data Set'!$H786</f>
        <v>9</v>
      </c>
      <c r="L793" s="145" t="str">
        <f>Examination!$B788</f>
        <v>Chanelle Harris</v>
      </c>
      <c r="M793" s="118">
        <f>'Data Set'!$W786</f>
        <v>65</v>
      </c>
      <c r="N793" s="118">
        <f>'Data Set'!$AC786</f>
        <v>86.5</v>
      </c>
      <c r="O793" s="118">
        <f>'Data Set'!$AI786</f>
        <v>64.75</v>
      </c>
      <c r="P793" s="118">
        <f>'Data Set'!$AO786</f>
        <v>72.5</v>
      </c>
      <c r="Q793" s="118">
        <f t="shared" si="24"/>
        <v>72.1875</v>
      </c>
      <c r="R793" s="118">
        <f>ROWS($M$9:M793)</f>
        <v>785</v>
      </c>
      <c r="S793" s="118" t="str">
        <f t="shared" si="25"/>
        <v/>
      </c>
      <c r="T793" s="118" t="str">
        <f>IFERROR(SMALL($S$9:$S$908,ROWS($S$9:S793)),"")</f>
        <v/>
      </c>
      <c r="U793" s="118"/>
    </row>
    <row r="794" spans="3:21">
      <c r="C794" t="str">
        <f>IFERROR(INDEX($L$9:$Q$908,$T793,COLUMNS($A$10:A794)),"")</f>
        <v/>
      </c>
      <c r="I794" s="91">
        <v>9</v>
      </c>
      <c r="K794" s="118">
        <f>'Data Set'!$H787</f>
        <v>9</v>
      </c>
      <c r="L794" s="145" t="str">
        <f>Examination!$B789</f>
        <v>Jade Ewing</v>
      </c>
      <c r="M794" s="118">
        <f>'Data Set'!$W787</f>
        <v>69</v>
      </c>
      <c r="N794" s="118">
        <f>'Data Set'!$AC787</f>
        <v>67.25</v>
      </c>
      <c r="O794" s="118">
        <f>'Data Set'!$AI787</f>
        <v>68.5</v>
      </c>
      <c r="P794" s="118">
        <f>'Data Set'!$AO787</f>
        <v>58.75</v>
      </c>
      <c r="Q794" s="118">
        <f t="shared" si="24"/>
        <v>65.875</v>
      </c>
      <c r="R794" s="118">
        <f>ROWS($M$9:M794)</f>
        <v>786</v>
      </c>
      <c r="S794" s="118" t="str">
        <f t="shared" si="25"/>
        <v/>
      </c>
      <c r="T794" s="118" t="str">
        <f>IFERROR(SMALL($S$9:$S$908,ROWS($S$9:S794)),"")</f>
        <v/>
      </c>
      <c r="U794" s="118"/>
    </row>
    <row r="795" spans="3:21">
      <c r="C795" t="str">
        <f>IFERROR(INDEX($L$9:$Q$908,$T794,COLUMNS($A$10:A795)),"")</f>
        <v/>
      </c>
      <c r="I795" s="6">
        <v>9</v>
      </c>
      <c r="K795" s="118">
        <f>'Data Set'!$H788</f>
        <v>9</v>
      </c>
      <c r="L795" s="145" t="str">
        <f>Examination!$B790</f>
        <v>Corey Baldwin</v>
      </c>
      <c r="M795" s="118">
        <f>'Data Set'!$W788</f>
        <v>69</v>
      </c>
      <c r="N795" s="118">
        <f>'Data Set'!$AC788</f>
        <v>72.25</v>
      </c>
      <c r="O795" s="118">
        <f>'Data Set'!$AI788</f>
        <v>69.5</v>
      </c>
      <c r="P795" s="118">
        <f>'Data Set'!$AO788</f>
        <v>62.5</v>
      </c>
      <c r="Q795" s="118">
        <f t="shared" si="24"/>
        <v>68.3125</v>
      </c>
      <c r="R795" s="118">
        <f>ROWS($M$9:M795)</f>
        <v>787</v>
      </c>
      <c r="S795" s="118" t="str">
        <f t="shared" si="25"/>
        <v/>
      </c>
      <c r="T795" s="118" t="str">
        <f>IFERROR(SMALL($S$9:$S$908,ROWS($S$9:S795)),"")</f>
        <v/>
      </c>
      <c r="U795" s="118"/>
    </row>
    <row r="796" spans="3:21">
      <c r="C796" t="str">
        <f>IFERROR(INDEX($L$9:$Q$908,$T795,COLUMNS($A$10:A796)),"")</f>
        <v/>
      </c>
      <c r="I796" s="91">
        <v>9</v>
      </c>
      <c r="K796" s="118">
        <f>'Data Set'!$H789</f>
        <v>9</v>
      </c>
      <c r="L796" s="145" t="str">
        <f>Examination!$B791</f>
        <v>Rhiann Bourne</v>
      </c>
      <c r="M796" s="118">
        <f>'Data Set'!$W789</f>
        <v>82.25</v>
      </c>
      <c r="N796" s="118">
        <f>'Data Set'!$AC789</f>
        <v>72</v>
      </c>
      <c r="O796" s="118">
        <f>'Data Set'!$AI789</f>
        <v>59.25</v>
      </c>
      <c r="P796" s="118">
        <f>'Data Set'!$AO789</f>
        <v>51.75</v>
      </c>
      <c r="Q796" s="118">
        <f t="shared" si="24"/>
        <v>66.3125</v>
      </c>
      <c r="R796" s="118">
        <f>ROWS($M$9:M796)</f>
        <v>788</v>
      </c>
      <c r="S796" s="118" t="str">
        <f t="shared" si="25"/>
        <v/>
      </c>
      <c r="T796" s="118" t="str">
        <f>IFERROR(SMALL($S$9:$S$908,ROWS($S$9:S796)),"")</f>
        <v/>
      </c>
      <c r="U796" s="118"/>
    </row>
    <row r="797" spans="3:21">
      <c r="C797" t="str">
        <f>IFERROR(INDEX($L$9:$Q$908,$T796,COLUMNS($A$10:A797)),"")</f>
        <v/>
      </c>
      <c r="I797" s="6">
        <v>9</v>
      </c>
      <c r="K797" s="118">
        <f>'Data Set'!$H790</f>
        <v>9</v>
      </c>
      <c r="L797" s="145" t="str">
        <f>Examination!$B792</f>
        <v>Carwyn Blake</v>
      </c>
      <c r="M797" s="118">
        <f>'Data Set'!$W790</f>
        <v>70.75</v>
      </c>
      <c r="N797" s="118">
        <f>'Data Set'!$AC790</f>
        <v>75.5</v>
      </c>
      <c r="O797" s="118">
        <f>'Data Set'!$AI790</f>
        <v>77.25</v>
      </c>
      <c r="P797" s="118">
        <f>'Data Set'!$AO790</f>
        <v>76.75</v>
      </c>
      <c r="Q797" s="118">
        <f t="shared" si="24"/>
        <v>75.0625</v>
      </c>
      <c r="R797" s="118">
        <f>ROWS($M$9:M797)</f>
        <v>789</v>
      </c>
      <c r="S797" s="118" t="str">
        <f t="shared" si="25"/>
        <v/>
      </c>
      <c r="T797" s="118" t="str">
        <f>IFERROR(SMALL($S$9:$S$908,ROWS($S$9:S797)),"")</f>
        <v/>
      </c>
      <c r="U797" s="118"/>
    </row>
    <row r="798" spans="3:21">
      <c r="C798" t="str">
        <f>IFERROR(INDEX($L$9:$Q$908,$T797,COLUMNS($A$10:A798)),"")</f>
        <v/>
      </c>
      <c r="I798" s="91">
        <v>9</v>
      </c>
      <c r="K798" s="118">
        <f>'Data Set'!$H791</f>
        <v>9</v>
      </c>
      <c r="L798" s="145" t="str">
        <f>Examination!$B793</f>
        <v>Elwood Mcgee</v>
      </c>
      <c r="M798" s="118">
        <f>'Data Set'!$W791</f>
        <v>47.5</v>
      </c>
      <c r="N798" s="118">
        <f>'Data Set'!$AC791</f>
        <v>63.5</v>
      </c>
      <c r="O798" s="118">
        <f>'Data Set'!$AI791</f>
        <v>62.5</v>
      </c>
      <c r="P798" s="118">
        <f>'Data Set'!$AO791</f>
        <v>79</v>
      </c>
      <c r="Q798" s="118">
        <f t="shared" si="24"/>
        <v>63.125</v>
      </c>
      <c r="R798" s="118">
        <f>ROWS($M$9:M798)</f>
        <v>790</v>
      </c>
      <c r="S798" s="118" t="str">
        <f t="shared" si="25"/>
        <v/>
      </c>
      <c r="T798" s="118" t="str">
        <f>IFERROR(SMALL($S$9:$S$908,ROWS($S$9:S798)),"")</f>
        <v/>
      </c>
      <c r="U798" s="118"/>
    </row>
    <row r="799" spans="3:21">
      <c r="C799" t="str">
        <f>IFERROR(INDEX($L$9:$Q$908,$T798,COLUMNS($A$10:A799)),"")</f>
        <v/>
      </c>
      <c r="I799" s="6">
        <v>9</v>
      </c>
      <c r="K799" s="118">
        <f>'Data Set'!$H792</f>
        <v>9</v>
      </c>
      <c r="L799" s="145" t="str">
        <f>Examination!$B794</f>
        <v>Oliwier Lang</v>
      </c>
      <c r="M799" s="118">
        <f>'Data Set'!$W792</f>
        <v>63.25</v>
      </c>
      <c r="N799" s="118">
        <f>'Data Set'!$AC792</f>
        <v>71.75</v>
      </c>
      <c r="O799" s="118">
        <f>'Data Set'!$AI792</f>
        <v>53.5</v>
      </c>
      <c r="P799" s="118">
        <f>'Data Set'!$AO792</f>
        <v>57.5</v>
      </c>
      <c r="Q799" s="118">
        <f t="shared" si="24"/>
        <v>61.5</v>
      </c>
      <c r="R799" s="118">
        <f>ROWS($M$9:M799)</f>
        <v>791</v>
      </c>
      <c r="S799" s="118" t="str">
        <f t="shared" si="25"/>
        <v/>
      </c>
      <c r="T799" s="118" t="str">
        <f>IFERROR(SMALL($S$9:$S$908,ROWS($S$9:S799)),"")</f>
        <v/>
      </c>
      <c r="U799" s="118"/>
    </row>
    <row r="800" spans="3:21">
      <c r="C800" t="str">
        <f>IFERROR(INDEX($L$9:$Q$908,$T799,COLUMNS($A$10:A800)),"")</f>
        <v/>
      </c>
      <c r="I800" s="91">
        <v>9</v>
      </c>
      <c r="K800" s="118">
        <f>'Data Set'!$H793</f>
        <v>9</v>
      </c>
      <c r="L800" s="145" t="str">
        <f>Examination!$B795</f>
        <v>Terrence Cresswell</v>
      </c>
      <c r="M800" s="118">
        <f>'Data Set'!$W793</f>
        <v>65.25</v>
      </c>
      <c r="N800" s="118">
        <f>'Data Set'!$AC793</f>
        <v>73</v>
      </c>
      <c r="O800" s="118">
        <f>'Data Set'!$AI793</f>
        <v>65</v>
      </c>
      <c r="P800" s="118">
        <f>'Data Set'!$AO793</f>
        <v>58.5</v>
      </c>
      <c r="Q800" s="118">
        <f t="shared" si="24"/>
        <v>65.4375</v>
      </c>
      <c r="R800" s="118">
        <f>ROWS($M$9:M800)</f>
        <v>792</v>
      </c>
      <c r="S800" s="118" t="str">
        <f t="shared" si="25"/>
        <v/>
      </c>
      <c r="T800" s="118" t="str">
        <f>IFERROR(SMALL($S$9:$S$908,ROWS($S$9:S800)),"")</f>
        <v/>
      </c>
      <c r="U800" s="118"/>
    </row>
    <row r="801" spans="3:21">
      <c r="C801" t="str">
        <f>IFERROR(INDEX($L$9:$Q$908,$T800,COLUMNS($A$10:A801)),"")</f>
        <v/>
      </c>
      <c r="I801" s="6">
        <v>9</v>
      </c>
      <c r="K801" s="118">
        <f>'Data Set'!$H794</f>
        <v>9</v>
      </c>
      <c r="L801" s="145" t="str">
        <f>Examination!$B796</f>
        <v>Amani Cash</v>
      </c>
      <c r="M801" s="118">
        <f>'Data Set'!$W794</f>
        <v>65.5</v>
      </c>
      <c r="N801" s="118">
        <f>'Data Set'!$AC794</f>
        <v>47.25</v>
      </c>
      <c r="O801" s="118">
        <f>'Data Set'!$AI794</f>
        <v>53.5</v>
      </c>
      <c r="P801" s="118">
        <f>'Data Set'!$AO794</f>
        <v>75.25</v>
      </c>
      <c r="Q801" s="118">
        <f t="shared" si="24"/>
        <v>60.375</v>
      </c>
      <c r="R801" s="118">
        <f>ROWS($M$9:M801)</f>
        <v>793</v>
      </c>
      <c r="S801" s="118" t="str">
        <f t="shared" si="25"/>
        <v/>
      </c>
      <c r="T801" s="118" t="str">
        <f>IFERROR(SMALL($S$9:$S$908,ROWS($S$9:S801)),"")</f>
        <v/>
      </c>
      <c r="U801" s="118"/>
    </row>
    <row r="802" spans="3:21">
      <c r="C802" t="str">
        <f>IFERROR(INDEX($L$9:$Q$908,$T801,COLUMNS($A$10:A802)),"")</f>
        <v/>
      </c>
      <c r="I802" s="91">
        <v>9</v>
      </c>
      <c r="K802" s="118">
        <f>'Data Set'!$H795</f>
        <v>9</v>
      </c>
      <c r="L802" s="145" t="str">
        <f>Examination!$B797</f>
        <v>Jonty Smith</v>
      </c>
      <c r="M802" s="118">
        <f>'Data Set'!$W795</f>
        <v>69</v>
      </c>
      <c r="N802" s="118">
        <f>'Data Set'!$AC795</f>
        <v>64.5</v>
      </c>
      <c r="O802" s="118">
        <f>'Data Set'!$AI795</f>
        <v>64.25</v>
      </c>
      <c r="P802" s="118">
        <f>'Data Set'!$AO795</f>
        <v>56.5</v>
      </c>
      <c r="Q802" s="118">
        <f t="shared" si="24"/>
        <v>63.5625</v>
      </c>
      <c r="R802" s="118">
        <f>ROWS($M$9:M802)</f>
        <v>794</v>
      </c>
      <c r="S802" s="118" t="str">
        <f t="shared" si="25"/>
        <v/>
      </c>
      <c r="T802" s="118" t="str">
        <f>IFERROR(SMALL($S$9:$S$908,ROWS($S$9:S802)),"")</f>
        <v/>
      </c>
      <c r="U802" s="118"/>
    </row>
    <row r="803" spans="3:21">
      <c r="C803" t="str">
        <f>IFERROR(INDEX($L$9:$Q$908,$T802,COLUMNS($A$10:A803)),"")</f>
        <v/>
      </c>
      <c r="I803" s="6">
        <v>9</v>
      </c>
      <c r="K803" s="118">
        <f>'Data Set'!$H796</f>
        <v>9</v>
      </c>
      <c r="L803" s="145" t="str">
        <f>Examination!$B798</f>
        <v>Ariyan Butt</v>
      </c>
      <c r="M803" s="118">
        <f>'Data Set'!$W796</f>
        <v>73.75</v>
      </c>
      <c r="N803" s="118">
        <f>'Data Set'!$AC796</f>
        <v>65.75</v>
      </c>
      <c r="O803" s="118">
        <f>'Data Set'!$AI796</f>
        <v>66</v>
      </c>
      <c r="P803" s="118">
        <f>'Data Set'!$AO796</f>
        <v>71.75</v>
      </c>
      <c r="Q803" s="118">
        <f t="shared" si="24"/>
        <v>69.3125</v>
      </c>
      <c r="R803" s="118">
        <f>ROWS($M$9:M803)</f>
        <v>795</v>
      </c>
      <c r="S803" s="118" t="str">
        <f t="shared" si="25"/>
        <v/>
      </c>
      <c r="T803" s="118" t="str">
        <f>IFERROR(SMALL($S$9:$S$908,ROWS($S$9:S803)),"")</f>
        <v/>
      </c>
      <c r="U803" s="118"/>
    </row>
    <row r="804" spans="3:21">
      <c r="C804" t="str">
        <f>IFERROR(INDEX($L$9:$Q$908,$T803,COLUMNS($A$10:A804)),"")</f>
        <v/>
      </c>
      <c r="I804" s="91">
        <v>9</v>
      </c>
      <c r="K804" s="118">
        <f>'Data Set'!$H797</f>
        <v>9</v>
      </c>
      <c r="L804" s="145" t="str">
        <f>Examination!$B799</f>
        <v>Shakeel Sims</v>
      </c>
      <c r="M804" s="118">
        <f>'Data Set'!$W797</f>
        <v>67.5</v>
      </c>
      <c r="N804" s="118">
        <f>'Data Set'!$AC797</f>
        <v>65</v>
      </c>
      <c r="O804" s="118">
        <f>'Data Set'!$AI797</f>
        <v>68.5</v>
      </c>
      <c r="P804" s="118">
        <f>'Data Set'!$AO797</f>
        <v>60.75</v>
      </c>
      <c r="Q804" s="118">
        <f t="shared" si="24"/>
        <v>65.4375</v>
      </c>
      <c r="R804" s="118">
        <f>ROWS($M$9:M804)</f>
        <v>796</v>
      </c>
      <c r="S804" s="118" t="str">
        <f t="shared" si="25"/>
        <v/>
      </c>
      <c r="T804" s="118" t="str">
        <f>IFERROR(SMALL($S$9:$S$908,ROWS($S$9:S804)),"")</f>
        <v/>
      </c>
      <c r="U804" s="118"/>
    </row>
    <row r="805" spans="3:21">
      <c r="C805" t="str">
        <f>IFERROR(INDEX($L$9:$Q$908,$T804,COLUMNS($A$10:A805)),"")</f>
        <v/>
      </c>
      <c r="I805" s="6">
        <v>9</v>
      </c>
      <c r="K805" s="118">
        <f>'Data Set'!$H798</f>
        <v>9</v>
      </c>
      <c r="L805" s="145" t="str">
        <f>Examination!$B800</f>
        <v>Ishika Kidd</v>
      </c>
      <c r="M805" s="118">
        <f>'Data Set'!$W798</f>
        <v>59.5</v>
      </c>
      <c r="N805" s="118">
        <f>'Data Set'!$AC798</f>
        <v>75.75</v>
      </c>
      <c r="O805" s="118">
        <f>'Data Set'!$AI798</f>
        <v>59.25</v>
      </c>
      <c r="P805" s="118">
        <f>'Data Set'!$AO798</f>
        <v>76.25</v>
      </c>
      <c r="Q805" s="118">
        <f t="shared" si="24"/>
        <v>67.6875</v>
      </c>
      <c r="R805" s="118">
        <f>ROWS($M$9:M805)</f>
        <v>797</v>
      </c>
      <c r="S805" s="118" t="str">
        <f t="shared" si="25"/>
        <v/>
      </c>
      <c r="T805" s="118" t="str">
        <f>IFERROR(SMALL($S$9:$S$908,ROWS($S$9:S805)),"")</f>
        <v/>
      </c>
      <c r="U805" s="118"/>
    </row>
    <row r="806" spans="3:21">
      <c r="C806" t="str">
        <f>IFERROR(INDEX($L$9:$Q$908,$T805,COLUMNS($A$10:A806)),"")</f>
        <v/>
      </c>
      <c r="I806" s="91">
        <v>9</v>
      </c>
      <c r="K806" s="118">
        <f>'Data Set'!$H799</f>
        <v>9</v>
      </c>
      <c r="L806" s="145" t="str">
        <f>Examination!$B801</f>
        <v>Dani Enriquez</v>
      </c>
      <c r="M806" s="118">
        <f>'Data Set'!$W799</f>
        <v>73.25</v>
      </c>
      <c r="N806" s="118">
        <f>'Data Set'!$AC799</f>
        <v>64.5</v>
      </c>
      <c r="O806" s="118">
        <f>'Data Set'!$AI799</f>
        <v>67.5</v>
      </c>
      <c r="P806" s="118">
        <f>'Data Set'!$AO799</f>
        <v>79</v>
      </c>
      <c r="Q806" s="118">
        <f t="shared" si="24"/>
        <v>71.0625</v>
      </c>
      <c r="R806" s="118">
        <f>ROWS($M$9:M806)</f>
        <v>798</v>
      </c>
      <c r="S806" s="118" t="str">
        <f t="shared" si="25"/>
        <v/>
      </c>
      <c r="T806" s="118" t="str">
        <f>IFERROR(SMALL($S$9:$S$908,ROWS($S$9:S806)),"")</f>
        <v/>
      </c>
      <c r="U806" s="118"/>
    </row>
    <row r="807" spans="3:21">
      <c r="C807" t="str">
        <f>IFERROR(INDEX($L$9:$Q$908,$T806,COLUMNS($A$10:A807)),"")</f>
        <v/>
      </c>
      <c r="I807" s="6">
        <v>9</v>
      </c>
      <c r="K807" s="118">
        <f>'Data Set'!$H800</f>
        <v>9</v>
      </c>
      <c r="L807" s="145" t="str">
        <f>Examination!$B802</f>
        <v>Judith Scott</v>
      </c>
      <c r="M807" s="118">
        <f>'Data Set'!$W800</f>
        <v>73.5</v>
      </c>
      <c r="N807" s="118">
        <f>'Data Set'!$AC800</f>
        <v>63.25</v>
      </c>
      <c r="O807" s="118">
        <f>'Data Set'!$AI800</f>
        <v>74.25</v>
      </c>
      <c r="P807" s="118">
        <f>'Data Set'!$AO800</f>
        <v>48.75</v>
      </c>
      <c r="Q807" s="118">
        <f t="shared" si="24"/>
        <v>64.9375</v>
      </c>
      <c r="R807" s="118">
        <f>ROWS($M$9:M807)</f>
        <v>799</v>
      </c>
      <c r="S807" s="118" t="str">
        <f t="shared" si="25"/>
        <v/>
      </c>
      <c r="T807" s="118" t="str">
        <f>IFERROR(SMALL($S$9:$S$908,ROWS($S$9:S807)),"")</f>
        <v/>
      </c>
      <c r="U807" s="118"/>
    </row>
    <row r="808" spans="3:21">
      <c r="C808" t="str">
        <f>IFERROR(INDEX($L$9:$Q$908,$T807,COLUMNS($A$10:A808)),"")</f>
        <v/>
      </c>
      <c r="I808" s="91">
        <v>9</v>
      </c>
      <c r="K808" s="118">
        <f>'Data Set'!$H801</f>
        <v>9</v>
      </c>
      <c r="L808" s="145" t="str">
        <f>Examination!$B803</f>
        <v>Bentley Moses</v>
      </c>
      <c r="M808" s="118">
        <f>'Data Set'!$W801</f>
        <v>62.25</v>
      </c>
      <c r="N808" s="118">
        <f>'Data Set'!$AC801</f>
        <v>55.25</v>
      </c>
      <c r="O808" s="118">
        <f>'Data Set'!$AI801</f>
        <v>44.5</v>
      </c>
      <c r="P808" s="118">
        <f>'Data Set'!$AO801</f>
        <v>63</v>
      </c>
      <c r="Q808" s="118">
        <f t="shared" si="24"/>
        <v>56.25</v>
      </c>
      <c r="R808" s="118">
        <f>ROWS($M$9:M808)</f>
        <v>800</v>
      </c>
      <c r="S808" s="118" t="str">
        <f t="shared" si="25"/>
        <v/>
      </c>
      <c r="T808" s="118" t="str">
        <f>IFERROR(SMALL($S$9:$S$908,ROWS($S$9:S808)),"")</f>
        <v/>
      </c>
      <c r="U808" s="118"/>
    </row>
    <row r="809" spans="3:21">
      <c r="C809" t="str">
        <f>IFERROR(INDEX($L$9:$Q$908,$T808,COLUMNS($A$10:A809)),"")</f>
        <v/>
      </c>
      <c r="I809" s="6">
        <v>10</v>
      </c>
      <c r="K809" s="118">
        <f>'Data Set'!$H802</f>
        <v>9</v>
      </c>
      <c r="L809" s="145" t="str">
        <f>Examination!$B804</f>
        <v>Jada Hall</v>
      </c>
      <c r="M809" s="118">
        <f>'Data Set'!$W802</f>
        <v>58.25</v>
      </c>
      <c r="N809" s="118">
        <f>'Data Set'!$AC802</f>
        <v>68.5</v>
      </c>
      <c r="O809" s="118">
        <f>'Data Set'!$AI802</f>
        <v>55.5</v>
      </c>
      <c r="P809" s="118">
        <f>'Data Set'!$AO802</f>
        <v>81</v>
      </c>
      <c r="Q809" s="118">
        <f t="shared" si="24"/>
        <v>65.8125</v>
      </c>
      <c r="R809" s="118">
        <f>ROWS($M$9:M809)</f>
        <v>801</v>
      </c>
      <c r="S809" s="118" t="str">
        <f t="shared" si="25"/>
        <v/>
      </c>
      <c r="T809" s="118" t="str">
        <f>IFERROR(SMALL($S$9:$S$908,ROWS($S$9:S809)),"")</f>
        <v/>
      </c>
      <c r="U809" s="118"/>
    </row>
    <row r="810" spans="3:21">
      <c r="C810" t="str">
        <f>IFERROR(INDEX($L$9:$Q$908,$T809,COLUMNS($A$10:A810)),"")</f>
        <v/>
      </c>
      <c r="I810" s="91">
        <v>10</v>
      </c>
      <c r="K810" s="118">
        <f>'Data Set'!$H803</f>
        <v>9</v>
      </c>
      <c r="L810" s="145" t="str">
        <f>Examination!$B805</f>
        <v>Ifrah Buchanan</v>
      </c>
      <c r="M810" s="118">
        <f>'Data Set'!$W803</f>
        <v>72.75</v>
      </c>
      <c r="N810" s="118">
        <f>'Data Set'!$AC803</f>
        <v>66.25</v>
      </c>
      <c r="O810" s="118">
        <f>'Data Set'!$AI803</f>
        <v>57.75</v>
      </c>
      <c r="P810" s="118">
        <f>'Data Set'!$AO803</f>
        <v>58.25</v>
      </c>
      <c r="Q810" s="118">
        <f t="shared" si="24"/>
        <v>63.75</v>
      </c>
      <c r="R810" s="118">
        <f>ROWS($M$9:M810)</f>
        <v>802</v>
      </c>
      <c r="S810" s="118" t="str">
        <f t="shared" si="25"/>
        <v/>
      </c>
      <c r="T810" s="118" t="str">
        <f>IFERROR(SMALL($S$9:$S$908,ROWS($S$9:S810)),"")</f>
        <v/>
      </c>
      <c r="U810" s="118"/>
    </row>
    <row r="811" spans="3:21">
      <c r="C811" t="str">
        <f>IFERROR(INDEX($L$9:$Q$908,$T810,COLUMNS($A$10:A811)),"")</f>
        <v/>
      </c>
      <c r="I811" s="6">
        <v>10</v>
      </c>
      <c r="K811" s="118">
        <f>'Data Set'!$H804</f>
        <v>9</v>
      </c>
      <c r="L811" s="145" t="str">
        <f>Examination!$B806</f>
        <v>Zayn Guy</v>
      </c>
      <c r="M811" s="118">
        <f>'Data Set'!$W804</f>
        <v>76.25</v>
      </c>
      <c r="N811" s="118">
        <f>'Data Set'!$AC804</f>
        <v>68.25</v>
      </c>
      <c r="O811" s="118">
        <f>'Data Set'!$AI804</f>
        <v>73.75</v>
      </c>
      <c r="P811" s="118">
        <f>'Data Set'!$AO804</f>
        <v>61.5</v>
      </c>
      <c r="Q811" s="118">
        <f t="shared" si="24"/>
        <v>69.9375</v>
      </c>
      <c r="R811" s="118">
        <f>ROWS($M$9:M811)</f>
        <v>803</v>
      </c>
      <c r="S811" s="118" t="str">
        <f t="shared" si="25"/>
        <v/>
      </c>
      <c r="T811" s="118" t="str">
        <f>IFERROR(SMALL($S$9:$S$908,ROWS($S$9:S811)),"")</f>
        <v/>
      </c>
      <c r="U811" s="118"/>
    </row>
    <row r="812" spans="3:21">
      <c r="C812" t="str">
        <f>IFERROR(INDEX($L$9:$Q$908,$T811,COLUMNS($A$10:A812)),"")</f>
        <v/>
      </c>
      <c r="I812" s="91">
        <v>10</v>
      </c>
      <c r="K812" s="118">
        <f>'Data Set'!$H805</f>
        <v>9</v>
      </c>
      <c r="L812" s="145" t="str">
        <f>Examination!$B807</f>
        <v>Darin Fellows</v>
      </c>
      <c r="M812" s="118">
        <f>'Data Set'!$W805</f>
        <v>76.5</v>
      </c>
      <c r="N812" s="118">
        <f>'Data Set'!$AC805</f>
        <v>70</v>
      </c>
      <c r="O812" s="118">
        <f>'Data Set'!$AI805</f>
        <v>61</v>
      </c>
      <c r="P812" s="118">
        <f>'Data Set'!$AO805</f>
        <v>60.25</v>
      </c>
      <c r="Q812" s="118">
        <f t="shared" si="24"/>
        <v>66.9375</v>
      </c>
      <c r="R812" s="118">
        <f>ROWS($M$9:M812)</f>
        <v>804</v>
      </c>
      <c r="S812" s="118" t="str">
        <f t="shared" si="25"/>
        <v/>
      </c>
      <c r="T812" s="118" t="str">
        <f>IFERROR(SMALL($S$9:$S$908,ROWS($S$9:S812)),"")</f>
        <v/>
      </c>
      <c r="U812" s="118"/>
    </row>
    <row r="813" spans="3:21">
      <c r="C813" t="str">
        <f>IFERROR(INDEX($L$9:$Q$908,$T812,COLUMNS($A$10:A813)),"")</f>
        <v/>
      </c>
      <c r="I813" s="6">
        <v>10</v>
      </c>
      <c r="K813" s="118">
        <f>'Data Set'!$H806</f>
        <v>9</v>
      </c>
      <c r="L813" s="145" t="str">
        <f>Examination!$B808</f>
        <v>Iga Little</v>
      </c>
      <c r="M813" s="118">
        <f>'Data Set'!$W806</f>
        <v>66.5</v>
      </c>
      <c r="N813" s="118">
        <f>'Data Set'!$AC806</f>
        <v>71.25</v>
      </c>
      <c r="O813" s="118">
        <f>'Data Set'!$AI806</f>
        <v>74.25</v>
      </c>
      <c r="P813" s="118">
        <f>'Data Set'!$AO806</f>
        <v>67.75</v>
      </c>
      <c r="Q813" s="118">
        <f t="shared" si="24"/>
        <v>69.9375</v>
      </c>
      <c r="R813" s="118">
        <f>ROWS($M$9:M813)</f>
        <v>805</v>
      </c>
      <c r="S813" s="118" t="str">
        <f t="shared" si="25"/>
        <v/>
      </c>
      <c r="T813" s="118" t="str">
        <f>IFERROR(SMALL($S$9:$S$908,ROWS($S$9:S813)),"")</f>
        <v/>
      </c>
      <c r="U813" s="118"/>
    </row>
    <row r="814" spans="3:21">
      <c r="C814" t="str">
        <f>IFERROR(INDEX($L$9:$Q$908,$T813,COLUMNS($A$10:A814)),"")</f>
        <v/>
      </c>
      <c r="I814" s="91">
        <v>10</v>
      </c>
      <c r="K814" s="118">
        <f>'Data Set'!$H807</f>
        <v>10</v>
      </c>
      <c r="L814" s="145" t="str">
        <f>Examination!$B809</f>
        <v>Emma Whitehead</v>
      </c>
      <c r="M814" s="118">
        <f>'Data Set'!$W807</f>
        <v>72</v>
      </c>
      <c r="N814" s="118">
        <f>'Data Set'!$AC807</f>
        <v>82</v>
      </c>
      <c r="O814" s="118">
        <f>'Data Set'!$AI807</f>
        <v>80</v>
      </c>
      <c r="P814" s="118">
        <f>'Data Set'!$AO807</f>
        <v>60</v>
      </c>
      <c r="Q814" s="118">
        <f t="shared" si="24"/>
        <v>73.5</v>
      </c>
      <c r="R814" s="118">
        <f>ROWS($M$9:M814)</f>
        <v>806</v>
      </c>
      <c r="S814" s="118" t="str">
        <f t="shared" si="25"/>
        <v/>
      </c>
      <c r="T814" s="118" t="str">
        <f>IFERROR(SMALL($S$9:$S$908,ROWS($S$9:S814)),"")</f>
        <v/>
      </c>
      <c r="U814" s="118"/>
    </row>
    <row r="815" spans="3:21">
      <c r="C815" t="str">
        <f>IFERROR(INDEX($L$9:$Q$908,$T814,COLUMNS($A$10:A815)),"")</f>
        <v/>
      </c>
      <c r="I815" s="6">
        <v>10</v>
      </c>
      <c r="K815" s="118">
        <f>'Data Set'!$H808</f>
        <v>10</v>
      </c>
      <c r="L815" s="145" t="str">
        <f>Examination!$B810</f>
        <v>Rahim Flores</v>
      </c>
      <c r="M815" s="118">
        <f>'Data Set'!$W808</f>
        <v>81</v>
      </c>
      <c r="N815" s="118">
        <f>'Data Set'!$AC808</f>
        <v>82.5</v>
      </c>
      <c r="O815" s="118">
        <f>'Data Set'!$AI808</f>
        <v>61.5</v>
      </c>
      <c r="P815" s="118">
        <f>'Data Set'!$AO808</f>
        <v>68.75</v>
      </c>
      <c r="Q815" s="118">
        <f t="shared" si="24"/>
        <v>73.4375</v>
      </c>
      <c r="R815" s="118">
        <f>ROWS($M$9:M815)</f>
        <v>807</v>
      </c>
      <c r="S815" s="118" t="str">
        <f t="shared" si="25"/>
        <v/>
      </c>
      <c r="T815" s="118" t="str">
        <f>IFERROR(SMALL($S$9:$S$908,ROWS($S$9:S815)),"")</f>
        <v/>
      </c>
      <c r="U815" s="118"/>
    </row>
    <row r="816" spans="3:21">
      <c r="C816" t="str">
        <f>IFERROR(INDEX($L$9:$Q$908,$T815,COLUMNS($A$10:A816)),"")</f>
        <v/>
      </c>
      <c r="I816" s="91">
        <v>10</v>
      </c>
      <c r="K816" s="118">
        <f>'Data Set'!$H809</f>
        <v>10</v>
      </c>
      <c r="L816" s="145" t="str">
        <f>Examination!$B811</f>
        <v>Zoha Cabrera</v>
      </c>
      <c r="M816" s="118">
        <f>'Data Set'!$W809</f>
        <v>87</v>
      </c>
      <c r="N816" s="118">
        <f>'Data Set'!$AC809</f>
        <v>79.75</v>
      </c>
      <c r="O816" s="118">
        <f>'Data Set'!$AI809</f>
        <v>52.5</v>
      </c>
      <c r="P816" s="118">
        <f>'Data Set'!$AO809</f>
        <v>66.25</v>
      </c>
      <c r="Q816" s="118">
        <f t="shared" si="24"/>
        <v>71.375</v>
      </c>
      <c r="R816" s="118">
        <f>ROWS($M$9:M816)</f>
        <v>808</v>
      </c>
      <c r="S816" s="118" t="str">
        <f t="shared" si="25"/>
        <v/>
      </c>
      <c r="T816" s="118" t="str">
        <f>IFERROR(SMALL($S$9:$S$908,ROWS($S$9:S816)),"")</f>
        <v/>
      </c>
      <c r="U816" s="118"/>
    </row>
    <row r="817" spans="3:21">
      <c r="C817" t="str">
        <f>IFERROR(INDEX($L$9:$Q$908,$T816,COLUMNS($A$10:A817)),"")</f>
        <v/>
      </c>
      <c r="I817" s="6">
        <v>10</v>
      </c>
      <c r="K817" s="118">
        <f>'Data Set'!$H810</f>
        <v>10</v>
      </c>
      <c r="L817" s="145" t="str">
        <f>Examination!$B812</f>
        <v>Della Savage</v>
      </c>
      <c r="M817" s="118">
        <f>'Data Set'!$W810</f>
        <v>52</v>
      </c>
      <c r="N817" s="118">
        <f>'Data Set'!$AC810</f>
        <v>71.5</v>
      </c>
      <c r="O817" s="118">
        <f>'Data Set'!$AI810</f>
        <v>80.75</v>
      </c>
      <c r="P817" s="118">
        <f>'Data Set'!$AO810</f>
        <v>59.5</v>
      </c>
      <c r="Q817" s="118">
        <f t="shared" si="24"/>
        <v>65.9375</v>
      </c>
      <c r="R817" s="118">
        <f>ROWS($M$9:M817)</f>
        <v>809</v>
      </c>
      <c r="S817" s="118" t="str">
        <f t="shared" si="25"/>
        <v/>
      </c>
      <c r="T817" s="118" t="str">
        <f>IFERROR(SMALL($S$9:$S$908,ROWS($S$9:S817)),"")</f>
        <v/>
      </c>
      <c r="U817" s="118"/>
    </row>
    <row r="818" spans="3:21">
      <c r="C818" t="str">
        <f>IFERROR(INDEX($L$9:$Q$908,$T817,COLUMNS($A$10:A818)),"")</f>
        <v/>
      </c>
      <c r="I818" s="91">
        <v>10</v>
      </c>
      <c r="K818" s="118">
        <f>'Data Set'!$H811</f>
        <v>10</v>
      </c>
      <c r="L818" s="145" t="str">
        <f>Examination!$B813</f>
        <v>Rocky Harvey</v>
      </c>
      <c r="M818" s="118">
        <f>'Data Set'!$W811</f>
        <v>65.25</v>
      </c>
      <c r="N818" s="118">
        <f>'Data Set'!$AC811</f>
        <v>63.25</v>
      </c>
      <c r="O818" s="118">
        <f>'Data Set'!$AI811</f>
        <v>52.5</v>
      </c>
      <c r="P818" s="118">
        <f>'Data Set'!$AO811</f>
        <v>76.75</v>
      </c>
      <c r="Q818" s="118">
        <f t="shared" si="24"/>
        <v>64.4375</v>
      </c>
      <c r="R818" s="118">
        <f>ROWS($M$9:M818)</f>
        <v>810</v>
      </c>
      <c r="S818" s="118" t="str">
        <f t="shared" si="25"/>
        <v/>
      </c>
      <c r="T818" s="118" t="str">
        <f>IFERROR(SMALL($S$9:$S$908,ROWS($S$9:S818)),"")</f>
        <v/>
      </c>
      <c r="U818" s="118"/>
    </row>
    <row r="819" spans="3:21">
      <c r="C819" t="str">
        <f>IFERROR(INDEX($L$9:$Q$908,$T818,COLUMNS($A$10:A819)),"")</f>
        <v/>
      </c>
      <c r="I819" s="6">
        <v>10</v>
      </c>
      <c r="K819" s="118">
        <f>'Data Set'!$H812</f>
        <v>10</v>
      </c>
      <c r="L819" s="145" t="str">
        <f>Examination!$B814</f>
        <v>Lucien George</v>
      </c>
      <c r="M819" s="118">
        <f>'Data Set'!$W812</f>
        <v>89.75</v>
      </c>
      <c r="N819" s="118">
        <f>'Data Set'!$AC812</f>
        <v>74</v>
      </c>
      <c r="O819" s="118">
        <f>'Data Set'!$AI812</f>
        <v>50.25</v>
      </c>
      <c r="P819" s="118">
        <f>'Data Set'!$AO812</f>
        <v>61.25</v>
      </c>
      <c r="Q819" s="118">
        <f t="shared" si="24"/>
        <v>68.8125</v>
      </c>
      <c r="R819" s="118">
        <f>ROWS($M$9:M819)</f>
        <v>811</v>
      </c>
      <c r="S819" s="118" t="str">
        <f t="shared" si="25"/>
        <v/>
      </c>
      <c r="T819" s="118" t="str">
        <f>IFERROR(SMALL($S$9:$S$908,ROWS($S$9:S819)),"")</f>
        <v/>
      </c>
      <c r="U819" s="118"/>
    </row>
    <row r="820" spans="3:21">
      <c r="C820" t="str">
        <f>IFERROR(INDEX($L$9:$Q$908,$T819,COLUMNS($A$10:A820)),"")</f>
        <v/>
      </c>
      <c r="I820" s="91">
        <v>10</v>
      </c>
      <c r="K820" s="118">
        <f>'Data Set'!$H813</f>
        <v>10</v>
      </c>
      <c r="L820" s="145" t="str">
        <f>Examination!$B815</f>
        <v>Owais Glenn</v>
      </c>
      <c r="M820" s="118">
        <f>'Data Set'!$W813</f>
        <v>71.75</v>
      </c>
      <c r="N820" s="118">
        <f>'Data Set'!$AC813</f>
        <v>50.75</v>
      </c>
      <c r="O820" s="118">
        <f>'Data Set'!$AI813</f>
        <v>83.25</v>
      </c>
      <c r="P820" s="118">
        <f>'Data Set'!$AO813</f>
        <v>73.25</v>
      </c>
      <c r="Q820" s="118">
        <f t="shared" si="24"/>
        <v>69.75</v>
      </c>
      <c r="R820" s="118">
        <f>ROWS($M$9:M820)</f>
        <v>812</v>
      </c>
      <c r="S820" s="118" t="str">
        <f t="shared" si="25"/>
        <v/>
      </c>
      <c r="T820" s="118" t="str">
        <f>IFERROR(SMALL($S$9:$S$908,ROWS($S$9:S820)),"")</f>
        <v/>
      </c>
      <c r="U820" s="118"/>
    </row>
    <row r="821" spans="3:21">
      <c r="C821" t="str">
        <f>IFERROR(INDEX($L$9:$Q$908,$T820,COLUMNS($A$10:A821)),"")</f>
        <v/>
      </c>
      <c r="I821" s="6">
        <v>10</v>
      </c>
      <c r="K821" s="118">
        <f>'Data Set'!$H814</f>
        <v>10</v>
      </c>
      <c r="L821" s="145" t="str">
        <f>Examination!$B816</f>
        <v>Katrina Esquivel</v>
      </c>
      <c r="M821" s="118">
        <f>'Data Set'!$W814</f>
        <v>72.75</v>
      </c>
      <c r="N821" s="118">
        <f>'Data Set'!$AC814</f>
        <v>71.5</v>
      </c>
      <c r="O821" s="118">
        <f>'Data Set'!$AI814</f>
        <v>74.75</v>
      </c>
      <c r="P821" s="118">
        <f>'Data Set'!$AO814</f>
        <v>65.25</v>
      </c>
      <c r="Q821" s="118">
        <f t="shared" si="24"/>
        <v>71.0625</v>
      </c>
      <c r="R821" s="118">
        <f>ROWS($M$9:M821)</f>
        <v>813</v>
      </c>
      <c r="S821" s="118" t="str">
        <f t="shared" si="25"/>
        <v/>
      </c>
      <c r="T821" s="118" t="str">
        <f>IFERROR(SMALL($S$9:$S$908,ROWS($S$9:S821)),"")</f>
        <v/>
      </c>
      <c r="U821" s="118"/>
    </row>
    <row r="822" spans="3:21">
      <c r="C822" t="str">
        <f>IFERROR(INDEX($L$9:$Q$908,$T821,COLUMNS($A$10:A822)),"")</f>
        <v/>
      </c>
      <c r="I822" s="91">
        <v>10</v>
      </c>
      <c r="K822" s="118">
        <f>'Data Set'!$H815</f>
        <v>10</v>
      </c>
      <c r="L822" s="145" t="str">
        <f>Examination!$B817</f>
        <v>Kieren Bradshaw</v>
      </c>
      <c r="M822" s="118">
        <f>'Data Set'!$W815</f>
        <v>67.75</v>
      </c>
      <c r="N822" s="118">
        <f>'Data Set'!$AC815</f>
        <v>74.25</v>
      </c>
      <c r="O822" s="118">
        <f>'Data Set'!$AI815</f>
        <v>61</v>
      </c>
      <c r="P822" s="118">
        <f>'Data Set'!$AO815</f>
        <v>67.75</v>
      </c>
      <c r="Q822" s="118">
        <f t="shared" si="24"/>
        <v>67.6875</v>
      </c>
      <c r="R822" s="118">
        <f>ROWS($M$9:M822)</f>
        <v>814</v>
      </c>
      <c r="S822" s="118" t="str">
        <f t="shared" si="25"/>
        <v/>
      </c>
      <c r="T822" s="118" t="str">
        <f>IFERROR(SMALL($S$9:$S$908,ROWS($S$9:S822)),"")</f>
        <v/>
      </c>
      <c r="U822" s="118"/>
    </row>
    <row r="823" spans="3:21">
      <c r="C823" t="str">
        <f>IFERROR(INDEX($L$9:$Q$908,$T822,COLUMNS($A$10:A823)),"")</f>
        <v/>
      </c>
      <c r="I823" s="6">
        <v>10</v>
      </c>
      <c r="K823" s="118">
        <f>'Data Set'!$H816</f>
        <v>10</v>
      </c>
      <c r="L823" s="145" t="str">
        <f>Examination!$B818</f>
        <v>Tate Tanner</v>
      </c>
      <c r="M823" s="118">
        <f>'Data Set'!$W816</f>
        <v>71.5</v>
      </c>
      <c r="N823" s="118">
        <f>'Data Set'!$AC816</f>
        <v>46.5</v>
      </c>
      <c r="O823" s="118">
        <f>'Data Set'!$AI816</f>
        <v>56.75</v>
      </c>
      <c r="P823" s="118">
        <f>'Data Set'!$AO816</f>
        <v>68.5</v>
      </c>
      <c r="Q823" s="118">
        <f t="shared" si="24"/>
        <v>60.8125</v>
      </c>
      <c r="R823" s="118">
        <f>ROWS($M$9:M823)</f>
        <v>815</v>
      </c>
      <c r="S823" s="118" t="str">
        <f t="shared" si="25"/>
        <v/>
      </c>
      <c r="T823" s="118" t="str">
        <f>IFERROR(SMALL($S$9:$S$908,ROWS($S$9:S823)),"")</f>
        <v/>
      </c>
      <c r="U823" s="118"/>
    </row>
    <row r="824" spans="3:21">
      <c r="C824" t="str">
        <f>IFERROR(INDEX($L$9:$Q$908,$T823,COLUMNS($A$10:A824)),"")</f>
        <v/>
      </c>
      <c r="I824" s="91">
        <v>10</v>
      </c>
      <c r="K824" s="118">
        <f>'Data Set'!$H817</f>
        <v>10</v>
      </c>
      <c r="L824" s="145" t="str">
        <f>Examination!$B819</f>
        <v>Kennedy Guzman</v>
      </c>
      <c r="M824" s="118">
        <f>'Data Set'!$W817</f>
        <v>71.25</v>
      </c>
      <c r="N824" s="118">
        <f>'Data Set'!$AC817</f>
        <v>87.75</v>
      </c>
      <c r="O824" s="118">
        <f>'Data Set'!$AI817</f>
        <v>62.75</v>
      </c>
      <c r="P824" s="118">
        <f>'Data Set'!$AO817</f>
        <v>78.25</v>
      </c>
      <c r="Q824" s="118">
        <f t="shared" si="24"/>
        <v>75</v>
      </c>
      <c r="R824" s="118">
        <f>ROWS($M$9:M824)</f>
        <v>816</v>
      </c>
      <c r="S824" s="118" t="str">
        <f t="shared" si="25"/>
        <v/>
      </c>
      <c r="T824" s="118" t="str">
        <f>IFERROR(SMALL($S$9:$S$908,ROWS($S$9:S824)),"")</f>
        <v/>
      </c>
      <c r="U824" s="118"/>
    </row>
    <row r="825" spans="3:21">
      <c r="C825" t="str">
        <f>IFERROR(INDEX($L$9:$Q$908,$T824,COLUMNS($A$10:A825)),"")</f>
        <v/>
      </c>
      <c r="I825" s="6">
        <v>10</v>
      </c>
      <c r="K825" s="118">
        <f>'Data Set'!$H818</f>
        <v>10</v>
      </c>
      <c r="L825" s="145" t="str">
        <f>Examination!$B820</f>
        <v>Cruz Denton</v>
      </c>
      <c r="M825" s="118">
        <f>'Data Set'!$W818</f>
        <v>63</v>
      </c>
      <c r="N825" s="118">
        <f>'Data Set'!$AC818</f>
        <v>75.5</v>
      </c>
      <c r="O825" s="118">
        <f>'Data Set'!$AI818</f>
        <v>62.25</v>
      </c>
      <c r="P825" s="118">
        <f>'Data Set'!$AO818</f>
        <v>67.75</v>
      </c>
      <c r="Q825" s="118">
        <f t="shared" si="24"/>
        <v>67.125</v>
      </c>
      <c r="R825" s="118">
        <f>ROWS($M$9:M825)</f>
        <v>817</v>
      </c>
      <c r="S825" s="118" t="str">
        <f t="shared" si="25"/>
        <v/>
      </c>
      <c r="T825" s="118" t="str">
        <f>IFERROR(SMALL($S$9:$S$908,ROWS($S$9:S825)),"")</f>
        <v/>
      </c>
      <c r="U825" s="118"/>
    </row>
    <row r="826" spans="3:21">
      <c r="C826" t="str">
        <f>IFERROR(INDEX($L$9:$Q$908,$T825,COLUMNS($A$10:A826)),"")</f>
        <v/>
      </c>
      <c r="I826" s="91">
        <v>10</v>
      </c>
      <c r="K826" s="118">
        <f>'Data Set'!$H819</f>
        <v>10</v>
      </c>
      <c r="L826" s="145" t="str">
        <f>Examination!$B821</f>
        <v>Angharad Barrow</v>
      </c>
      <c r="M826" s="118">
        <f>'Data Set'!$W819</f>
        <v>67.5</v>
      </c>
      <c r="N826" s="118">
        <f>'Data Set'!$AC819</f>
        <v>63.5</v>
      </c>
      <c r="O826" s="118">
        <f>'Data Set'!$AI819</f>
        <v>65.25</v>
      </c>
      <c r="P826" s="118">
        <f>'Data Set'!$AO819</f>
        <v>76</v>
      </c>
      <c r="Q826" s="118">
        <f t="shared" si="24"/>
        <v>68.0625</v>
      </c>
      <c r="R826" s="118">
        <f>ROWS($M$9:M826)</f>
        <v>818</v>
      </c>
      <c r="S826" s="118" t="str">
        <f t="shared" si="25"/>
        <v/>
      </c>
      <c r="T826" s="118" t="str">
        <f>IFERROR(SMALL($S$9:$S$908,ROWS($S$9:S826)),"")</f>
        <v/>
      </c>
      <c r="U826" s="118"/>
    </row>
    <row r="827" spans="3:21">
      <c r="C827" t="str">
        <f>IFERROR(INDEX($L$9:$Q$908,$T826,COLUMNS($A$10:A827)),"")</f>
        <v/>
      </c>
      <c r="I827" s="6">
        <v>10</v>
      </c>
      <c r="K827" s="118">
        <f>'Data Set'!$H820</f>
        <v>10</v>
      </c>
      <c r="L827" s="145" t="str">
        <f>Examination!$B822</f>
        <v>Alicia Duran</v>
      </c>
      <c r="M827" s="118">
        <f>'Data Set'!$W820</f>
        <v>57.75</v>
      </c>
      <c r="N827" s="118">
        <f>'Data Set'!$AC820</f>
        <v>82.75</v>
      </c>
      <c r="O827" s="118">
        <f>'Data Set'!$AI820</f>
        <v>64</v>
      </c>
      <c r="P827" s="118">
        <f>'Data Set'!$AO820</f>
        <v>47.75</v>
      </c>
      <c r="Q827" s="118">
        <f t="shared" si="24"/>
        <v>63.0625</v>
      </c>
      <c r="R827" s="118">
        <f>ROWS($M$9:M827)</f>
        <v>819</v>
      </c>
      <c r="S827" s="118" t="str">
        <f t="shared" si="25"/>
        <v/>
      </c>
      <c r="T827" s="118" t="str">
        <f>IFERROR(SMALL($S$9:$S$908,ROWS($S$9:S827)),"")</f>
        <v/>
      </c>
      <c r="U827" s="118"/>
    </row>
    <row r="828" spans="3:21">
      <c r="C828" t="str">
        <f>IFERROR(INDEX($L$9:$Q$908,$T827,COLUMNS($A$10:A828)),"")</f>
        <v/>
      </c>
      <c r="I828" s="91">
        <v>10</v>
      </c>
      <c r="K828" s="118">
        <f>'Data Set'!$H821</f>
        <v>10</v>
      </c>
      <c r="L828" s="145" t="str">
        <f>Examination!$B823</f>
        <v>Antoine King</v>
      </c>
      <c r="M828" s="118">
        <f>'Data Set'!$W821</f>
        <v>62</v>
      </c>
      <c r="N828" s="118">
        <f>'Data Set'!$AC821</f>
        <v>80.25</v>
      </c>
      <c r="O828" s="118">
        <f>'Data Set'!$AI821</f>
        <v>76.25</v>
      </c>
      <c r="P828" s="118">
        <f>'Data Set'!$AO821</f>
        <v>59.5</v>
      </c>
      <c r="Q828" s="118">
        <f t="shared" si="24"/>
        <v>69.5</v>
      </c>
      <c r="R828" s="118">
        <f>ROWS($M$9:M828)</f>
        <v>820</v>
      </c>
      <c r="S828" s="118" t="str">
        <f t="shared" si="25"/>
        <v/>
      </c>
      <c r="T828" s="118" t="str">
        <f>IFERROR(SMALL($S$9:$S$908,ROWS($S$9:S828)),"")</f>
        <v/>
      </c>
      <c r="U828" s="118"/>
    </row>
    <row r="829" spans="3:21">
      <c r="C829" t="str">
        <f>IFERROR(INDEX($L$9:$Q$908,$T828,COLUMNS($A$10:A829)),"")</f>
        <v/>
      </c>
      <c r="I829" s="6">
        <v>10</v>
      </c>
      <c r="K829" s="118">
        <f>'Data Set'!$H822</f>
        <v>10</v>
      </c>
      <c r="L829" s="145" t="str">
        <f>Examination!$B824</f>
        <v>Lisa Baldwin</v>
      </c>
      <c r="M829" s="118">
        <f>'Data Set'!$W822</f>
        <v>75.25</v>
      </c>
      <c r="N829" s="118">
        <f>'Data Set'!$AC822</f>
        <v>72</v>
      </c>
      <c r="O829" s="118">
        <f>'Data Set'!$AI822</f>
        <v>67.5</v>
      </c>
      <c r="P829" s="118">
        <f>'Data Set'!$AO822</f>
        <v>64</v>
      </c>
      <c r="Q829" s="118">
        <f t="shared" si="24"/>
        <v>69.6875</v>
      </c>
      <c r="R829" s="118">
        <f>ROWS($M$9:M829)</f>
        <v>821</v>
      </c>
      <c r="S829" s="118" t="str">
        <f t="shared" si="25"/>
        <v/>
      </c>
      <c r="T829" s="118" t="str">
        <f>IFERROR(SMALL($S$9:$S$908,ROWS($S$9:S829)),"")</f>
        <v/>
      </c>
      <c r="U829" s="118"/>
    </row>
    <row r="830" spans="3:21">
      <c r="C830" t="str">
        <f>IFERROR(INDEX($L$9:$Q$908,$T829,COLUMNS($A$10:A830)),"")</f>
        <v/>
      </c>
      <c r="I830" s="91">
        <v>10</v>
      </c>
      <c r="K830" s="118">
        <f>'Data Set'!$H823</f>
        <v>10</v>
      </c>
      <c r="L830" s="145" t="str">
        <f>Examination!$B825</f>
        <v>Salma Downs</v>
      </c>
      <c r="M830" s="118">
        <f>'Data Set'!$W823</f>
        <v>71.75</v>
      </c>
      <c r="N830" s="118">
        <f>'Data Set'!$AC823</f>
        <v>62.25</v>
      </c>
      <c r="O830" s="118">
        <f>'Data Set'!$AI823</f>
        <v>66.75</v>
      </c>
      <c r="P830" s="118">
        <f>'Data Set'!$AO823</f>
        <v>59.5</v>
      </c>
      <c r="Q830" s="118">
        <f t="shared" si="24"/>
        <v>65.0625</v>
      </c>
      <c r="R830" s="118">
        <f>ROWS($M$9:M830)</f>
        <v>822</v>
      </c>
      <c r="S830" s="118" t="str">
        <f t="shared" si="25"/>
        <v/>
      </c>
      <c r="T830" s="118" t="str">
        <f>IFERROR(SMALL($S$9:$S$908,ROWS($S$9:S830)),"")</f>
        <v/>
      </c>
      <c r="U830" s="118"/>
    </row>
    <row r="831" spans="3:21">
      <c r="C831" t="str">
        <f>IFERROR(INDEX($L$9:$Q$908,$T830,COLUMNS($A$10:A831)),"")</f>
        <v/>
      </c>
      <c r="I831" s="6">
        <v>10</v>
      </c>
      <c r="K831" s="118">
        <f>'Data Set'!$H824</f>
        <v>10</v>
      </c>
      <c r="L831" s="145" t="str">
        <f>Examination!$B826</f>
        <v>Matt Thornton</v>
      </c>
      <c r="M831" s="118">
        <f>'Data Set'!$W824</f>
        <v>79.25</v>
      </c>
      <c r="N831" s="118">
        <f>'Data Set'!$AC824</f>
        <v>57.75</v>
      </c>
      <c r="O831" s="118">
        <f>'Data Set'!$AI824</f>
        <v>73.25</v>
      </c>
      <c r="P831" s="118">
        <f>'Data Set'!$AO824</f>
        <v>77</v>
      </c>
      <c r="Q831" s="118">
        <f t="shared" si="24"/>
        <v>71.8125</v>
      </c>
      <c r="R831" s="118">
        <f>ROWS($M$9:M831)</f>
        <v>823</v>
      </c>
      <c r="S831" s="118" t="str">
        <f t="shared" si="25"/>
        <v/>
      </c>
      <c r="T831" s="118" t="str">
        <f>IFERROR(SMALL($S$9:$S$908,ROWS($S$9:S831)),"")</f>
        <v/>
      </c>
      <c r="U831" s="118"/>
    </row>
    <row r="832" spans="3:21">
      <c r="C832" t="str">
        <f>IFERROR(INDEX($L$9:$Q$908,$T831,COLUMNS($A$10:A832)),"")</f>
        <v/>
      </c>
      <c r="I832" s="91">
        <v>10</v>
      </c>
      <c r="K832" s="118">
        <f>'Data Set'!$H825</f>
        <v>10</v>
      </c>
      <c r="L832" s="145" t="str">
        <f>Examination!$B827</f>
        <v>Rhia Duke</v>
      </c>
      <c r="M832" s="118">
        <f>'Data Set'!$W825</f>
        <v>82.5</v>
      </c>
      <c r="N832" s="118">
        <f>'Data Set'!$AC825</f>
        <v>80.25</v>
      </c>
      <c r="O832" s="118">
        <f>'Data Set'!$AI825</f>
        <v>86.25</v>
      </c>
      <c r="P832" s="118">
        <f>'Data Set'!$AO825</f>
        <v>69.5</v>
      </c>
      <c r="Q832" s="118">
        <f t="shared" si="24"/>
        <v>79.625</v>
      </c>
      <c r="R832" s="118">
        <f>ROWS($M$9:M832)</f>
        <v>824</v>
      </c>
      <c r="S832" s="118" t="str">
        <f t="shared" si="25"/>
        <v/>
      </c>
      <c r="T832" s="118" t="str">
        <f>IFERROR(SMALL($S$9:$S$908,ROWS($S$9:S832)),"")</f>
        <v/>
      </c>
      <c r="U832" s="118"/>
    </row>
    <row r="833" spans="3:21">
      <c r="C833" t="str">
        <f>IFERROR(INDEX($L$9:$Q$908,$T832,COLUMNS($A$10:A833)),"")</f>
        <v/>
      </c>
      <c r="I833" s="6">
        <v>10</v>
      </c>
      <c r="K833" s="118">
        <f>'Data Set'!$H826</f>
        <v>10</v>
      </c>
      <c r="L833" s="145" t="str">
        <f>Examination!$B828</f>
        <v>Anabelle Luna</v>
      </c>
      <c r="M833" s="118">
        <f>'Data Set'!$W826</f>
        <v>49.25</v>
      </c>
      <c r="N833" s="118">
        <f>'Data Set'!$AC826</f>
        <v>73.75</v>
      </c>
      <c r="O833" s="118">
        <f>'Data Set'!$AI826</f>
        <v>64.25</v>
      </c>
      <c r="P833" s="118">
        <f>'Data Set'!$AO826</f>
        <v>65.5</v>
      </c>
      <c r="Q833" s="118">
        <f t="shared" si="24"/>
        <v>63.1875</v>
      </c>
      <c r="R833" s="118">
        <f>ROWS($M$9:M833)</f>
        <v>825</v>
      </c>
      <c r="S833" s="118" t="str">
        <f t="shared" si="25"/>
        <v/>
      </c>
      <c r="T833" s="118" t="str">
        <f>IFERROR(SMALL($S$9:$S$908,ROWS($S$9:S833)),"")</f>
        <v/>
      </c>
      <c r="U833" s="118"/>
    </row>
    <row r="834" spans="3:21">
      <c r="C834" t="str">
        <f>IFERROR(INDEX($L$9:$Q$908,$T833,COLUMNS($A$10:A834)),"")</f>
        <v/>
      </c>
      <c r="I834" s="91">
        <v>10</v>
      </c>
      <c r="K834" s="118">
        <f>'Data Set'!$H827</f>
        <v>10</v>
      </c>
      <c r="L834" s="145" t="str">
        <f>Examination!$B829</f>
        <v>Tomas Rawlings</v>
      </c>
      <c r="M834" s="118">
        <f>'Data Set'!$W827</f>
        <v>60.75</v>
      </c>
      <c r="N834" s="118">
        <f>'Data Set'!$AC827</f>
        <v>55.5</v>
      </c>
      <c r="O834" s="118">
        <f>'Data Set'!$AI827</f>
        <v>72.75</v>
      </c>
      <c r="P834" s="118">
        <f>'Data Set'!$AO827</f>
        <v>66.5</v>
      </c>
      <c r="Q834" s="118">
        <f t="shared" si="24"/>
        <v>63.875</v>
      </c>
      <c r="R834" s="118">
        <f>ROWS($M$9:M834)</f>
        <v>826</v>
      </c>
      <c r="S834" s="118" t="str">
        <f t="shared" si="25"/>
        <v/>
      </c>
      <c r="T834" s="118" t="str">
        <f>IFERROR(SMALL($S$9:$S$908,ROWS($S$9:S834)),"")</f>
        <v/>
      </c>
      <c r="U834" s="118"/>
    </row>
    <row r="835" spans="3:21">
      <c r="C835" t="str">
        <f>IFERROR(INDEX($L$9:$Q$908,$T834,COLUMNS($A$10:A835)),"")</f>
        <v/>
      </c>
      <c r="I835" s="6">
        <v>10</v>
      </c>
      <c r="K835" s="118">
        <f>'Data Set'!$H828</f>
        <v>10</v>
      </c>
      <c r="L835" s="145" t="str">
        <f>Examination!$B830</f>
        <v>Charleigh Durham</v>
      </c>
      <c r="M835" s="118">
        <f>'Data Set'!$W828</f>
        <v>60.5</v>
      </c>
      <c r="N835" s="118">
        <f>'Data Set'!$AC828</f>
        <v>66</v>
      </c>
      <c r="O835" s="118">
        <f>'Data Set'!$AI828</f>
        <v>67.75</v>
      </c>
      <c r="P835" s="118">
        <f>'Data Set'!$AO828</f>
        <v>55.75</v>
      </c>
      <c r="Q835" s="118">
        <f t="shared" si="24"/>
        <v>62.5</v>
      </c>
      <c r="R835" s="118">
        <f>ROWS($M$9:M835)</f>
        <v>827</v>
      </c>
      <c r="S835" s="118" t="str">
        <f t="shared" si="25"/>
        <v/>
      </c>
      <c r="T835" s="118" t="str">
        <f>IFERROR(SMALL($S$9:$S$908,ROWS($S$9:S835)),"")</f>
        <v/>
      </c>
      <c r="U835" s="118"/>
    </row>
    <row r="836" spans="3:21">
      <c r="C836" t="str">
        <f>IFERROR(INDEX($L$9:$Q$908,$T835,COLUMNS($A$10:A836)),"")</f>
        <v/>
      </c>
      <c r="I836" s="91">
        <v>10</v>
      </c>
      <c r="K836" s="118">
        <f>'Data Set'!$H829</f>
        <v>10</v>
      </c>
      <c r="L836" s="145" t="str">
        <f>Examination!$B831</f>
        <v>Hailie Wormald</v>
      </c>
      <c r="M836" s="118">
        <f>'Data Set'!$W829</f>
        <v>80.25</v>
      </c>
      <c r="N836" s="118">
        <f>'Data Set'!$AC829</f>
        <v>66.5</v>
      </c>
      <c r="O836" s="118">
        <f>'Data Set'!$AI829</f>
        <v>72</v>
      </c>
      <c r="P836" s="118">
        <f>'Data Set'!$AO829</f>
        <v>54</v>
      </c>
      <c r="Q836" s="118">
        <f t="shared" si="24"/>
        <v>68.1875</v>
      </c>
      <c r="R836" s="118">
        <f>ROWS($M$9:M836)</f>
        <v>828</v>
      </c>
      <c r="S836" s="118" t="str">
        <f t="shared" si="25"/>
        <v/>
      </c>
      <c r="T836" s="118" t="str">
        <f>IFERROR(SMALL($S$9:$S$908,ROWS($S$9:S836)),"")</f>
        <v/>
      </c>
      <c r="U836" s="118"/>
    </row>
    <row r="837" spans="3:21">
      <c r="C837" t="str">
        <f>IFERROR(INDEX($L$9:$Q$908,$T836,COLUMNS($A$10:A837)),"")</f>
        <v/>
      </c>
      <c r="I837" s="6">
        <v>10</v>
      </c>
      <c r="K837" s="118">
        <f>'Data Set'!$H830</f>
        <v>10</v>
      </c>
      <c r="L837" s="145" t="str">
        <f>Examination!$B832</f>
        <v>Selin Noble</v>
      </c>
      <c r="M837" s="118">
        <f>'Data Set'!$W830</f>
        <v>57.75</v>
      </c>
      <c r="N837" s="118">
        <f>'Data Set'!$AC830</f>
        <v>64.25</v>
      </c>
      <c r="O837" s="118">
        <f>'Data Set'!$AI830</f>
        <v>75.25</v>
      </c>
      <c r="P837" s="118">
        <f>'Data Set'!$AO830</f>
        <v>62.5</v>
      </c>
      <c r="Q837" s="118">
        <f t="shared" si="24"/>
        <v>64.9375</v>
      </c>
      <c r="R837" s="118">
        <f>ROWS($M$9:M837)</f>
        <v>829</v>
      </c>
      <c r="S837" s="118" t="str">
        <f t="shared" si="25"/>
        <v/>
      </c>
      <c r="T837" s="118" t="str">
        <f>IFERROR(SMALL($S$9:$S$908,ROWS($S$9:S837)),"")</f>
        <v/>
      </c>
      <c r="U837" s="118"/>
    </row>
    <row r="838" spans="3:21">
      <c r="C838" t="str">
        <f>IFERROR(INDEX($L$9:$Q$908,$T837,COLUMNS($A$10:A838)),"")</f>
        <v/>
      </c>
      <c r="I838" s="91">
        <v>10</v>
      </c>
      <c r="K838" s="118">
        <f>'Data Set'!$H831</f>
        <v>10</v>
      </c>
      <c r="L838" s="145" t="str">
        <f>Examination!$B833</f>
        <v>Nora Kramer</v>
      </c>
      <c r="M838" s="118">
        <f>'Data Set'!$W831</f>
        <v>71.75</v>
      </c>
      <c r="N838" s="118">
        <f>'Data Set'!$AC831</f>
        <v>70</v>
      </c>
      <c r="O838" s="118">
        <f>'Data Set'!$AI831</f>
        <v>53.25</v>
      </c>
      <c r="P838" s="118">
        <f>'Data Set'!$AO831</f>
        <v>68.5</v>
      </c>
      <c r="Q838" s="118">
        <f t="shared" si="24"/>
        <v>65.875</v>
      </c>
      <c r="R838" s="118">
        <f>ROWS($M$9:M838)</f>
        <v>830</v>
      </c>
      <c r="S838" s="118" t="str">
        <f t="shared" si="25"/>
        <v/>
      </c>
      <c r="T838" s="118" t="str">
        <f>IFERROR(SMALL($S$9:$S$908,ROWS($S$9:S838)),"")</f>
        <v/>
      </c>
      <c r="U838" s="118"/>
    </row>
    <row r="839" spans="3:21">
      <c r="C839" t="str">
        <f>IFERROR(INDEX($L$9:$Q$908,$T838,COLUMNS($A$10:A839)),"")</f>
        <v/>
      </c>
      <c r="I839" s="6">
        <v>10</v>
      </c>
      <c r="K839" s="118">
        <f>'Data Set'!$H832</f>
        <v>10</v>
      </c>
      <c r="L839" s="145" t="str">
        <f>Examination!$B834</f>
        <v>Chandni Conner</v>
      </c>
      <c r="M839" s="118">
        <f>'Data Set'!$W832</f>
        <v>78.5</v>
      </c>
      <c r="N839" s="118">
        <f>'Data Set'!$AC832</f>
        <v>66.25</v>
      </c>
      <c r="O839" s="118">
        <f>'Data Set'!$AI832</f>
        <v>70.25</v>
      </c>
      <c r="P839" s="118">
        <f>'Data Set'!$AO832</f>
        <v>74</v>
      </c>
      <c r="Q839" s="118">
        <f t="shared" si="24"/>
        <v>72.25</v>
      </c>
      <c r="R839" s="118">
        <f>ROWS($M$9:M839)</f>
        <v>831</v>
      </c>
      <c r="S839" s="118" t="str">
        <f t="shared" si="25"/>
        <v/>
      </c>
      <c r="T839" s="118" t="str">
        <f>IFERROR(SMALL($S$9:$S$908,ROWS($S$9:S839)),"")</f>
        <v/>
      </c>
      <c r="U839" s="118"/>
    </row>
    <row r="840" spans="3:21">
      <c r="C840" t="str">
        <f>IFERROR(INDEX($L$9:$Q$908,$T839,COLUMNS($A$10:A840)),"")</f>
        <v/>
      </c>
      <c r="I840" s="91">
        <v>10</v>
      </c>
      <c r="K840" s="118">
        <f>'Data Set'!$H833</f>
        <v>10</v>
      </c>
      <c r="L840" s="145" t="str">
        <f>Examination!$B835</f>
        <v>Magnus Dunne</v>
      </c>
      <c r="M840" s="118">
        <f>'Data Set'!$W833</f>
        <v>66.5</v>
      </c>
      <c r="N840" s="118">
        <f>'Data Set'!$AC833</f>
        <v>68.5</v>
      </c>
      <c r="O840" s="118">
        <f>'Data Set'!$AI833</f>
        <v>54</v>
      </c>
      <c r="P840" s="118">
        <f>'Data Set'!$AO833</f>
        <v>79.75</v>
      </c>
      <c r="Q840" s="118">
        <f t="shared" si="24"/>
        <v>67.1875</v>
      </c>
      <c r="R840" s="118">
        <f>ROWS($M$9:M840)</f>
        <v>832</v>
      </c>
      <c r="S840" s="118" t="str">
        <f t="shared" si="25"/>
        <v/>
      </c>
      <c r="T840" s="118" t="str">
        <f>IFERROR(SMALL($S$9:$S$908,ROWS($S$9:S840)),"")</f>
        <v/>
      </c>
      <c r="U840" s="118"/>
    </row>
    <row r="841" spans="3:21">
      <c r="C841" t="str">
        <f>IFERROR(INDEX($L$9:$Q$908,$T840,COLUMNS($A$10:A841)),"")</f>
        <v/>
      </c>
      <c r="I841" s="6">
        <v>10</v>
      </c>
      <c r="K841" s="118">
        <f>'Data Set'!$H834</f>
        <v>10</v>
      </c>
      <c r="L841" s="145" t="str">
        <f>Examination!$B836</f>
        <v>Albie Chadwick</v>
      </c>
      <c r="M841" s="118">
        <f>'Data Set'!$W834</f>
        <v>59.25</v>
      </c>
      <c r="N841" s="118">
        <f>'Data Set'!$AC834</f>
        <v>78.25</v>
      </c>
      <c r="O841" s="118">
        <f>'Data Set'!$AI834</f>
        <v>76.25</v>
      </c>
      <c r="P841" s="118">
        <f>'Data Set'!$AO834</f>
        <v>75.25</v>
      </c>
      <c r="Q841" s="118">
        <f t="shared" si="24"/>
        <v>72.25</v>
      </c>
      <c r="R841" s="118">
        <f>ROWS($M$9:M841)</f>
        <v>833</v>
      </c>
      <c r="S841" s="118" t="str">
        <f t="shared" si="25"/>
        <v/>
      </c>
      <c r="T841" s="118" t="str">
        <f>IFERROR(SMALL($S$9:$S$908,ROWS($S$9:S841)),"")</f>
        <v/>
      </c>
      <c r="U841" s="118"/>
    </row>
    <row r="842" spans="3:21">
      <c r="C842" t="str">
        <f>IFERROR(INDEX($L$9:$Q$908,$T841,COLUMNS($A$10:A842)),"")</f>
        <v/>
      </c>
      <c r="I842" s="91">
        <v>10</v>
      </c>
      <c r="K842" s="118">
        <f>'Data Set'!$H835</f>
        <v>10</v>
      </c>
      <c r="L842" s="145" t="str">
        <f>Examination!$B837</f>
        <v>Menaal Russell</v>
      </c>
      <c r="M842" s="118">
        <f>'Data Set'!$W835</f>
        <v>61.5</v>
      </c>
      <c r="N842" s="118">
        <f>'Data Set'!$AC835</f>
        <v>62.75</v>
      </c>
      <c r="O842" s="118">
        <f>'Data Set'!$AI835</f>
        <v>64.5</v>
      </c>
      <c r="P842" s="118">
        <f>'Data Set'!$AO835</f>
        <v>78</v>
      </c>
      <c r="Q842" s="118">
        <f t="shared" ref="Q842:Q905" si="26">AVERAGE(M842:P842)</f>
        <v>66.6875</v>
      </c>
      <c r="R842" s="118">
        <f>ROWS($M$9:M842)</f>
        <v>834</v>
      </c>
      <c r="S842" s="118" t="str">
        <f t="shared" ref="S842:S905" si="27">IF($H$5=K842,R842,"")</f>
        <v/>
      </c>
      <c r="T842" s="118" t="str">
        <f>IFERROR(SMALL($S$9:$S$908,ROWS($S$9:S842)),"")</f>
        <v/>
      </c>
      <c r="U842" s="118"/>
    </row>
    <row r="843" spans="3:21">
      <c r="C843" t="str">
        <f>IFERROR(INDEX($L$9:$Q$908,$T842,COLUMNS($A$10:A843)),"")</f>
        <v/>
      </c>
      <c r="I843" s="6">
        <v>10</v>
      </c>
      <c r="K843" s="118">
        <f>'Data Set'!$H836</f>
        <v>10</v>
      </c>
      <c r="L843" s="145" t="str">
        <f>Examination!$B838</f>
        <v>Rania Hess</v>
      </c>
      <c r="M843" s="118">
        <f>'Data Set'!$W836</f>
        <v>68.5</v>
      </c>
      <c r="N843" s="118">
        <f>'Data Set'!$AC836</f>
        <v>79</v>
      </c>
      <c r="O843" s="118">
        <f>'Data Set'!$AI836</f>
        <v>61.5</v>
      </c>
      <c r="P843" s="118">
        <f>'Data Set'!$AO836</f>
        <v>68.25</v>
      </c>
      <c r="Q843" s="118">
        <f t="shared" si="26"/>
        <v>69.3125</v>
      </c>
      <c r="R843" s="118">
        <f>ROWS($M$9:M843)</f>
        <v>835</v>
      </c>
      <c r="S843" s="118" t="str">
        <f t="shared" si="27"/>
        <v/>
      </c>
      <c r="T843" s="118" t="str">
        <f>IFERROR(SMALL($S$9:$S$908,ROWS($S$9:S843)),"")</f>
        <v/>
      </c>
      <c r="U843" s="118"/>
    </row>
    <row r="844" spans="3:21">
      <c r="C844" t="str">
        <f>IFERROR(INDEX($L$9:$Q$908,$T843,COLUMNS($A$10:A844)),"")</f>
        <v/>
      </c>
      <c r="I844" s="91">
        <v>10</v>
      </c>
      <c r="K844" s="118">
        <f>'Data Set'!$H837</f>
        <v>10</v>
      </c>
      <c r="L844" s="145" t="str">
        <f>Examination!$B839</f>
        <v>Lexi-Mai Booth</v>
      </c>
      <c r="M844" s="118">
        <f>'Data Set'!$W837</f>
        <v>81.75</v>
      </c>
      <c r="N844" s="118">
        <f>'Data Set'!$AC837</f>
        <v>81.75</v>
      </c>
      <c r="O844" s="118">
        <f>'Data Set'!$AI837</f>
        <v>78.75</v>
      </c>
      <c r="P844" s="118">
        <f>'Data Set'!$AO837</f>
        <v>63.5</v>
      </c>
      <c r="Q844" s="118">
        <f t="shared" si="26"/>
        <v>76.4375</v>
      </c>
      <c r="R844" s="118">
        <f>ROWS($M$9:M844)</f>
        <v>836</v>
      </c>
      <c r="S844" s="118" t="str">
        <f t="shared" si="27"/>
        <v/>
      </c>
      <c r="T844" s="118" t="str">
        <f>IFERROR(SMALL($S$9:$S$908,ROWS($S$9:S844)),"")</f>
        <v/>
      </c>
      <c r="U844" s="118"/>
    </row>
    <row r="845" spans="3:21">
      <c r="C845" t="str">
        <f>IFERROR(INDEX($L$9:$Q$908,$T844,COLUMNS($A$10:A845)),"")</f>
        <v/>
      </c>
      <c r="I845" s="6">
        <v>10</v>
      </c>
      <c r="K845" s="118">
        <f>'Data Set'!$H838</f>
        <v>10</v>
      </c>
      <c r="L845" s="145" t="str">
        <f>Examination!$B840</f>
        <v>Reece Lister</v>
      </c>
      <c r="M845" s="118">
        <f>'Data Set'!$W838</f>
        <v>82</v>
      </c>
      <c r="N845" s="118">
        <f>'Data Set'!$AC838</f>
        <v>54.25</v>
      </c>
      <c r="O845" s="118">
        <f>'Data Set'!$AI838</f>
        <v>81.75</v>
      </c>
      <c r="P845" s="118">
        <f>'Data Set'!$AO838</f>
        <v>85.5</v>
      </c>
      <c r="Q845" s="118">
        <f t="shared" si="26"/>
        <v>75.875</v>
      </c>
      <c r="R845" s="118">
        <f>ROWS($M$9:M845)</f>
        <v>837</v>
      </c>
      <c r="S845" s="118" t="str">
        <f t="shared" si="27"/>
        <v/>
      </c>
      <c r="T845" s="118" t="str">
        <f>IFERROR(SMALL($S$9:$S$908,ROWS($S$9:S845)),"")</f>
        <v/>
      </c>
      <c r="U845" s="118"/>
    </row>
    <row r="846" spans="3:21">
      <c r="C846" t="str">
        <f>IFERROR(INDEX($L$9:$Q$908,$T845,COLUMNS($A$10:A846)),"")</f>
        <v/>
      </c>
      <c r="I846" s="91">
        <v>10</v>
      </c>
      <c r="K846" s="118">
        <f>'Data Set'!$H839</f>
        <v>10</v>
      </c>
      <c r="L846" s="145" t="str">
        <f>Examination!$B841</f>
        <v>Rheanna Burch</v>
      </c>
      <c r="M846" s="118">
        <f>'Data Set'!$W839</f>
        <v>72.75</v>
      </c>
      <c r="N846" s="118">
        <f>'Data Set'!$AC839</f>
        <v>57.25</v>
      </c>
      <c r="O846" s="118">
        <f>'Data Set'!$AI839</f>
        <v>61</v>
      </c>
      <c r="P846" s="118">
        <f>'Data Set'!$AO839</f>
        <v>56</v>
      </c>
      <c r="Q846" s="118">
        <f t="shared" si="26"/>
        <v>61.75</v>
      </c>
      <c r="R846" s="118">
        <f>ROWS($M$9:M846)</f>
        <v>838</v>
      </c>
      <c r="S846" s="118" t="str">
        <f t="shared" si="27"/>
        <v/>
      </c>
      <c r="T846" s="118" t="str">
        <f>IFERROR(SMALL($S$9:$S$908,ROWS($S$9:S846)),"")</f>
        <v/>
      </c>
      <c r="U846" s="118"/>
    </row>
    <row r="847" spans="3:21">
      <c r="C847" t="str">
        <f>IFERROR(INDEX($L$9:$Q$908,$T846,COLUMNS($A$10:A847)),"")</f>
        <v/>
      </c>
      <c r="I847" s="6">
        <v>10</v>
      </c>
      <c r="K847" s="118">
        <f>'Data Set'!$H840</f>
        <v>10</v>
      </c>
      <c r="L847" s="145" t="str">
        <f>Examination!$B842</f>
        <v>Paulina Rahman</v>
      </c>
      <c r="M847" s="118">
        <f>'Data Set'!$W840</f>
        <v>63.75</v>
      </c>
      <c r="N847" s="118">
        <f>'Data Set'!$AC840</f>
        <v>58.5</v>
      </c>
      <c r="O847" s="118">
        <f>'Data Set'!$AI840</f>
        <v>70.25</v>
      </c>
      <c r="P847" s="118">
        <f>'Data Set'!$AO840</f>
        <v>56</v>
      </c>
      <c r="Q847" s="118">
        <f t="shared" si="26"/>
        <v>62.125</v>
      </c>
      <c r="R847" s="118">
        <f>ROWS($M$9:M847)</f>
        <v>839</v>
      </c>
      <c r="S847" s="118" t="str">
        <f t="shared" si="27"/>
        <v/>
      </c>
      <c r="T847" s="118" t="str">
        <f>IFERROR(SMALL($S$9:$S$908,ROWS($S$9:S847)),"")</f>
        <v/>
      </c>
      <c r="U847" s="118"/>
    </row>
    <row r="848" spans="3:21">
      <c r="C848" t="str">
        <f>IFERROR(INDEX($L$9:$Q$908,$T847,COLUMNS($A$10:A848)),"")</f>
        <v/>
      </c>
      <c r="I848" s="91">
        <v>10</v>
      </c>
      <c r="K848" s="118">
        <f>'Data Set'!$H841</f>
        <v>10</v>
      </c>
      <c r="L848" s="145" t="str">
        <f>Examination!$B843</f>
        <v>Micah Cooper</v>
      </c>
      <c r="M848" s="118">
        <f>'Data Set'!$W841</f>
        <v>68.75</v>
      </c>
      <c r="N848" s="118">
        <f>'Data Set'!$AC841</f>
        <v>69</v>
      </c>
      <c r="O848" s="118">
        <f>'Data Set'!$AI841</f>
        <v>62.25</v>
      </c>
      <c r="P848" s="118">
        <f>'Data Set'!$AO841</f>
        <v>55.75</v>
      </c>
      <c r="Q848" s="118">
        <f t="shared" si="26"/>
        <v>63.9375</v>
      </c>
      <c r="R848" s="118">
        <f>ROWS($M$9:M848)</f>
        <v>840</v>
      </c>
      <c r="S848" s="118" t="str">
        <f t="shared" si="27"/>
        <v/>
      </c>
      <c r="T848" s="118" t="str">
        <f>IFERROR(SMALL($S$9:$S$908,ROWS($S$9:S848)),"")</f>
        <v/>
      </c>
      <c r="U848" s="118"/>
    </row>
    <row r="849" spans="3:21">
      <c r="C849" t="str">
        <f>IFERROR(INDEX($L$9:$Q$908,$T848,COLUMNS($A$10:A849)),"")</f>
        <v/>
      </c>
      <c r="I849" s="6">
        <v>10</v>
      </c>
      <c r="K849" s="118">
        <f>'Data Set'!$H842</f>
        <v>10</v>
      </c>
      <c r="L849" s="145" t="str">
        <f>Examination!$B844</f>
        <v>Esme-Rose Orr</v>
      </c>
      <c r="M849" s="118">
        <f>'Data Set'!$W842</f>
        <v>69.25</v>
      </c>
      <c r="N849" s="118">
        <f>'Data Set'!$AC842</f>
        <v>61.25</v>
      </c>
      <c r="O849" s="118">
        <f>'Data Set'!$AI842</f>
        <v>57.25</v>
      </c>
      <c r="P849" s="118">
        <f>'Data Set'!$AO842</f>
        <v>73</v>
      </c>
      <c r="Q849" s="118">
        <f t="shared" si="26"/>
        <v>65.1875</v>
      </c>
      <c r="R849" s="118">
        <f>ROWS($M$9:M849)</f>
        <v>841</v>
      </c>
      <c r="S849" s="118" t="str">
        <f t="shared" si="27"/>
        <v/>
      </c>
      <c r="T849" s="118" t="str">
        <f>IFERROR(SMALL($S$9:$S$908,ROWS($S$9:S849)),"")</f>
        <v/>
      </c>
      <c r="U849" s="118"/>
    </row>
    <row r="850" spans="3:21">
      <c r="C850" t="str">
        <f>IFERROR(INDEX($L$9:$Q$908,$T849,COLUMNS($A$10:A850)),"")</f>
        <v/>
      </c>
      <c r="I850" s="91">
        <v>10</v>
      </c>
      <c r="K850" s="118">
        <f>'Data Set'!$H843</f>
        <v>10</v>
      </c>
      <c r="L850" s="145" t="str">
        <f>Examination!$B845</f>
        <v>Lamar Esquivel</v>
      </c>
      <c r="M850" s="118">
        <f>'Data Set'!$W843</f>
        <v>68.25</v>
      </c>
      <c r="N850" s="118">
        <f>'Data Set'!$AC843</f>
        <v>69</v>
      </c>
      <c r="O850" s="118">
        <f>'Data Set'!$AI843</f>
        <v>69.75</v>
      </c>
      <c r="P850" s="118">
        <f>'Data Set'!$AO843</f>
        <v>79.25</v>
      </c>
      <c r="Q850" s="118">
        <f t="shared" si="26"/>
        <v>71.5625</v>
      </c>
      <c r="R850" s="118">
        <f>ROWS($M$9:M850)</f>
        <v>842</v>
      </c>
      <c r="S850" s="118" t="str">
        <f t="shared" si="27"/>
        <v/>
      </c>
      <c r="T850" s="118" t="str">
        <f>IFERROR(SMALL($S$9:$S$908,ROWS($S$9:S850)),"")</f>
        <v/>
      </c>
      <c r="U850" s="118"/>
    </row>
    <row r="851" spans="3:21">
      <c r="C851" t="str">
        <f>IFERROR(INDEX($L$9:$Q$908,$T850,COLUMNS($A$10:A851)),"")</f>
        <v/>
      </c>
      <c r="I851" s="6">
        <v>10</v>
      </c>
      <c r="K851" s="118">
        <f>'Data Set'!$H844</f>
        <v>10</v>
      </c>
      <c r="L851" s="145" t="str">
        <f>Examination!$B846</f>
        <v>Arnas Cope</v>
      </c>
      <c r="M851" s="118">
        <f>'Data Set'!$W844</f>
        <v>71.25</v>
      </c>
      <c r="N851" s="118">
        <f>'Data Set'!$AC844</f>
        <v>70.75</v>
      </c>
      <c r="O851" s="118">
        <f>'Data Set'!$AI844</f>
        <v>80.75</v>
      </c>
      <c r="P851" s="118">
        <f>'Data Set'!$AO844</f>
        <v>62.75</v>
      </c>
      <c r="Q851" s="118">
        <f t="shared" si="26"/>
        <v>71.375</v>
      </c>
      <c r="R851" s="118">
        <f>ROWS($M$9:M851)</f>
        <v>843</v>
      </c>
      <c r="S851" s="118" t="str">
        <f t="shared" si="27"/>
        <v/>
      </c>
      <c r="T851" s="118" t="str">
        <f>IFERROR(SMALL($S$9:$S$908,ROWS($S$9:S851)),"")</f>
        <v/>
      </c>
      <c r="U851" s="118"/>
    </row>
    <row r="852" spans="3:21">
      <c r="C852" t="str">
        <f>IFERROR(INDEX($L$9:$Q$908,$T851,COLUMNS($A$10:A852)),"")</f>
        <v/>
      </c>
      <c r="I852" s="91">
        <v>10</v>
      </c>
      <c r="K852" s="118">
        <f>'Data Set'!$H845</f>
        <v>10</v>
      </c>
      <c r="L852" s="145" t="str">
        <f>Examination!$B847</f>
        <v>Devan Iles</v>
      </c>
      <c r="M852" s="118">
        <f>'Data Set'!$W845</f>
        <v>66.25</v>
      </c>
      <c r="N852" s="118">
        <f>'Data Set'!$AC845</f>
        <v>77.25</v>
      </c>
      <c r="O852" s="118">
        <f>'Data Set'!$AI845</f>
        <v>56.5</v>
      </c>
      <c r="P852" s="118">
        <f>'Data Set'!$AO845</f>
        <v>75.25</v>
      </c>
      <c r="Q852" s="118">
        <f t="shared" si="26"/>
        <v>68.8125</v>
      </c>
      <c r="R852" s="118">
        <f>ROWS($M$9:M852)</f>
        <v>844</v>
      </c>
      <c r="S852" s="118" t="str">
        <f t="shared" si="27"/>
        <v/>
      </c>
      <c r="T852" s="118" t="str">
        <f>IFERROR(SMALL($S$9:$S$908,ROWS($S$9:S852)),"")</f>
        <v/>
      </c>
      <c r="U852" s="118"/>
    </row>
    <row r="853" spans="3:21">
      <c r="C853" t="str">
        <f>IFERROR(INDEX($L$9:$Q$908,$T852,COLUMNS($A$10:A853)),"")</f>
        <v/>
      </c>
      <c r="I853" s="6">
        <v>10</v>
      </c>
      <c r="K853" s="118">
        <f>'Data Set'!$H846</f>
        <v>10</v>
      </c>
      <c r="L853" s="145" t="str">
        <f>Examination!$B848</f>
        <v>Rohan Navarro</v>
      </c>
      <c r="M853" s="118">
        <f>'Data Set'!$W846</f>
        <v>63.5</v>
      </c>
      <c r="N853" s="118">
        <f>'Data Set'!$AC846</f>
        <v>71</v>
      </c>
      <c r="O853" s="118">
        <f>'Data Set'!$AI846</f>
        <v>69.5</v>
      </c>
      <c r="P853" s="118">
        <f>'Data Set'!$AO846</f>
        <v>61.75</v>
      </c>
      <c r="Q853" s="118">
        <f t="shared" si="26"/>
        <v>66.4375</v>
      </c>
      <c r="R853" s="118">
        <f>ROWS($M$9:M853)</f>
        <v>845</v>
      </c>
      <c r="S853" s="118" t="str">
        <f t="shared" si="27"/>
        <v/>
      </c>
      <c r="T853" s="118" t="str">
        <f>IFERROR(SMALL($S$9:$S$908,ROWS($S$9:S853)),"")</f>
        <v/>
      </c>
      <c r="U853" s="118"/>
    </row>
    <row r="854" spans="3:21">
      <c r="C854" t="str">
        <f>IFERROR(INDEX($L$9:$Q$908,$T853,COLUMNS($A$10:A854)),"")</f>
        <v/>
      </c>
      <c r="I854" s="91">
        <v>10</v>
      </c>
      <c r="K854" s="118">
        <f>'Data Set'!$H847</f>
        <v>10</v>
      </c>
      <c r="L854" s="145" t="str">
        <f>Examination!$B849</f>
        <v>Jaiden Sheridan</v>
      </c>
      <c r="M854" s="118">
        <f>'Data Set'!$W847</f>
        <v>63</v>
      </c>
      <c r="N854" s="118">
        <f>'Data Set'!$AC847</f>
        <v>52</v>
      </c>
      <c r="O854" s="118">
        <f>'Data Set'!$AI847</f>
        <v>55.25</v>
      </c>
      <c r="P854" s="118">
        <f>'Data Set'!$AO847</f>
        <v>59.75</v>
      </c>
      <c r="Q854" s="118">
        <f t="shared" si="26"/>
        <v>57.5</v>
      </c>
      <c r="R854" s="118">
        <f>ROWS($M$9:M854)</f>
        <v>846</v>
      </c>
      <c r="S854" s="118" t="str">
        <f t="shared" si="27"/>
        <v/>
      </c>
      <c r="T854" s="118" t="str">
        <f>IFERROR(SMALL($S$9:$S$908,ROWS($S$9:S854)),"")</f>
        <v/>
      </c>
      <c r="U854" s="118"/>
    </row>
    <row r="855" spans="3:21">
      <c r="C855" t="str">
        <f>IFERROR(INDEX($L$9:$Q$908,$T854,COLUMNS($A$10:A855)),"")</f>
        <v/>
      </c>
      <c r="I855" s="6">
        <v>10</v>
      </c>
      <c r="K855" s="118">
        <f>'Data Set'!$H848</f>
        <v>10</v>
      </c>
      <c r="L855" s="145" t="str">
        <f>Examination!$B850</f>
        <v>Rajveer Hurst</v>
      </c>
      <c r="M855" s="118">
        <f>'Data Set'!$W848</f>
        <v>66.25</v>
      </c>
      <c r="N855" s="118">
        <f>'Data Set'!$AC848</f>
        <v>76.75</v>
      </c>
      <c r="O855" s="118">
        <f>'Data Set'!$AI848</f>
        <v>78.5</v>
      </c>
      <c r="P855" s="118">
        <f>'Data Set'!$AO848</f>
        <v>62.75</v>
      </c>
      <c r="Q855" s="118">
        <f t="shared" si="26"/>
        <v>71.0625</v>
      </c>
      <c r="R855" s="118">
        <f>ROWS($M$9:M855)</f>
        <v>847</v>
      </c>
      <c r="S855" s="118" t="str">
        <f t="shared" si="27"/>
        <v/>
      </c>
      <c r="T855" s="118" t="str">
        <f>IFERROR(SMALL($S$9:$S$908,ROWS($S$9:S855)),"")</f>
        <v/>
      </c>
      <c r="U855" s="118"/>
    </row>
    <row r="856" spans="3:21">
      <c r="C856" t="str">
        <f>IFERROR(INDEX($L$9:$Q$908,$T855,COLUMNS($A$10:A856)),"")</f>
        <v/>
      </c>
      <c r="I856" s="91">
        <v>10</v>
      </c>
      <c r="K856" s="118">
        <f>'Data Set'!$H849</f>
        <v>10</v>
      </c>
      <c r="L856" s="145" t="str">
        <f>Examination!$B851</f>
        <v>Darsh Edwards</v>
      </c>
      <c r="M856" s="118">
        <f>'Data Set'!$W849</f>
        <v>84.75</v>
      </c>
      <c r="N856" s="118">
        <f>'Data Set'!$AC849</f>
        <v>55.25</v>
      </c>
      <c r="O856" s="118">
        <f>'Data Set'!$AI849</f>
        <v>65</v>
      </c>
      <c r="P856" s="118">
        <f>'Data Set'!$AO849</f>
        <v>75.75</v>
      </c>
      <c r="Q856" s="118">
        <f t="shared" si="26"/>
        <v>70.1875</v>
      </c>
      <c r="R856" s="118">
        <f>ROWS($M$9:M856)</f>
        <v>848</v>
      </c>
      <c r="S856" s="118" t="str">
        <f t="shared" si="27"/>
        <v/>
      </c>
      <c r="T856" s="118" t="str">
        <f>IFERROR(SMALL($S$9:$S$908,ROWS($S$9:S856)),"")</f>
        <v/>
      </c>
      <c r="U856" s="118"/>
    </row>
    <row r="857" spans="3:21">
      <c r="C857" t="str">
        <f>IFERROR(INDEX($L$9:$Q$908,$T856,COLUMNS($A$10:A857)),"")</f>
        <v/>
      </c>
      <c r="I857" s="6">
        <v>10</v>
      </c>
      <c r="K857" s="118">
        <f>'Data Set'!$H850</f>
        <v>10</v>
      </c>
      <c r="L857" s="145" t="str">
        <f>Examination!$B852</f>
        <v>Lincoln Sanchez</v>
      </c>
      <c r="M857" s="118">
        <f>'Data Set'!$W850</f>
        <v>69.5</v>
      </c>
      <c r="N857" s="118">
        <f>'Data Set'!$AC850</f>
        <v>46.75</v>
      </c>
      <c r="O857" s="118">
        <f>'Data Set'!$AI850</f>
        <v>76.5</v>
      </c>
      <c r="P857" s="118">
        <f>'Data Set'!$AO850</f>
        <v>81</v>
      </c>
      <c r="Q857" s="118">
        <f t="shared" si="26"/>
        <v>68.4375</v>
      </c>
      <c r="R857" s="118">
        <f>ROWS($M$9:M857)</f>
        <v>849</v>
      </c>
      <c r="S857" s="118" t="str">
        <f t="shared" si="27"/>
        <v/>
      </c>
      <c r="T857" s="118" t="str">
        <f>IFERROR(SMALL($S$9:$S$908,ROWS($S$9:S857)),"")</f>
        <v/>
      </c>
      <c r="U857" s="118"/>
    </row>
    <row r="858" spans="3:21">
      <c r="C858" t="str">
        <f>IFERROR(INDEX($L$9:$Q$908,$T857,COLUMNS($A$10:A858)),"")</f>
        <v/>
      </c>
      <c r="I858" s="91">
        <v>10</v>
      </c>
      <c r="K858" s="118">
        <f>'Data Set'!$H851</f>
        <v>10</v>
      </c>
      <c r="L858" s="145" t="str">
        <f>Examination!$B853</f>
        <v>Jaydon Cano</v>
      </c>
      <c r="M858" s="118">
        <f>'Data Set'!$W851</f>
        <v>69</v>
      </c>
      <c r="N858" s="118">
        <f>'Data Set'!$AC851</f>
        <v>78</v>
      </c>
      <c r="O858" s="118">
        <f>'Data Set'!$AI851</f>
        <v>69.5</v>
      </c>
      <c r="P858" s="118">
        <f>'Data Set'!$AO851</f>
        <v>85.5</v>
      </c>
      <c r="Q858" s="118">
        <f t="shared" si="26"/>
        <v>75.5</v>
      </c>
      <c r="R858" s="118">
        <f>ROWS($M$9:M858)</f>
        <v>850</v>
      </c>
      <c r="S858" s="118" t="str">
        <f t="shared" si="27"/>
        <v/>
      </c>
      <c r="T858" s="118" t="str">
        <f>IFERROR(SMALL($S$9:$S$908,ROWS($S$9:S858)),"")</f>
        <v/>
      </c>
      <c r="U858" s="118"/>
    </row>
    <row r="859" spans="3:21">
      <c r="C859" t="str">
        <f>IFERROR(INDEX($L$9:$Q$908,$T858,COLUMNS($A$10:A859)),"")</f>
        <v/>
      </c>
      <c r="I859" s="6">
        <v>10</v>
      </c>
      <c r="K859" s="118">
        <f>'Data Set'!$H852</f>
        <v>10</v>
      </c>
      <c r="L859" s="145" t="str">
        <f>Examination!$B854</f>
        <v>Hope Harmon</v>
      </c>
      <c r="M859" s="118">
        <f>'Data Set'!$W852</f>
        <v>71.75</v>
      </c>
      <c r="N859" s="118">
        <f>'Data Set'!$AC852</f>
        <v>61</v>
      </c>
      <c r="O859" s="118">
        <f>'Data Set'!$AI852</f>
        <v>47.25</v>
      </c>
      <c r="P859" s="118">
        <f>'Data Set'!$AO852</f>
        <v>44.5</v>
      </c>
      <c r="Q859" s="118">
        <f t="shared" si="26"/>
        <v>56.125</v>
      </c>
      <c r="R859" s="118">
        <f>ROWS($M$9:M859)</f>
        <v>851</v>
      </c>
      <c r="S859" s="118" t="str">
        <f t="shared" si="27"/>
        <v/>
      </c>
      <c r="T859" s="118" t="str">
        <f>IFERROR(SMALL($S$9:$S$908,ROWS($S$9:S859)),"")</f>
        <v/>
      </c>
      <c r="U859" s="118"/>
    </row>
    <row r="860" spans="3:21">
      <c r="C860" t="str">
        <f>IFERROR(INDEX($L$9:$Q$908,$T859,COLUMNS($A$10:A860)),"")</f>
        <v/>
      </c>
      <c r="I860" s="91">
        <v>10</v>
      </c>
      <c r="K860" s="118">
        <f>'Data Set'!$H853</f>
        <v>10</v>
      </c>
      <c r="L860" s="145" t="str">
        <f>Examination!$B855</f>
        <v>Hashim Nolan</v>
      </c>
      <c r="M860" s="118">
        <f>'Data Set'!$W853</f>
        <v>67.5</v>
      </c>
      <c r="N860" s="118">
        <f>'Data Set'!$AC853</f>
        <v>84.25</v>
      </c>
      <c r="O860" s="118">
        <f>'Data Set'!$AI853</f>
        <v>56.75</v>
      </c>
      <c r="P860" s="118">
        <f>'Data Set'!$AO853</f>
        <v>74</v>
      </c>
      <c r="Q860" s="118">
        <f t="shared" si="26"/>
        <v>70.625</v>
      </c>
      <c r="R860" s="118">
        <f>ROWS($M$9:M860)</f>
        <v>852</v>
      </c>
      <c r="S860" s="118" t="str">
        <f t="shared" si="27"/>
        <v/>
      </c>
      <c r="T860" s="118" t="str">
        <f>IFERROR(SMALL($S$9:$S$908,ROWS($S$9:S860)),"")</f>
        <v/>
      </c>
      <c r="U860" s="118"/>
    </row>
    <row r="861" spans="3:21">
      <c r="C861" t="str">
        <f>IFERROR(INDEX($L$9:$Q$908,$T860,COLUMNS($A$10:A861)),"")</f>
        <v/>
      </c>
      <c r="I861" s="6">
        <v>10</v>
      </c>
      <c r="K861" s="118">
        <f>'Data Set'!$H854</f>
        <v>10</v>
      </c>
      <c r="L861" s="145" t="str">
        <f>Examination!$B856</f>
        <v>Winifred Banks</v>
      </c>
      <c r="M861" s="118">
        <f>'Data Set'!$W854</f>
        <v>67.25</v>
      </c>
      <c r="N861" s="118">
        <f>'Data Set'!$AC854</f>
        <v>65.75</v>
      </c>
      <c r="O861" s="118">
        <f>'Data Set'!$AI854</f>
        <v>69.25</v>
      </c>
      <c r="P861" s="118">
        <f>'Data Set'!$AO854</f>
        <v>64.5</v>
      </c>
      <c r="Q861" s="118">
        <f t="shared" si="26"/>
        <v>66.6875</v>
      </c>
      <c r="R861" s="118">
        <f>ROWS($M$9:M861)</f>
        <v>853</v>
      </c>
      <c r="S861" s="118" t="str">
        <f t="shared" si="27"/>
        <v/>
      </c>
      <c r="T861" s="118" t="str">
        <f>IFERROR(SMALL($S$9:$S$908,ROWS($S$9:S861)),"")</f>
        <v/>
      </c>
      <c r="U861" s="118"/>
    </row>
    <row r="862" spans="3:21">
      <c r="C862" t="str">
        <f>IFERROR(INDEX($L$9:$Q$908,$T861,COLUMNS($A$10:A862)),"")</f>
        <v/>
      </c>
      <c r="I862" s="91">
        <v>10</v>
      </c>
      <c r="K862" s="118">
        <f>'Data Set'!$H855</f>
        <v>10</v>
      </c>
      <c r="L862" s="145" t="str">
        <f>Examination!$B857</f>
        <v>Antony Mathis</v>
      </c>
      <c r="M862" s="118">
        <f>'Data Set'!$W855</f>
        <v>40.75</v>
      </c>
      <c r="N862" s="118">
        <f>'Data Set'!$AC855</f>
        <v>80</v>
      </c>
      <c r="O862" s="118">
        <f>'Data Set'!$AI855</f>
        <v>50.25</v>
      </c>
      <c r="P862" s="118">
        <f>'Data Set'!$AO855</f>
        <v>92</v>
      </c>
      <c r="Q862" s="118">
        <f t="shared" si="26"/>
        <v>65.75</v>
      </c>
      <c r="R862" s="118">
        <f>ROWS($M$9:M862)</f>
        <v>854</v>
      </c>
      <c r="S862" s="118" t="str">
        <f t="shared" si="27"/>
        <v/>
      </c>
      <c r="T862" s="118" t="str">
        <f>IFERROR(SMALL($S$9:$S$908,ROWS($S$9:S862)),"")</f>
        <v/>
      </c>
      <c r="U862" s="118"/>
    </row>
    <row r="863" spans="3:21">
      <c r="C863" t="str">
        <f>IFERROR(INDEX($L$9:$Q$908,$T862,COLUMNS($A$10:A863)),"")</f>
        <v/>
      </c>
      <c r="I863" s="6">
        <v>10</v>
      </c>
      <c r="K863" s="118">
        <f>'Data Set'!$H856</f>
        <v>10</v>
      </c>
      <c r="L863" s="145" t="str">
        <f>Examination!$B858</f>
        <v>Mohamed Harwood</v>
      </c>
      <c r="M863" s="118">
        <f>'Data Set'!$W856</f>
        <v>57.25</v>
      </c>
      <c r="N863" s="118">
        <f>'Data Set'!$AC856</f>
        <v>84.75</v>
      </c>
      <c r="O863" s="118">
        <f>'Data Set'!$AI856</f>
        <v>79.5</v>
      </c>
      <c r="P863" s="118">
        <f>'Data Set'!$AO856</f>
        <v>58</v>
      </c>
      <c r="Q863" s="118">
        <f t="shared" si="26"/>
        <v>69.875</v>
      </c>
      <c r="R863" s="118">
        <f>ROWS($M$9:M863)</f>
        <v>855</v>
      </c>
      <c r="S863" s="118" t="str">
        <f t="shared" si="27"/>
        <v/>
      </c>
      <c r="T863" s="118" t="str">
        <f>IFERROR(SMALL($S$9:$S$908,ROWS($S$9:S863)),"")</f>
        <v/>
      </c>
      <c r="U863" s="118"/>
    </row>
    <row r="864" spans="3:21">
      <c r="C864" t="str">
        <f>IFERROR(INDEX($L$9:$Q$908,$T863,COLUMNS($A$10:A864)),"")</f>
        <v/>
      </c>
      <c r="I864" s="91">
        <v>10</v>
      </c>
      <c r="K864" s="118">
        <f>'Data Set'!$H857</f>
        <v>10</v>
      </c>
      <c r="L864" s="145" t="str">
        <f>Examination!$B859</f>
        <v>Velma Rutledge</v>
      </c>
      <c r="M864" s="118">
        <f>'Data Set'!$W857</f>
        <v>70.75</v>
      </c>
      <c r="N864" s="118">
        <f>'Data Set'!$AC857</f>
        <v>63.25</v>
      </c>
      <c r="O864" s="118">
        <f>'Data Set'!$AI857</f>
        <v>50.25</v>
      </c>
      <c r="P864" s="118">
        <f>'Data Set'!$AO857</f>
        <v>63.25</v>
      </c>
      <c r="Q864" s="118">
        <f t="shared" si="26"/>
        <v>61.875</v>
      </c>
      <c r="R864" s="118">
        <f>ROWS($M$9:M864)</f>
        <v>856</v>
      </c>
      <c r="S864" s="118" t="str">
        <f t="shared" si="27"/>
        <v/>
      </c>
      <c r="T864" s="118" t="str">
        <f>IFERROR(SMALL($S$9:$S$908,ROWS($S$9:S864)),"")</f>
        <v/>
      </c>
      <c r="U864" s="118"/>
    </row>
    <row r="865" spans="3:21">
      <c r="C865" t="str">
        <f>IFERROR(INDEX($L$9:$Q$908,$T864,COLUMNS($A$10:A865)),"")</f>
        <v/>
      </c>
      <c r="I865" s="6">
        <v>10</v>
      </c>
      <c r="K865" s="118">
        <f>'Data Set'!$H858</f>
        <v>10</v>
      </c>
      <c r="L865" s="145" t="str">
        <f>Examination!$B860</f>
        <v>Muhammad Mendoza</v>
      </c>
      <c r="M865" s="118">
        <f>'Data Set'!$W858</f>
        <v>77.5</v>
      </c>
      <c r="N865" s="118">
        <f>'Data Set'!$AC858</f>
        <v>42.25</v>
      </c>
      <c r="O865" s="118">
        <f>'Data Set'!$AI858</f>
        <v>66.25</v>
      </c>
      <c r="P865" s="118">
        <f>'Data Set'!$AO858</f>
        <v>77.5</v>
      </c>
      <c r="Q865" s="118">
        <f t="shared" si="26"/>
        <v>65.875</v>
      </c>
      <c r="R865" s="118">
        <f>ROWS($M$9:M865)</f>
        <v>857</v>
      </c>
      <c r="S865" s="118" t="str">
        <f t="shared" si="27"/>
        <v/>
      </c>
      <c r="T865" s="118" t="str">
        <f>IFERROR(SMALL($S$9:$S$908,ROWS($S$9:S865)),"")</f>
        <v/>
      </c>
      <c r="U865" s="118"/>
    </row>
    <row r="866" spans="3:21">
      <c r="C866" t="str">
        <f>IFERROR(INDEX($L$9:$Q$908,$T865,COLUMNS($A$10:A866)),"")</f>
        <v/>
      </c>
      <c r="I866" s="91">
        <v>10</v>
      </c>
      <c r="K866" s="118">
        <f>'Data Set'!$H859</f>
        <v>10</v>
      </c>
      <c r="L866" s="145" t="str">
        <f>Examination!$B861</f>
        <v>Ezekiel Wood</v>
      </c>
      <c r="M866" s="118">
        <f>'Data Set'!$W859</f>
        <v>55.25</v>
      </c>
      <c r="N866" s="118">
        <f>'Data Set'!$AC859</f>
        <v>59.5</v>
      </c>
      <c r="O866" s="118">
        <f>'Data Set'!$AI859</f>
        <v>83</v>
      </c>
      <c r="P866" s="118">
        <f>'Data Set'!$AO859</f>
        <v>51.75</v>
      </c>
      <c r="Q866" s="118">
        <f t="shared" si="26"/>
        <v>62.375</v>
      </c>
      <c r="R866" s="118">
        <f>ROWS($M$9:M866)</f>
        <v>858</v>
      </c>
      <c r="S866" s="118" t="str">
        <f t="shared" si="27"/>
        <v/>
      </c>
      <c r="T866" s="118" t="str">
        <f>IFERROR(SMALL($S$9:$S$908,ROWS($S$9:S866)),"")</f>
        <v/>
      </c>
      <c r="U866" s="118"/>
    </row>
    <row r="867" spans="3:21">
      <c r="C867" t="str">
        <f>IFERROR(INDEX($L$9:$Q$908,$T866,COLUMNS($A$10:A867)),"")</f>
        <v/>
      </c>
      <c r="I867" s="6">
        <v>10</v>
      </c>
      <c r="K867" s="118">
        <f>'Data Set'!$H860</f>
        <v>10</v>
      </c>
      <c r="L867" s="145" t="str">
        <f>Examination!$B862</f>
        <v>Aniela Hartley</v>
      </c>
      <c r="M867" s="118">
        <f>'Data Set'!$W860</f>
        <v>40.5</v>
      </c>
      <c r="N867" s="118">
        <f>'Data Set'!$AC860</f>
        <v>53.75</v>
      </c>
      <c r="O867" s="118">
        <f>'Data Set'!$AI860</f>
        <v>71</v>
      </c>
      <c r="P867" s="118">
        <f>'Data Set'!$AO860</f>
        <v>68</v>
      </c>
      <c r="Q867" s="118">
        <f t="shared" si="26"/>
        <v>58.3125</v>
      </c>
      <c r="R867" s="118">
        <f>ROWS($M$9:M867)</f>
        <v>859</v>
      </c>
      <c r="S867" s="118" t="str">
        <f t="shared" si="27"/>
        <v/>
      </c>
      <c r="T867" s="118" t="str">
        <f>IFERROR(SMALL($S$9:$S$908,ROWS($S$9:S867)),"")</f>
        <v/>
      </c>
      <c r="U867" s="118"/>
    </row>
    <row r="868" spans="3:21">
      <c r="C868" t="str">
        <f>IFERROR(INDEX($L$9:$Q$908,$T867,COLUMNS($A$10:A868)),"")</f>
        <v/>
      </c>
      <c r="I868" s="91">
        <v>10</v>
      </c>
      <c r="K868" s="118">
        <f>'Data Set'!$H861</f>
        <v>10</v>
      </c>
      <c r="L868" s="145" t="str">
        <f>Examination!$B863</f>
        <v>Saim Mcdermott</v>
      </c>
      <c r="M868" s="118">
        <f>'Data Set'!$W861</f>
        <v>66.25</v>
      </c>
      <c r="N868" s="118">
        <f>'Data Set'!$AC861</f>
        <v>62</v>
      </c>
      <c r="O868" s="118">
        <f>'Data Set'!$AI861</f>
        <v>73.25</v>
      </c>
      <c r="P868" s="118">
        <f>'Data Set'!$AO861</f>
        <v>59</v>
      </c>
      <c r="Q868" s="118">
        <f t="shared" si="26"/>
        <v>65.125</v>
      </c>
      <c r="R868" s="118">
        <f>ROWS($M$9:M868)</f>
        <v>860</v>
      </c>
      <c r="S868" s="118" t="str">
        <f t="shared" si="27"/>
        <v/>
      </c>
      <c r="T868" s="118" t="str">
        <f>IFERROR(SMALL($S$9:$S$908,ROWS($S$9:S868)),"")</f>
        <v/>
      </c>
      <c r="U868" s="118"/>
    </row>
    <row r="869" spans="3:21">
      <c r="C869" t="str">
        <f>IFERROR(INDEX($L$9:$Q$908,$T868,COLUMNS($A$10:A869)),"")</f>
        <v/>
      </c>
      <c r="I869" s="6">
        <v>10</v>
      </c>
      <c r="K869" s="118">
        <f>'Data Set'!$H862</f>
        <v>10</v>
      </c>
      <c r="L869" s="145" t="str">
        <f>Examination!$B864</f>
        <v>Mairead Lawrence</v>
      </c>
      <c r="M869" s="118">
        <f>'Data Set'!$W862</f>
        <v>46.5</v>
      </c>
      <c r="N869" s="118">
        <f>'Data Set'!$AC862</f>
        <v>53</v>
      </c>
      <c r="O869" s="118">
        <f>'Data Set'!$AI862</f>
        <v>74.25</v>
      </c>
      <c r="P869" s="118">
        <f>'Data Set'!$AO862</f>
        <v>68.25</v>
      </c>
      <c r="Q869" s="118">
        <f t="shared" si="26"/>
        <v>60.5</v>
      </c>
      <c r="R869" s="118">
        <f>ROWS($M$9:M869)</f>
        <v>861</v>
      </c>
      <c r="S869" s="118" t="str">
        <f t="shared" si="27"/>
        <v/>
      </c>
      <c r="T869" s="118" t="str">
        <f>IFERROR(SMALL($S$9:$S$908,ROWS($S$9:S869)),"")</f>
        <v/>
      </c>
      <c r="U869" s="118"/>
    </row>
    <row r="870" spans="3:21">
      <c r="C870" t="str">
        <f>IFERROR(INDEX($L$9:$Q$908,$T869,COLUMNS($A$10:A870)),"")</f>
        <v/>
      </c>
      <c r="I870" s="91">
        <v>10</v>
      </c>
      <c r="K870" s="118">
        <f>'Data Set'!$H863</f>
        <v>10</v>
      </c>
      <c r="L870" s="145" t="str">
        <f>Examination!$B865</f>
        <v>Zhane Miranda</v>
      </c>
      <c r="M870" s="118">
        <f>'Data Set'!$W863</f>
        <v>74.25</v>
      </c>
      <c r="N870" s="118">
        <f>'Data Set'!$AC863</f>
        <v>75.75</v>
      </c>
      <c r="O870" s="118">
        <f>'Data Set'!$AI863</f>
        <v>61.5</v>
      </c>
      <c r="P870" s="118">
        <f>'Data Set'!$AO863</f>
        <v>76</v>
      </c>
      <c r="Q870" s="118">
        <f t="shared" si="26"/>
        <v>71.875</v>
      </c>
      <c r="R870" s="118">
        <f>ROWS($M$9:M870)</f>
        <v>862</v>
      </c>
      <c r="S870" s="118" t="str">
        <f t="shared" si="27"/>
        <v/>
      </c>
      <c r="T870" s="118" t="str">
        <f>IFERROR(SMALL($S$9:$S$908,ROWS($S$9:S870)),"")</f>
        <v/>
      </c>
      <c r="U870" s="118"/>
    </row>
    <row r="871" spans="3:21">
      <c r="C871" t="str">
        <f>IFERROR(INDEX($L$9:$Q$908,$T870,COLUMNS($A$10:A871)),"")</f>
        <v/>
      </c>
      <c r="I871" s="6">
        <v>10</v>
      </c>
      <c r="K871" s="118">
        <f>'Data Set'!$H864</f>
        <v>10</v>
      </c>
      <c r="L871" s="145" t="str">
        <f>Examination!$B866</f>
        <v>Lilith Sanford</v>
      </c>
      <c r="M871" s="118">
        <f>'Data Set'!$W864</f>
        <v>70.25</v>
      </c>
      <c r="N871" s="118">
        <f>'Data Set'!$AC864</f>
        <v>76</v>
      </c>
      <c r="O871" s="118">
        <f>'Data Set'!$AI864</f>
        <v>61.75</v>
      </c>
      <c r="P871" s="118">
        <f>'Data Set'!$AO864</f>
        <v>56.75</v>
      </c>
      <c r="Q871" s="118">
        <f t="shared" si="26"/>
        <v>66.1875</v>
      </c>
      <c r="R871" s="118">
        <f>ROWS($M$9:M871)</f>
        <v>863</v>
      </c>
      <c r="S871" s="118" t="str">
        <f t="shared" si="27"/>
        <v/>
      </c>
      <c r="T871" s="118" t="str">
        <f>IFERROR(SMALL($S$9:$S$908,ROWS($S$9:S871)),"")</f>
        <v/>
      </c>
      <c r="U871" s="118"/>
    </row>
    <row r="872" spans="3:21">
      <c r="C872" t="str">
        <f>IFERROR(INDEX($L$9:$Q$908,$T871,COLUMNS($A$10:A872)),"")</f>
        <v/>
      </c>
      <c r="I872" s="91">
        <v>10</v>
      </c>
      <c r="K872" s="118">
        <f>'Data Set'!$H865</f>
        <v>10</v>
      </c>
      <c r="L872" s="145" t="str">
        <f>Examination!$B867</f>
        <v>Tristan Baker</v>
      </c>
      <c r="M872" s="118">
        <f>'Data Set'!$W865</f>
        <v>62.75</v>
      </c>
      <c r="N872" s="118">
        <f>'Data Set'!$AC865</f>
        <v>77.5</v>
      </c>
      <c r="O872" s="118">
        <f>'Data Set'!$AI865</f>
        <v>64.25</v>
      </c>
      <c r="P872" s="118">
        <f>'Data Set'!$AO865</f>
        <v>67.75</v>
      </c>
      <c r="Q872" s="118">
        <f t="shared" si="26"/>
        <v>68.0625</v>
      </c>
      <c r="R872" s="118">
        <f>ROWS($M$9:M872)</f>
        <v>864</v>
      </c>
      <c r="S872" s="118" t="str">
        <f t="shared" si="27"/>
        <v/>
      </c>
      <c r="T872" s="118" t="str">
        <f>IFERROR(SMALL($S$9:$S$908,ROWS($S$9:S872)),"")</f>
        <v/>
      </c>
      <c r="U872" s="118"/>
    </row>
    <row r="873" spans="3:21">
      <c r="C873" t="str">
        <f>IFERROR(INDEX($L$9:$Q$908,$T872,COLUMNS($A$10:A873)),"")</f>
        <v/>
      </c>
      <c r="I873" s="6">
        <v>10</v>
      </c>
      <c r="K873" s="118">
        <f>'Data Set'!$H866</f>
        <v>10</v>
      </c>
      <c r="L873" s="145" t="str">
        <f>Examination!$B868</f>
        <v>Cory Cochran</v>
      </c>
      <c r="M873" s="118">
        <f>'Data Set'!$W866</f>
        <v>64.75</v>
      </c>
      <c r="N873" s="118">
        <f>'Data Set'!$AC866</f>
        <v>73.25</v>
      </c>
      <c r="O873" s="118">
        <f>'Data Set'!$AI866</f>
        <v>57.5</v>
      </c>
      <c r="P873" s="118">
        <f>'Data Set'!$AO866</f>
        <v>60.5</v>
      </c>
      <c r="Q873" s="118">
        <f t="shared" si="26"/>
        <v>64</v>
      </c>
      <c r="R873" s="118">
        <f>ROWS($M$9:M873)</f>
        <v>865</v>
      </c>
      <c r="S873" s="118" t="str">
        <f t="shared" si="27"/>
        <v/>
      </c>
      <c r="T873" s="118" t="str">
        <f>IFERROR(SMALL($S$9:$S$908,ROWS($S$9:S873)),"")</f>
        <v/>
      </c>
      <c r="U873" s="118"/>
    </row>
    <row r="874" spans="3:21">
      <c r="C874" t="str">
        <f>IFERROR(INDEX($L$9:$Q$908,$T873,COLUMNS($A$10:A874)),"")</f>
        <v/>
      </c>
      <c r="I874" s="91">
        <v>10</v>
      </c>
      <c r="K874" s="118">
        <f>'Data Set'!$H867</f>
        <v>10</v>
      </c>
      <c r="L874" s="145" t="str">
        <f>Examination!$B869</f>
        <v>Dale Battle</v>
      </c>
      <c r="M874" s="118">
        <f>'Data Set'!$W867</f>
        <v>90.5</v>
      </c>
      <c r="N874" s="118">
        <f>'Data Set'!$AC867</f>
        <v>68.25</v>
      </c>
      <c r="O874" s="118">
        <f>'Data Set'!$AI867</f>
        <v>74.5</v>
      </c>
      <c r="P874" s="118">
        <f>'Data Set'!$AO867</f>
        <v>68.75</v>
      </c>
      <c r="Q874" s="118">
        <f t="shared" si="26"/>
        <v>75.5</v>
      </c>
      <c r="R874" s="118">
        <f>ROWS($M$9:M874)</f>
        <v>866</v>
      </c>
      <c r="S874" s="118" t="str">
        <f t="shared" si="27"/>
        <v/>
      </c>
      <c r="T874" s="118" t="str">
        <f>IFERROR(SMALL($S$9:$S$908,ROWS($S$9:S874)),"")</f>
        <v/>
      </c>
      <c r="U874" s="118"/>
    </row>
    <row r="875" spans="3:21">
      <c r="C875" t="str">
        <f>IFERROR(INDEX($L$9:$Q$908,$T874,COLUMNS($A$10:A875)),"")</f>
        <v/>
      </c>
      <c r="I875" s="6">
        <v>10</v>
      </c>
      <c r="K875" s="118">
        <f>'Data Set'!$H868</f>
        <v>10</v>
      </c>
      <c r="L875" s="145" t="str">
        <f>Examination!$B870</f>
        <v>Frazer John</v>
      </c>
      <c r="M875" s="118">
        <f>'Data Set'!$W868</f>
        <v>51.5</v>
      </c>
      <c r="N875" s="118">
        <f>'Data Set'!$AC868</f>
        <v>47.5</v>
      </c>
      <c r="O875" s="118">
        <f>'Data Set'!$AI868</f>
        <v>75.25</v>
      </c>
      <c r="P875" s="118">
        <f>'Data Set'!$AO868</f>
        <v>82.5</v>
      </c>
      <c r="Q875" s="118">
        <f t="shared" si="26"/>
        <v>64.1875</v>
      </c>
      <c r="R875" s="118">
        <f>ROWS($M$9:M875)</f>
        <v>867</v>
      </c>
      <c r="S875" s="118" t="str">
        <f t="shared" si="27"/>
        <v/>
      </c>
      <c r="T875" s="118" t="str">
        <f>IFERROR(SMALL($S$9:$S$908,ROWS($S$9:S875)),"")</f>
        <v/>
      </c>
      <c r="U875" s="118"/>
    </row>
    <row r="876" spans="3:21">
      <c r="C876" t="str">
        <f>IFERROR(INDEX($L$9:$Q$908,$T875,COLUMNS($A$10:A876)),"")</f>
        <v/>
      </c>
      <c r="I876" s="91">
        <v>10</v>
      </c>
      <c r="K876" s="118">
        <f>'Data Set'!$H869</f>
        <v>10</v>
      </c>
      <c r="L876" s="145" t="str">
        <f>Examination!$B871</f>
        <v>Amalia Ratcliffe</v>
      </c>
      <c r="M876" s="118">
        <f>'Data Set'!$W869</f>
        <v>76.25</v>
      </c>
      <c r="N876" s="118">
        <f>'Data Set'!$AC869</f>
        <v>58.5</v>
      </c>
      <c r="O876" s="118">
        <f>'Data Set'!$AI869</f>
        <v>63.25</v>
      </c>
      <c r="P876" s="118">
        <f>'Data Set'!$AO869</f>
        <v>83.5</v>
      </c>
      <c r="Q876" s="118">
        <f t="shared" si="26"/>
        <v>70.375</v>
      </c>
      <c r="R876" s="118">
        <f>ROWS($M$9:M876)</f>
        <v>868</v>
      </c>
      <c r="S876" s="118" t="str">
        <f t="shared" si="27"/>
        <v/>
      </c>
      <c r="T876" s="118" t="str">
        <f>IFERROR(SMALL($S$9:$S$908,ROWS($S$9:S876)),"")</f>
        <v/>
      </c>
      <c r="U876" s="118"/>
    </row>
    <row r="877" spans="3:21">
      <c r="C877" t="str">
        <f>IFERROR(INDEX($L$9:$Q$908,$T876,COLUMNS($A$10:A877)),"")</f>
        <v/>
      </c>
      <c r="I877" s="6">
        <v>10</v>
      </c>
      <c r="K877" s="118">
        <f>'Data Set'!$H870</f>
        <v>10</v>
      </c>
      <c r="L877" s="145" t="str">
        <f>Examination!$B872</f>
        <v>Florrie Hood</v>
      </c>
      <c r="M877" s="118">
        <f>'Data Set'!$W870</f>
        <v>80</v>
      </c>
      <c r="N877" s="118">
        <f>'Data Set'!$AC870</f>
        <v>61.5</v>
      </c>
      <c r="O877" s="118">
        <f>'Data Set'!$AI870</f>
        <v>76</v>
      </c>
      <c r="P877" s="118">
        <f>'Data Set'!$AO870</f>
        <v>90</v>
      </c>
      <c r="Q877" s="118">
        <f t="shared" si="26"/>
        <v>76.875</v>
      </c>
      <c r="R877" s="118">
        <f>ROWS($M$9:M877)</f>
        <v>869</v>
      </c>
      <c r="S877" s="118" t="str">
        <f t="shared" si="27"/>
        <v/>
      </c>
      <c r="T877" s="118" t="str">
        <f>IFERROR(SMALL($S$9:$S$908,ROWS($S$9:S877)),"")</f>
        <v/>
      </c>
      <c r="U877" s="118"/>
    </row>
    <row r="878" spans="3:21">
      <c r="C878" t="str">
        <f>IFERROR(INDEX($L$9:$Q$908,$T877,COLUMNS($A$10:A878)),"")</f>
        <v/>
      </c>
      <c r="I878" s="91">
        <v>10</v>
      </c>
      <c r="K878" s="118">
        <f>'Data Set'!$H871</f>
        <v>10</v>
      </c>
      <c r="L878" s="145" t="str">
        <f>Examination!$B873</f>
        <v>Tyreese Davey</v>
      </c>
      <c r="M878" s="118">
        <f>'Data Set'!$W871</f>
        <v>71.75</v>
      </c>
      <c r="N878" s="118">
        <f>'Data Set'!$AC871</f>
        <v>88.75</v>
      </c>
      <c r="O878" s="118">
        <f>'Data Set'!$AI871</f>
        <v>62</v>
      </c>
      <c r="P878" s="118">
        <f>'Data Set'!$AO871</f>
        <v>61</v>
      </c>
      <c r="Q878" s="118">
        <f t="shared" si="26"/>
        <v>70.875</v>
      </c>
      <c r="R878" s="118">
        <f>ROWS($M$9:M878)</f>
        <v>870</v>
      </c>
      <c r="S878" s="118" t="str">
        <f t="shared" si="27"/>
        <v/>
      </c>
      <c r="T878" s="118" t="str">
        <f>IFERROR(SMALL($S$9:$S$908,ROWS($S$9:S878)),"")</f>
        <v/>
      </c>
      <c r="U878" s="118"/>
    </row>
    <row r="879" spans="3:21">
      <c r="C879" t="str">
        <f>IFERROR(INDEX($L$9:$Q$908,$T878,COLUMNS($A$10:A879)),"")</f>
        <v/>
      </c>
      <c r="I879" s="6">
        <v>10</v>
      </c>
      <c r="K879" s="118">
        <f>'Data Set'!$H872</f>
        <v>10</v>
      </c>
      <c r="L879" s="145" t="str">
        <f>Examination!$B874</f>
        <v>Dane Foley</v>
      </c>
      <c r="M879" s="118">
        <f>'Data Set'!$W872</f>
        <v>78.25</v>
      </c>
      <c r="N879" s="118">
        <f>'Data Set'!$AC872</f>
        <v>66.5</v>
      </c>
      <c r="O879" s="118">
        <f>'Data Set'!$AI872</f>
        <v>66.75</v>
      </c>
      <c r="P879" s="118">
        <f>'Data Set'!$AO872</f>
        <v>67.25</v>
      </c>
      <c r="Q879" s="118">
        <f t="shared" si="26"/>
        <v>69.6875</v>
      </c>
      <c r="R879" s="118">
        <f>ROWS($M$9:M879)</f>
        <v>871</v>
      </c>
      <c r="S879" s="118" t="str">
        <f t="shared" si="27"/>
        <v/>
      </c>
      <c r="T879" s="118" t="str">
        <f>IFERROR(SMALL($S$9:$S$908,ROWS($S$9:S879)),"")</f>
        <v/>
      </c>
      <c r="U879" s="118"/>
    </row>
    <row r="880" spans="3:21">
      <c r="C880" t="str">
        <f>IFERROR(INDEX($L$9:$Q$908,$T879,COLUMNS($A$10:A880)),"")</f>
        <v/>
      </c>
      <c r="I880" s="91">
        <v>10</v>
      </c>
      <c r="K880" s="118">
        <f>'Data Set'!$H873</f>
        <v>10</v>
      </c>
      <c r="L880" s="145" t="str">
        <f>Examination!$B875</f>
        <v>Daphne Faulkner</v>
      </c>
      <c r="M880" s="118">
        <f>'Data Set'!$W873</f>
        <v>90</v>
      </c>
      <c r="N880" s="118">
        <f>'Data Set'!$AC873</f>
        <v>65</v>
      </c>
      <c r="O880" s="118">
        <f>'Data Set'!$AI873</f>
        <v>65.75</v>
      </c>
      <c r="P880" s="118">
        <f>'Data Set'!$AO873</f>
        <v>65.75</v>
      </c>
      <c r="Q880" s="118">
        <f t="shared" si="26"/>
        <v>71.625</v>
      </c>
      <c r="R880" s="118">
        <f>ROWS($M$9:M880)</f>
        <v>872</v>
      </c>
      <c r="S880" s="118" t="str">
        <f t="shared" si="27"/>
        <v/>
      </c>
      <c r="T880" s="118" t="str">
        <f>IFERROR(SMALL($S$9:$S$908,ROWS($S$9:S880)),"")</f>
        <v/>
      </c>
      <c r="U880" s="118"/>
    </row>
    <row r="881" spans="3:21">
      <c r="C881" t="str">
        <f>IFERROR(INDEX($L$9:$Q$908,$T880,COLUMNS($A$10:A881)),"")</f>
        <v/>
      </c>
      <c r="I881" s="6">
        <v>10</v>
      </c>
      <c r="K881" s="118">
        <f>'Data Set'!$H874</f>
        <v>10</v>
      </c>
      <c r="L881" s="145" t="str">
        <f>Examination!$B876</f>
        <v>Ho Hogan</v>
      </c>
      <c r="M881" s="118">
        <f>'Data Set'!$W874</f>
        <v>66</v>
      </c>
      <c r="N881" s="118">
        <f>'Data Set'!$AC874</f>
        <v>64.75</v>
      </c>
      <c r="O881" s="118">
        <f>'Data Set'!$AI874</f>
        <v>67.5</v>
      </c>
      <c r="P881" s="118">
        <f>'Data Set'!$AO874</f>
        <v>82</v>
      </c>
      <c r="Q881" s="118">
        <f t="shared" si="26"/>
        <v>70.0625</v>
      </c>
      <c r="R881" s="118">
        <f>ROWS($M$9:M881)</f>
        <v>873</v>
      </c>
      <c r="S881" s="118" t="str">
        <f t="shared" si="27"/>
        <v/>
      </c>
      <c r="T881" s="118" t="str">
        <f>IFERROR(SMALL($S$9:$S$908,ROWS($S$9:S881)),"")</f>
        <v/>
      </c>
      <c r="U881" s="118"/>
    </row>
    <row r="882" spans="3:21">
      <c r="C882" t="str">
        <f>IFERROR(INDEX($L$9:$Q$908,$T881,COLUMNS($A$10:A882)),"")</f>
        <v/>
      </c>
      <c r="I882" s="91">
        <v>10</v>
      </c>
      <c r="K882" s="118">
        <f>'Data Set'!$H875</f>
        <v>10</v>
      </c>
      <c r="L882" s="145" t="str">
        <f>Examination!$B877</f>
        <v>Kenan Witt</v>
      </c>
      <c r="M882" s="118">
        <f>'Data Set'!$W875</f>
        <v>70.75</v>
      </c>
      <c r="N882" s="118">
        <f>'Data Set'!$AC875</f>
        <v>67</v>
      </c>
      <c r="O882" s="118">
        <f>'Data Set'!$AI875</f>
        <v>65.5</v>
      </c>
      <c r="P882" s="118">
        <f>'Data Set'!$AO875</f>
        <v>74</v>
      </c>
      <c r="Q882" s="118">
        <f t="shared" si="26"/>
        <v>69.3125</v>
      </c>
      <c r="R882" s="118">
        <f>ROWS($M$9:M882)</f>
        <v>874</v>
      </c>
      <c r="S882" s="118" t="str">
        <f t="shared" si="27"/>
        <v/>
      </c>
      <c r="T882" s="118" t="str">
        <f>IFERROR(SMALL($S$9:$S$908,ROWS($S$9:S882)),"")</f>
        <v/>
      </c>
      <c r="U882" s="118"/>
    </row>
    <row r="883" spans="3:21">
      <c r="C883" t="str">
        <f>IFERROR(INDEX($L$9:$Q$908,$T882,COLUMNS($A$10:A883)),"")</f>
        <v/>
      </c>
      <c r="I883" s="6">
        <v>10</v>
      </c>
      <c r="K883" s="118">
        <f>'Data Set'!$H876</f>
        <v>10</v>
      </c>
      <c r="L883" s="145" t="str">
        <f>Examination!$B878</f>
        <v>Mali Storey</v>
      </c>
      <c r="M883" s="118">
        <f>'Data Set'!$W876</f>
        <v>68.5</v>
      </c>
      <c r="N883" s="118">
        <f>'Data Set'!$AC876</f>
        <v>74.25</v>
      </c>
      <c r="O883" s="118">
        <f>'Data Set'!$AI876</f>
        <v>64</v>
      </c>
      <c r="P883" s="118">
        <f>'Data Set'!$AO876</f>
        <v>65.5</v>
      </c>
      <c r="Q883" s="118">
        <f t="shared" si="26"/>
        <v>68.0625</v>
      </c>
      <c r="R883" s="118">
        <f>ROWS($M$9:M883)</f>
        <v>875</v>
      </c>
      <c r="S883" s="118" t="str">
        <f t="shared" si="27"/>
        <v/>
      </c>
      <c r="T883" s="118" t="str">
        <f>IFERROR(SMALL($S$9:$S$908,ROWS($S$9:S883)),"")</f>
        <v/>
      </c>
      <c r="U883" s="118"/>
    </row>
    <row r="884" spans="3:21">
      <c r="C884" t="str">
        <f>IFERROR(INDEX($L$9:$Q$908,$T883,COLUMNS($A$10:A884)),"")</f>
        <v/>
      </c>
      <c r="I884" s="91">
        <v>10</v>
      </c>
      <c r="K884" s="118">
        <f>'Data Set'!$H877</f>
        <v>10</v>
      </c>
      <c r="L884" s="145" t="str">
        <f>Examination!$B879</f>
        <v>Jordi Stuart</v>
      </c>
      <c r="M884" s="118">
        <f>'Data Set'!$W877</f>
        <v>75.25</v>
      </c>
      <c r="N884" s="118">
        <f>'Data Set'!$AC877</f>
        <v>64</v>
      </c>
      <c r="O884" s="118">
        <f>'Data Set'!$AI877</f>
        <v>86.5</v>
      </c>
      <c r="P884" s="118">
        <f>'Data Set'!$AO877</f>
        <v>53.5</v>
      </c>
      <c r="Q884" s="118">
        <f t="shared" si="26"/>
        <v>69.8125</v>
      </c>
      <c r="R884" s="118">
        <f>ROWS($M$9:M884)</f>
        <v>876</v>
      </c>
      <c r="S884" s="118" t="str">
        <f t="shared" si="27"/>
        <v/>
      </c>
      <c r="T884" s="118" t="str">
        <f>IFERROR(SMALL($S$9:$S$908,ROWS($S$9:S884)),"")</f>
        <v/>
      </c>
      <c r="U884" s="118"/>
    </row>
    <row r="885" spans="3:21">
      <c r="C885" t="str">
        <f>IFERROR(INDEX($L$9:$Q$908,$T884,COLUMNS($A$10:A885)),"")</f>
        <v/>
      </c>
      <c r="I885" s="6">
        <v>10</v>
      </c>
      <c r="K885" s="118">
        <f>'Data Set'!$H878</f>
        <v>10</v>
      </c>
      <c r="L885" s="145" t="str">
        <f>Examination!$B880</f>
        <v>Rodrigo Gray</v>
      </c>
      <c r="M885" s="118">
        <f>'Data Set'!$W878</f>
        <v>75.25</v>
      </c>
      <c r="N885" s="118">
        <f>'Data Set'!$AC878</f>
        <v>64.75</v>
      </c>
      <c r="O885" s="118">
        <f>'Data Set'!$AI878</f>
        <v>65.25</v>
      </c>
      <c r="P885" s="118">
        <f>'Data Set'!$AO878</f>
        <v>85.5</v>
      </c>
      <c r="Q885" s="118">
        <f t="shared" si="26"/>
        <v>72.6875</v>
      </c>
      <c r="R885" s="118">
        <f>ROWS($M$9:M885)</f>
        <v>877</v>
      </c>
      <c r="S885" s="118" t="str">
        <f t="shared" si="27"/>
        <v/>
      </c>
      <c r="T885" s="118" t="str">
        <f>IFERROR(SMALL($S$9:$S$908,ROWS($S$9:S885)),"")</f>
        <v/>
      </c>
      <c r="U885" s="118"/>
    </row>
    <row r="886" spans="3:21">
      <c r="C886" t="str">
        <f>IFERROR(INDEX($L$9:$Q$908,$T885,COLUMNS($A$10:A886)),"")</f>
        <v/>
      </c>
      <c r="I886" s="91">
        <v>10</v>
      </c>
      <c r="K886" s="118">
        <f>'Data Set'!$H879</f>
        <v>10</v>
      </c>
      <c r="L886" s="145" t="str">
        <f>Examination!$B881</f>
        <v>Hamza Howells</v>
      </c>
      <c r="M886" s="118">
        <f>'Data Set'!$W879</f>
        <v>74</v>
      </c>
      <c r="N886" s="118">
        <f>'Data Set'!$AC879</f>
        <v>47</v>
      </c>
      <c r="O886" s="118">
        <f>'Data Set'!$AI879</f>
        <v>66</v>
      </c>
      <c r="P886" s="118">
        <f>'Data Set'!$AO879</f>
        <v>61</v>
      </c>
      <c r="Q886" s="118">
        <f t="shared" si="26"/>
        <v>62</v>
      </c>
      <c r="R886" s="118">
        <f>ROWS($M$9:M886)</f>
        <v>878</v>
      </c>
      <c r="S886" s="118" t="str">
        <f t="shared" si="27"/>
        <v/>
      </c>
      <c r="T886" s="118" t="str">
        <f>IFERROR(SMALL($S$9:$S$908,ROWS($S$9:S886)),"")</f>
        <v/>
      </c>
      <c r="U886" s="118"/>
    </row>
    <row r="887" spans="3:21">
      <c r="C887" t="str">
        <f>IFERROR(INDEX($L$9:$Q$908,$T886,COLUMNS($A$10:A887)),"")</f>
        <v/>
      </c>
      <c r="I887" s="6">
        <v>10</v>
      </c>
      <c r="K887" s="118">
        <f>'Data Set'!$H880</f>
        <v>10</v>
      </c>
      <c r="L887" s="145" t="str">
        <f>Examination!$B882</f>
        <v>Jesus Flores</v>
      </c>
      <c r="M887" s="118">
        <f>'Data Set'!$W880</f>
        <v>61</v>
      </c>
      <c r="N887" s="118">
        <f>'Data Set'!$AC880</f>
        <v>76</v>
      </c>
      <c r="O887" s="118">
        <f>'Data Set'!$AI880</f>
        <v>72.5</v>
      </c>
      <c r="P887" s="118">
        <f>'Data Set'!$AO880</f>
        <v>54.25</v>
      </c>
      <c r="Q887" s="118">
        <f t="shared" si="26"/>
        <v>65.9375</v>
      </c>
      <c r="R887" s="118">
        <f>ROWS($M$9:M887)</f>
        <v>879</v>
      </c>
      <c r="S887" s="118" t="str">
        <f t="shared" si="27"/>
        <v/>
      </c>
      <c r="T887" s="118" t="str">
        <f>IFERROR(SMALL($S$9:$S$908,ROWS($S$9:S887)),"")</f>
        <v/>
      </c>
      <c r="U887" s="118"/>
    </row>
    <row r="888" spans="3:21">
      <c r="C888" t="str">
        <f>IFERROR(INDEX($L$9:$Q$908,$T887,COLUMNS($A$10:A888)),"")</f>
        <v/>
      </c>
      <c r="I888" s="91">
        <v>10</v>
      </c>
      <c r="K888" s="118">
        <f>'Data Set'!$H881</f>
        <v>10</v>
      </c>
      <c r="L888" s="145" t="str">
        <f>Examination!$B883</f>
        <v>Caoimhe Stafford</v>
      </c>
      <c r="M888" s="118">
        <f>'Data Set'!$W881</f>
        <v>83.5</v>
      </c>
      <c r="N888" s="118">
        <f>'Data Set'!$AC881</f>
        <v>64.75</v>
      </c>
      <c r="O888" s="118">
        <f>'Data Set'!$AI881</f>
        <v>65.75</v>
      </c>
      <c r="P888" s="118">
        <f>'Data Set'!$AO881</f>
        <v>81.75</v>
      </c>
      <c r="Q888" s="118">
        <f t="shared" si="26"/>
        <v>73.9375</v>
      </c>
      <c r="R888" s="118">
        <f>ROWS($M$9:M888)</f>
        <v>880</v>
      </c>
      <c r="S888" s="118" t="str">
        <f t="shared" si="27"/>
        <v/>
      </c>
      <c r="T888" s="118" t="str">
        <f>IFERROR(SMALL($S$9:$S$908,ROWS($S$9:S888)),"")</f>
        <v/>
      </c>
      <c r="U888" s="118"/>
    </row>
    <row r="889" spans="3:21">
      <c r="C889" t="str">
        <f>IFERROR(INDEX($L$9:$Q$908,$T888,COLUMNS($A$10:A889)),"")</f>
        <v/>
      </c>
      <c r="I889" s="6">
        <v>10</v>
      </c>
      <c r="K889" s="118">
        <f>'Data Set'!$H882</f>
        <v>10</v>
      </c>
      <c r="L889" s="145" t="str">
        <f>Examination!$B884</f>
        <v>Nelly Rhodes</v>
      </c>
      <c r="M889" s="118">
        <f>'Data Set'!$W882</f>
        <v>75.25</v>
      </c>
      <c r="N889" s="118">
        <f>'Data Set'!$AC882</f>
        <v>58.25</v>
      </c>
      <c r="O889" s="118">
        <f>'Data Set'!$AI882</f>
        <v>74.25</v>
      </c>
      <c r="P889" s="118">
        <f>'Data Set'!$AO882</f>
        <v>51.5</v>
      </c>
      <c r="Q889" s="118">
        <f t="shared" si="26"/>
        <v>64.8125</v>
      </c>
      <c r="R889" s="118">
        <f>ROWS($M$9:M889)</f>
        <v>881</v>
      </c>
      <c r="S889" s="118" t="str">
        <f t="shared" si="27"/>
        <v/>
      </c>
      <c r="T889" s="118" t="str">
        <f>IFERROR(SMALL($S$9:$S$908,ROWS($S$9:S889)),"")</f>
        <v/>
      </c>
      <c r="U889" s="118"/>
    </row>
    <row r="890" spans="3:21">
      <c r="C890" t="str">
        <f>IFERROR(INDEX($L$9:$Q$908,$T889,COLUMNS($A$10:A890)),"")</f>
        <v/>
      </c>
      <c r="I890" s="91">
        <v>10</v>
      </c>
      <c r="K890" s="118">
        <f>'Data Set'!$H883</f>
        <v>10</v>
      </c>
      <c r="L890" s="145" t="str">
        <f>Examination!$B885</f>
        <v>Eva-Rose Suarez</v>
      </c>
      <c r="M890" s="118">
        <f>'Data Set'!$W883</f>
        <v>70</v>
      </c>
      <c r="N890" s="118">
        <f>'Data Set'!$AC883</f>
        <v>86.5</v>
      </c>
      <c r="O890" s="118">
        <f>'Data Set'!$AI883</f>
        <v>66.25</v>
      </c>
      <c r="P890" s="118">
        <f>'Data Set'!$AO883</f>
        <v>61</v>
      </c>
      <c r="Q890" s="118">
        <f t="shared" si="26"/>
        <v>70.9375</v>
      </c>
      <c r="R890" s="118">
        <f>ROWS($M$9:M890)</f>
        <v>882</v>
      </c>
      <c r="S890" s="118" t="str">
        <f t="shared" si="27"/>
        <v/>
      </c>
      <c r="T890" s="118" t="str">
        <f>IFERROR(SMALL($S$9:$S$908,ROWS($S$9:S890)),"")</f>
        <v/>
      </c>
      <c r="U890" s="118"/>
    </row>
    <row r="891" spans="3:21">
      <c r="C891" t="str">
        <f>IFERROR(INDEX($L$9:$Q$908,$T890,COLUMNS($A$10:A891)),"")</f>
        <v/>
      </c>
      <c r="I891" s="6">
        <v>10</v>
      </c>
      <c r="K891" s="118">
        <f>'Data Set'!$H884</f>
        <v>10</v>
      </c>
      <c r="L891" s="145" t="str">
        <f>Examination!$B886</f>
        <v>Tracey Bartlett</v>
      </c>
      <c r="M891" s="118">
        <f>'Data Set'!$W884</f>
        <v>57.75</v>
      </c>
      <c r="N891" s="118">
        <f>'Data Set'!$AC884</f>
        <v>58.5</v>
      </c>
      <c r="O891" s="118">
        <f>'Data Set'!$AI884</f>
        <v>59.5</v>
      </c>
      <c r="P891" s="118">
        <f>'Data Set'!$AO884</f>
        <v>66.25</v>
      </c>
      <c r="Q891" s="118">
        <f t="shared" si="26"/>
        <v>60.5</v>
      </c>
      <c r="R891" s="118">
        <f>ROWS($M$9:M891)</f>
        <v>883</v>
      </c>
      <c r="S891" s="118" t="str">
        <f t="shared" si="27"/>
        <v/>
      </c>
      <c r="T891" s="118" t="str">
        <f>IFERROR(SMALL($S$9:$S$908,ROWS($S$9:S891)),"")</f>
        <v/>
      </c>
      <c r="U891" s="118"/>
    </row>
    <row r="892" spans="3:21">
      <c r="C892" t="str">
        <f>IFERROR(INDEX($L$9:$Q$908,$T891,COLUMNS($A$10:A892)),"")</f>
        <v/>
      </c>
      <c r="I892" s="91">
        <v>10</v>
      </c>
      <c r="K892" s="118">
        <f>'Data Set'!$H885</f>
        <v>10</v>
      </c>
      <c r="L892" s="145" t="str">
        <f>Examination!$B887</f>
        <v>Maizie Walter</v>
      </c>
      <c r="M892" s="118">
        <f>'Data Set'!$W885</f>
        <v>69.5</v>
      </c>
      <c r="N892" s="118">
        <f>'Data Set'!$AC885</f>
        <v>73</v>
      </c>
      <c r="O892" s="118">
        <f>'Data Set'!$AI885</f>
        <v>59.25</v>
      </c>
      <c r="P892" s="118">
        <f>'Data Set'!$AO885</f>
        <v>67.25</v>
      </c>
      <c r="Q892" s="118">
        <f t="shared" si="26"/>
        <v>67.25</v>
      </c>
      <c r="R892" s="118">
        <f>ROWS($M$9:M892)</f>
        <v>884</v>
      </c>
      <c r="S892" s="118" t="str">
        <f t="shared" si="27"/>
        <v/>
      </c>
      <c r="T892" s="118" t="str">
        <f>IFERROR(SMALL($S$9:$S$908,ROWS($S$9:S892)),"")</f>
        <v/>
      </c>
      <c r="U892" s="118"/>
    </row>
    <row r="893" spans="3:21">
      <c r="C893" t="str">
        <f>IFERROR(INDEX($L$9:$Q$908,$T892,COLUMNS($A$10:A893)),"")</f>
        <v/>
      </c>
      <c r="I893" s="6">
        <v>10</v>
      </c>
      <c r="K893" s="118">
        <f>'Data Set'!$H886</f>
        <v>10</v>
      </c>
      <c r="L893" s="145" t="str">
        <f>Examination!$B888</f>
        <v>Malik Alcock</v>
      </c>
      <c r="M893" s="118">
        <f>'Data Set'!$W886</f>
        <v>58.25</v>
      </c>
      <c r="N893" s="118">
        <f>'Data Set'!$AC886</f>
        <v>62</v>
      </c>
      <c r="O893" s="118">
        <f>'Data Set'!$AI886</f>
        <v>74</v>
      </c>
      <c r="P893" s="118">
        <f>'Data Set'!$AO886</f>
        <v>69.25</v>
      </c>
      <c r="Q893" s="118">
        <f t="shared" si="26"/>
        <v>65.875</v>
      </c>
      <c r="R893" s="118">
        <f>ROWS($M$9:M893)</f>
        <v>885</v>
      </c>
      <c r="S893" s="118" t="str">
        <f t="shared" si="27"/>
        <v/>
      </c>
      <c r="T893" s="118" t="str">
        <f>IFERROR(SMALL($S$9:$S$908,ROWS($S$9:S893)),"")</f>
        <v/>
      </c>
      <c r="U893" s="118"/>
    </row>
    <row r="894" spans="3:21">
      <c r="C894" t="str">
        <f>IFERROR(INDEX($L$9:$Q$908,$T893,COLUMNS($A$10:A894)),"")</f>
        <v/>
      </c>
      <c r="I894" s="91">
        <v>10</v>
      </c>
      <c r="K894" s="118">
        <f>'Data Set'!$H887</f>
        <v>10</v>
      </c>
      <c r="L894" s="145" t="str">
        <f>Examination!$B889</f>
        <v>Jaydn Preece</v>
      </c>
      <c r="M894" s="118">
        <f>'Data Set'!$W887</f>
        <v>75</v>
      </c>
      <c r="N894" s="118">
        <f>'Data Set'!$AC887</f>
        <v>53</v>
      </c>
      <c r="O894" s="118">
        <f>'Data Set'!$AI887</f>
        <v>77.25</v>
      </c>
      <c r="P894" s="118">
        <f>'Data Set'!$AO887</f>
        <v>57.75</v>
      </c>
      <c r="Q894" s="118">
        <f t="shared" si="26"/>
        <v>65.75</v>
      </c>
      <c r="R894" s="118">
        <f>ROWS($M$9:M894)</f>
        <v>886</v>
      </c>
      <c r="S894" s="118" t="str">
        <f t="shared" si="27"/>
        <v/>
      </c>
      <c r="T894" s="118" t="str">
        <f>IFERROR(SMALL($S$9:$S$908,ROWS($S$9:S894)),"")</f>
        <v/>
      </c>
      <c r="U894" s="118"/>
    </row>
    <row r="895" spans="3:21">
      <c r="C895" t="str">
        <f>IFERROR(INDEX($L$9:$Q$908,$T894,COLUMNS($A$10:A895)),"")</f>
        <v/>
      </c>
      <c r="I895" s="6">
        <v>10</v>
      </c>
      <c r="K895" s="118">
        <f>'Data Set'!$H888</f>
        <v>10</v>
      </c>
      <c r="L895" s="145" t="str">
        <f>Examination!$B890</f>
        <v>Melissa Kaufman</v>
      </c>
      <c r="M895" s="118">
        <f>'Data Set'!$W888</f>
        <v>74.25</v>
      </c>
      <c r="N895" s="118">
        <f>'Data Set'!$AC888</f>
        <v>74</v>
      </c>
      <c r="O895" s="118">
        <f>'Data Set'!$AI888</f>
        <v>81.25</v>
      </c>
      <c r="P895" s="118">
        <f>'Data Set'!$AO888</f>
        <v>86.25</v>
      </c>
      <c r="Q895" s="118">
        <f t="shared" si="26"/>
        <v>78.9375</v>
      </c>
      <c r="R895" s="118">
        <f>ROWS($M$9:M895)</f>
        <v>887</v>
      </c>
      <c r="S895" s="118" t="str">
        <f t="shared" si="27"/>
        <v/>
      </c>
      <c r="T895" s="118" t="str">
        <f>IFERROR(SMALL($S$9:$S$908,ROWS($S$9:S895)),"")</f>
        <v/>
      </c>
      <c r="U895" s="118"/>
    </row>
    <row r="896" spans="3:21">
      <c r="C896" t="str">
        <f>IFERROR(INDEX($L$9:$Q$908,$T895,COLUMNS($A$10:A896)),"")</f>
        <v/>
      </c>
      <c r="I896" s="91">
        <v>10</v>
      </c>
      <c r="K896" s="118">
        <f>'Data Set'!$H889</f>
        <v>10</v>
      </c>
      <c r="L896" s="145" t="str">
        <f>Examination!$B891</f>
        <v>Glen Farley</v>
      </c>
      <c r="M896" s="118">
        <f>'Data Set'!$W889</f>
        <v>83.25</v>
      </c>
      <c r="N896" s="118">
        <f>'Data Set'!$AC889</f>
        <v>72.25</v>
      </c>
      <c r="O896" s="118">
        <f>'Data Set'!$AI889</f>
        <v>62.5</v>
      </c>
      <c r="P896" s="118">
        <f>'Data Set'!$AO889</f>
        <v>58.75</v>
      </c>
      <c r="Q896" s="118">
        <f t="shared" si="26"/>
        <v>69.1875</v>
      </c>
      <c r="R896" s="118">
        <f>ROWS($M$9:M896)</f>
        <v>888</v>
      </c>
      <c r="S896" s="118" t="str">
        <f t="shared" si="27"/>
        <v/>
      </c>
      <c r="T896" s="118" t="str">
        <f>IFERROR(SMALL($S$9:$S$908,ROWS($S$9:S896)),"")</f>
        <v/>
      </c>
      <c r="U896" s="118"/>
    </row>
    <row r="897" spans="3:21">
      <c r="C897" t="str">
        <f>IFERROR(INDEX($L$9:$Q$908,$T896,COLUMNS($A$10:A897)),"")</f>
        <v/>
      </c>
      <c r="I897" s="6">
        <v>10</v>
      </c>
      <c r="K897" s="118">
        <f>'Data Set'!$H890</f>
        <v>10</v>
      </c>
      <c r="L897" s="145" t="str">
        <f>Examination!$B892</f>
        <v>Samual Sargent</v>
      </c>
      <c r="M897" s="118">
        <f>'Data Set'!$W890</f>
        <v>71</v>
      </c>
      <c r="N897" s="118">
        <f>'Data Set'!$AC890</f>
        <v>55.75</v>
      </c>
      <c r="O897" s="118">
        <f>'Data Set'!$AI890</f>
        <v>76.25</v>
      </c>
      <c r="P897" s="118">
        <f>'Data Set'!$AO890</f>
        <v>66.5</v>
      </c>
      <c r="Q897" s="118">
        <f t="shared" si="26"/>
        <v>67.375</v>
      </c>
      <c r="R897" s="118">
        <f>ROWS($M$9:M897)</f>
        <v>889</v>
      </c>
      <c r="S897" s="118" t="str">
        <f t="shared" si="27"/>
        <v/>
      </c>
      <c r="T897" s="118" t="str">
        <f>IFERROR(SMALL($S$9:$S$908,ROWS($S$9:S897)),"")</f>
        <v/>
      </c>
      <c r="U897" s="118"/>
    </row>
    <row r="898" spans="3:21">
      <c r="C898" t="str">
        <f>IFERROR(INDEX($L$9:$Q$908,$T897,COLUMNS($A$10:A898)),"")</f>
        <v/>
      </c>
      <c r="I898" s="91">
        <v>10</v>
      </c>
      <c r="K898" s="118">
        <f>'Data Set'!$H891</f>
        <v>10</v>
      </c>
      <c r="L898" s="145" t="str">
        <f>Examination!$B893</f>
        <v>Jemma Spencer</v>
      </c>
      <c r="M898" s="118">
        <f>'Data Set'!$W891</f>
        <v>49</v>
      </c>
      <c r="N898" s="118">
        <f>'Data Set'!$AC891</f>
        <v>55.5</v>
      </c>
      <c r="O898" s="118">
        <f>'Data Set'!$AI891</f>
        <v>75.75</v>
      </c>
      <c r="P898" s="118">
        <f>'Data Set'!$AO891</f>
        <v>64.25</v>
      </c>
      <c r="Q898" s="118">
        <f t="shared" si="26"/>
        <v>61.125</v>
      </c>
      <c r="R898" s="118">
        <f>ROWS($M$9:M898)</f>
        <v>890</v>
      </c>
      <c r="S898" s="118" t="str">
        <f t="shared" si="27"/>
        <v/>
      </c>
      <c r="T898" s="118" t="str">
        <f>IFERROR(SMALL($S$9:$S$908,ROWS($S$9:S898)),"")</f>
        <v/>
      </c>
      <c r="U898" s="118"/>
    </row>
    <row r="899" spans="3:21">
      <c r="C899" t="str">
        <f>IFERROR(INDEX($L$9:$Q$908,$T898,COLUMNS($A$10:A899)),"")</f>
        <v/>
      </c>
      <c r="I899" s="6">
        <v>10</v>
      </c>
      <c r="K899" s="118">
        <f>'Data Set'!$H892</f>
        <v>10</v>
      </c>
      <c r="L899" s="145" t="str">
        <f>Examination!$B894</f>
        <v>Daisy Weston</v>
      </c>
      <c r="M899" s="118">
        <f>'Data Set'!$W892</f>
        <v>54.25</v>
      </c>
      <c r="N899" s="118">
        <f>'Data Set'!$AC892</f>
        <v>70</v>
      </c>
      <c r="O899" s="118">
        <f>'Data Set'!$AI892</f>
        <v>77.5</v>
      </c>
      <c r="P899" s="118">
        <f>'Data Set'!$AO892</f>
        <v>82.5</v>
      </c>
      <c r="Q899" s="118">
        <f t="shared" si="26"/>
        <v>71.0625</v>
      </c>
      <c r="R899" s="118">
        <f>ROWS($M$9:M899)</f>
        <v>891</v>
      </c>
      <c r="S899" s="118" t="str">
        <f t="shared" si="27"/>
        <v/>
      </c>
      <c r="T899" s="118" t="str">
        <f>IFERROR(SMALL($S$9:$S$908,ROWS($S$9:S899)),"")</f>
        <v/>
      </c>
      <c r="U899" s="118"/>
    </row>
    <row r="900" spans="3:21">
      <c r="C900" t="str">
        <f>IFERROR(INDEX($L$9:$Q$908,$T899,COLUMNS($A$10:A900)),"")</f>
        <v/>
      </c>
      <c r="I900" s="91">
        <v>10</v>
      </c>
      <c r="K900" s="118">
        <f>'Data Set'!$H893</f>
        <v>10</v>
      </c>
      <c r="L900" s="145" t="str">
        <f>Examination!$B895</f>
        <v>William Martin</v>
      </c>
      <c r="M900" s="118">
        <f>'Data Set'!$W893</f>
        <v>69.75</v>
      </c>
      <c r="N900" s="118">
        <f>'Data Set'!$AC893</f>
        <v>72.5</v>
      </c>
      <c r="O900" s="118">
        <f>'Data Set'!$AI893</f>
        <v>75.75</v>
      </c>
      <c r="P900" s="118">
        <f>'Data Set'!$AO893</f>
        <v>53</v>
      </c>
      <c r="Q900" s="118">
        <f t="shared" si="26"/>
        <v>67.75</v>
      </c>
      <c r="R900" s="118">
        <f>ROWS($M$9:M900)</f>
        <v>892</v>
      </c>
      <c r="S900" s="118" t="str">
        <f t="shared" si="27"/>
        <v/>
      </c>
      <c r="T900" s="118" t="str">
        <f>IFERROR(SMALL($S$9:$S$908,ROWS($S$9:S900)),"")</f>
        <v/>
      </c>
      <c r="U900" s="118"/>
    </row>
    <row r="901" spans="3:21">
      <c r="C901" t="str">
        <f>IFERROR(INDEX($L$9:$Q$908,$T900,COLUMNS($A$10:A901)),"")</f>
        <v/>
      </c>
      <c r="I901" s="6">
        <v>10</v>
      </c>
      <c r="K901" s="118">
        <f>'Data Set'!$H894</f>
        <v>10</v>
      </c>
      <c r="L901" s="145" t="str">
        <f>Examination!$B896</f>
        <v>Kennedy Pittman</v>
      </c>
      <c r="M901" s="118">
        <f>'Data Set'!$W894</f>
        <v>64.25</v>
      </c>
      <c r="N901" s="118">
        <f>'Data Set'!$AC894</f>
        <v>56.75</v>
      </c>
      <c r="O901" s="118">
        <f>'Data Set'!$AI894</f>
        <v>67</v>
      </c>
      <c r="P901" s="118">
        <f>'Data Set'!$AO894</f>
        <v>70.5</v>
      </c>
      <c r="Q901" s="118">
        <f t="shared" si="26"/>
        <v>64.625</v>
      </c>
      <c r="R901" s="118">
        <f>ROWS($M$9:M901)</f>
        <v>893</v>
      </c>
      <c r="S901" s="118" t="str">
        <f t="shared" si="27"/>
        <v/>
      </c>
      <c r="T901" s="118" t="str">
        <f>IFERROR(SMALL($S$9:$S$908,ROWS($S$9:S901)),"")</f>
        <v/>
      </c>
      <c r="U901" s="118"/>
    </row>
    <row r="902" spans="3:21">
      <c r="C902" t="str">
        <f>IFERROR(INDEX($L$9:$Q$908,$T901,COLUMNS($A$10:A902)),"")</f>
        <v/>
      </c>
      <c r="I902" s="91">
        <v>10</v>
      </c>
      <c r="K902" s="118">
        <f>'Data Set'!$H895</f>
        <v>10</v>
      </c>
      <c r="L902" s="145" t="str">
        <f>Examination!$B897</f>
        <v>Suzanne Pearce</v>
      </c>
      <c r="M902" s="118">
        <f>'Data Set'!$W895</f>
        <v>59.25</v>
      </c>
      <c r="N902" s="118">
        <f>'Data Set'!$AC895</f>
        <v>63.5</v>
      </c>
      <c r="O902" s="118">
        <f>'Data Set'!$AI895</f>
        <v>62.5</v>
      </c>
      <c r="P902" s="118">
        <f>'Data Set'!$AO895</f>
        <v>61.5</v>
      </c>
      <c r="Q902" s="118">
        <f t="shared" si="26"/>
        <v>61.6875</v>
      </c>
      <c r="R902" s="118">
        <f>ROWS($M$9:M902)</f>
        <v>894</v>
      </c>
      <c r="S902" s="118" t="str">
        <f t="shared" si="27"/>
        <v/>
      </c>
      <c r="T902" s="118" t="str">
        <f>IFERROR(SMALL($S$9:$S$908,ROWS($S$9:S902)),"")</f>
        <v/>
      </c>
      <c r="U902" s="118"/>
    </row>
    <row r="903" spans="3:21">
      <c r="C903" t="str">
        <f>IFERROR(INDEX($L$9:$Q$908,$T902,COLUMNS($A$10:A903)),"")</f>
        <v/>
      </c>
      <c r="I903" s="6">
        <v>10</v>
      </c>
      <c r="K903" s="118">
        <f>'Data Set'!$H896</f>
        <v>10</v>
      </c>
      <c r="L903" s="145" t="str">
        <f>Examination!$B898</f>
        <v>Michele Burris</v>
      </c>
      <c r="M903" s="118">
        <f>'Data Set'!$W896</f>
        <v>72</v>
      </c>
      <c r="N903" s="118">
        <f>'Data Set'!$AC896</f>
        <v>60.5</v>
      </c>
      <c r="O903" s="118">
        <f>'Data Set'!$AI896</f>
        <v>89.25</v>
      </c>
      <c r="P903" s="118">
        <f>'Data Set'!$AO896</f>
        <v>68</v>
      </c>
      <c r="Q903" s="118">
        <f t="shared" si="26"/>
        <v>72.4375</v>
      </c>
      <c r="R903" s="118">
        <f>ROWS($M$9:M903)</f>
        <v>895</v>
      </c>
      <c r="S903" s="118" t="str">
        <f t="shared" si="27"/>
        <v/>
      </c>
      <c r="T903" s="118" t="str">
        <f>IFERROR(SMALL($S$9:$S$908,ROWS($S$9:S903)),"")</f>
        <v/>
      </c>
      <c r="U903" s="118"/>
    </row>
    <row r="904" spans="3:21">
      <c r="C904" t="str">
        <f>IFERROR(INDEX($L$9:$Q$908,$T903,COLUMNS($A$10:A904)),"")</f>
        <v/>
      </c>
      <c r="K904" s="118">
        <f>'Data Set'!$H897</f>
        <v>10</v>
      </c>
      <c r="L904" s="145" t="str">
        <f>Examination!$B899</f>
        <v>Aidan Preston</v>
      </c>
      <c r="M904" s="118">
        <f>'Data Set'!$W897</f>
        <v>56</v>
      </c>
      <c r="N904" s="118">
        <f>'Data Set'!$AC897</f>
        <v>61</v>
      </c>
      <c r="O904" s="118">
        <f>'Data Set'!$AI897</f>
        <v>69.75</v>
      </c>
      <c r="P904" s="118">
        <f>'Data Set'!$AO897</f>
        <v>70</v>
      </c>
      <c r="Q904" s="118">
        <f t="shared" si="26"/>
        <v>64.1875</v>
      </c>
      <c r="R904" s="118">
        <f>ROWS($M$9:M904)</f>
        <v>896</v>
      </c>
      <c r="S904" s="118" t="str">
        <f t="shared" si="27"/>
        <v/>
      </c>
      <c r="T904" s="118" t="str">
        <f>IFERROR(SMALL($S$9:$S$908,ROWS($S$9:S904)),"")</f>
        <v/>
      </c>
      <c r="U904" s="118"/>
    </row>
    <row r="905" spans="3:21">
      <c r="C905" t="str">
        <f>IFERROR(INDEX($L$9:$Q$908,$T904,COLUMNS($A$10:A905)),"")</f>
        <v/>
      </c>
      <c r="K905" s="118">
        <f>'Data Set'!$H898</f>
        <v>10</v>
      </c>
      <c r="L905" s="145" t="str">
        <f>Examination!$B900</f>
        <v>Lynsey Becker</v>
      </c>
      <c r="M905" s="118">
        <f>'Data Set'!$W898</f>
        <v>50.25</v>
      </c>
      <c r="N905" s="118">
        <f>'Data Set'!$AC898</f>
        <v>70</v>
      </c>
      <c r="O905" s="118">
        <f>'Data Set'!$AI898</f>
        <v>71</v>
      </c>
      <c r="P905" s="118">
        <f>'Data Set'!$AO898</f>
        <v>70.5</v>
      </c>
      <c r="Q905" s="118">
        <f t="shared" si="26"/>
        <v>65.4375</v>
      </c>
      <c r="R905" s="118">
        <f>ROWS($M$9:M905)</f>
        <v>897</v>
      </c>
      <c r="S905" s="118" t="str">
        <f t="shared" si="27"/>
        <v/>
      </c>
      <c r="T905" s="118" t="str">
        <f>IFERROR(SMALL($S$9:$S$908,ROWS($S$9:S905)),"")</f>
        <v/>
      </c>
      <c r="U905" s="118"/>
    </row>
    <row r="906" spans="3:21">
      <c r="C906" t="str">
        <f>IFERROR(INDEX($L$9:$Q$908,$T905,COLUMNS($A$10:A906)),"")</f>
        <v/>
      </c>
      <c r="K906" s="118">
        <f>'Data Set'!$H899</f>
        <v>10</v>
      </c>
      <c r="L906" s="145" t="str">
        <f>Examination!$B901</f>
        <v>Kaden Daly</v>
      </c>
      <c r="M906" s="118">
        <f>'Data Set'!$W899</f>
        <v>68.75</v>
      </c>
      <c r="N906" s="118">
        <f>'Data Set'!$AC899</f>
        <v>61.75</v>
      </c>
      <c r="O906" s="118">
        <f>'Data Set'!$AI899</f>
        <v>74.5</v>
      </c>
      <c r="P906" s="118">
        <f>'Data Set'!$AO899</f>
        <v>56.25</v>
      </c>
      <c r="Q906" s="118">
        <f t="shared" ref="Q906:Q908" si="28">AVERAGE(M906:P906)</f>
        <v>65.3125</v>
      </c>
      <c r="R906" s="118">
        <f>ROWS($M$9:M906)</f>
        <v>898</v>
      </c>
      <c r="S906" s="118" t="str">
        <f t="shared" ref="S906:S908" si="29">IF($H$5=K906,R906,"")</f>
        <v/>
      </c>
      <c r="T906" s="118" t="str">
        <f>IFERROR(SMALL($S$9:$S$908,ROWS($S$9:S906)),"")</f>
        <v/>
      </c>
      <c r="U906" s="118"/>
    </row>
    <row r="907" spans="3:21">
      <c r="C907" t="str">
        <f>IFERROR(INDEX($L$9:$Q$908,$T906,COLUMNS($A$10:A907)),"")</f>
        <v/>
      </c>
      <c r="K907" s="118">
        <f>'Data Set'!$H900</f>
        <v>10</v>
      </c>
      <c r="L907" s="145" t="str">
        <f>Examination!$B902</f>
        <v>Yasemin Mcfarlane</v>
      </c>
      <c r="M907" s="118">
        <f>'Data Set'!$W900</f>
        <v>60.75</v>
      </c>
      <c r="N907" s="118">
        <f>'Data Set'!$AC900</f>
        <v>57.5</v>
      </c>
      <c r="O907" s="118">
        <f>'Data Set'!$AI900</f>
        <v>61.75</v>
      </c>
      <c r="P907" s="118">
        <f>'Data Set'!$AO900</f>
        <v>69.75</v>
      </c>
      <c r="Q907" s="118">
        <f t="shared" si="28"/>
        <v>62.4375</v>
      </c>
      <c r="R907" s="118">
        <f>ROWS($M$9:M907)</f>
        <v>899</v>
      </c>
      <c r="S907" s="118" t="str">
        <f t="shared" si="29"/>
        <v/>
      </c>
      <c r="T907" s="118" t="str">
        <f>IFERROR(SMALL($S$9:$S$908,ROWS($S$9:S907)),"")</f>
        <v/>
      </c>
      <c r="U907" s="118"/>
    </row>
    <row r="908" spans="3:21">
      <c r="C908" t="str">
        <f>IFERROR(INDEX($L$9:$Q$908,$T907,COLUMNS($A$10:A908)),"")</f>
        <v/>
      </c>
      <c r="K908" s="118">
        <f>'Data Set'!$H901</f>
        <v>10</v>
      </c>
      <c r="L908" s="145" t="str">
        <f>Examination!$B903</f>
        <v>Ozan Dominguez</v>
      </c>
      <c r="M908" s="118">
        <f>'Data Set'!$W901</f>
        <v>62.25</v>
      </c>
      <c r="N908" s="118">
        <f>'Data Set'!$AC901</f>
        <v>64</v>
      </c>
      <c r="O908" s="118">
        <f>'Data Set'!$AI901</f>
        <v>77.75</v>
      </c>
      <c r="P908" s="118">
        <f>'Data Set'!$AO901</f>
        <v>74</v>
      </c>
      <c r="Q908" s="118">
        <f t="shared" si="28"/>
        <v>69.5</v>
      </c>
      <c r="R908" s="118">
        <f>ROWS($M$9:M908)</f>
        <v>900</v>
      </c>
      <c r="S908" s="118" t="str">
        <f t="shared" si="29"/>
        <v/>
      </c>
      <c r="T908" s="118" t="str">
        <f>IFERROR(SMALL($S$9:$S$908,ROWS($S$9:S908)),"")</f>
        <v/>
      </c>
      <c r="U908" s="118"/>
    </row>
    <row r="909" spans="3:21">
      <c r="K909" s="144"/>
    </row>
    <row r="910" spans="3:21">
      <c r="K910" s="144"/>
    </row>
  </sheetData>
  <mergeCells count="6">
    <mergeCell ref="C8:C9"/>
    <mergeCell ref="D8:D9"/>
    <mergeCell ref="E8:E9"/>
    <mergeCell ref="F8:F9"/>
    <mergeCell ref="G8:G9"/>
    <mergeCell ref="H8:H9"/>
  </mergeCells>
  <conditionalFormatting sqref="C10:H113">
    <cfRule type="cellIs" dxfId="0" priority="2" operator="lessThan">
      <formula>40</formula>
    </cfRule>
    <cfRule type="cellIs" dxfId="1" priority="1" operator="lessThan">
      <formula>50</formula>
    </cfRule>
  </conditionalFormatting>
  <dataValidations count="1">
    <dataValidation type="list" allowBlank="1" showInputMessage="1" showErrorMessage="1" sqref="D5">
      <formula1>$U$3:$U$12</formula1>
    </dataValidation>
  </dataValidation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01"/>
  <sheetViews>
    <sheetView workbookViewId="0"/>
  </sheetViews>
  <sheetFormatPr defaultRowHeight="15"/>
  <cols>
    <col min="1" max="1" width="18.85546875" style="101" customWidth="1"/>
    <col min="2" max="2" width="18" customWidth="1"/>
    <col min="3" max="3" width="9.85546875" customWidth="1"/>
    <col min="4" max="4" width="11.7109375" customWidth="1"/>
    <col min="5" max="5" width="10.42578125" customWidth="1"/>
    <col min="6" max="6" width="11.5703125" customWidth="1"/>
    <col min="7" max="7" width="7" customWidth="1"/>
    <col min="8" max="8" width="6.85546875" customWidth="1"/>
    <col min="9" max="9" width="9.42578125" bestFit="1" customWidth="1"/>
    <col min="10" max="10" width="12.28515625" customWidth="1"/>
    <col min="12" max="12" width="11.85546875" customWidth="1"/>
    <col min="13" max="13" width="0" hidden="1" customWidth="1"/>
    <col min="14" max="14" width="11.140625" customWidth="1"/>
    <col min="15" max="15" width="10.85546875" customWidth="1"/>
    <col min="16" max="16" width="10.5703125" customWidth="1"/>
    <col min="18" max="18" width="14" customWidth="1"/>
    <col min="19" max="19" width="12.5703125" customWidth="1"/>
    <col min="20" max="20" width="14.7109375" customWidth="1"/>
    <col min="21" max="21" width="14.5703125" customWidth="1"/>
    <col min="22" max="22" width="12.140625" customWidth="1"/>
    <col min="23" max="23" width="14.7109375" customWidth="1"/>
    <col min="24" max="24" width="14.140625" customWidth="1"/>
    <col min="25" max="25" width="12.7109375" customWidth="1"/>
    <col min="26" max="26" width="14.7109375" customWidth="1"/>
    <col min="27" max="27" width="13.42578125" customWidth="1"/>
    <col min="28" max="28" width="11.42578125" customWidth="1"/>
    <col min="29" max="29" width="14.5703125" customWidth="1"/>
    <col min="30" max="30" width="13.5703125" customWidth="1"/>
    <col min="31" max="31" width="12.140625" customWidth="1"/>
    <col min="32" max="32" width="14.28515625" customWidth="1"/>
    <col min="33" max="33" width="13.28515625" customWidth="1"/>
    <col min="34" max="34" width="12.28515625" customWidth="1"/>
    <col min="35" max="35" width="14.85546875" customWidth="1"/>
    <col min="36" max="36" width="14.140625" customWidth="1"/>
    <col min="37" max="37" width="12.5703125" customWidth="1"/>
    <col min="38" max="38" width="14.5703125" customWidth="1"/>
    <col min="39" max="39" width="14.140625" customWidth="1"/>
    <col min="40" max="40" width="10.85546875" customWidth="1"/>
    <col min="41" max="41" width="15" customWidth="1"/>
    <col min="42" max="42" width="14.7109375" customWidth="1"/>
    <col min="43" max="43" width="13.28515625" customWidth="1"/>
    <col min="44" max="44" width="16.42578125" customWidth="1"/>
    <col min="45" max="45" width="13.85546875" customWidth="1"/>
    <col min="46" max="46" width="11.5703125" customWidth="1"/>
    <col min="47" max="47" width="15.7109375" customWidth="1"/>
  </cols>
  <sheetData>
    <row r="1" spans="1:43" s="96" customFormat="1" ht="27.75" customHeight="1">
      <c r="A1" s="97" t="s">
        <v>0</v>
      </c>
      <c r="B1" s="92" t="s">
        <v>1</v>
      </c>
      <c r="C1" s="92" t="s">
        <v>2</v>
      </c>
      <c r="D1" s="92" t="s">
        <v>2896</v>
      </c>
      <c r="E1" s="92" t="s">
        <v>3</v>
      </c>
      <c r="F1" s="92" t="s">
        <v>4</v>
      </c>
      <c r="G1" s="93" t="s">
        <v>2897</v>
      </c>
      <c r="H1" s="93" t="s">
        <v>8</v>
      </c>
      <c r="I1" s="93" t="s">
        <v>5</v>
      </c>
      <c r="J1" s="94" t="s">
        <v>6</v>
      </c>
      <c r="K1" s="95" t="s">
        <v>7</v>
      </c>
      <c r="L1" s="95" t="s">
        <v>1823</v>
      </c>
      <c r="M1" s="95" t="s">
        <v>2855</v>
      </c>
      <c r="N1" s="95" t="s">
        <v>1824</v>
      </c>
      <c r="O1" s="95" t="s">
        <v>1825</v>
      </c>
      <c r="P1" s="95" t="s">
        <v>1826</v>
      </c>
      <c r="Q1" s="95" t="s">
        <v>1827</v>
      </c>
      <c r="R1" s="95" t="s">
        <v>2898</v>
      </c>
      <c r="S1" s="95" t="s">
        <v>2899</v>
      </c>
      <c r="T1" s="95" t="s">
        <v>2900</v>
      </c>
      <c r="U1" s="95" t="s">
        <v>2901</v>
      </c>
      <c r="V1" s="95" t="s">
        <v>2902</v>
      </c>
      <c r="W1" s="95" t="s">
        <v>2903</v>
      </c>
      <c r="X1" s="95" t="s">
        <v>2904</v>
      </c>
      <c r="Y1" s="95" t="s">
        <v>2905</v>
      </c>
      <c r="Z1" s="95" t="s">
        <v>2906</v>
      </c>
      <c r="AA1" s="95" t="s">
        <v>2907</v>
      </c>
      <c r="AB1" s="95" t="s">
        <v>2908</v>
      </c>
      <c r="AC1" s="95" t="s">
        <v>2909</v>
      </c>
      <c r="AD1" s="95" t="s">
        <v>2910</v>
      </c>
      <c r="AE1" s="95" t="s">
        <v>2911</v>
      </c>
      <c r="AF1" s="95" t="s">
        <v>2912</v>
      </c>
      <c r="AG1" s="95" t="s">
        <v>2913</v>
      </c>
      <c r="AH1" s="95" t="s">
        <v>2914</v>
      </c>
      <c r="AI1" s="95" t="s">
        <v>2915</v>
      </c>
      <c r="AJ1" s="95" t="s">
        <v>2916</v>
      </c>
      <c r="AK1" s="95" t="s">
        <v>2917</v>
      </c>
      <c r="AL1" s="95" t="s">
        <v>2918</v>
      </c>
      <c r="AM1" s="95" t="s">
        <v>2919</v>
      </c>
      <c r="AN1" s="95" t="s">
        <v>2920</v>
      </c>
      <c r="AO1" s="95" t="s">
        <v>2921</v>
      </c>
      <c r="AP1" s="95" t="s">
        <v>2856</v>
      </c>
      <c r="AQ1" s="95" t="s">
        <v>2922</v>
      </c>
    </row>
    <row r="2" spans="1:43" ht="21.75" customHeight="1">
      <c r="A2" s="98" t="s">
        <v>9</v>
      </c>
      <c r="B2" s="76" t="s">
        <v>10</v>
      </c>
      <c r="C2" s="1" t="s">
        <v>11</v>
      </c>
      <c r="D2" s="1" t="s">
        <v>2923</v>
      </c>
      <c r="E2" s="2">
        <v>11100108</v>
      </c>
      <c r="F2" s="2">
        <v>105113690</v>
      </c>
      <c r="G2" s="77" t="s">
        <v>2924</v>
      </c>
      <c r="H2" s="3">
        <v>1</v>
      </c>
      <c r="I2" s="78">
        <v>300</v>
      </c>
      <c r="J2" s="79">
        <v>219</v>
      </c>
      <c r="K2" s="80">
        <v>0.73</v>
      </c>
      <c r="L2" s="9">
        <v>10000</v>
      </c>
      <c r="M2" s="2">
        <v>5159</v>
      </c>
      <c r="N2" s="10">
        <f t="shared" ref="N2:N65" si="0">CEILING(M2,500)</f>
        <v>5500</v>
      </c>
      <c r="O2" s="10">
        <f t="shared" ref="O2:O65" si="1">L2-N2</f>
        <v>4500</v>
      </c>
      <c r="P2" s="1" t="s">
        <v>1828</v>
      </c>
      <c r="Q2" s="1" t="s">
        <v>1829</v>
      </c>
      <c r="R2" s="2">
        <v>54</v>
      </c>
      <c r="S2" s="2">
        <v>38</v>
      </c>
      <c r="T2" s="2">
        <v>45</v>
      </c>
      <c r="U2" s="2">
        <v>49</v>
      </c>
      <c r="V2" s="2">
        <f t="shared" ref="V2:V65" si="2">SUM(R2:U2)</f>
        <v>186</v>
      </c>
      <c r="W2" s="2">
        <f t="shared" ref="W2:W65" si="3">AVERAGE(R2:U2)</f>
        <v>46.5</v>
      </c>
      <c r="X2" s="2">
        <v>76</v>
      </c>
      <c r="Y2" s="2">
        <v>70</v>
      </c>
      <c r="Z2" s="2">
        <v>70</v>
      </c>
      <c r="AA2" s="2">
        <v>81</v>
      </c>
      <c r="AB2" s="2">
        <f t="shared" ref="AB2:AB65" si="4">SUM(X2:AA2)</f>
        <v>297</v>
      </c>
      <c r="AC2" s="2">
        <f t="shared" ref="AC2:AC65" si="5">AVERAGE(X2:AA2)</f>
        <v>74.25</v>
      </c>
      <c r="AD2" s="2">
        <v>48</v>
      </c>
      <c r="AE2" s="2">
        <v>86</v>
      </c>
      <c r="AF2" s="2">
        <v>74</v>
      </c>
      <c r="AG2" s="2">
        <v>74</v>
      </c>
      <c r="AH2" s="2">
        <f t="shared" ref="AH2:AH65" si="6">SUM(AD2:AG2)</f>
        <v>282</v>
      </c>
      <c r="AI2" s="2">
        <f t="shared" ref="AI2:AI65" si="7">AVERAGE(AD2:AG2)</f>
        <v>70.5</v>
      </c>
      <c r="AJ2" s="2">
        <v>91</v>
      </c>
      <c r="AK2" s="2">
        <v>93</v>
      </c>
      <c r="AL2" s="2">
        <v>53</v>
      </c>
      <c r="AM2" s="2">
        <v>47</v>
      </c>
      <c r="AN2" s="2">
        <f t="shared" ref="AN2:AN65" si="8">SUM(AJ2:AM2)</f>
        <v>284</v>
      </c>
      <c r="AO2" s="2">
        <f t="shared" ref="AO2:AO65" si="9">AVERAGE(AJ2:AM2)</f>
        <v>71</v>
      </c>
      <c r="AP2" s="81"/>
      <c r="AQ2" s="111">
        <f>AVERAGE(Table6[[#This Row],[CA1_Average]],Table6[[#This Row],[CA2_Average]],Table6[[#This Row],[MID_Average]],Table6[[#This Row],[CA3_Average]])</f>
        <v>65.5625</v>
      </c>
    </row>
    <row r="3" spans="1:43" ht="30">
      <c r="A3" s="99" t="s">
        <v>12</v>
      </c>
      <c r="B3" s="82" t="s">
        <v>13</v>
      </c>
      <c r="C3" s="4" t="s">
        <v>14</v>
      </c>
      <c r="D3" s="4" t="s">
        <v>2925</v>
      </c>
      <c r="E3" s="5">
        <v>11108503</v>
      </c>
      <c r="F3" s="5">
        <v>115489751</v>
      </c>
      <c r="G3" s="83" t="s">
        <v>2926</v>
      </c>
      <c r="H3" s="6">
        <v>1</v>
      </c>
      <c r="I3" s="84">
        <v>300</v>
      </c>
      <c r="J3" s="79">
        <v>284</v>
      </c>
      <c r="K3" s="85">
        <v>0.95</v>
      </c>
      <c r="L3" s="11">
        <v>10000</v>
      </c>
      <c r="M3" s="5">
        <v>9545</v>
      </c>
      <c r="N3" s="12">
        <f t="shared" si="0"/>
        <v>10000</v>
      </c>
      <c r="O3" s="12">
        <f t="shared" si="1"/>
        <v>0</v>
      </c>
      <c r="P3" s="4" t="s">
        <v>1830</v>
      </c>
      <c r="Q3" s="4" t="s">
        <v>1831</v>
      </c>
      <c r="R3" s="5">
        <v>67</v>
      </c>
      <c r="S3" s="5">
        <v>57</v>
      </c>
      <c r="T3" s="5">
        <v>96</v>
      </c>
      <c r="U3" s="5">
        <v>65</v>
      </c>
      <c r="V3" s="5">
        <f t="shared" si="2"/>
        <v>285</v>
      </c>
      <c r="W3" s="5">
        <f t="shared" si="3"/>
        <v>71.25</v>
      </c>
      <c r="X3" s="5">
        <v>62</v>
      </c>
      <c r="Y3" s="5">
        <v>51</v>
      </c>
      <c r="Z3" s="5">
        <v>56</v>
      </c>
      <c r="AA3" s="5">
        <v>74</v>
      </c>
      <c r="AB3" s="5">
        <f t="shared" si="4"/>
        <v>243</v>
      </c>
      <c r="AC3" s="5">
        <f t="shared" si="5"/>
        <v>60.75</v>
      </c>
      <c r="AD3" s="5">
        <v>69</v>
      </c>
      <c r="AE3" s="5">
        <v>92</v>
      </c>
      <c r="AF3" s="5">
        <v>46</v>
      </c>
      <c r="AG3" s="5">
        <v>88</v>
      </c>
      <c r="AH3" s="5">
        <f t="shared" si="6"/>
        <v>295</v>
      </c>
      <c r="AI3" s="5">
        <f t="shared" si="7"/>
        <v>73.75</v>
      </c>
      <c r="AJ3" s="5">
        <v>74</v>
      </c>
      <c r="AK3" s="5">
        <v>56</v>
      </c>
      <c r="AL3" s="5">
        <v>88</v>
      </c>
      <c r="AM3" s="5">
        <v>42</v>
      </c>
      <c r="AN3" s="5">
        <f t="shared" si="8"/>
        <v>260</v>
      </c>
      <c r="AO3" s="5">
        <f t="shared" si="9"/>
        <v>65</v>
      </c>
      <c r="AP3" s="73"/>
      <c r="AQ3" s="111">
        <f>AVERAGE(Table6[[#This Row],[CA1_Average]],Table6[[#This Row],[CA2_Average]],Table6[[#This Row],[MID_Average]],Table6[[#This Row],[CA3_Average]])</f>
        <v>67.6875</v>
      </c>
    </row>
    <row r="4" spans="1:43" ht="30">
      <c r="A4" s="99" t="s">
        <v>15</v>
      </c>
      <c r="B4" s="82" t="s">
        <v>16</v>
      </c>
      <c r="C4" s="4" t="s">
        <v>11</v>
      </c>
      <c r="D4" s="4" t="s">
        <v>2927</v>
      </c>
      <c r="E4" s="5">
        <v>11101621</v>
      </c>
      <c r="F4" s="5">
        <v>117149026</v>
      </c>
      <c r="G4" s="83" t="s">
        <v>2928</v>
      </c>
      <c r="H4" s="6">
        <v>1</v>
      </c>
      <c r="I4" s="84">
        <v>300</v>
      </c>
      <c r="J4" s="79">
        <v>279</v>
      </c>
      <c r="K4" s="85">
        <v>0.93</v>
      </c>
      <c r="L4" s="11">
        <v>10000</v>
      </c>
      <c r="M4" s="5">
        <v>6450</v>
      </c>
      <c r="N4" s="12">
        <f t="shared" si="0"/>
        <v>6500</v>
      </c>
      <c r="O4" s="12">
        <f t="shared" si="1"/>
        <v>3500</v>
      </c>
      <c r="P4" s="4" t="s">
        <v>1832</v>
      </c>
      <c r="Q4" s="4" t="s">
        <v>1833</v>
      </c>
      <c r="R4" s="5">
        <v>41</v>
      </c>
      <c r="S4" s="5">
        <v>42</v>
      </c>
      <c r="T4" s="5">
        <v>55</v>
      </c>
      <c r="U4" s="5">
        <v>60</v>
      </c>
      <c r="V4" s="5">
        <f t="shared" si="2"/>
        <v>198</v>
      </c>
      <c r="W4" s="5">
        <f t="shared" si="3"/>
        <v>49.5</v>
      </c>
      <c r="X4" s="5">
        <v>58</v>
      </c>
      <c r="Y4" s="5">
        <v>80</v>
      </c>
      <c r="Z4" s="5">
        <v>86</v>
      </c>
      <c r="AA4" s="5">
        <v>87</v>
      </c>
      <c r="AB4" s="5">
        <f t="shared" si="4"/>
        <v>311</v>
      </c>
      <c r="AC4" s="5">
        <f t="shared" si="5"/>
        <v>77.75</v>
      </c>
      <c r="AD4" s="5">
        <v>45</v>
      </c>
      <c r="AE4" s="5">
        <v>52</v>
      </c>
      <c r="AF4" s="5">
        <v>99</v>
      </c>
      <c r="AG4" s="5">
        <v>93</v>
      </c>
      <c r="AH4" s="5">
        <f t="shared" si="6"/>
        <v>289</v>
      </c>
      <c r="AI4" s="5">
        <f t="shared" si="7"/>
        <v>72.25</v>
      </c>
      <c r="AJ4" s="5">
        <v>77</v>
      </c>
      <c r="AK4" s="5">
        <v>69</v>
      </c>
      <c r="AL4" s="5">
        <v>64</v>
      </c>
      <c r="AM4" s="5">
        <v>61</v>
      </c>
      <c r="AN4" s="5">
        <f t="shared" si="8"/>
        <v>271</v>
      </c>
      <c r="AO4" s="5">
        <f t="shared" si="9"/>
        <v>67.75</v>
      </c>
      <c r="AP4" s="73"/>
      <c r="AQ4" s="111">
        <f>AVERAGE(Table6[[#This Row],[CA1_Average]],Table6[[#This Row],[CA2_Average]],Table6[[#This Row],[MID_Average]],Table6[[#This Row],[CA3_Average]])</f>
        <v>66.8125</v>
      </c>
    </row>
    <row r="5" spans="1:43" ht="30">
      <c r="A5" s="99" t="s">
        <v>17</v>
      </c>
      <c r="B5" s="82" t="s">
        <v>18</v>
      </c>
      <c r="C5" s="4" t="s">
        <v>11</v>
      </c>
      <c r="D5" s="4" t="s">
        <v>2929</v>
      </c>
      <c r="E5" s="5">
        <v>11103563</v>
      </c>
      <c r="F5" s="5">
        <v>121861275</v>
      </c>
      <c r="G5" s="83" t="s">
        <v>2930</v>
      </c>
      <c r="H5" s="6">
        <v>1</v>
      </c>
      <c r="I5" s="84">
        <v>300</v>
      </c>
      <c r="J5" s="79">
        <v>256</v>
      </c>
      <c r="K5" s="85">
        <v>0.85</v>
      </c>
      <c r="L5" s="11">
        <v>10000</v>
      </c>
      <c r="M5" s="5">
        <v>5797</v>
      </c>
      <c r="N5" s="12">
        <f t="shared" si="0"/>
        <v>6000</v>
      </c>
      <c r="O5" s="12">
        <f t="shared" si="1"/>
        <v>4000</v>
      </c>
      <c r="P5" s="4" t="s">
        <v>1834</v>
      </c>
      <c r="Q5" s="4" t="s">
        <v>1835</v>
      </c>
      <c r="R5" s="5">
        <v>48</v>
      </c>
      <c r="S5" s="5">
        <v>82</v>
      </c>
      <c r="T5" s="5">
        <v>98</v>
      </c>
      <c r="U5" s="5">
        <v>85</v>
      </c>
      <c r="V5" s="5">
        <f t="shared" si="2"/>
        <v>313</v>
      </c>
      <c r="W5" s="5">
        <f t="shared" si="3"/>
        <v>78.25</v>
      </c>
      <c r="X5" s="5">
        <v>98</v>
      </c>
      <c r="Y5" s="5">
        <v>99</v>
      </c>
      <c r="Z5" s="5">
        <v>67</v>
      </c>
      <c r="AA5" s="5">
        <v>74</v>
      </c>
      <c r="AB5" s="5">
        <f t="shared" si="4"/>
        <v>338</v>
      </c>
      <c r="AC5" s="5">
        <f t="shared" si="5"/>
        <v>84.5</v>
      </c>
      <c r="AD5" s="5">
        <v>44</v>
      </c>
      <c r="AE5" s="5">
        <v>84</v>
      </c>
      <c r="AF5" s="5">
        <v>86</v>
      </c>
      <c r="AG5" s="5">
        <v>92</v>
      </c>
      <c r="AH5" s="5">
        <f t="shared" si="6"/>
        <v>306</v>
      </c>
      <c r="AI5" s="5">
        <f t="shared" si="7"/>
        <v>76.5</v>
      </c>
      <c r="AJ5" s="5">
        <v>45</v>
      </c>
      <c r="AK5" s="5">
        <v>74</v>
      </c>
      <c r="AL5" s="5">
        <v>64</v>
      </c>
      <c r="AM5" s="5">
        <v>40</v>
      </c>
      <c r="AN5" s="5">
        <f t="shared" si="8"/>
        <v>223</v>
      </c>
      <c r="AO5" s="5">
        <f t="shared" si="9"/>
        <v>55.75</v>
      </c>
      <c r="AP5" s="73"/>
      <c r="AQ5" s="111">
        <f>AVERAGE(Table6[[#This Row],[CA1_Average]],Table6[[#This Row],[CA2_Average]],Table6[[#This Row],[MID_Average]],Table6[[#This Row],[CA3_Average]])</f>
        <v>73.75</v>
      </c>
    </row>
    <row r="6" spans="1:43" ht="30">
      <c r="A6" s="99" t="s">
        <v>19</v>
      </c>
      <c r="B6" s="82" t="s">
        <v>20</v>
      </c>
      <c r="C6" s="4" t="s">
        <v>14</v>
      </c>
      <c r="D6" s="4" t="s">
        <v>2931</v>
      </c>
      <c r="E6" s="5">
        <v>11100048</v>
      </c>
      <c r="F6" s="5">
        <v>123377011</v>
      </c>
      <c r="G6" s="83" t="s">
        <v>2932</v>
      </c>
      <c r="H6" s="6">
        <v>1</v>
      </c>
      <c r="I6" s="84">
        <v>300</v>
      </c>
      <c r="J6" s="79">
        <v>219</v>
      </c>
      <c r="K6" s="85">
        <v>0.73</v>
      </c>
      <c r="L6" s="11">
        <v>10000</v>
      </c>
      <c r="M6" s="5">
        <v>8536</v>
      </c>
      <c r="N6" s="12">
        <f t="shared" si="0"/>
        <v>9000</v>
      </c>
      <c r="O6" s="12">
        <f t="shared" si="1"/>
        <v>1000</v>
      </c>
      <c r="P6" s="4" t="s">
        <v>1836</v>
      </c>
      <c r="Q6" s="4" t="s">
        <v>1837</v>
      </c>
      <c r="R6" s="5">
        <v>53</v>
      </c>
      <c r="S6" s="5">
        <v>46</v>
      </c>
      <c r="T6" s="5">
        <v>55</v>
      </c>
      <c r="U6" s="5">
        <v>70</v>
      </c>
      <c r="V6" s="5">
        <f t="shared" si="2"/>
        <v>224</v>
      </c>
      <c r="W6" s="5">
        <f t="shared" si="3"/>
        <v>56</v>
      </c>
      <c r="X6" s="5">
        <v>82</v>
      </c>
      <c r="Y6" s="5">
        <v>79</v>
      </c>
      <c r="Z6" s="5">
        <v>66</v>
      </c>
      <c r="AA6" s="5">
        <v>58</v>
      </c>
      <c r="AB6" s="5">
        <f t="shared" si="4"/>
        <v>285</v>
      </c>
      <c r="AC6" s="5">
        <f t="shared" si="5"/>
        <v>71.25</v>
      </c>
      <c r="AD6" s="5">
        <v>46</v>
      </c>
      <c r="AE6" s="5">
        <v>76</v>
      </c>
      <c r="AF6" s="5">
        <v>67</v>
      </c>
      <c r="AG6" s="5">
        <v>94</v>
      </c>
      <c r="AH6" s="5">
        <f t="shared" si="6"/>
        <v>283</v>
      </c>
      <c r="AI6" s="5">
        <f t="shared" si="7"/>
        <v>70.75</v>
      </c>
      <c r="AJ6" s="5">
        <v>99</v>
      </c>
      <c r="AK6" s="5">
        <v>68</v>
      </c>
      <c r="AL6" s="5">
        <v>68</v>
      </c>
      <c r="AM6" s="5">
        <v>42</v>
      </c>
      <c r="AN6" s="5">
        <f t="shared" si="8"/>
        <v>277</v>
      </c>
      <c r="AO6" s="5">
        <f t="shared" si="9"/>
        <v>69.25</v>
      </c>
      <c r="AP6" s="73"/>
      <c r="AQ6" s="111">
        <f>AVERAGE(Table6[[#This Row],[CA1_Average]],Table6[[#This Row],[CA2_Average]],Table6[[#This Row],[MID_Average]],Table6[[#This Row],[CA3_Average]])</f>
        <v>66.8125</v>
      </c>
    </row>
    <row r="7" spans="1:43" ht="30">
      <c r="A7" s="99" t="s">
        <v>21</v>
      </c>
      <c r="B7" s="82" t="s">
        <v>22</v>
      </c>
      <c r="C7" s="4" t="s">
        <v>11</v>
      </c>
      <c r="D7" s="4" t="s">
        <v>2933</v>
      </c>
      <c r="E7" s="5">
        <v>11104076</v>
      </c>
      <c r="F7" s="5">
        <v>125822843</v>
      </c>
      <c r="G7" s="83" t="s">
        <v>2934</v>
      </c>
      <c r="H7" s="6">
        <v>1</v>
      </c>
      <c r="I7" s="84">
        <v>300</v>
      </c>
      <c r="J7" s="79">
        <v>273</v>
      </c>
      <c r="K7" s="85">
        <v>0.91</v>
      </c>
      <c r="L7" s="11">
        <v>10000</v>
      </c>
      <c r="M7" s="5">
        <v>9747</v>
      </c>
      <c r="N7" s="12">
        <f t="shared" si="0"/>
        <v>10000</v>
      </c>
      <c r="O7" s="12">
        <f t="shared" si="1"/>
        <v>0</v>
      </c>
      <c r="P7" s="4" t="s">
        <v>1838</v>
      </c>
      <c r="Q7" s="4" t="s">
        <v>1839</v>
      </c>
      <c r="R7" s="5">
        <v>68</v>
      </c>
      <c r="S7" s="5">
        <v>37</v>
      </c>
      <c r="T7" s="5">
        <v>56</v>
      </c>
      <c r="U7" s="5">
        <v>91</v>
      </c>
      <c r="V7" s="5">
        <f t="shared" si="2"/>
        <v>252</v>
      </c>
      <c r="W7" s="5">
        <f t="shared" si="3"/>
        <v>63</v>
      </c>
      <c r="X7" s="5">
        <v>35</v>
      </c>
      <c r="Y7" s="5">
        <v>97</v>
      </c>
      <c r="Z7" s="5">
        <v>72</v>
      </c>
      <c r="AA7" s="5">
        <v>40</v>
      </c>
      <c r="AB7" s="5">
        <f t="shared" si="4"/>
        <v>244</v>
      </c>
      <c r="AC7" s="5">
        <f t="shared" si="5"/>
        <v>61</v>
      </c>
      <c r="AD7" s="5">
        <v>45</v>
      </c>
      <c r="AE7" s="5">
        <v>37</v>
      </c>
      <c r="AF7" s="5">
        <v>47</v>
      </c>
      <c r="AG7" s="5">
        <v>71</v>
      </c>
      <c r="AH7" s="5">
        <f t="shared" si="6"/>
        <v>200</v>
      </c>
      <c r="AI7" s="5">
        <f t="shared" si="7"/>
        <v>50</v>
      </c>
      <c r="AJ7" s="5">
        <v>39</v>
      </c>
      <c r="AK7" s="5">
        <v>95</v>
      </c>
      <c r="AL7" s="5">
        <v>61</v>
      </c>
      <c r="AM7" s="5">
        <v>85</v>
      </c>
      <c r="AN7" s="5">
        <f t="shared" si="8"/>
        <v>280</v>
      </c>
      <c r="AO7" s="5">
        <f t="shared" si="9"/>
        <v>70</v>
      </c>
      <c r="AP7" s="73"/>
      <c r="AQ7" s="111">
        <f>AVERAGE(Table6[[#This Row],[CA1_Average]],Table6[[#This Row],[CA2_Average]],Table6[[#This Row],[MID_Average]],Table6[[#This Row],[CA3_Average]])</f>
        <v>61</v>
      </c>
    </row>
    <row r="8" spans="1:43" ht="30">
      <c r="A8" s="99" t="s">
        <v>23</v>
      </c>
      <c r="B8" s="82" t="s">
        <v>24</v>
      </c>
      <c r="C8" s="4" t="s">
        <v>14</v>
      </c>
      <c r="D8" s="4" t="s">
        <v>2935</v>
      </c>
      <c r="E8" s="5">
        <v>11107385</v>
      </c>
      <c r="F8" s="5">
        <v>128414640</v>
      </c>
      <c r="G8" s="83" t="s">
        <v>2936</v>
      </c>
      <c r="H8" s="6">
        <v>1</v>
      </c>
      <c r="I8" s="84">
        <v>300</v>
      </c>
      <c r="J8" s="79">
        <v>251</v>
      </c>
      <c r="K8" s="85">
        <v>0.84</v>
      </c>
      <c r="L8" s="11">
        <v>10000</v>
      </c>
      <c r="M8" s="5">
        <v>7486</v>
      </c>
      <c r="N8" s="12">
        <f t="shared" si="0"/>
        <v>7500</v>
      </c>
      <c r="O8" s="12">
        <f t="shared" si="1"/>
        <v>2500</v>
      </c>
      <c r="P8" s="4" t="s">
        <v>1840</v>
      </c>
      <c r="Q8" s="4" t="s">
        <v>1841</v>
      </c>
      <c r="R8" s="5">
        <v>56</v>
      </c>
      <c r="S8" s="5">
        <v>61</v>
      </c>
      <c r="T8" s="5">
        <v>93</v>
      </c>
      <c r="U8" s="5">
        <v>56</v>
      </c>
      <c r="V8" s="5">
        <f t="shared" si="2"/>
        <v>266</v>
      </c>
      <c r="W8" s="5">
        <f t="shared" si="3"/>
        <v>66.5</v>
      </c>
      <c r="X8" s="5">
        <v>85</v>
      </c>
      <c r="Y8" s="5">
        <v>51</v>
      </c>
      <c r="Z8" s="5">
        <v>82</v>
      </c>
      <c r="AA8" s="5">
        <v>74</v>
      </c>
      <c r="AB8" s="5">
        <f t="shared" si="4"/>
        <v>292</v>
      </c>
      <c r="AC8" s="5">
        <f t="shared" si="5"/>
        <v>73</v>
      </c>
      <c r="AD8" s="5">
        <v>41</v>
      </c>
      <c r="AE8" s="5">
        <v>66</v>
      </c>
      <c r="AF8" s="5">
        <v>91</v>
      </c>
      <c r="AG8" s="5">
        <v>81</v>
      </c>
      <c r="AH8" s="5">
        <f t="shared" si="6"/>
        <v>279</v>
      </c>
      <c r="AI8" s="5">
        <f t="shared" si="7"/>
        <v>69.75</v>
      </c>
      <c r="AJ8" s="5">
        <v>94</v>
      </c>
      <c r="AK8" s="5">
        <v>99</v>
      </c>
      <c r="AL8" s="5">
        <v>88</v>
      </c>
      <c r="AM8" s="5">
        <v>58</v>
      </c>
      <c r="AN8" s="5">
        <f t="shared" si="8"/>
        <v>339</v>
      </c>
      <c r="AO8" s="5">
        <f t="shared" si="9"/>
        <v>84.75</v>
      </c>
      <c r="AP8" s="73"/>
      <c r="AQ8" s="111">
        <f>AVERAGE(Table6[[#This Row],[CA1_Average]],Table6[[#This Row],[CA2_Average]],Table6[[#This Row],[MID_Average]],Table6[[#This Row],[CA3_Average]])</f>
        <v>73.5</v>
      </c>
    </row>
    <row r="9" spans="1:43" ht="30">
      <c r="A9" s="99" t="s">
        <v>25</v>
      </c>
      <c r="B9" s="82" t="s">
        <v>26</v>
      </c>
      <c r="C9" s="4" t="s">
        <v>14</v>
      </c>
      <c r="D9" s="4" t="s">
        <v>2937</v>
      </c>
      <c r="E9" s="5">
        <v>11103077</v>
      </c>
      <c r="F9" s="5">
        <v>131125046</v>
      </c>
      <c r="G9" s="83" t="s">
        <v>2938</v>
      </c>
      <c r="H9" s="6">
        <v>1</v>
      </c>
      <c r="I9" s="84">
        <v>300</v>
      </c>
      <c r="J9" s="79">
        <v>213</v>
      </c>
      <c r="K9" s="85">
        <v>0.71</v>
      </c>
      <c r="L9" s="11">
        <v>10000</v>
      </c>
      <c r="M9" s="5">
        <v>9882</v>
      </c>
      <c r="N9" s="12">
        <f t="shared" si="0"/>
        <v>10000</v>
      </c>
      <c r="O9" s="12">
        <f t="shared" si="1"/>
        <v>0</v>
      </c>
      <c r="P9" s="4" t="s">
        <v>1842</v>
      </c>
      <c r="Q9" s="4" t="s">
        <v>1843</v>
      </c>
      <c r="R9" s="5">
        <v>59</v>
      </c>
      <c r="S9" s="5">
        <v>75</v>
      </c>
      <c r="T9" s="5">
        <v>87</v>
      </c>
      <c r="U9" s="5">
        <v>35</v>
      </c>
      <c r="V9" s="5">
        <f t="shared" si="2"/>
        <v>256</v>
      </c>
      <c r="W9" s="5">
        <f t="shared" si="3"/>
        <v>64</v>
      </c>
      <c r="X9" s="5">
        <v>52</v>
      </c>
      <c r="Y9" s="5">
        <v>72</v>
      </c>
      <c r="Z9" s="5">
        <v>83</v>
      </c>
      <c r="AA9" s="5">
        <v>52</v>
      </c>
      <c r="AB9" s="5">
        <f t="shared" si="4"/>
        <v>259</v>
      </c>
      <c r="AC9" s="5">
        <f t="shared" si="5"/>
        <v>64.75</v>
      </c>
      <c r="AD9" s="5">
        <v>50</v>
      </c>
      <c r="AE9" s="5">
        <v>78</v>
      </c>
      <c r="AF9" s="5">
        <v>85</v>
      </c>
      <c r="AG9" s="5">
        <v>79</v>
      </c>
      <c r="AH9" s="5">
        <f t="shared" si="6"/>
        <v>292</v>
      </c>
      <c r="AI9" s="5">
        <f t="shared" si="7"/>
        <v>73</v>
      </c>
      <c r="AJ9" s="5">
        <v>71</v>
      </c>
      <c r="AK9" s="5">
        <v>94</v>
      </c>
      <c r="AL9" s="5">
        <v>99</v>
      </c>
      <c r="AM9" s="5">
        <v>88</v>
      </c>
      <c r="AN9" s="5">
        <f t="shared" si="8"/>
        <v>352</v>
      </c>
      <c r="AO9" s="5">
        <f t="shared" si="9"/>
        <v>88</v>
      </c>
      <c r="AP9" s="73"/>
      <c r="AQ9" s="111">
        <f>AVERAGE(Table6[[#This Row],[CA1_Average]],Table6[[#This Row],[CA2_Average]],Table6[[#This Row],[MID_Average]],Table6[[#This Row],[CA3_Average]])</f>
        <v>72.4375</v>
      </c>
    </row>
    <row r="10" spans="1:43" ht="76.5">
      <c r="A10" s="99" t="s">
        <v>27</v>
      </c>
      <c r="B10" s="143" t="s">
        <v>4683</v>
      </c>
      <c r="C10" s="4" t="s">
        <v>14</v>
      </c>
      <c r="D10" s="4" t="s">
        <v>2939</v>
      </c>
      <c r="E10" s="5">
        <v>11106571</v>
      </c>
      <c r="F10" s="5">
        <v>136081705</v>
      </c>
      <c r="G10" s="83" t="s">
        <v>2940</v>
      </c>
      <c r="H10" s="6">
        <v>1</v>
      </c>
      <c r="I10" s="84">
        <v>300</v>
      </c>
      <c r="J10" s="79">
        <v>216</v>
      </c>
      <c r="K10" s="85">
        <v>0.72</v>
      </c>
      <c r="L10" s="11">
        <v>10000</v>
      </c>
      <c r="M10" s="5">
        <v>5614</v>
      </c>
      <c r="N10" s="12">
        <f t="shared" si="0"/>
        <v>6000</v>
      </c>
      <c r="O10" s="12">
        <f t="shared" si="1"/>
        <v>4000</v>
      </c>
      <c r="P10" s="4" t="s">
        <v>1844</v>
      </c>
      <c r="Q10" s="4" t="s">
        <v>1845</v>
      </c>
      <c r="R10" s="5">
        <v>82</v>
      </c>
      <c r="S10" s="5">
        <v>84</v>
      </c>
      <c r="T10" s="5">
        <v>96</v>
      </c>
      <c r="U10" s="5">
        <v>65</v>
      </c>
      <c r="V10" s="5">
        <f t="shared" si="2"/>
        <v>327</v>
      </c>
      <c r="W10" s="5">
        <f t="shared" si="3"/>
        <v>81.75</v>
      </c>
      <c r="X10" s="5">
        <v>85</v>
      </c>
      <c r="Y10" s="5">
        <v>65</v>
      </c>
      <c r="Z10" s="5">
        <v>94</v>
      </c>
      <c r="AA10" s="5">
        <v>94</v>
      </c>
      <c r="AB10" s="5">
        <f t="shared" si="4"/>
        <v>338</v>
      </c>
      <c r="AC10" s="5">
        <f t="shared" si="5"/>
        <v>84.5</v>
      </c>
      <c r="AD10" s="5">
        <v>63</v>
      </c>
      <c r="AE10" s="5">
        <v>64</v>
      </c>
      <c r="AF10" s="5">
        <v>46</v>
      </c>
      <c r="AG10" s="5">
        <v>54</v>
      </c>
      <c r="AH10" s="5">
        <f t="shared" si="6"/>
        <v>227</v>
      </c>
      <c r="AI10" s="5">
        <f t="shared" si="7"/>
        <v>56.75</v>
      </c>
      <c r="AJ10" s="5">
        <v>44</v>
      </c>
      <c r="AK10" s="5">
        <v>65</v>
      </c>
      <c r="AL10" s="5">
        <v>49</v>
      </c>
      <c r="AM10" s="5">
        <v>83</v>
      </c>
      <c r="AN10" s="5">
        <f t="shared" si="8"/>
        <v>241</v>
      </c>
      <c r="AO10" s="5">
        <f t="shared" si="9"/>
        <v>60.25</v>
      </c>
      <c r="AP10" s="73"/>
      <c r="AQ10" s="111">
        <f>AVERAGE(Table6[[#This Row],[CA1_Average]],Table6[[#This Row],[CA2_Average]],Table6[[#This Row],[MID_Average]],Table6[[#This Row],[CA3_Average]])</f>
        <v>70.8125</v>
      </c>
    </row>
    <row r="11" spans="1:43" ht="20.25" customHeight="1">
      <c r="A11" s="99" t="s">
        <v>28</v>
      </c>
      <c r="B11" s="82" t="s">
        <v>29</v>
      </c>
      <c r="C11" s="4" t="s">
        <v>14</v>
      </c>
      <c r="D11" s="4" t="s">
        <v>2941</v>
      </c>
      <c r="E11" s="5">
        <v>11105486</v>
      </c>
      <c r="F11" s="5">
        <v>136123712</v>
      </c>
      <c r="G11" s="83" t="s">
        <v>2942</v>
      </c>
      <c r="H11" s="6">
        <v>1</v>
      </c>
      <c r="I11" s="84">
        <v>300</v>
      </c>
      <c r="J11" s="79">
        <v>252</v>
      </c>
      <c r="K11" s="85">
        <v>0.84</v>
      </c>
      <c r="L11" s="11">
        <v>10000</v>
      </c>
      <c r="M11" s="5">
        <v>9954</v>
      </c>
      <c r="N11" s="12">
        <f t="shared" si="0"/>
        <v>10000</v>
      </c>
      <c r="O11" s="12">
        <f t="shared" si="1"/>
        <v>0</v>
      </c>
      <c r="P11" s="4" t="s">
        <v>1846</v>
      </c>
      <c r="Q11" s="4" t="s">
        <v>1847</v>
      </c>
      <c r="R11" s="5">
        <v>90</v>
      </c>
      <c r="S11" s="5">
        <v>78</v>
      </c>
      <c r="T11" s="5">
        <v>89</v>
      </c>
      <c r="U11" s="5">
        <v>98</v>
      </c>
      <c r="V11" s="5">
        <f t="shared" si="2"/>
        <v>355</v>
      </c>
      <c r="W11" s="5">
        <f t="shared" si="3"/>
        <v>88.75</v>
      </c>
      <c r="X11" s="5">
        <v>83</v>
      </c>
      <c r="Y11" s="5">
        <v>56</v>
      </c>
      <c r="Z11" s="5">
        <v>55</v>
      </c>
      <c r="AA11" s="5">
        <v>99</v>
      </c>
      <c r="AB11" s="5">
        <f t="shared" si="4"/>
        <v>293</v>
      </c>
      <c r="AC11" s="5">
        <f t="shared" si="5"/>
        <v>73.25</v>
      </c>
      <c r="AD11" s="5">
        <v>36</v>
      </c>
      <c r="AE11" s="5">
        <v>45</v>
      </c>
      <c r="AF11" s="5">
        <v>71</v>
      </c>
      <c r="AG11" s="5">
        <v>65</v>
      </c>
      <c r="AH11" s="5">
        <f t="shared" si="6"/>
        <v>217</v>
      </c>
      <c r="AI11" s="5">
        <f t="shared" si="7"/>
        <v>54.25</v>
      </c>
      <c r="AJ11" s="5">
        <v>92</v>
      </c>
      <c r="AK11" s="5">
        <v>46</v>
      </c>
      <c r="AL11" s="5">
        <v>57</v>
      </c>
      <c r="AM11" s="5">
        <v>80</v>
      </c>
      <c r="AN11" s="5">
        <f t="shared" si="8"/>
        <v>275</v>
      </c>
      <c r="AO11" s="5">
        <f t="shared" si="9"/>
        <v>68.75</v>
      </c>
      <c r="AP11" s="73"/>
      <c r="AQ11" s="111">
        <f>AVERAGE(Table6[[#This Row],[CA1_Average]],Table6[[#This Row],[CA2_Average]],Table6[[#This Row],[MID_Average]],Table6[[#This Row],[CA3_Average]])</f>
        <v>71.25</v>
      </c>
    </row>
    <row r="12" spans="1:43" ht="30">
      <c r="A12" s="99" t="s">
        <v>30</v>
      </c>
      <c r="B12" s="82" t="s">
        <v>31</v>
      </c>
      <c r="C12" s="4" t="s">
        <v>11</v>
      </c>
      <c r="D12" s="4" t="s">
        <v>2943</v>
      </c>
      <c r="E12" s="5">
        <v>11103955</v>
      </c>
      <c r="F12" s="5">
        <v>162079315</v>
      </c>
      <c r="G12" s="83" t="s">
        <v>2944</v>
      </c>
      <c r="H12" s="6">
        <v>1</v>
      </c>
      <c r="I12" s="84">
        <v>300</v>
      </c>
      <c r="J12" s="79">
        <v>293</v>
      </c>
      <c r="K12" s="85">
        <v>0.98</v>
      </c>
      <c r="L12" s="11">
        <v>10000</v>
      </c>
      <c r="M12" s="5">
        <v>8146</v>
      </c>
      <c r="N12" s="12">
        <f t="shared" si="0"/>
        <v>8500</v>
      </c>
      <c r="O12" s="12">
        <f t="shared" si="1"/>
        <v>1500</v>
      </c>
      <c r="P12" s="4" t="s">
        <v>1848</v>
      </c>
      <c r="Q12" s="4" t="s">
        <v>1849</v>
      </c>
      <c r="R12" s="5">
        <v>82</v>
      </c>
      <c r="S12" s="5">
        <v>51</v>
      </c>
      <c r="T12" s="5">
        <v>87</v>
      </c>
      <c r="U12" s="5">
        <v>66</v>
      </c>
      <c r="V12" s="5">
        <f t="shared" si="2"/>
        <v>286</v>
      </c>
      <c r="W12" s="5">
        <f t="shared" si="3"/>
        <v>71.5</v>
      </c>
      <c r="X12" s="5">
        <v>87</v>
      </c>
      <c r="Y12" s="5">
        <v>93</v>
      </c>
      <c r="Z12" s="5">
        <v>68</v>
      </c>
      <c r="AA12" s="5">
        <v>47</v>
      </c>
      <c r="AB12" s="5">
        <f t="shared" si="4"/>
        <v>295</v>
      </c>
      <c r="AC12" s="5">
        <f t="shared" si="5"/>
        <v>73.75</v>
      </c>
      <c r="AD12" s="5">
        <v>44</v>
      </c>
      <c r="AE12" s="5">
        <v>35</v>
      </c>
      <c r="AF12" s="5">
        <v>44</v>
      </c>
      <c r="AG12" s="5">
        <v>76</v>
      </c>
      <c r="AH12" s="5">
        <f t="shared" si="6"/>
        <v>199</v>
      </c>
      <c r="AI12" s="5">
        <f t="shared" si="7"/>
        <v>49.75</v>
      </c>
      <c r="AJ12" s="5">
        <v>91</v>
      </c>
      <c r="AK12" s="5">
        <v>66</v>
      </c>
      <c r="AL12" s="5">
        <v>41</v>
      </c>
      <c r="AM12" s="5">
        <v>79</v>
      </c>
      <c r="AN12" s="5">
        <f t="shared" si="8"/>
        <v>277</v>
      </c>
      <c r="AO12" s="5">
        <f t="shared" si="9"/>
        <v>69.25</v>
      </c>
      <c r="AP12" s="73"/>
      <c r="AQ12" s="111">
        <f>AVERAGE(Table6[[#This Row],[CA1_Average]],Table6[[#This Row],[CA2_Average]],Table6[[#This Row],[MID_Average]],Table6[[#This Row],[CA3_Average]])</f>
        <v>66.0625</v>
      </c>
    </row>
    <row r="13" spans="1:43" ht="30">
      <c r="A13" s="99" t="s">
        <v>32</v>
      </c>
      <c r="B13" s="82" t="s">
        <v>33</v>
      </c>
      <c r="C13" s="4" t="s">
        <v>11</v>
      </c>
      <c r="D13" s="4" t="s">
        <v>2945</v>
      </c>
      <c r="E13" s="5">
        <v>11104438</v>
      </c>
      <c r="F13" s="5">
        <v>168958931</v>
      </c>
      <c r="G13" s="83" t="s">
        <v>2946</v>
      </c>
      <c r="H13" s="6">
        <v>1</v>
      </c>
      <c r="I13" s="84">
        <v>300</v>
      </c>
      <c r="J13" s="79">
        <v>256</v>
      </c>
      <c r="K13" s="85">
        <v>0.85</v>
      </c>
      <c r="L13" s="11">
        <v>10000</v>
      </c>
      <c r="M13" s="5">
        <v>9963</v>
      </c>
      <c r="N13" s="12">
        <f t="shared" si="0"/>
        <v>10000</v>
      </c>
      <c r="O13" s="12">
        <f t="shared" si="1"/>
        <v>0</v>
      </c>
      <c r="P13" s="4" t="s">
        <v>1850</v>
      </c>
      <c r="Q13" s="4" t="s">
        <v>1851</v>
      </c>
      <c r="R13" s="5">
        <v>60</v>
      </c>
      <c r="S13" s="5">
        <v>46</v>
      </c>
      <c r="T13" s="5">
        <v>78</v>
      </c>
      <c r="U13" s="5">
        <v>95</v>
      </c>
      <c r="V13" s="5">
        <f t="shared" si="2"/>
        <v>279</v>
      </c>
      <c r="W13" s="5">
        <f t="shared" si="3"/>
        <v>69.75</v>
      </c>
      <c r="X13" s="5">
        <v>46</v>
      </c>
      <c r="Y13" s="5">
        <v>94</v>
      </c>
      <c r="Z13" s="5">
        <v>54</v>
      </c>
      <c r="AA13" s="5">
        <v>50</v>
      </c>
      <c r="AB13" s="5">
        <f t="shared" si="4"/>
        <v>244</v>
      </c>
      <c r="AC13" s="5">
        <f t="shared" si="5"/>
        <v>61</v>
      </c>
      <c r="AD13" s="5">
        <v>35</v>
      </c>
      <c r="AE13" s="5">
        <v>44</v>
      </c>
      <c r="AF13" s="5">
        <v>72</v>
      </c>
      <c r="AG13" s="5">
        <v>88</v>
      </c>
      <c r="AH13" s="5">
        <f t="shared" si="6"/>
        <v>239</v>
      </c>
      <c r="AI13" s="5">
        <f t="shared" si="7"/>
        <v>59.75</v>
      </c>
      <c r="AJ13" s="5">
        <v>79</v>
      </c>
      <c r="AK13" s="5">
        <v>86</v>
      </c>
      <c r="AL13" s="5">
        <v>72</v>
      </c>
      <c r="AM13" s="5">
        <v>56</v>
      </c>
      <c r="AN13" s="5">
        <f t="shared" si="8"/>
        <v>293</v>
      </c>
      <c r="AO13" s="5">
        <f t="shared" si="9"/>
        <v>73.25</v>
      </c>
      <c r="AP13" s="73"/>
      <c r="AQ13" s="111">
        <f>AVERAGE(Table6[[#This Row],[CA1_Average]],Table6[[#This Row],[CA2_Average]],Table6[[#This Row],[MID_Average]],Table6[[#This Row],[CA3_Average]])</f>
        <v>65.9375</v>
      </c>
    </row>
    <row r="14" spans="1:43" ht="30">
      <c r="A14" s="99" t="s">
        <v>34</v>
      </c>
      <c r="B14" s="82" t="s">
        <v>35</v>
      </c>
      <c r="C14" s="4" t="s">
        <v>14</v>
      </c>
      <c r="D14" s="4" t="s">
        <v>2947</v>
      </c>
      <c r="E14" s="5">
        <v>11101293</v>
      </c>
      <c r="F14" s="5">
        <v>173833307</v>
      </c>
      <c r="G14" s="83" t="s">
        <v>2948</v>
      </c>
      <c r="H14" s="6">
        <v>1</v>
      </c>
      <c r="I14" s="84">
        <v>300</v>
      </c>
      <c r="J14" s="79">
        <v>191</v>
      </c>
      <c r="K14" s="85">
        <v>0.64</v>
      </c>
      <c r="L14" s="11">
        <v>10000</v>
      </c>
      <c r="M14" s="5">
        <v>9011</v>
      </c>
      <c r="N14" s="12">
        <f t="shared" si="0"/>
        <v>9500</v>
      </c>
      <c r="O14" s="12">
        <f t="shared" si="1"/>
        <v>500</v>
      </c>
      <c r="P14" s="4" t="s">
        <v>1852</v>
      </c>
      <c r="Q14" s="4" t="s">
        <v>1853</v>
      </c>
      <c r="R14" s="5">
        <v>55</v>
      </c>
      <c r="S14" s="5">
        <v>41</v>
      </c>
      <c r="T14" s="5">
        <v>72</v>
      </c>
      <c r="U14" s="5">
        <v>94</v>
      </c>
      <c r="V14" s="5">
        <f t="shared" si="2"/>
        <v>262</v>
      </c>
      <c r="W14" s="5">
        <f t="shared" si="3"/>
        <v>65.5</v>
      </c>
      <c r="X14" s="5">
        <v>70</v>
      </c>
      <c r="Y14" s="5">
        <v>51</v>
      </c>
      <c r="Z14" s="5">
        <v>79</v>
      </c>
      <c r="AA14" s="5">
        <v>95</v>
      </c>
      <c r="AB14" s="5">
        <f t="shared" si="4"/>
        <v>295</v>
      </c>
      <c r="AC14" s="5">
        <f t="shared" si="5"/>
        <v>73.75</v>
      </c>
      <c r="AD14" s="5">
        <v>62</v>
      </c>
      <c r="AE14" s="5">
        <v>66</v>
      </c>
      <c r="AF14" s="5">
        <v>89</v>
      </c>
      <c r="AG14" s="5">
        <v>81</v>
      </c>
      <c r="AH14" s="5">
        <f t="shared" si="6"/>
        <v>298</v>
      </c>
      <c r="AI14" s="5">
        <f t="shared" si="7"/>
        <v>74.5</v>
      </c>
      <c r="AJ14" s="5">
        <v>71</v>
      </c>
      <c r="AK14" s="5">
        <v>61</v>
      </c>
      <c r="AL14" s="5">
        <v>86</v>
      </c>
      <c r="AM14" s="5">
        <v>56</v>
      </c>
      <c r="AN14" s="5">
        <f t="shared" si="8"/>
        <v>274</v>
      </c>
      <c r="AO14" s="5">
        <f t="shared" si="9"/>
        <v>68.5</v>
      </c>
      <c r="AP14" s="73"/>
      <c r="AQ14" s="111">
        <f>AVERAGE(Table6[[#This Row],[CA1_Average]],Table6[[#This Row],[CA2_Average]],Table6[[#This Row],[MID_Average]],Table6[[#This Row],[CA3_Average]])</f>
        <v>70.5625</v>
      </c>
    </row>
    <row r="15" spans="1:43" ht="30">
      <c r="A15" s="99" t="s">
        <v>36</v>
      </c>
      <c r="B15" s="82" t="s">
        <v>37</v>
      </c>
      <c r="C15" s="4" t="s">
        <v>11</v>
      </c>
      <c r="D15" s="4" t="s">
        <v>2949</v>
      </c>
      <c r="E15" s="5">
        <v>11101182</v>
      </c>
      <c r="F15" s="5">
        <v>175665580</v>
      </c>
      <c r="G15" s="83" t="s">
        <v>2950</v>
      </c>
      <c r="H15" s="6">
        <v>1</v>
      </c>
      <c r="I15" s="84">
        <v>300</v>
      </c>
      <c r="J15" s="79">
        <v>280</v>
      </c>
      <c r="K15" s="85">
        <v>0.93</v>
      </c>
      <c r="L15" s="11">
        <v>10000</v>
      </c>
      <c r="M15" s="5">
        <v>8483</v>
      </c>
      <c r="N15" s="12">
        <f t="shared" si="0"/>
        <v>8500</v>
      </c>
      <c r="O15" s="12">
        <f t="shared" si="1"/>
        <v>1500</v>
      </c>
      <c r="P15" s="4" t="s">
        <v>1854</v>
      </c>
      <c r="Q15" s="4" t="s">
        <v>1855</v>
      </c>
      <c r="R15" s="5">
        <v>57</v>
      </c>
      <c r="S15" s="5">
        <v>70</v>
      </c>
      <c r="T15" s="5">
        <v>42</v>
      </c>
      <c r="U15" s="5">
        <v>82</v>
      </c>
      <c r="V15" s="5">
        <f t="shared" si="2"/>
        <v>251</v>
      </c>
      <c r="W15" s="5">
        <f t="shared" si="3"/>
        <v>62.75</v>
      </c>
      <c r="X15" s="5">
        <v>46</v>
      </c>
      <c r="Y15" s="5">
        <v>65</v>
      </c>
      <c r="Z15" s="5">
        <v>42</v>
      </c>
      <c r="AA15" s="5">
        <v>67</v>
      </c>
      <c r="AB15" s="5">
        <f t="shared" si="4"/>
        <v>220</v>
      </c>
      <c r="AC15" s="5">
        <f t="shared" si="5"/>
        <v>55</v>
      </c>
      <c r="AD15" s="5">
        <v>70</v>
      </c>
      <c r="AE15" s="5">
        <v>52</v>
      </c>
      <c r="AF15" s="5">
        <v>42</v>
      </c>
      <c r="AG15" s="5">
        <v>89</v>
      </c>
      <c r="AH15" s="5">
        <f t="shared" si="6"/>
        <v>253</v>
      </c>
      <c r="AI15" s="5">
        <f t="shared" si="7"/>
        <v>63.25</v>
      </c>
      <c r="AJ15" s="5">
        <v>41</v>
      </c>
      <c r="AK15" s="5">
        <v>83</v>
      </c>
      <c r="AL15" s="5">
        <v>48</v>
      </c>
      <c r="AM15" s="5">
        <v>39</v>
      </c>
      <c r="AN15" s="5">
        <f t="shared" si="8"/>
        <v>211</v>
      </c>
      <c r="AO15" s="5">
        <f t="shared" si="9"/>
        <v>52.75</v>
      </c>
      <c r="AP15" s="73"/>
      <c r="AQ15" s="111">
        <f>AVERAGE(Table6[[#This Row],[CA1_Average]],Table6[[#This Row],[CA2_Average]],Table6[[#This Row],[MID_Average]],Table6[[#This Row],[CA3_Average]])</f>
        <v>58.4375</v>
      </c>
    </row>
    <row r="16" spans="1:43" ht="30">
      <c r="A16" s="99" t="s">
        <v>38</v>
      </c>
      <c r="B16" s="82" t="s">
        <v>39</v>
      </c>
      <c r="C16" s="4" t="s">
        <v>11</v>
      </c>
      <c r="D16" s="4" t="s">
        <v>2951</v>
      </c>
      <c r="E16" s="5">
        <v>11108170</v>
      </c>
      <c r="F16" s="5">
        <v>180518648</v>
      </c>
      <c r="G16" s="83" t="s">
        <v>2952</v>
      </c>
      <c r="H16" s="6">
        <v>1</v>
      </c>
      <c r="I16" s="84">
        <v>300</v>
      </c>
      <c r="J16" s="79">
        <v>268</v>
      </c>
      <c r="K16" s="85">
        <v>0.89</v>
      </c>
      <c r="L16" s="11">
        <v>10000</v>
      </c>
      <c r="M16" s="5">
        <v>7748</v>
      </c>
      <c r="N16" s="12">
        <f t="shared" si="0"/>
        <v>8000</v>
      </c>
      <c r="O16" s="12">
        <f t="shared" si="1"/>
        <v>2000</v>
      </c>
      <c r="P16" s="4" t="s">
        <v>1856</v>
      </c>
      <c r="Q16" s="4" t="s">
        <v>1857</v>
      </c>
      <c r="R16" s="5">
        <v>69</v>
      </c>
      <c r="S16" s="5">
        <v>66</v>
      </c>
      <c r="T16" s="5">
        <v>53</v>
      </c>
      <c r="U16" s="5">
        <v>71</v>
      </c>
      <c r="V16" s="5">
        <f t="shared" si="2"/>
        <v>259</v>
      </c>
      <c r="W16" s="5">
        <f t="shared" si="3"/>
        <v>64.75</v>
      </c>
      <c r="X16" s="5">
        <v>54</v>
      </c>
      <c r="Y16" s="5">
        <v>96</v>
      </c>
      <c r="Z16" s="5">
        <v>71</v>
      </c>
      <c r="AA16" s="5">
        <v>37</v>
      </c>
      <c r="AB16" s="5">
        <f t="shared" si="4"/>
        <v>258</v>
      </c>
      <c r="AC16" s="5">
        <f t="shared" si="5"/>
        <v>64.5</v>
      </c>
      <c r="AD16" s="5">
        <v>57</v>
      </c>
      <c r="AE16" s="5">
        <v>71</v>
      </c>
      <c r="AF16" s="5">
        <v>97</v>
      </c>
      <c r="AG16" s="5">
        <v>44</v>
      </c>
      <c r="AH16" s="5">
        <f t="shared" si="6"/>
        <v>269</v>
      </c>
      <c r="AI16" s="5">
        <f t="shared" si="7"/>
        <v>67.25</v>
      </c>
      <c r="AJ16" s="5">
        <v>49</v>
      </c>
      <c r="AK16" s="5">
        <v>83</v>
      </c>
      <c r="AL16" s="5">
        <v>80</v>
      </c>
      <c r="AM16" s="5">
        <v>36</v>
      </c>
      <c r="AN16" s="5">
        <f t="shared" si="8"/>
        <v>248</v>
      </c>
      <c r="AO16" s="5">
        <f t="shared" si="9"/>
        <v>62</v>
      </c>
      <c r="AP16" s="73"/>
      <c r="AQ16" s="111">
        <f>AVERAGE(Table6[[#This Row],[CA1_Average]],Table6[[#This Row],[CA2_Average]],Table6[[#This Row],[MID_Average]],Table6[[#This Row],[CA3_Average]])</f>
        <v>64.625</v>
      </c>
    </row>
    <row r="17" spans="1:43" ht="30">
      <c r="A17" s="99" t="s">
        <v>40</v>
      </c>
      <c r="B17" s="82" t="s">
        <v>41</v>
      </c>
      <c r="C17" s="4" t="s">
        <v>14</v>
      </c>
      <c r="D17" s="4" t="s">
        <v>2953</v>
      </c>
      <c r="E17" s="5">
        <v>11101866</v>
      </c>
      <c r="F17" s="5">
        <v>181168055</v>
      </c>
      <c r="G17" s="83" t="s">
        <v>2954</v>
      </c>
      <c r="H17" s="6">
        <v>1</v>
      </c>
      <c r="I17" s="84">
        <v>300</v>
      </c>
      <c r="J17" s="79">
        <v>282</v>
      </c>
      <c r="K17" s="85">
        <v>0.94</v>
      </c>
      <c r="L17" s="11">
        <v>10000</v>
      </c>
      <c r="M17" s="5">
        <v>5692</v>
      </c>
      <c r="N17" s="12">
        <f t="shared" si="0"/>
        <v>6000</v>
      </c>
      <c r="O17" s="12">
        <f t="shared" si="1"/>
        <v>4000</v>
      </c>
      <c r="P17" s="4" t="s">
        <v>1858</v>
      </c>
      <c r="Q17" s="4" t="s">
        <v>1859</v>
      </c>
      <c r="R17" s="5">
        <v>91</v>
      </c>
      <c r="S17" s="5">
        <v>40</v>
      </c>
      <c r="T17" s="5">
        <v>60</v>
      </c>
      <c r="U17" s="5">
        <v>60</v>
      </c>
      <c r="V17" s="5">
        <f t="shared" si="2"/>
        <v>251</v>
      </c>
      <c r="W17" s="5">
        <f t="shared" si="3"/>
        <v>62.75</v>
      </c>
      <c r="X17" s="5">
        <v>46</v>
      </c>
      <c r="Y17" s="5">
        <v>91</v>
      </c>
      <c r="Z17" s="5">
        <v>64</v>
      </c>
      <c r="AA17" s="5">
        <v>45</v>
      </c>
      <c r="AB17" s="5">
        <f t="shared" si="4"/>
        <v>246</v>
      </c>
      <c r="AC17" s="5">
        <f t="shared" si="5"/>
        <v>61.5</v>
      </c>
      <c r="AD17" s="5">
        <v>71</v>
      </c>
      <c r="AE17" s="5">
        <v>66</v>
      </c>
      <c r="AF17" s="5">
        <v>77</v>
      </c>
      <c r="AG17" s="5">
        <v>50</v>
      </c>
      <c r="AH17" s="5">
        <f t="shared" si="6"/>
        <v>264</v>
      </c>
      <c r="AI17" s="5">
        <f t="shared" si="7"/>
        <v>66</v>
      </c>
      <c r="AJ17" s="5">
        <v>83</v>
      </c>
      <c r="AK17" s="5">
        <v>54</v>
      </c>
      <c r="AL17" s="5">
        <v>93</v>
      </c>
      <c r="AM17" s="5">
        <v>38</v>
      </c>
      <c r="AN17" s="5">
        <f t="shared" si="8"/>
        <v>268</v>
      </c>
      <c r="AO17" s="5">
        <f t="shared" si="9"/>
        <v>67</v>
      </c>
      <c r="AP17" s="73"/>
      <c r="AQ17" s="111">
        <f>AVERAGE(Table6[[#This Row],[CA1_Average]],Table6[[#This Row],[CA2_Average]],Table6[[#This Row],[MID_Average]],Table6[[#This Row],[CA3_Average]])</f>
        <v>64.3125</v>
      </c>
    </row>
    <row r="18" spans="1:43" ht="30">
      <c r="A18" s="99" t="s">
        <v>42</v>
      </c>
      <c r="B18" s="82" t="s">
        <v>43</v>
      </c>
      <c r="C18" s="4" t="s">
        <v>11</v>
      </c>
      <c r="D18" s="4" t="s">
        <v>2955</v>
      </c>
      <c r="E18" s="5">
        <v>11102134</v>
      </c>
      <c r="F18" s="5">
        <v>187719941</v>
      </c>
      <c r="G18" s="83" t="s">
        <v>2956</v>
      </c>
      <c r="H18" s="6">
        <v>1</v>
      </c>
      <c r="I18" s="84">
        <v>300</v>
      </c>
      <c r="J18" s="79">
        <v>200</v>
      </c>
      <c r="K18" s="85">
        <v>0.67</v>
      </c>
      <c r="L18" s="11">
        <v>10000</v>
      </c>
      <c r="M18" s="5">
        <v>7357</v>
      </c>
      <c r="N18" s="12">
        <f t="shared" si="0"/>
        <v>7500</v>
      </c>
      <c r="O18" s="12">
        <f t="shared" si="1"/>
        <v>2500</v>
      </c>
      <c r="P18" s="4" t="s">
        <v>1860</v>
      </c>
      <c r="Q18" s="4" t="s">
        <v>1861</v>
      </c>
      <c r="R18" s="5">
        <v>81</v>
      </c>
      <c r="S18" s="5">
        <v>64</v>
      </c>
      <c r="T18" s="5">
        <v>64</v>
      </c>
      <c r="U18" s="5">
        <v>76</v>
      </c>
      <c r="V18" s="5">
        <f t="shared" si="2"/>
        <v>285</v>
      </c>
      <c r="W18" s="5">
        <f t="shared" si="3"/>
        <v>71.25</v>
      </c>
      <c r="X18" s="5">
        <v>67</v>
      </c>
      <c r="Y18" s="5">
        <v>43</v>
      </c>
      <c r="Z18" s="5">
        <v>67</v>
      </c>
      <c r="AA18" s="5">
        <v>58</v>
      </c>
      <c r="AB18" s="5">
        <f t="shared" si="4"/>
        <v>235</v>
      </c>
      <c r="AC18" s="5">
        <f t="shared" si="5"/>
        <v>58.75</v>
      </c>
      <c r="AD18" s="5">
        <v>53</v>
      </c>
      <c r="AE18" s="5">
        <v>65</v>
      </c>
      <c r="AF18" s="5">
        <v>78</v>
      </c>
      <c r="AG18" s="5">
        <v>43</v>
      </c>
      <c r="AH18" s="5">
        <f t="shared" si="6"/>
        <v>239</v>
      </c>
      <c r="AI18" s="5">
        <f t="shared" si="7"/>
        <v>59.75</v>
      </c>
      <c r="AJ18" s="5">
        <v>69</v>
      </c>
      <c r="AK18" s="5">
        <v>90</v>
      </c>
      <c r="AL18" s="5">
        <v>63</v>
      </c>
      <c r="AM18" s="5">
        <v>83</v>
      </c>
      <c r="AN18" s="5">
        <f t="shared" si="8"/>
        <v>305</v>
      </c>
      <c r="AO18" s="5">
        <f t="shared" si="9"/>
        <v>76.25</v>
      </c>
      <c r="AP18" s="73"/>
      <c r="AQ18" s="111">
        <f>AVERAGE(Table6[[#This Row],[CA1_Average]],Table6[[#This Row],[CA2_Average]],Table6[[#This Row],[MID_Average]],Table6[[#This Row],[CA3_Average]])</f>
        <v>66.5</v>
      </c>
    </row>
    <row r="19" spans="1:43" ht="30">
      <c r="A19" s="99" t="s">
        <v>44</v>
      </c>
      <c r="B19" s="82" t="s">
        <v>45</v>
      </c>
      <c r="C19" s="4" t="s">
        <v>14</v>
      </c>
      <c r="D19" s="4" t="s">
        <v>2957</v>
      </c>
      <c r="E19" s="5">
        <v>11108006</v>
      </c>
      <c r="F19" s="5">
        <v>188995207</v>
      </c>
      <c r="G19" s="83" t="s">
        <v>2958</v>
      </c>
      <c r="H19" s="6">
        <v>1</v>
      </c>
      <c r="I19" s="84">
        <v>300</v>
      </c>
      <c r="J19" s="79">
        <v>195</v>
      </c>
      <c r="K19" s="85">
        <v>0.65</v>
      </c>
      <c r="L19" s="11">
        <v>10000</v>
      </c>
      <c r="M19" s="5">
        <v>9485</v>
      </c>
      <c r="N19" s="12">
        <f t="shared" si="0"/>
        <v>9500</v>
      </c>
      <c r="O19" s="12">
        <f t="shared" si="1"/>
        <v>500</v>
      </c>
      <c r="P19" s="4" t="s">
        <v>1862</v>
      </c>
      <c r="Q19" s="4" t="s">
        <v>1863</v>
      </c>
      <c r="R19" s="5">
        <v>89</v>
      </c>
      <c r="S19" s="5">
        <v>55</v>
      </c>
      <c r="T19" s="5">
        <v>49</v>
      </c>
      <c r="U19" s="5">
        <v>40</v>
      </c>
      <c r="V19" s="5">
        <f t="shared" si="2"/>
        <v>233</v>
      </c>
      <c r="W19" s="5">
        <f t="shared" si="3"/>
        <v>58.25</v>
      </c>
      <c r="X19" s="5">
        <v>69</v>
      </c>
      <c r="Y19" s="5">
        <v>38</v>
      </c>
      <c r="Z19" s="5">
        <v>92</v>
      </c>
      <c r="AA19" s="5">
        <v>40</v>
      </c>
      <c r="AB19" s="5">
        <f t="shared" si="4"/>
        <v>239</v>
      </c>
      <c r="AC19" s="5">
        <f t="shared" si="5"/>
        <v>59.75</v>
      </c>
      <c r="AD19" s="5">
        <v>77</v>
      </c>
      <c r="AE19" s="5">
        <v>41</v>
      </c>
      <c r="AF19" s="5">
        <v>38</v>
      </c>
      <c r="AG19" s="5">
        <v>37</v>
      </c>
      <c r="AH19" s="5">
        <f t="shared" si="6"/>
        <v>193</v>
      </c>
      <c r="AI19" s="5">
        <f t="shared" si="7"/>
        <v>48.25</v>
      </c>
      <c r="AJ19" s="5">
        <v>55</v>
      </c>
      <c r="AK19" s="5">
        <v>46</v>
      </c>
      <c r="AL19" s="5">
        <v>95</v>
      </c>
      <c r="AM19" s="5">
        <v>41</v>
      </c>
      <c r="AN19" s="5">
        <f t="shared" si="8"/>
        <v>237</v>
      </c>
      <c r="AO19" s="5">
        <f t="shared" si="9"/>
        <v>59.25</v>
      </c>
      <c r="AP19" s="73"/>
      <c r="AQ19" s="111">
        <f>AVERAGE(Table6[[#This Row],[CA1_Average]],Table6[[#This Row],[CA2_Average]],Table6[[#This Row],[MID_Average]],Table6[[#This Row],[CA3_Average]])</f>
        <v>56.375</v>
      </c>
    </row>
    <row r="20" spans="1:43" ht="30">
      <c r="A20" s="99" t="s">
        <v>46</v>
      </c>
      <c r="B20" s="82" t="s">
        <v>47</v>
      </c>
      <c r="C20" s="4" t="s">
        <v>14</v>
      </c>
      <c r="D20" s="4" t="s">
        <v>2959</v>
      </c>
      <c r="E20" s="5">
        <v>11104011</v>
      </c>
      <c r="F20" s="5">
        <v>189095353</v>
      </c>
      <c r="G20" s="83" t="s">
        <v>2960</v>
      </c>
      <c r="H20" s="6">
        <v>1</v>
      </c>
      <c r="I20" s="84">
        <v>300</v>
      </c>
      <c r="J20" s="79">
        <v>229</v>
      </c>
      <c r="K20" s="85">
        <v>0.76</v>
      </c>
      <c r="L20" s="11">
        <v>10000</v>
      </c>
      <c r="M20" s="5">
        <v>8100</v>
      </c>
      <c r="N20" s="12">
        <f t="shared" si="0"/>
        <v>8500</v>
      </c>
      <c r="O20" s="12">
        <f t="shared" si="1"/>
        <v>1500</v>
      </c>
      <c r="P20" s="4" t="s">
        <v>1864</v>
      </c>
      <c r="Q20" s="4" t="s">
        <v>1865</v>
      </c>
      <c r="R20" s="5">
        <v>72</v>
      </c>
      <c r="S20" s="5">
        <v>43</v>
      </c>
      <c r="T20" s="5">
        <v>53</v>
      </c>
      <c r="U20" s="5">
        <v>44</v>
      </c>
      <c r="V20" s="5">
        <f t="shared" si="2"/>
        <v>212</v>
      </c>
      <c r="W20" s="5">
        <f t="shared" si="3"/>
        <v>53</v>
      </c>
      <c r="X20" s="5">
        <v>47</v>
      </c>
      <c r="Y20" s="5">
        <v>80</v>
      </c>
      <c r="Z20" s="5">
        <v>45</v>
      </c>
      <c r="AA20" s="5">
        <v>73</v>
      </c>
      <c r="AB20" s="5">
        <f t="shared" si="4"/>
        <v>245</v>
      </c>
      <c r="AC20" s="5">
        <f t="shared" si="5"/>
        <v>61.25</v>
      </c>
      <c r="AD20" s="5">
        <v>51</v>
      </c>
      <c r="AE20" s="5">
        <v>42</v>
      </c>
      <c r="AF20" s="5">
        <v>44</v>
      </c>
      <c r="AG20" s="5">
        <v>84</v>
      </c>
      <c r="AH20" s="5">
        <f t="shared" si="6"/>
        <v>221</v>
      </c>
      <c r="AI20" s="5">
        <f t="shared" si="7"/>
        <v>55.25</v>
      </c>
      <c r="AJ20" s="5">
        <v>87</v>
      </c>
      <c r="AK20" s="5">
        <v>53</v>
      </c>
      <c r="AL20" s="5">
        <v>89</v>
      </c>
      <c r="AM20" s="5">
        <v>81</v>
      </c>
      <c r="AN20" s="5">
        <f t="shared" si="8"/>
        <v>310</v>
      </c>
      <c r="AO20" s="5">
        <f t="shared" si="9"/>
        <v>77.5</v>
      </c>
      <c r="AP20" s="73"/>
      <c r="AQ20" s="111">
        <f>AVERAGE(Table6[[#This Row],[CA1_Average]],Table6[[#This Row],[CA2_Average]],Table6[[#This Row],[MID_Average]],Table6[[#This Row],[CA3_Average]])</f>
        <v>61.75</v>
      </c>
    </row>
    <row r="21" spans="1:43" ht="22.5" customHeight="1">
      <c r="A21" s="99" t="s">
        <v>48</v>
      </c>
      <c r="B21" s="82" t="s">
        <v>49</v>
      </c>
      <c r="C21" s="4" t="s">
        <v>11</v>
      </c>
      <c r="D21" s="4" t="s">
        <v>2961</v>
      </c>
      <c r="E21" s="5">
        <v>11105853</v>
      </c>
      <c r="F21" s="5">
        <v>215209074</v>
      </c>
      <c r="G21" s="83" t="s">
        <v>2962</v>
      </c>
      <c r="H21" s="6">
        <v>1</v>
      </c>
      <c r="I21" s="84">
        <v>300</v>
      </c>
      <c r="J21" s="79">
        <v>256</v>
      </c>
      <c r="K21" s="85">
        <v>0.85</v>
      </c>
      <c r="L21" s="11">
        <v>10000</v>
      </c>
      <c r="M21" s="5">
        <v>5753</v>
      </c>
      <c r="N21" s="12">
        <f t="shared" si="0"/>
        <v>6000</v>
      </c>
      <c r="O21" s="12">
        <f t="shared" si="1"/>
        <v>4000</v>
      </c>
      <c r="P21" s="4" t="s">
        <v>1866</v>
      </c>
      <c r="Q21" s="4" t="s">
        <v>1867</v>
      </c>
      <c r="R21" s="5">
        <v>83</v>
      </c>
      <c r="S21" s="5">
        <v>71</v>
      </c>
      <c r="T21" s="5">
        <v>53</v>
      </c>
      <c r="U21" s="5">
        <v>74</v>
      </c>
      <c r="V21" s="5">
        <f t="shared" si="2"/>
        <v>281</v>
      </c>
      <c r="W21" s="5">
        <f t="shared" si="3"/>
        <v>70.25</v>
      </c>
      <c r="X21" s="5">
        <v>87</v>
      </c>
      <c r="Y21" s="5">
        <v>83</v>
      </c>
      <c r="Z21" s="5">
        <v>66</v>
      </c>
      <c r="AA21" s="5">
        <v>82</v>
      </c>
      <c r="AB21" s="5">
        <f t="shared" si="4"/>
        <v>318</v>
      </c>
      <c r="AC21" s="5">
        <f t="shared" si="5"/>
        <v>79.5</v>
      </c>
      <c r="AD21" s="5">
        <v>35</v>
      </c>
      <c r="AE21" s="5">
        <v>89</v>
      </c>
      <c r="AF21" s="5">
        <v>57</v>
      </c>
      <c r="AG21" s="5">
        <v>83</v>
      </c>
      <c r="AH21" s="5">
        <f t="shared" si="6"/>
        <v>264</v>
      </c>
      <c r="AI21" s="5">
        <f t="shared" si="7"/>
        <v>66</v>
      </c>
      <c r="AJ21" s="5">
        <v>84</v>
      </c>
      <c r="AK21" s="5">
        <v>51</v>
      </c>
      <c r="AL21" s="5">
        <v>55</v>
      </c>
      <c r="AM21" s="5">
        <v>54</v>
      </c>
      <c r="AN21" s="5">
        <f t="shared" si="8"/>
        <v>244</v>
      </c>
      <c r="AO21" s="5">
        <f t="shared" si="9"/>
        <v>61</v>
      </c>
      <c r="AP21" s="73"/>
      <c r="AQ21" s="111">
        <f>AVERAGE(Table6[[#This Row],[CA1_Average]],Table6[[#This Row],[CA2_Average]],Table6[[#This Row],[MID_Average]],Table6[[#This Row],[CA3_Average]])</f>
        <v>69.1875</v>
      </c>
    </row>
    <row r="22" spans="1:43" ht="30">
      <c r="A22" s="99" t="s">
        <v>50</v>
      </c>
      <c r="B22" s="82" t="s">
        <v>51</v>
      </c>
      <c r="C22" s="4" t="s">
        <v>11</v>
      </c>
      <c r="D22" s="4" t="s">
        <v>2963</v>
      </c>
      <c r="E22" s="5">
        <v>11106556</v>
      </c>
      <c r="F22" s="5">
        <v>220863042</v>
      </c>
      <c r="G22" s="83" t="s">
        <v>2964</v>
      </c>
      <c r="H22" s="6">
        <v>1</v>
      </c>
      <c r="I22" s="84">
        <v>300</v>
      </c>
      <c r="J22" s="79">
        <v>196</v>
      </c>
      <c r="K22" s="85">
        <v>0.65</v>
      </c>
      <c r="L22" s="11">
        <v>10000</v>
      </c>
      <c r="M22" s="5">
        <v>6842</v>
      </c>
      <c r="N22" s="12">
        <f t="shared" si="0"/>
        <v>7000</v>
      </c>
      <c r="O22" s="12">
        <f t="shared" si="1"/>
        <v>3000</v>
      </c>
      <c r="P22" s="4" t="s">
        <v>1868</v>
      </c>
      <c r="Q22" s="4" t="s">
        <v>1869</v>
      </c>
      <c r="R22" s="5">
        <v>62</v>
      </c>
      <c r="S22" s="5">
        <v>59</v>
      </c>
      <c r="T22" s="5">
        <v>36</v>
      </c>
      <c r="U22" s="5">
        <v>64</v>
      </c>
      <c r="V22" s="5">
        <f t="shared" si="2"/>
        <v>221</v>
      </c>
      <c r="W22" s="5">
        <f t="shared" si="3"/>
        <v>55.25</v>
      </c>
      <c r="X22" s="5">
        <v>51</v>
      </c>
      <c r="Y22" s="5">
        <v>59</v>
      </c>
      <c r="Z22" s="5">
        <v>93</v>
      </c>
      <c r="AA22" s="5">
        <v>88</v>
      </c>
      <c r="AB22" s="5">
        <f t="shared" si="4"/>
        <v>291</v>
      </c>
      <c r="AC22" s="5">
        <f t="shared" si="5"/>
        <v>72.75</v>
      </c>
      <c r="AD22" s="5">
        <v>38</v>
      </c>
      <c r="AE22" s="5">
        <v>71</v>
      </c>
      <c r="AF22" s="5">
        <v>45</v>
      </c>
      <c r="AG22" s="5">
        <v>92</v>
      </c>
      <c r="AH22" s="5">
        <f t="shared" si="6"/>
        <v>246</v>
      </c>
      <c r="AI22" s="5">
        <f t="shared" si="7"/>
        <v>61.5</v>
      </c>
      <c r="AJ22" s="5">
        <v>93</v>
      </c>
      <c r="AK22" s="5">
        <v>99</v>
      </c>
      <c r="AL22" s="5">
        <v>58</v>
      </c>
      <c r="AM22" s="5">
        <v>95</v>
      </c>
      <c r="AN22" s="5">
        <f t="shared" si="8"/>
        <v>345</v>
      </c>
      <c r="AO22" s="5">
        <f t="shared" si="9"/>
        <v>86.25</v>
      </c>
      <c r="AP22" s="73"/>
      <c r="AQ22" s="111">
        <f>AVERAGE(Table6[[#This Row],[CA1_Average]],Table6[[#This Row],[CA2_Average]],Table6[[#This Row],[MID_Average]],Table6[[#This Row],[CA3_Average]])</f>
        <v>68.9375</v>
      </c>
    </row>
    <row r="23" spans="1:43" ht="30">
      <c r="A23" s="99" t="s">
        <v>52</v>
      </c>
      <c r="B23" s="82" t="s">
        <v>53</v>
      </c>
      <c r="C23" s="4" t="s">
        <v>14</v>
      </c>
      <c r="D23" s="4" t="s">
        <v>2965</v>
      </c>
      <c r="E23" s="5">
        <v>11108195</v>
      </c>
      <c r="F23" s="5">
        <v>228521349</v>
      </c>
      <c r="G23" s="83" t="s">
        <v>2966</v>
      </c>
      <c r="H23" s="6">
        <v>1</v>
      </c>
      <c r="I23" s="84">
        <v>300</v>
      </c>
      <c r="J23" s="79">
        <v>260</v>
      </c>
      <c r="K23" s="85">
        <v>0.87</v>
      </c>
      <c r="L23" s="11">
        <v>10000</v>
      </c>
      <c r="M23" s="5">
        <v>8438</v>
      </c>
      <c r="N23" s="12">
        <f t="shared" si="0"/>
        <v>8500</v>
      </c>
      <c r="O23" s="12">
        <f t="shared" si="1"/>
        <v>1500</v>
      </c>
      <c r="P23" s="4" t="s">
        <v>1870</v>
      </c>
      <c r="Q23" s="4" t="s">
        <v>1871</v>
      </c>
      <c r="R23" s="5">
        <v>57</v>
      </c>
      <c r="S23" s="5">
        <v>89</v>
      </c>
      <c r="T23" s="5">
        <v>44</v>
      </c>
      <c r="U23" s="5">
        <v>84</v>
      </c>
      <c r="V23" s="5">
        <f t="shared" si="2"/>
        <v>274</v>
      </c>
      <c r="W23" s="5">
        <f t="shared" si="3"/>
        <v>68.5</v>
      </c>
      <c r="X23" s="5">
        <v>85</v>
      </c>
      <c r="Y23" s="5">
        <v>52</v>
      </c>
      <c r="Z23" s="5">
        <v>75</v>
      </c>
      <c r="AA23" s="5">
        <v>89</v>
      </c>
      <c r="AB23" s="5">
        <f t="shared" si="4"/>
        <v>301</v>
      </c>
      <c r="AC23" s="5">
        <f t="shared" si="5"/>
        <v>75.25</v>
      </c>
      <c r="AD23" s="5">
        <v>83</v>
      </c>
      <c r="AE23" s="5">
        <v>83</v>
      </c>
      <c r="AF23" s="5">
        <v>38</v>
      </c>
      <c r="AG23" s="5">
        <v>64</v>
      </c>
      <c r="AH23" s="5">
        <f t="shared" si="6"/>
        <v>268</v>
      </c>
      <c r="AI23" s="5">
        <f t="shared" si="7"/>
        <v>67</v>
      </c>
      <c r="AJ23" s="5">
        <v>52</v>
      </c>
      <c r="AK23" s="5">
        <v>49</v>
      </c>
      <c r="AL23" s="5">
        <v>36</v>
      </c>
      <c r="AM23" s="5">
        <v>40</v>
      </c>
      <c r="AN23" s="5">
        <f t="shared" si="8"/>
        <v>177</v>
      </c>
      <c r="AO23" s="5">
        <f t="shared" si="9"/>
        <v>44.25</v>
      </c>
      <c r="AP23" s="73"/>
      <c r="AQ23" s="111">
        <f>AVERAGE(Table6[[#This Row],[CA1_Average]],Table6[[#This Row],[CA2_Average]],Table6[[#This Row],[MID_Average]],Table6[[#This Row],[CA3_Average]])</f>
        <v>63.75</v>
      </c>
    </row>
    <row r="24" spans="1:43" ht="30">
      <c r="A24" s="99" t="s">
        <v>54</v>
      </c>
      <c r="B24" s="82" t="s">
        <v>55</v>
      </c>
      <c r="C24" s="4" t="s">
        <v>11</v>
      </c>
      <c r="D24" s="4" t="s">
        <v>2967</v>
      </c>
      <c r="E24" s="5">
        <v>11108947</v>
      </c>
      <c r="F24" s="5">
        <v>234224473</v>
      </c>
      <c r="G24" s="83" t="s">
        <v>2968</v>
      </c>
      <c r="H24" s="6">
        <v>1</v>
      </c>
      <c r="I24" s="84">
        <v>300</v>
      </c>
      <c r="J24" s="79">
        <v>212</v>
      </c>
      <c r="K24" s="85">
        <v>0.71</v>
      </c>
      <c r="L24" s="11">
        <v>10000</v>
      </c>
      <c r="M24" s="5">
        <v>7975</v>
      </c>
      <c r="N24" s="12">
        <f t="shared" si="0"/>
        <v>8000</v>
      </c>
      <c r="O24" s="12">
        <f t="shared" si="1"/>
        <v>2000</v>
      </c>
      <c r="P24" s="4" t="s">
        <v>1872</v>
      </c>
      <c r="Q24" s="4" t="s">
        <v>1873</v>
      </c>
      <c r="R24" s="5">
        <v>58</v>
      </c>
      <c r="S24" s="5">
        <v>88</v>
      </c>
      <c r="T24" s="5">
        <v>43</v>
      </c>
      <c r="U24" s="5">
        <v>70</v>
      </c>
      <c r="V24" s="5">
        <f t="shared" si="2"/>
        <v>259</v>
      </c>
      <c r="W24" s="5">
        <f t="shared" si="3"/>
        <v>64.75</v>
      </c>
      <c r="X24" s="5">
        <v>40</v>
      </c>
      <c r="Y24" s="5">
        <v>67</v>
      </c>
      <c r="Z24" s="5">
        <v>93</v>
      </c>
      <c r="AA24" s="5">
        <v>90</v>
      </c>
      <c r="AB24" s="5">
        <f t="shared" si="4"/>
        <v>290</v>
      </c>
      <c r="AC24" s="5">
        <f t="shared" si="5"/>
        <v>72.5</v>
      </c>
      <c r="AD24" s="5">
        <v>75</v>
      </c>
      <c r="AE24" s="5">
        <v>39</v>
      </c>
      <c r="AF24" s="5">
        <v>79</v>
      </c>
      <c r="AG24" s="5">
        <v>36</v>
      </c>
      <c r="AH24" s="5">
        <f t="shared" si="6"/>
        <v>229</v>
      </c>
      <c r="AI24" s="5">
        <f t="shared" si="7"/>
        <v>57.25</v>
      </c>
      <c r="AJ24" s="5">
        <v>60</v>
      </c>
      <c r="AK24" s="5">
        <v>40</v>
      </c>
      <c r="AL24" s="5">
        <v>83</v>
      </c>
      <c r="AM24" s="5">
        <v>95</v>
      </c>
      <c r="AN24" s="5">
        <f t="shared" si="8"/>
        <v>278</v>
      </c>
      <c r="AO24" s="5">
        <f t="shared" si="9"/>
        <v>69.5</v>
      </c>
      <c r="AP24" s="73"/>
      <c r="AQ24" s="111">
        <f>AVERAGE(Table6[[#This Row],[CA1_Average]],Table6[[#This Row],[CA2_Average]],Table6[[#This Row],[MID_Average]],Table6[[#This Row],[CA3_Average]])</f>
        <v>66</v>
      </c>
    </row>
    <row r="25" spans="1:43" ht="30">
      <c r="A25" s="99" t="s">
        <v>56</v>
      </c>
      <c r="B25" s="82" t="s">
        <v>57</v>
      </c>
      <c r="C25" s="4" t="s">
        <v>14</v>
      </c>
      <c r="D25" s="4" t="s">
        <v>2969</v>
      </c>
      <c r="E25" s="5">
        <v>11106464</v>
      </c>
      <c r="F25" s="5">
        <v>242225916</v>
      </c>
      <c r="G25" s="83" t="s">
        <v>2970</v>
      </c>
      <c r="H25" s="6">
        <v>1</v>
      </c>
      <c r="I25" s="84">
        <v>300</v>
      </c>
      <c r="J25" s="79">
        <v>211</v>
      </c>
      <c r="K25" s="86">
        <v>0.7</v>
      </c>
      <c r="L25" s="11">
        <v>10000</v>
      </c>
      <c r="M25" s="5">
        <v>6090</v>
      </c>
      <c r="N25" s="12">
        <f t="shared" si="0"/>
        <v>6500</v>
      </c>
      <c r="O25" s="12">
        <f t="shared" si="1"/>
        <v>3500</v>
      </c>
      <c r="P25" s="4" t="s">
        <v>1874</v>
      </c>
      <c r="Q25" s="4" t="s">
        <v>1875</v>
      </c>
      <c r="R25" s="5">
        <v>38</v>
      </c>
      <c r="S25" s="5">
        <v>72</v>
      </c>
      <c r="T25" s="5">
        <v>67</v>
      </c>
      <c r="U25" s="5">
        <v>62</v>
      </c>
      <c r="V25" s="5">
        <f t="shared" si="2"/>
        <v>239</v>
      </c>
      <c r="W25" s="5">
        <f t="shared" si="3"/>
        <v>59.75</v>
      </c>
      <c r="X25" s="5">
        <v>72</v>
      </c>
      <c r="Y25" s="5">
        <v>61</v>
      </c>
      <c r="Z25" s="5">
        <v>92</v>
      </c>
      <c r="AA25" s="5">
        <v>68</v>
      </c>
      <c r="AB25" s="5">
        <f t="shared" si="4"/>
        <v>293</v>
      </c>
      <c r="AC25" s="5">
        <f t="shared" si="5"/>
        <v>73.25</v>
      </c>
      <c r="AD25" s="5">
        <v>78</v>
      </c>
      <c r="AE25" s="5">
        <v>95</v>
      </c>
      <c r="AF25" s="5">
        <v>39</v>
      </c>
      <c r="AG25" s="5">
        <v>69</v>
      </c>
      <c r="AH25" s="5">
        <f t="shared" si="6"/>
        <v>281</v>
      </c>
      <c r="AI25" s="5">
        <f t="shared" si="7"/>
        <v>70.25</v>
      </c>
      <c r="AJ25" s="5">
        <v>73</v>
      </c>
      <c r="AK25" s="5">
        <v>92</v>
      </c>
      <c r="AL25" s="5">
        <v>91</v>
      </c>
      <c r="AM25" s="5">
        <v>84</v>
      </c>
      <c r="AN25" s="5">
        <f t="shared" si="8"/>
        <v>340</v>
      </c>
      <c r="AO25" s="5">
        <f t="shared" si="9"/>
        <v>85</v>
      </c>
      <c r="AP25" s="73"/>
      <c r="AQ25" s="111">
        <f>AVERAGE(Table6[[#This Row],[CA1_Average]],Table6[[#This Row],[CA2_Average]],Table6[[#This Row],[MID_Average]],Table6[[#This Row],[CA3_Average]])</f>
        <v>72.0625</v>
      </c>
    </row>
    <row r="26" spans="1:43" ht="30">
      <c r="A26" s="99" t="s">
        <v>58</v>
      </c>
      <c r="B26" s="82" t="s">
        <v>59</v>
      </c>
      <c r="C26" s="4" t="s">
        <v>11</v>
      </c>
      <c r="D26" s="4" t="s">
        <v>2971</v>
      </c>
      <c r="E26" s="5">
        <v>11101840</v>
      </c>
      <c r="F26" s="5">
        <v>244512211</v>
      </c>
      <c r="G26" s="83" t="s">
        <v>2972</v>
      </c>
      <c r="H26" s="6">
        <v>1</v>
      </c>
      <c r="I26" s="84">
        <v>300</v>
      </c>
      <c r="J26" s="79">
        <v>192</v>
      </c>
      <c r="K26" s="85">
        <v>0.64</v>
      </c>
      <c r="L26" s="11">
        <v>10000</v>
      </c>
      <c r="M26" s="5">
        <v>6486</v>
      </c>
      <c r="N26" s="12">
        <f t="shared" si="0"/>
        <v>6500</v>
      </c>
      <c r="O26" s="12">
        <f t="shared" si="1"/>
        <v>3500</v>
      </c>
      <c r="P26" s="4" t="s">
        <v>1876</v>
      </c>
      <c r="Q26" s="4" t="s">
        <v>1877</v>
      </c>
      <c r="R26" s="5">
        <v>40</v>
      </c>
      <c r="S26" s="5">
        <v>84</v>
      </c>
      <c r="T26" s="5">
        <v>96</v>
      </c>
      <c r="U26" s="5">
        <v>66</v>
      </c>
      <c r="V26" s="5">
        <f t="shared" si="2"/>
        <v>286</v>
      </c>
      <c r="W26" s="5">
        <f t="shared" si="3"/>
        <v>71.5</v>
      </c>
      <c r="X26" s="5">
        <v>50</v>
      </c>
      <c r="Y26" s="5">
        <v>87</v>
      </c>
      <c r="Z26" s="5">
        <v>45</v>
      </c>
      <c r="AA26" s="5">
        <v>97</v>
      </c>
      <c r="AB26" s="5">
        <f t="shared" si="4"/>
        <v>279</v>
      </c>
      <c r="AC26" s="5">
        <f t="shared" si="5"/>
        <v>69.75</v>
      </c>
      <c r="AD26" s="5">
        <v>65</v>
      </c>
      <c r="AE26" s="5">
        <v>90</v>
      </c>
      <c r="AF26" s="5">
        <v>53</v>
      </c>
      <c r="AG26" s="5">
        <v>84</v>
      </c>
      <c r="AH26" s="5">
        <f t="shared" si="6"/>
        <v>292</v>
      </c>
      <c r="AI26" s="5">
        <f t="shared" si="7"/>
        <v>73</v>
      </c>
      <c r="AJ26" s="5">
        <v>61</v>
      </c>
      <c r="AK26" s="5">
        <v>69</v>
      </c>
      <c r="AL26" s="5">
        <v>98</v>
      </c>
      <c r="AM26" s="5">
        <v>66</v>
      </c>
      <c r="AN26" s="5">
        <f t="shared" si="8"/>
        <v>294</v>
      </c>
      <c r="AO26" s="5">
        <f t="shared" si="9"/>
        <v>73.5</v>
      </c>
      <c r="AP26" s="73"/>
      <c r="AQ26" s="111">
        <f>AVERAGE(Table6[[#This Row],[CA1_Average]],Table6[[#This Row],[CA2_Average]],Table6[[#This Row],[MID_Average]],Table6[[#This Row],[CA3_Average]])</f>
        <v>71.9375</v>
      </c>
    </row>
    <row r="27" spans="1:43" ht="30">
      <c r="A27" s="99" t="s">
        <v>60</v>
      </c>
      <c r="B27" s="82" t="s">
        <v>61</v>
      </c>
      <c r="C27" s="4" t="s">
        <v>14</v>
      </c>
      <c r="D27" s="4" t="s">
        <v>2973</v>
      </c>
      <c r="E27" s="5">
        <v>11102531</v>
      </c>
      <c r="F27" s="5">
        <v>245561381</v>
      </c>
      <c r="G27" s="83" t="s">
        <v>2974</v>
      </c>
      <c r="H27" s="6">
        <v>1</v>
      </c>
      <c r="I27" s="84">
        <v>300</v>
      </c>
      <c r="J27" s="79">
        <v>292</v>
      </c>
      <c r="K27" s="85">
        <v>0.97</v>
      </c>
      <c r="L27" s="11">
        <v>10000</v>
      </c>
      <c r="M27" s="5">
        <v>6555</v>
      </c>
      <c r="N27" s="12">
        <f t="shared" si="0"/>
        <v>7000</v>
      </c>
      <c r="O27" s="12">
        <f t="shared" si="1"/>
        <v>3000</v>
      </c>
      <c r="P27" s="4" t="s">
        <v>1878</v>
      </c>
      <c r="Q27" s="4" t="s">
        <v>1879</v>
      </c>
      <c r="R27" s="5">
        <v>65</v>
      </c>
      <c r="S27" s="5">
        <v>98</v>
      </c>
      <c r="T27" s="5">
        <v>56</v>
      </c>
      <c r="U27" s="5">
        <v>76</v>
      </c>
      <c r="V27" s="5">
        <f t="shared" si="2"/>
        <v>295</v>
      </c>
      <c r="W27" s="5">
        <f t="shared" si="3"/>
        <v>73.75</v>
      </c>
      <c r="X27" s="5">
        <v>85</v>
      </c>
      <c r="Y27" s="5">
        <v>83</v>
      </c>
      <c r="Z27" s="5">
        <v>51</v>
      </c>
      <c r="AA27" s="5">
        <v>63</v>
      </c>
      <c r="AB27" s="5">
        <f t="shared" si="4"/>
        <v>282</v>
      </c>
      <c r="AC27" s="5">
        <f t="shared" si="5"/>
        <v>70.5</v>
      </c>
      <c r="AD27" s="5">
        <v>89</v>
      </c>
      <c r="AE27" s="5">
        <v>66</v>
      </c>
      <c r="AF27" s="5">
        <v>61</v>
      </c>
      <c r="AG27" s="5">
        <v>61</v>
      </c>
      <c r="AH27" s="5">
        <f t="shared" si="6"/>
        <v>277</v>
      </c>
      <c r="AI27" s="5">
        <f t="shared" si="7"/>
        <v>69.25</v>
      </c>
      <c r="AJ27" s="5">
        <v>80</v>
      </c>
      <c r="AK27" s="5">
        <v>35</v>
      </c>
      <c r="AL27" s="5">
        <v>47</v>
      </c>
      <c r="AM27" s="5">
        <v>87</v>
      </c>
      <c r="AN27" s="5">
        <f t="shared" si="8"/>
        <v>249</v>
      </c>
      <c r="AO27" s="5">
        <f t="shared" si="9"/>
        <v>62.25</v>
      </c>
      <c r="AP27" s="73"/>
      <c r="AQ27" s="111">
        <f>AVERAGE(Table6[[#This Row],[CA1_Average]],Table6[[#This Row],[CA2_Average]],Table6[[#This Row],[MID_Average]],Table6[[#This Row],[CA3_Average]])</f>
        <v>68.9375</v>
      </c>
    </row>
    <row r="28" spans="1:43" ht="30">
      <c r="A28" s="99" t="s">
        <v>62</v>
      </c>
      <c r="B28" s="82" t="s">
        <v>63</v>
      </c>
      <c r="C28" s="4" t="s">
        <v>14</v>
      </c>
      <c r="D28" s="4" t="s">
        <v>2975</v>
      </c>
      <c r="E28" s="5">
        <v>11109061</v>
      </c>
      <c r="F28" s="5">
        <v>247298523</v>
      </c>
      <c r="G28" s="83" t="s">
        <v>2976</v>
      </c>
      <c r="H28" s="6">
        <v>1</v>
      </c>
      <c r="I28" s="84">
        <v>300</v>
      </c>
      <c r="J28" s="79">
        <v>275</v>
      </c>
      <c r="K28" s="85">
        <v>0.92</v>
      </c>
      <c r="L28" s="11">
        <v>10000</v>
      </c>
      <c r="M28" s="5">
        <v>6787</v>
      </c>
      <c r="N28" s="12">
        <f t="shared" si="0"/>
        <v>7000</v>
      </c>
      <c r="O28" s="12">
        <f t="shared" si="1"/>
        <v>3000</v>
      </c>
      <c r="P28" s="4" t="s">
        <v>1830</v>
      </c>
      <c r="Q28" s="4" t="s">
        <v>1880</v>
      </c>
      <c r="R28" s="5">
        <v>87</v>
      </c>
      <c r="S28" s="5">
        <v>51</v>
      </c>
      <c r="T28" s="5">
        <v>60</v>
      </c>
      <c r="U28" s="5">
        <v>44</v>
      </c>
      <c r="V28" s="5">
        <f t="shared" si="2"/>
        <v>242</v>
      </c>
      <c r="W28" s="5">
        <f t="shared" si="3"/>
        <v>60.5</v>
      </c>
      <c r="X28" s="5">
        <v>35</v>
      </c>
      <c r="Y28" s="5">
        <v>87</v>
      </c>
      <c r="Z28" s="5">
        <v>94</v>
      </c>
      <c r="AA28" s="5">
        <v>93</v>
      </c>
      <c r="AB28" s="5">
        <f t="shared" si="4"/>
        <v>309</v>
      </c>
      <c r="AC28" s="5">
        <f t="shared" si="5"/>
        <v>77.25</v>
      </c>
      <c r="AD28" s="5">
        <v>51</v>
      </c>
      <c r="AE28" s="5">
        <v>37</v>
      </c>
      <c r="AF28" s="5">
        <v>41</v>
      </c>
      <c r="AG28" s="5">
        <v>66</v>
      </c>
      <c r="AH28" s="5">
        <f t="shared" si="6"/>
        <v>195</v>
      </c>
      <c r="AI28" s="5">
        <f t="shared" si="7"/>
        <v>48.75</v>
      </c>
      <c r="AJ28" s="5">
        <v>99</v>
      </c>
      <c r="AK28" s="5">
        <v>70</v>
      </c>
      <c r="AL28" s="5">
        <v>96</v>
      </c>
      <c r="AM28" s="5">
        <v>95</v>
      </c>
      <c r="AN28" s="5">
        <f t="shared" si="8"/>
        <v>360</v>
      </c>
      <c r="AO28" s="5">
        <f t="shared" si="9"/>
        <v>90</v>
      </c>
      <c r="AP28" s="73"/>
      <c r="AQ28" s="111">
        <f>AVERAGE(Table6[[#This Row],[CA1_Average]],Table6[[#This Row],[CA2_Average]],Table6[[#This Row],[MID_Average]],Table6[[#This Row],[CA3_Average]])</f>
        <v>69.125</v>
      </c>
    </row>
    <row r="29" spans="1:43" ht="30">
      <c r="A29" s="99" t="s">
        <v>64</v>
      </c>
      <c r="B29" s="82" t="s">
        <v>65</v>
      </c>
      <c r="C29" s="4" t="s">
        <v>14</v>
      </c>
      <c r="D29" s="4" t="s">
        <v>2929</v>
      </c>
      <c r="E29" s="5">
        <v>11106203</v>
      </c>
      <c r="F29" s="5">
        <v>247738257</v>
      </c>
      <c r="G29" s="83" t="s">
        <v>2977</v>
      </c>
      <c r="H29" s="6">
        <v>1</v>
      </c>
      <c r="I29" s="84">
        <v>300</v>
      </c>
      <c r="J29" s="79">
        <v>289</v>
      </c>
      <c r="K29" s="85">
        <v>0.96</v>
      </c>
      <c r="L29" s="11">
        <v>10000</v>
      </c>
      <c r="M29" s="5">
        <v>8836</v>
      </c>
      <c r="N29" s="12">
        <f t="shared" si="0"/>
        <v>9000</v>
      </c>
      <c r="O29" s="12">
        <f t="shared" si="1"/>
        <v>1000</v>
      </c>
      <c r="P29" s="4" t="s">
        <v>1881</v>
      </c>
      <c r="Q29" s="4" t="s">
        <v>1882</v>
      </c>
      <c r="R29" s="5">
        <v>53</v>
      </c>
      <c r="S29" s="5">
        <v>98</v>
      </c>
      <c r="T29" s="5">
        <v>58</v>
      </c>
      <c r="U29" s="5">
        <v>64</v>
      </c>
      <c r="V29" s="5">
        <f t="shared" si="2"/>
        <v>273</v>
      </c>
      <c r="W29" s="5">
        <f t="shared" si="3"/>
        <v>68.25</v>
      </c>
      <c r="X29" s="5">
        <v>57</v>
      </c>
      <c r="Y29" s="5">
        <v>94</v>
      </c>
      <c r="Z29" s="5">
        <v>44</v>
      </c>
      <c r="AA29" s="5">
        <v>76</v>
      </c>
      <c r="AB29" s="5">
        <f t="shared" si="4"/>
        <v>271</v>
      </c>
      <c r="AC29" s="5">
        <f t="shared" si="5"/>
        <v>67.75</v>
      </c>
      <c r="AD29" s="5">
        <v>76</v>
      </c>
      <c r="AE29" s="5">
        <v>66</v>
      </c>
      <c r="AF29" s="5">
        <v>58</v>
      </c>
      <c r="AG29" s="5">
        <v>88</v>
      </c>
      <c r="AH29" s="5">
        <f t="shared" si="6"/>
        <v>288</v>
      </c>
      <c r="AI29" s="5">
        <f t="shared" si="7"/>
        <v>72</v>
      </c>
      <c r="AJ29" s="5">
        <v>98</v>
      </c>
      <c r="AK29" s="5">
        <v>48</v>
      </c>
      <c r="AL29" s="5">
        <v>93</v>
      </c>
      <c r="AM29" s="5">
        <v>84</v>
      </c>
      <c r="AN29" s="5">
        <f t="shared" si="8"/>
        <v>323</v>
      </c>
      <c r="AO29" s="5">
        <f t="shared" si="9"/>
        <v>80.75</v>
      </c>
      <c r="AP29" s="73"/>
      <c r="AQ29" s="111">
        <f>AVERAGE(Table6[[#This Row],[CA1_Average]],Table6[[#This Row],[CA2_Average]],Table6[[#This Row],[MID_Average]],Table6[[#This Row],[CA3_Average]])</f>
        <v>72.1875</v>
      </c>
    </row>
    <row r="30" spans="1:43" ht="30">
      <c r="A30" s="99" t="s">
        <v>66</v>
      </c>
      <c r="B30" s="82" t="s">
        <v>67</v>
      </c>
      <c r="C30" s="4" t="s">
        <v>11</v>
      </c>
      <c r="D30" s="4" t="s">
        <v>2978</v>
      </c>
      <c r="E30" s="5">
        <v>11108179</v>
      </c>
      <c r="F30" s="5">
        <v>249054374</v>
      </c>
      <c r="G30" s="83" t="s">
        <v>2979</v>
      </c>
      <c r="H30" s="6">
        <v>1</v>
      </c>
      <c r="I30" s="84">
        <v>300</v>
      </c>
      <c r="J30" s="79">
        <v>226</v>
      </c>
      <c r="K30" s="85">
        <v>0.75</v>
      </c>
      <c r="L30" s="11">
        <v>10000</v>
      </c>
      <c r="M30" s="5">
        <v>7688</v>
      </c>
      <c r="N30" s="12">
        <f t="shared" si="0"/>
        <v>8000</v>
      </c>
      <c r="O30" s="12">
        <f t="shared" si="1"/>
        <v>2000</v>
      </c>
      <c r="P30" s="4" t="s">
        <v>1883</v>
      </c>
      <c r="Q30" s="4" t="s">
        <v>1884</v>
      </c>
      <c r="R30" s="5">
        <v>97</v>
      </c>
      <c r="S30" s="5">
        <v>53</v>
      </c>
      <c r="T30" s="5">
        <v>55</v>
      </c>
      <c r="U30" s="5">
        <v>86</v>
      </c>
      <c r="V30" s="5">
        <f t="shared" si="2"/>
        <v>291</v>
      </c>
      <c r="W30" s="5">
        <f t="shared" si="3"/>
        <v>72.75</v>
      </c>
      <c r="X30" s="5">
        <v>89</v>
      </c>
      <c r="Y30" s="5">
        <v>64</v>
      </c>
      <c r="Z30" s="5">
        <v>37</v>
      </c>
      <c r="AA30" s="5">
        <v>45</v>
      </c>
      <c r="AB30" s="5">
        <f t="shared" si="4"/>
        <v>235</v>
      </c>
      <c r="AC30" s="5">
        <f t="shared" si="5"/>
        <v>58.75</v>
      </c>
      <c r="AD30" s="5">
        <v>48</v>
      </c>
      <c r="AE30" s="5">
        <v>57</v>
      </c>
      <c r="AF30" s="5">
        <v>43</v>
      </c>
      <c r="AG30" s="5">
        <v>55</v>
      </c>
      <c r="AH30" s="5">
        <f t="shared" si="6"/>
        <v>203</v>
      </c>
      <c r="AI30" s="5">
        <f t="shared" si="7"/>
        <v>50.75</v>
      </c>
      <c r="AJ30" s="5">
        <v>78</v>
      </c>
      <c r="AK30" s="5">
        <v>61</v>
      </c>
      <c r="AL30" s="5">
        <v>35</v>
      </c>
      <c r="AM30" s="5">
        <v>72</v>
      </c>
      <c r="AN30" s="5">
        <f t="shared" si="8"/>
        <v>246</v>
      </c>
      <c r="AO30" s="5">
        <f t="shared" si="9"/>
        <v>61.5</v>
      </c>
      <c r="AP30" s="73"/>
      <c r="AQ30" s="111">
        <f>AVERAGE(Table6[[#This Row],[CA1_Average]],Table6[[#This Row],[CA2_Average]],Table6[[#This Row],[MID_Average]],Table6[[#This Row],[CA3_Average]])</f>
        <v>60.9375</v>
      </c>
    </row>
    <row r="31" spans="1:43" ht="30">
      <c r="A31" s="99" t="s">
        <v>68</v>
      </c>
      <c r="B31" s="82" t="s">
        <v>69</v>
      </c>
      <c r="C31" s="4" t="s">
        <v>11</v>
      </c>
      <c r="D31" s="4" t="s">
        <v>2980</v>
      </c>
      <c r="E31" s="5">
        <v>11105862</v>
      </c>
      <c r="F31" s="5">
        <v>261059640</v>
      </c>
      <c r="G31" s="83" t="s">
        <v>2981</v>
      </c>
      <c r="H31" s="6">
        <v>1</v>
      </c>
      <c r="I31" s="84">
        <v>300</v>
      </c>
      <c r="J31" s="79">
        <v>278</v>
      </c>
      <c r="K31" s="85">
        <v>0.93</v>
      </c>
      <c r="L31" s="11">
        <v>10000</v>
      </c>
      <c r="M31" s="5">
        <v>6797</v>
      </c>
      <c r="N31" s="12">
        <f t="shared" si="0"/>
        <v>7000</v>
      </c>
      <c r="O31" s="12">
        <f t="shared" si="1"/>
        <v>3000</v>
      </c>
      <c r="P31" s="4" t="s">
        <v>1834</v>
      </c>
      <c r="Q31" s="4" t="s">
        <v>1885</v>
      </c>
      <c r="R31" s="5">
        <v>99</v>
      </c>
      <c r="S31" s="5">
        <v>96</v>
      </c>
      <c r="T31" s="5">
        <v>39</v>
      </c>
      <c r="U31" s="5">
        <v>90</v>
      </c>
      <c r="V31" s="5">
        <f t="shared" si="2"/>
        <v>324</v>
      </c>
      <c r="W31" s="5">
        <f t="shared" si="3"/>
        <v>81</v>
      </c>
      <c r="X31" s="5">
        <v>67</v>
      </c>
      <c r="Y31" s="5">
        <v>81</v>
      </c>
      <c r="Z31" s="5">
        <v>90</v>
      </c>
      <c r="AA31" s="5">
        <v>92</v>
      </c>
      <c r="AB31" s="5">
        <f t="shared" si="4"/>
        <v>330</v>
      </c>
      <c r="AC31" s="5">
        <f t="shared" si="5"/>
        <v>82.5</v>
      </c>
      <c r="AD31" s="5">
        <v>75</v>
      </c>
      <c r="AE31" s="5">
        <v>73</v>
      </c>
      <c r="AF31" s="5">
        <v>64</v>
      </c>
      <c r="AG31" s="5">
        <v>47</v>
      </c>
      <c r="AH31" s="5">
        <f t="shared" si="6"/>
        <v>259</v>
      </c>
      <c r="AI31" s="5">
        <f t="shared" si="7"/>
        <v>64.75</v>
      </c>
      <c r="AJ31" s="5">
        <v>76</v>
      </c>
      <c r="AK31" s="5">
        <v>40</v>
      </c>
      <c r="AL31" s="5">
        <v>49</v>
      </c>
      <c r="AM31" s="5">
        <v>38</v>
      </c>
      <c r="AN31" s="5">
        <f t="shared" si="8"/>
        <v>203</v>
      </c>
      <c r="AO31" s="5">
        <f t="shared" si="9"/>
        <v>50.75</v>
      </c>
      <c r="AP31" s="73"/>
      <c r="AQ31" s="111">
        <f>AVERAGE(Table6[[#This Row],[CA1_Average]],Table6[[#This Row],[CA2_Average]],Table6[[#This Row],[MID_Average]],Table6[[#This Row],[CA3_Average]])</f>
        <v>69.75</v>
      </c>
    </row>
    <row r="32" spans="1:43" ht="30">
      <c r="A32" s="99" t="s">
        <v>70</v>
      </c>
      <c r="B32" s="82" t="s">
        <v>71</v>
      </c>
      <c r="C32" s="4" t="s">
        <v>14</v>
      </c>
      <c r="D32" s="4" t="s">
        <v>2982</v>
      </c>
      <c r="E32" s="5">
        <v>11108832</v>
      </c>
      <c r="F32" s="5">
        <v>280968312</v>
      </c>
      <c r="G32" s="83" t="s">
        <v>2983</v>
      </c>
      <c r="H32" s="6">
        <v>1</v>
      </c>
      <c r="I32" s="84">
        <v>300</v>
      </c>
      <c r="J32" s="79">
        <v>272</v>
      </c>
      <c r="K32" s="85">
        <v>0.91</v>
      </c>
      <c r="L32" s="11">
        <v>10000</v>
      </c>
      <c r="M32" s="5">
        <v>7434</v>
      </c>
      <c r="N32" s="12">
        <f t="shared" si="0"/>
        <v>7500</v>
      </c>
      <c r="O32" s="12">
        <f t="shared" si="1"/>
        <v>2500</v>
      </c>
      <c r="P32" s="4" t="s">
        <v>1886</v>
      </c>
      <c r="Q32" s="4" t="s">
        <v>1887</v>
      </c>
      <c r="R32" s="5">
        <v>99</v>
      </c>
      <c r="S32" s="5">
        <v>94</v>
      </c>
      <c r="T32" s="5">
        <v>89</v>
      </c>
      <c r="U32" s="5">
        <v>87</v>
      </c>
      <c r="V32" s="5">
        <f t="shared" si="2"/>
        <v>369</v>
      </c>
      <c r="W32" s="5">
        <f t="shared" si="3"/>
        <v>92.25</v>
      </c>
      <c r="X32" s="5">
        <v>78</v>
      </c>
      <c r="Y32" s="5">
        <v>49</v>
      </c>
      <c r="Z32" s="5">
        <v>86</v>
      </c>
      <c r="AA32" s="5">
        <v>61</v>
      </c>
      <c r="AB32" s="5">
        <f t="shared" si="4"/>
        <v>274</v>
      </c>
      <c r="AC32" s="5">
        <f t="shared" si="5"/>
        <v>68.5</v>
      </c>
      <c r="AD32" s="5">
        <v>97</v>
      </c>
      <c r="AE32" s="5">
        <v>71</v>
      </c>
      <c r="AF32" s="5">
        <v>46</v>
      </c>
      <c r="AG32" s="5">
        <v>88</v>
      </c>
      <c r="AH32" s="5">
        <f t="shared" si="6"/>
        <v>302</v>
      </c>
      <c r="AI32" s="5">
        <f t="shared" si="7"/>
        <v>75.5</v>
      </c>
      <c r="AJ32" s="5">
        <v>60</v>
      </c>
      <c r="AK32" s="5">
        <v>44</v>
      </c>
      <c r="AL32" s="5">
        <v>68</v>
      </c>
      <c r="AM32" s="5">
        <v>97</v>
      </c>
      <c r="AN32" s="5">
        <f t="shared" si="8"/>
        <v>269</v>
      </c>
      <c r="AO32" s="5">
        <f t="shared" si="9"/>
        <v>67.25</v>
      </c>
      <c r="AP32" s="73"/>
      <c r="AQ32" s="111">
        <f>AVERAGE(Table6[[#This Row],[CA1_Average]],Table6[[#This Row],[CA2_Average]],Table6[[#This Row],[MID_Average]],Table6[[#This Row],[CA3_Average]])</f>
        <v>75.875</v>
      </c>
    </row>
    <row r="33" spans="1:43" ht="30">
      <c r="A33" s="99" t="s">
        <v>72</v>
      </c>
      <c r="B33" s="82" t="s">
        <v>73</v>
      </c>
      <c r="C33" s="4" t="s">
        <v>14</v>
      </c>
      <c r="D33" s="4" t="s">
        <v>2984</v>
      </c>
      <c r="E33" s="5">
        <v>11100000</v>
      </c>
      <c r="F33" s="5">
        <v>301160500</v>
      </c>
      <c r="G33" s="83" t="s">
        <v>2985</v>
      </c>
      <c r="H33" s="6">
        <v>1</v>
      </c>
      <c r="I33" s="84">
        <v>300</v>
      </c>
      <c r="J33" s="79">
        <v>216</v>
      </c>
      <c r="K33" s="85">
        <v>0.72</v>
      </c>
      <c r="L33" s="11">
        <v>10000</v>
      </c>
      <c r="M33" s="5">
        <v>9480</v>
      </c>
      <c r="N33" s="12">
        <f t="shared" si="0"/>
        <v>9500</v>
      </c>
      <c r="O33" s="12">
        <f t="shared" si="1"/>
        <v>500</v>
      </c>
      <c r="P33" s="4" t="s">
        <v>1888</v>
      </c>
      <c r="Q33" s="4" t="s">
        <v>1889</v>
      </c>
      <c r="R33" s="5">
        <v>70</v>
      </c>
      <c r="S33" s="5">
        <v>49</v>
      </c>
      <c r="T33" s="5">
        <v>98</v>
      </c>
      <c r="U33" s="5">
        <v>71</v>
      </c>
      <c r="V33" s="5">
        <f t="shared" si="2"/>
        <v>288</v>
      </c>
      <c r="W33" s="5">
        <f t="shared" si="3"/>
        <v>72</v>
      </c>
      <c r="X33" s="5">
        <v>78</v>
      </c>
      <c r="Y33" s="5">
        <v>85</v>
      </c>
      <c r="Z33" s="5">
        <v>45</v>
      </c>
      <c r="AA33" s="5">
        <v>81</v>
      </c>
      <c r="AB33" s="5">
        <f t="shared" si="4"/>
        <v>289</v>
      </c>
      <c r="AC33" s="5">
        <f t="shared" si="5"/>
        <v>72.25</v>
      </c>
      <c r="AD33" s="5">
        <v>69</v>
      </c>
      <c r="AE33" s="5">
        <v>51</v>
      </c>
      <c r="AF33" s="5">
        <v>40</v>
      </c>
      <c r="AG33" s="5">
        <v>42</v>
      </c>
      <c r="AH33" s="5">
        <f t="shared" si="6"/>
        <v>202</v>
      </c>
      <c r="AI33" s="5">
        <f t="shared" si="7"/>
        <v>50.5</v>
      </c>
      <c r="AJ33" s="5">
        <v>70</v>
      </c>
      <c r="AK33" s="5">
        <v>58</v>
      </c>
      <c r="AL33" s="5">
        <v>81</v>
      </c>
      <c r="AM33" s="5">
        <v>98</v>
      </c>
      <c r="AN33" s="5">
        <f t="shared" si="8"/>
        <v>307</v>
      </c>
      <c r="AO33" s="5">
        <f t="shared" si="9"/>
        <v>76.75</v>
      </c>
      <c r="AP33" s="73"/>
      <c r="AQ33" s="111">
        <f>AVERAGE(Table6[[#This Row],[CA1_Average]],Table6[[#This Row],[CA2_Average]],Table6[[#This Row],[MID_Average]],Table6[[#This Row],[CA3_Average]])</f>
        <v>67.875</v>
      </c>
    </row>
    <row r="34" spans="1:43" ht="30">
      <c r="A34" s="99" t="s">
        <v>74</v>
      </c>
      <c r="B34" s="82" t="s">
        <v>75</v>
      </c>
      <c r="C34" s="4" t="s">
        <v>14</v>
      </c>
      <c r="D34" s="4" t="s">
        <v>2986</v>
      </c>
      <c r="E34" s="5">
        <v>11106682</v>
      </c>
      <c r="F34" s="5">
        <v>303042175</v>
      </c>
      <c r="G34" s="83" t="s">
        <v>2987</v>
      </c>
      <c r="H34" s="6">
        <v>1</v>
      </c>
      <c r="I34" s="84">
        <v>300</v>
      </c>
      <c r="J34" s="79">
        <v>195</v>
      </c>
      <c r="K34" s="85">
        <v>0.65</v>
      </c>
      <c r="L34" s="11">
        <v>10000</v>
      </c>
      <c r="M34" s="5">
        <v>9926</v>
      </c>
      <c r="N34" s="12">
        <f t="shared" si="0"/>
        <v>10000</v>
      </c>
      <c r="O34" s="12">
        <f t="shared" si="1"/>
        <v>0</v>
      </c>
      <c r="P34" s="4" t="s">
        <v>1840</v>
      </c>
      <c r="Q34" s="4" t="s">
        <v>1890</v>
      </c>
      <c r="R34" s="5">
        <v>48</v>
      </c>
      <c r="S34" s="5">
        <v>76</v>
      </c>
      <c r="T34" s="5">
        <v>97</v>
      </c>
      <c r="U34" s="5">
        <v>57</v>
      </c>
      <c r="V34" s="5">
        <f t="shared" si="2"/>
        <v>278</v>
      </c>
      <c r="W34" s="5">
        <f t="shared" si="3"/>
        <v>69.5</v>
      </c>
      <c r="X34" s="5">
        <v>95</v>
      </c>
      <c r="Y34" s="5">
        <v>38</v>
      </c>
      <c r="Z34" s="5">
        <v>93</v>
      </c>
      <c r="AA34" s="5">
        <v>43</v>
      </c>
      <c r="AB34" s="5">
        <f t="shared" si="4"/>
        <v>269</v>
      </c>
      <c r="AC34" s="5">
        <f t="shared" si="5"/>
        <v>67.25</v>
      </c>
      <c r="AD34" s="5">
        <v>96</v>
      </c>
      <c r="AE34" s="5">
        <v>94</v>
      </c>
      <c r="AF34" s="5">
        <v>69</v>
      </c>
      <c r="AG34" s="5">
        <v>52</v>
      </c>
      <c r="AH34" s="5">
        <f t="shared" si="6"/>
        <v>311</v>
      </c>
      <c r="AI34" s="5">
        <f t="shared" si="7"/>
        <v>77.75</v>
      </c>
      <c r="AJ34" s="5">
        <v>43</v>
      </c>
      <c r="AK34" s="5">
        <v>71</v>
      </c>
      <c r="AL34" s="5">
        <v>54</v>
      </c>
      <c r="AM34" s="5">
        <v>61</v>
      </c>
      <c r="AN34" s="5">
        <f t="shared" si="8"/>
        <v>229</v>
      </c>
      <c r="AO34" s="5">
        <f t="shared" si="9"/>
        <v>57.25</v>
      </c>
      <c r="AP34" s="73"/>
      <c r="AQ34" s="111">
        <f>AVERAGE(Table6[[#This Row],[CA1_Average]],Table6[[#This Row],[CA2_Average]],Table6[[#This Row],[MID_Average]],Table6[[#This Row],[CA3_Average]])</f>
        <v>67.9375</v>
      </c>
    </row>
    <row r="35" spans="1:43" ht="30">
      <c r="A35" s="99" t="s">
        <v>76</v>
      </c>
      <c r="B35" s="82" t="s">
        <v>77</v>
      </c>
      <c r="C35" s="4" t="s">
        <v>14</v>
      </c>
      <c r="D35" s="4" t="s">
        <v>2988</v>
      </c>
      <c r="E35" s="5">
        <v>11108680</v>
      </c>
      <c r="F35" s="5">
        <v>308027736</v>
      </c>
      <c r="G35" s="83" t="s">
        <v>2989</v>
      </c>
      <c r="H35" s="6">
        <v>1</v>
      </c>
      <c r="I35" s="84">
        <v>300</v>
      </c>
      <c r="J35" s="79">
        <v>282</v>
      </c>
      <c r="K35" s="85">
        <v>0.94</v>
      </c>
      <c r="L35" s="11">
        <v>10000</v>
      </c>
      <c r="M35" s="5">
        <v>7194</v>
      </c>
      <c r="N35" s="12">
        <f t="shared" si="0"/>
        <v>7500</v>
      </c>
      <c r="O35" s="12">
        <f t="shared" si="1"/>
        <v>2500</v>
      </c>
      <c r="P35" s="4" t="s">
        <v>1842</v>
      </c>
      <c r="Q35" s="4" t="s">
        <v>1891</v>
      </c>
      <c r="R35" s="5">
        <v>94</v>
      </c>
      <c r="S35" s="5">
        <v>36</v>
      </c>
      <c r="T35" s="5">
        <v>95</v>
      </c>
      <c r="U35" s="5">
        <v>93</v>
      </c>
      <c r="V35" s="5">
        <f t="shared" si="2"/>
        <v>318</v>
      </c>
      <c r="W35" s="5">
        <f t="shared" si="3"/>
        <v>79.5</v>
      </c>
      <c r="X35" s="5">
        <v>84</v>
      </c>
      <c r="Y35" s="5">
        <v>57</v>
      </c>
      <c r="Z35" s="5">
        <v>80</v>
      </c>
      <c r="AA35" s="5">
        <v>59</v>
      </c>
      <c r="AB35" s="5">
        <f t="shared" si="4"/>
        <v>280</v>
      </c>
      <c r="AC35" s="5">
        <f t="shared" si="5"/>
        <v>70</v>
      </c>
      <c r="AD35" s="5">
        <v>68</v>
      </c>
      <c r="AE35" s="5">
        <v>89</v>
      </c>
      <c r="AF35" s="5">
        <v>83</v>
      </c>
      <c r="AG35" s="5">
        <v>71</v>
      </c>
      <c r="AH35" s="5">
        <f t="shared" si="6"/>
        <v>311</v>
      </c>
      <c r="AI35" s="5">
        <f t="shared" si="7"/>
        <v>77.75</v>
      </c>
      <c r="AJ35" s="5">
        <v>78</v>
      </c>
      <c r="AK35" s="5">
        <v>82</v>
      </c>
      <c r="AL35" s="5">
        <v>72</v>
      </c>
      <c r="AM35" s="5">
        <v>66</v>
      </c>
      <c r="AN35" s="5">
        <f t="shared" si="8"/>
        <v>298</v>
      </c>
      <c r="AO35" s="5">
        <f t="shared" si="9"/>
        <v>74.5</v>
      </c>
      <c r="AP35" s="73"/>
      <c r="AQ35" s="111">
        <f>AVERAGE(Table6[[#This Row],[CA1_Average]],Table6[[#This Row],[CA2_Average]],Table6[[#This Row],[MID_Average]],Table6[[#This Row],[CA3_Average]])</f>
        <v>75.4375</v>
      </c>
    </row>
    <row r="36" spans="1:43" ht="30">
      <c r="A36" s="99" t="s">
        <v>78</v>
      </c>
      <c r="B36" s="82" t="s">
        <v>79</v>
      </c>
      <c r="C36" s="4" t="s">
        <v>11</v>
      </c>
      <c r="D36" s="4" t="s">
        <v>2990</v>
      </c>
      <c r="E36" s="5">
        <v>11105494</v>
      </c>
      <c r="F36" s="5">
        <v>312640555</v>
      </c>
      <c r="G36" s="83" t="s">
        <v>2991</v>
      </c>
      <c r="H36" s="6">
        <v>1</v>
      </c>
      <c r="I36" s="84">
        <v>300</v>
      </c>
      <c r="J36" s="79">
        <v>295</v>
      </c>
      <c r="K36" s="85">
        <v>0.98</v>
      </c>
      <c r="L36" s="11">
        <v>10000</v>
      </c>
      <c r="M36" s="5">
        <v>9275</v>
      </c>
      <c r="N36" s="12">
        <f t="shared" si="0"/>
        <v>9500</v>
      </c>
      <c r="O36" s="12">
        <f t="shared" si="1"/>
        <v>500</v>
      </c>
      <c r="P36" s="4" t="s">
        <v>1844</v>
      </c>
      <c r="Q36" s="4" t="s">
        <v>1892</v>
      </c>
      <c r="R36" s="5">
        <v>46</v>
      </c>
      <c r="S36" s="5">
        <v>95</v>
      </c>
      <c r="T36" s="5">
        <v>43</v>
      </c>
      <c r="U36" s="5">
        <v>45</v>
      </c>
      <c r="V36" s="5">
        <f t="shared" si="2"/>
        <v>229</v>
      </c>
      <c r="W36" s="5">
        <f t="shared" si="3"/>
        <v>57.25</v>
      </c>
      <c r="X36" s="5">
        <v>77</v>
      </c>
      <c r="Y36" s="5">
        <v>54</v>
      </c>
      <c r="Z36" s="5">
        <v>87</v>
      </c>
      <c r="AA36" s="5">
        <v>82</v>
      </c>
      <c r="AB36" s="5">
        <f t="shared" si="4"/>
        <v>300</v>
      </c>
      <c r="AC36" s="5">
        <f t="shared" si="5"/>
        <v>75</v>
      </c>
      <c r="AD36" s="5">
        <v>67</v>
      </c>
      <c r="AE36" s="5">
        <v>99</v>
      </c>
      <c r="AF36" s="5">
        <v>82</v>
      </c>
      <c r="AG36" s="5">
        <v>83</v>
      </c>
      <c r="AH36" s="5">
        <f t="shared" si="6"/>
        <v>331</v>
      </c>
      <c r="AI36" s="5">
        <f t="shared" si="7"/>
        <v>82.75</v>
      </c>
      <c r="AJ36" s="5">
        <v>67</v>
      </c>
      <c r="AK36" s="5">
        <v>73</v>
      </c>
      <c r="AL36" s="5">
        <v>46</v>
      </c>
      <c r="AM36" s="5">
        <v>87</v>
      </c>
      <c r="AN36" s="5">
        <f t="shared" si="8"/>
        <v>273</v>
      </c>
      <c r="AO36" s="5">
        <f t="shared" si="9"/>
        <v>68.25</v>
      </c>
      <c r="AP36" s="73"/>
      <c r="AQ36" s="111">
        <f>AVERAGE(Table6[[#This Row],[CA1_Average]],Table6[[#This Row],[CA2_Average]],Table6[[#This Row],[MID_Average]],Table6[[#This Row],[CA3_Average]])</f>
        <v>70.8125</v>
      </c>
    </row>
    <row r="37" spans="1:43" ht="30">
      <c r="A37" s="99" t="s">
        <v>80</v>
      </c>
      <c r="B37" s="82" t="s">
        <v>81</v>
      </c>
      <c r="C37" s="4" t="s">
        <v>11</v>
      </c>
      <c r="D37" s="4" t="s">
        <v>2992</v>
      </c>
      <c r="E37" s="5">
        <v>11103183</v>
      </c>
      <c r="F37" s="5">
        <v>336957309</v>
      </c>
      <c r="G37" s="83" t="s">
        <v>2993</v>
      </c>
      <c r="H37" s="6">
        <v>1</v>
      </c>
      <c r="I37" s="84">
        <v>300</v>
      </c>
      <c r="J37" s="79">
        <v>199</v>
      </c>
      <c r="K37" s="85">
        <v>0.66</v>
      </c>
      <c r="L37" s="11">
        <v>10000</v>
      </c>
      <c r="M37" s="5">
        <v>9458</v>
      </c>
      <c r="N37" s="12">
        <f t="shared" si="0"/>
        <v>9500</v>
      </c>
      <c r="O37" s="12">
        <f t="shared" si="1"/>
        <v>500</v>
      </c>
      <c r="P37" s="4" t="s">
        <v>1893</v>
      </c>
      <c r="Q37" s="4" t="s">
        <v>1894</v>
      </c>
      <c r="R37" s="5">
        <v>74</v>
      </c>
      <c r="S37" s="5">
        <v>41</v>
      </c>
      <c r="T37" s="5">
        <v>83</v>
      </c>
      <c r="U37" s="5">
        <v>91</v>
      </c>
      <c r="V37" s="5">
        <f t="shared" si="2"/>
        <v>289</v>
      </c>
      <c r="W37" s="5">
        <f t="shared" si="3"/>
        <v>72.25</v>
      </c>
      <c r="X37" s="5">
        <v>56</v>
      </c>
      <c r="Y37" s="5">
        <v>89</v>
      </c>
      <c r="Z37" s="5">
        <v>35</v>
      </c>
      <c r="AA37" s="5">
        <v>90</v>
      </c>
      <c r="AB37" s="5">
        <f t="shared" si="4"/>
        <v>270</v>
      </c>
      <c r="AC37" s="5">
        <f t="shared" si="5"/>
        <v>67.5</v>
      </c>
      <c r="AD37" s="5">
        <v>80</v>
      </c>
      <c r="AE37" s="5">
        <v>42</v>
      </c>
      <c r="AF37" s="5">
        <v>62</v>
      </c>
      <c r="AG37" s="5">
        <v>61</v>
      </c>
      <c r="AH37" s="5">
        <f t="shared" si="6"/>
        <v>245</v>
      </c>
      <c r="AI37" s="5">
        <f t="shared" si="7"/>
        <v>61.25</v>
      </c>
      <c r="AJ37" s="5">
        <v>56</v>
      </c>
      <c r="AK37" s="5">
        <v>47</v>
      </c>
      <c r="AL37" s="5">
        <v>76</v>
      </c>
      <c r="AM37" s="5">
        <v>77</v>
      </c>
      <c r="AN37" s="5">
        <f t="shared" si="8"/>
        <v>256</v>
      </c>
      <c r="AO37" s="5">
        <f t="shared" si="9"/>
        <v>64</v>
      </c>
      <c r="AP37" s="73"/>
      <c r="AQ37" s="111">
        <f>AVERAGE(Table6[[#This Row],[CA1_Average]],Table6[[#This Row],[CA2_Average]],Table6[[#This Row],[MID_Average]],Table6[[#This Row],[CA3_Average]])</f>
        <v>66.25</v>
      </c>
    </row>
    <row r="38" spans="1:43" ht="30">
      <c r="A38" s="99" t="s">
        <v>82</v>
      </c>
      <c r="B38" s="82" t="s">
        <v>83</v>
      </c>
      <c r="C38" s="4" t="s">
        <v>14</v>
      </c>
      <c r="D38" s="4" t="s">
        <v>2994</v>
      </c>
      <c r="E38" s="5">
        <v>11107323</v>
      </c>
      <c r="F38" s="5">
        <v>353489030</v>
      </c>
      <c r="G38" s="83" t="s">
        <v>2995</v>
      </c>
      <c r="H38" s="6">
        <v>1</v>
      </c>
      <c r="I38" s="84">
        <v>300</v>
      </c>
      <c r="J38" s="79">
        <v>231</v>
      </c>
      <c r="K38" s="85">
        <v>0.77</v>
      </c>
      <c r="L38" s="11">
        <v>10000</v>
      </c>
      <c r="M38" s="5">
        <v>6181</v>
      </c>
      <c r="N38" s="12">
        <f t="shared" si="0"/>
        <v>6500</v>
      </c>
      <c r="O38" s="12">
        <f t="shared" si="1"/>
        <v>3500</v>
      </c>
      <c r="P38" s="4" t="s">
        <v>1848</v>
      </c>
      <c r="Q38" s="4" t="s">
        <v>1895</v>
      </c>
      <c r="R38" s="5">
        <v>68</v>
      </c>
      <c r="S38" s="5">
        <v>35</v>
      </c>
      <c r="T38" s="5">
        <v>37</v>
      </c>
      <c r="U38" s="5">
        <v>80</v>
      </c>
      <c r="V38" s="5">
        <f t="shared" si="2"/>
        <v>220</v>
      </c>
      <c r="W38" s="5">
        <f t="shared" si="3"/>
        <v>55</v>
      </c>
      <c r="X38" s="5">
        <v>93</v>
      </c>
      <c r="Y38" s="5">
        <v>91</v>
      </c>
      <c r="Z38" s="5">
        <v>70</v>
      </c>
      <c r="AA38" s="5">
        <v>95</v>
      </c>
      <c r="AB38" s="5">
        <f t="shared" si="4"/>
        <v>349</v>
      </c>
      <c r="AC38" s="5">
        <f t="shared" si="5"/>
        <v>87.25</v>
      </c>
      <c r="AD38" s="5">
        <v>78</v>
      </c>
      <c r="AE38" s="5">
        <v>48</v>
      </c>
      <c r="AF38" s="5">
        <v>85</v>
      </c>
      <c r="AG38" s="5">
        <v>73</v>
      </c>
      <c r="AH38" s="5">
        <f t="shared" si="6"/>
        <v>284</v>
      </c>
      <c r="AI38" s="5">
        <f t="shared" si="7"/>
        <v>71</v>
      </c>
      <c r="AJ38" s="5">
        <v>87</v>
      </c>
      <c r="AK38" s="5">
        <v>87</v>
      </c>
      <c r="AL38" s="5">
        <v>83</v>
      </c>
      <c r="AM38" s="5">
        <v>46</v>
      </c>
      <c r="AN38" s="5">
        <f t="shared" si="8"/>
        <v>303</v>
      </c>
      <c r="AO38" s="5">
        <f t="shared" si="9"/>
        <v>75.75</v>
      </c>
      <c r="AP38" s="73"/>
      <c r="AQ38" s="111">
        <f>AVERAGE(Table6[[#This Row],[CA1_Average]],Table6[[#This Row],[CA2_Average]],Table6[[#This Row],[MID_Average]],Table6[[#This Row],[CA3_Average]])</f>
        <v>72.25</v>
      </c>
    </row>
    <row r="39" spans="1:43" ht="30">
      <c r="A39" s="99" t="s">
        <v>84</v>
      </c>
      <c r="B39" s="82" t="s">
        <v>85</v>
      </c>
      <c r="C39" s="4" t="s">
        <v>11</v>
      </c>
      <c r="D39" s="4" t="s">
        <v>2996</v>
      </c>
      <c r="E39" s="5">
        <v>11104249</v>
      </c>
      <c r="F39" s="5">
        <v>367524313</v>
      </c>
      <c r="G39" s="83" t="s">
        <v>2997</v>
      </c>
      <c r="H39" s="6">
        <v>1</v>
      </c>
      <c r="I39" s="84">
        <v>300</v>
      </c>
      <c r="J39" s="79">
        <v>211</v>
      </c>
      <c r="K39" s="86">
        <v>0.7</v>
      </c>
      <c r="L39" s="11">
        <v>10000</v>
      </c>
      <c r="M39" s="5">
        <v>5454</v>
      </c>
      <c r="N39" s="12">
        <f t="shared" si="0"/>
        <v>5500</v>
      </c>
      <c r="O39" s="12">
        <f t="shared" si="1"/>
        <v>4500</v>
      </c>
      <c r="P39" s="4" t="s">
        <v>1896</v>
      </c>
      <c r="Q39" s="4" t="s">
        <v>1897</v>
      </c>
      <c r="R39" s="5">
        <v>54</v>
      </c>
      <c r="S39" s="5">
        <v>94</v>
      </c>
      <c r="T39" s="5">
        <v>43</v>
      </c>
      <c r="U39" s="5">
        <v>84</v>
      </c>
      <c r="V39" s="5">
        <f t="shared" si="2"/>
        <v>275</v>
      </c>
      <c r="W39" s="5">
        <f t="shared" si="3"/>
        <v>68.75</v>
      </c>
      <c r="X39" s="5">
        <v>45</v>
      </c>
      <c r="Y39" s="5">
        <v>81</v>
      </c>
      <c r="Z39" s="5">
        <v>93</v>
      </c>
      <c r="AA39" s="5">
        <v>91</v>
      </c>
      <c r="AB39" s="5">
        <f t="shared" si="4"/>
        <v>310</v>
      </c>
      <c r="AC39" s="5">
        <f t="shared" si="5"/>
        <v>77.5</v>
      </c>
      <c r="AD39" s="5">
        <v>53</v>
      </c>
      <c r="AE39" s="5">
        <v>39</v>
      </c>
      <c r="AF39" s="5">
        <v>64</v>
      </c>
      <c r="AG39" s="5">
        <v>54</v>
      </c>
      <c r="AH39" s="5">
        <f t="shared" si="6"/>
        <v>210</v>
      </c>
      <c r="AI39" s="5">
        <f t="shared" si="7"/>
        <v>52.5</v>
      </c>
      <c r="AJ39" s="5">
        <v>96</v>
      </c>
      <c r="AK39" s="5">
        <v>37</v>
      </c>
      <c r="AL39" s="5">
        <v>79</v>
      </c>
      <c r="AM39" s="5">
        <v>56</v>
      </c>
      <c r="AN39" s="5">
        <f t="shared" si="8"/>
        <v>268</v>
      </c>
      <c r="AO39" s="5">
        <f t="shared" si="9"/>
        <v>67</v>
      </c>
      <c r="AP39" s="73"/>
      <c r="AQ39" s="111">
        <f>AVERAGE(Table6[[#This Row],[CA1_Average]],Table6[[#This Row],[CA2_Average]],Table6[[#This Row],[MID_Average]],Table6[[#This Row],[CA3_Average]])</f>
        <v>66.4375</v>
      </c>
    </row>
    <row r="40" spans="1:43" ht="30">
      <c r="A40" s="99" t="s">
        <v>86</v>
      </c>
      <c r="B40" s="82" t="s">
        <v>87</v>
      </c>
      <c r="C40" s="4" t="s">
        <v>14</v>
      </c>
      <c r="D40" s="4" t="s">
        <v>2998</v>
      </c>
      <c r="E40" s="5">
        <v>11105834</v>
      </c>
      <c r="F40" s="5">
        <v>376629277</v>
      </c>
      <c r="G40" s="83" t="s">
        <v>2999</v>
      </c>
      <c r="H40" s="6">
        <v>1</v>
      </c>
      <c r="I40" s="84">
        <v>300</v>
      </c>
      <c r="J40" s="79">
        <v>208</v>
      </c>
      <c r="K40" s="85">
        <v>0.69</v>
      </c>
      <c r="L40" s="11">
        <v>10000</v>
      </c>
      <c r="M40" s="5">
        <v>9819</v>
      </c>
      <c r="N40" s="12">
        <f t="shared" si="0"/>
        <v>10000</v>
      </c>
      <c r="O40" s="12">
        <f t="shared" si="1"/>
        <v>0</v>
      </c>
      <c r="P40" s="4" t="s">
        <v>1898</v>
      </c>
      <c r="Q40" s="4" t="s">
        <v>1899</v>
      </c>
      <c r="R40" s="5">
        <v>66</v>
      </c>
      <c r="S40" s="5">
        <v>50</v>
      </c>
      <c r="T40" s="5">
        <v>86</v>
      </c>
      <c r="U40" s="5">
        <v>39</v>
      </c>
      <c r="V40" s="5">
        <f t="shared" si="2"/>
        <v>241</v>
      </c>
      <c r="W40" s="5">
        <f t="shared" si="3"/>
        <v>60.25</v>
      </c>
      <c r="X40" s="5">
        <v>51</v>
      </c>
      <c r="Y40" s="5">
        <v>39</v>
      </c>
      <c r="Z40" s="5">
        <v>58</v>
      </c>
      <c r="AA40" s="5">
        <v>37</v>
      </c>
      <c r="AB40" s="5">
        <f t="shared" si="4"/>
        <v>185</v>
      </c>
      <c r="AC40" s="5">
        <f t="shared" si="5"/>
        <v>46.25</v>
      </c>
      <c r="AD40" s="5">
        <v>38</v>
      </c>
      <c r="AE40" s="5">
        <v>95</v>
      </c>
      <c r="AF40" s="5">
        <v>67</v>
      </c>
      <c r="AG40" s="5">
        <v>42</v>
      </c>
      <c r="AH40" s="5">
        <f t="shared" si="6"/>
        <v>242</v>
      </c>
      <c r="AI40" s="5">
        <f t="shared" si="7"/>
        <v>60.5</v>
      </c>
      <c r="AJ40" s="5">
        <v>51</v>
      </c>
      <c r="AK40" s="5">
        <v>41</v>
      </c>
      <c r="AL40" s="5">
        <v>62</v>
      </c>
      <c r="AM40" s="5">
        <v>66</v>
      </c>
      <c r="AN40" s="5">
        <f t="shared" si="8"/>
        <v>220</v>
      </c>
      <c r="AO40" s="5">
        <f t="shared" si="9"/>
        <v>55</v>
      </c>
      <c r="AP40" s="73"/>
      <c r="AQ40" s="111">
        <f>AVERAGE(Table6[[#This Row],[CA1_Average]],Table6[[#This Row],[CA2_Average]],Table6[[#This Row],[MID_Average]],Table6[[#This Row],[CA3_Average]])</f>
        <v>55.5</v>
      </c>
    </row>
    <row r="41" spans="1:43" ht="30">
      <c r="A41" s="99" t="s">
        <v>88</v>
      </c>
      <c r="B41" s="82" t="s">
        <v>89</v>
      </c>
      <c r="C41" s="4" t="s">
        <v>11</v>
      </c>
      <c r="D41" s="4" t="s">
        <v>3000</v>
      </c>
      <c r="E41" s="5">
        <v>11100446</v>
      </c>
      <c r="F41" s="5">
        <v>378196559</v>
      </c>
      <c r="G41" s="83" t="s">
        <v>3001</v>
      </c>
      <c r="H41" s="6">
        <v>1</v>
      </c>
      <c r="I41" s="84">
        <v>300</v>
      </c>
      <c r="J41" s="79">
        <v>195</v>
      </c>
      <c r="K41" s="85">
        <v>0.65</v>
      </c>
      <c r="L41" s="11">
        <v>10000</v>
      </c>
      <c r="M41" s="5">
        <v>5972</v>
      </c>
      <c r="N41" s="12">
        <f t="shared" si="0"/>
        <v>6000</v>
      </c>
      <c r="O41" s="12">
        <f t="shared" si="1"/>
        <v>4000</v>
      </c>
      <c r="P41" s="4" t="s">
        <v>1900</v>
      </c>
      <c r="Q41" s="4" t="s">
        <v>1901</v>
      </c>
      <c r="R41" s="5">
        <v>44</v>
      </c>
      <c r="S41" s="5">
        <v>80</v>
      </c>
      <c r="T41" s="5">
        <v>72</v>
      </c>
      <c r="U41" s="5">
        <v>37</v>
      </c>
      <c r="V41" s="5">
        <f t="shared" si="2"/>
        <v>233</v>
      </c>
      <c r="W41" s="5">
        <f t="shared" si="3"/>
        <v>58.25</v>
      </c>
      <c r="X41" s="5">
        <v>99</v>
      </c>
      <c r="Y41" s="5">
        <v>72</v>
      </c>
      <c r="Z41" s="5">
        <v>44</v>
      </c>
      <c r="AA41" s="5">
        <v>94</v>
      </c>
      <c r="AB41" s="5">
        <f t="shared" si="4"/>
        <v>309</v>
      </c>
      <c r="AC41" s="5">
        <f t="shared" si="5"/>
        <v>77.25</v>
      </c>
      <c r="AD41" s="5">
        <v>38</v>
      </c>
      <c r="AE41" s="5">
        <v>72</v>
      </c>
      <c r="AF41" s="5">
        <v>69</v>
      </c>
      <c r="AG41" s="5">
        <v>43</v>
      </c>
      <c r="AH41" s="5">
        <f t="shared" si="6"/>
        <v>222</v>
      </c>
      <c r="AI41" s="5">
        <f t="shared" si="7"/>
        <v>55.5</v>
      </c>
      <c r="AJ41" s="5">
        <v>81</v>
      </c>
      <c r="AK41" s="5">
        <v>69</v>
      </c>
      <c r="AL41" s="5">
        <v>71</v>
      </c>
      <c r="AM41" s="5">
        <v>96</v>
      </c>
      <c r="AN41" s="5">
        <f t="shared" si="8"/>
        <v>317</v>
      </c>
      <c r="AO41" s="5">
        <f t="shared" si="9"/>
        <v>79.25</v>
      </c>
      <c r="AP41" s="73"/>
      <c r="AQ41" s="111">
        <f>AVERAGE(Table6[[#This Row],[CA1_Average]],Table6[[#This Row],[CA2_Average]],Table6[[#This Row],[MID_Average]],Table6[[#This Row],[CA3_Average]])</f>
        <v>67.5625</v>
      </c>
    </row>
    <row r="42" spans="1:43" ht="30">
      <c r="A42" s="99" t="s">
        <v>90</v>
      </c>
      <c r="B42" s="82" t="s">
        <v>91</v>
      </c>
      <c r="C42" s="4" t="s">
        <v>11</v>
      </c>
      <c r="D42" s="4" t="s">
        <v>3002</v>
      </c>
      <c r="E42" s="5">
        <v>11109139</v>
      </c>
      <c r="F42" s="5">
        <v>389477911</v>
      </c>
      <c r="G42" s="83" t="s">
        <v>3003</v>
      </c>
      <c r="H42" s="6">
        <v>1</v>
      </c>
      <c r="I42" s="84">
        <v>300</v>
      </c>
      <c r="J42" s="79">
        <v>208</v>
      </c>
      <c r="K42" s="85">
        <v>0.69</v>
      </c>
      <c r="L42" s="11">
        <v>10000</v>
      </c>
      <c r="M42" s="5">
        <v>5621</v>
      </c>
      <c r="N42" s="12">
        <f t="shared" si="0"/>
        <v>6000</v>
      </c>
      <c r="O42" s="12">
        <f t="shared" si="1"/>
        <v>4000</v>
      </c>
      <c r="P42" s="4" t="s">
        <v>1902</v>
      </c>
      <c r="Q42" s="4" t="s">
        <v>1903</v>
      </c>
      <c r="R42" s="5">
        <v>59</v>
      </c>
      <c r="S42" s="5">
        <v>55</v>
      </c>
      <c r="T42" s="5">
        <v>75</v>
      </c>
      <c r="U42" s="5">
        <v>45</v>
      </c>
      <c r="V42" s="5">
        <f t="shared" si="2"/>
        <v>234</v>
      </c>
      <c r="W42" s="5">
        <f t="shared" si="3"/>
        <v>58.5</v>
      </c>
      <c r="X42" s="5">
        <v>41</v>
      </c>
      <c r="Y42" s="5">
        <v>52</v>
      </c>
      <c r="Z42" s="5">
        <v>75</v>
      </c>
      <c r="AA42" s="5">
        <v>62</v>
      </c>
      <c r="AB42" s="5">
        <f t="shared" si="4"/>
        <v>230</v>
      </c>
      <c r="AC42" s="5">
        <f t="shared" si="5"/>
        <v>57.5</v>
      </c>
      <c r="AD42" s="5">
        <v>77</v>
      </c>
      <c r="AE42" s="5">
        <v>94</v>
      </c>
      <c r="AF42" s="5">
        <v>78</v>
      </c>
      <c r="AG42" s="5">
        <v>74</v>
      </c>
      <c r="AH42" s="5">
        <f t="shared" si="6"/>
        <v>323</v>
      </c>
      <c r="AI42" s="5">
        <f t="shared" si="7"/>
        <v>80.75</v>
      </c>
      <c r="AJ42" s="5">
        <v>51</v>
      </c>
      <c r="AK42" s="5">
        <v>82</v>
      </c>
      <c r="AL42" s="5">
        <v>38</v>
      </c>
      <c r="AM42" s="5">
        <v>96</v>
      </c>
      <c r="AN42" s="5">
        <f t="shared" si="8"/>
        <v>267</v>
      </c>
      <c r="AO42" s="5">
        <f t="shared" si="9"/>
        <v>66.75</v>
      </c>
      <c r="AP42" s="73"/>
      <c r="AQ42" s="111">
        <f>AVERAGE(Table6[[#This Row],[CA1_Average]],Table6[[#This Row],[CA2_Average]],Table6[[#This Row],[MID_Average]],Table6[[#This Row],[CA3_Average]])</f>
        <v>65.875</v>
      </c>
    </row>
    <row r="43" spans="1:43" ht="30">
      <c r="A43" s="99" t="s">
        <v>92</v>
      </c>
      <c r="B43" s="82" t="s">
        <v>93</v>
      </c>
      <c r="C43" s="4" t="s">
        <v>14</v>
      </c>
      <c r="D43" s="4" t="s">
        <v>3004</v>
      </c>
      <c r="E43" s="5">
        <v>11109453</v>
      </c>
      <c r="F43" s="5">
        <v>396111224</v>
      </c>
      <c r="G43" s="83" t="s">
        <v>3005</v>
      </c>
      <c r="H43" s="6">
        <v>1</v>
      </c>
      <c r="I43" s="84">
        <v>300</v>
      </c>
      <c r="J43" s="79">
        <v>217</v>
      </c>
      <c r="K43" s="85">
        <v>0.72</v>
      </c>
      <c r="L43" s="11">
        <v>10000</v>
      </c>
      <c r="M43" s="5">
        <v>5408</v>
      </c>
      <c r="N43" s="12">
        <f t="shared" si="0"/>
        <v>5500</v>
      </c>
      <c r="O43" s="12">
        <f t="shared" si="1"/>
        <v>4500</v>
      </c>
      <c r="P43" s="4" t="s">
        <v>1904</v>
      </c>
      <c r="Q43" s="4" t="s">
        <v>1905</v>
      </c>
      <c r="R43" s="5">
        <v>60</v>
      </c>
      <c r="S43" s="5">
        <v>97</v>
      </c>
      <c r="T43" s="5">
        <v>85</v>
      </c>
      <c r="U43" s="5">
        <v>52</v>
      </c>
      <c r="V43" s="5">
        <f t="shared" si="2"/>
        <v>294</v>
      </c>
      <c r="W43" s="5">
        <f t="shared" si="3"/>
        <v>73.5</v>
      </c>
      <c r="X43" s="5">
        <v>90</v>
      </c>
      <c r="Y43" s="5">
        <v>48</v>
      </c>
      <c r="Z43" s="5">
        <v>60</v>
      </c>
      <c r="AA43" s="5">
        <v>40</v>
      </c>
      <c r="AB43" s="5">
        <f t="shared" si="4"/>
        <v>238</v>
      </c>
      <c r="AC43" s="5">
        <f t="shared" si="5"/>
        <v>59.5</v>
      </c>
      <c r="AD43" s="5">
        <v>96</v>
      </c>
      <c r="AE43" s="5">
        <v>43</v>
      </c>
      <c r="AF43" s="5">
        <v>69</v>
      </c>
      <c r="AG43" s="5">
        <v>79</v>
      </c>
      <c r="AH43" s="5">
        <f t="shared" si="6"/>
        <v>287</v>
      </c>
      <c r="AI43" s="5">
        <f t="shared" si="7"/>
        <v>71.75</v>
      </c>
      <c r="AJ43" s="5">
        <v>73</v>
      </c>
      <c r="AK43" s="5">
        <v>58</v>
      </c>
      <c r="AL43" s="5">
        <v>89</v>
      </c>
      <c r="AM43" s="5">
        <v>42</v>
      </c>
      <c r="AN43" s="5">
        <f t="shared" si="8"/>
        <v>262</v>
      </c>
      <c r="AO43" s="5">
        <f t="shared" si="9"/>
        <v>65.5</v>
      </c>
      <c r="AP43" s="73"/>
      <c r="AQ43" s="111">
        <f>AVERAGE(Table6[[#This Row],[CA1_Average]],Table6[[#This Row],[CA2_Average]],Table6[[#This Row],[MID_Average]],Table6[[#This Row],[CA3_Average]])</f>
        <v>67.5625</v>
      </c>
    </row>
    <row r="44" spans="1:43" ht="30">
      <c r="A44" s="99" t="s">
        <v>94</v>
      </c>
      <c r="B44" s="82" t="s">
        <v>95</v>
      </c>
      <c r="C44" s="4" t="s">
        <v>11</v>
      </c>
      <c r="D44" s="4" t="s">
        <v>3006</v>
      </c>
      <c r="E44" s="5">
        <v>11104875</v>
      </c>
      <c r="F44" s="5">
        <v>399560688</v>
      </c>
      <c r="G44" s="83" t="s">
        <v>3007</v>
      </c>
      <c r="H44" s="6">
        <v>1</v>
      </c>
      <c r="I44" s="84">
        <v>300</v>
      </c>
      <c r="J44" s="79">
        <v>205</v>
      </c>
      <c r="K44" s="85">
        <v>0.68</v>
      </c>
      <c r="L44" s="11">
        <v>10000</v>
      </c>
      <c r="M44" s="5">
        <v>6496</v>
      </c>
      <c r="N44" s="12">
        <f t="shared" si="0"/>
        <v>6500</v>
      </c>
      <c r="O44" s="12">
        <f t="shared" si="1"/>
        <v>3500</v>
      </c>
      <c r="P44" s="4" t="s">
        <v>1906</v>
      </c>
      <c r="Q44" s="4" t="s">
        <v>1907</v>
      </c>
      <c r="R44" s="5">
        <v>77</v>
      </c>
      <c r="S44" s="5">
        <v>48</v>
      </c>
      <c r="T44" s="5">
        <v>94</v>
      </c>
      <c r="U44" s="5">
        <v>92</v>
      </c>
      <c r="V44" s="5">
        <f t="shared" si="2"/>
        <v>311</v>
      </c>
      <c r="W44" s="5">
        <f t="shared" si="3"/>
        <v>77.75</v>
      </c>
      <c r="X44" s="5">
        <v>48</v>
      </c>
      <c r="Y44" s="5">
        <v>88</v>
      </c>
      <c r="Z44" s="5">
        <v>75</v>
      </c>
      <c r="AA44" s="5">
        <v>52</v>
      </c>
      <c r="AB44" s="5">
        <f t="shared" si="4"/>
        <v>263</v>
      </c>
      <c r="AC44" s="5">
        <f t="shared" si="5"/>
        <v>65.75</v>
      </c>
      <c r="AD44" s="5">
        <v>70</v>
      </c>
      <c r="AE44" s="5">
        <v>93</v>
      </c>
      <c r="AF44" s="5">
        <v>50</v>
      </c>
      <c r="AG44" s="5">
        <v>61</v>
      </c>
      <c r="AH44" s="5">
        <f t="shared" si="6"/>
        <v>274</v>
      </c>
      <c r="AI44" s="5">
        <f t="shared" si="7"/>
        <v>68.5</v>
      </c>
      <c r="AJ44" s="5">
        <v>65</v>
      </c>
      <c r="AK44" s="5">
        <v>55</v>
      </c>
      <c r="AL44" s="5">
        <v>68</v>
      </c>
      <c r="AM44" s="5">
        <v>88</v>
      </c>
      <c r="AN44" s="5">
        <f t="shared" si="8"/>
        <v>276</v>
      </c>
      <c r="AO44" s="5">
        <f t="shared" si="9"/>
        <v>69</v>
      </c>
      <c r="AP44" s="73"/>
      <c r="AQ44" s="111">
        <f>AVERAGE(Table6[[#This Row],[CA1_Average]],Table6[[#This Row],[CA2_Average]],Table6[[#This Row],[MID_Average]],Table6[[#This Row],[CA3_Average]])</f>
        <v>70.25</v>
      </c>
    </row>
    <row r="45" spans="1:43" ht="30">
      <c r="A45" s="99" t="s">
        <v>96</v>
      </c>
      <c r="B45" s="82" t="s">
        <v>97</v>
      </c>
      <c r="C45" s="4" t="s">
        <v>14</v>
      </c>
      <c r="D45" s="4" t="s">
        <v>3008</v>
      </c>
      <c r="E45" s="5">
        <v>11100984</v>
      </c>
      <c r="F45" s="5">
        <v>405589568</v>
      </c>
      <c r="G45" s="83" t="s">
        <v>3009</v>
      </c>
      <c r="H45" s="6">
        <v>1</v>
      </c>
      <c r="I45" s="84">
        <v>300</v>
      </c>
      <c r="J45" s="79">
        <v>288</v>
      </c>
      <c r="K45" s="85">
        <v>0.96</v>
      </c>
      <c r="L45" s="11">
        <v>10000</v>
      </c>
      <c r="M45" s="5">
        <v>5817</v>
      </c>
      <c r="N45" s="12">
        <f t="shared" si="0"/>
        <v>6000</v>
      </c>
      <c r="O45" s="12">
        <f t="shared" si="1"/>
        <v>4000</v>
      </c>
      <c r="P45" s="4" t="s">
        <v>1908</v>
      </c>
      <c r="Q45" s="4" t="s">
        <v>1909</v>
      </c>
      <c r="R45" s="5">
        <v>46</v>
      </c>
      <c r="S45" s="5">
        <v>82</v>
      </c>
      <c r="T45" s="5">
        <v>39</v>
      </c>
      <c r="U45" s="5">
        <v>39</v>
      </c>
      <c r="V45" s="5">
        <f t="shared" si="2"/>
        <v>206</v>
      </c>
      <c r="W45" s="5">
        <f t="shared" si="3"/>
        <v>51.5</v>
      </c>
      <c r="X45" s="5">
        <v>39</v>
      </c>
      <c r="Y45" s="5">
        <v>57</v>
      </c>
      <c r="Z45" s="5">
        <v>91</v>
      </c>
      <c r="AA45" s="5">
        <v>53</v>
      </c>
      <c r="AB45" s="5">
        <f t="shared" si="4"/>
        <v>240</v>
      </c>
      <c r="AC45" s="5">
        <f t="shared" si="5"/>
        <v>60</v>
      </c>
      <c r="AD45" s="5">
        <v>81</v>
      </c>
      <c r="AE45" s="5">
        <v>65</v>
      </c>
      <c r="AF45" s="5">
        <v>66</v>
      </c>
      <c r="AG45" s="5">
        <v>57</v>
      </c>
      <c r="AH45" s="5">
        <f t="shared" si="6"/>
        <v>269</v>
      </c>
      <c r="AI45" s="5">
        <f t="shared" si="7"/>
        <v>67.25</v>
      </c>
      <c r="AJ45" s="5">
        <v>96</v>
      </c>
      <c r="AK45" s="5">
        <v>77</v>
      </c>
      <c r="AL45" s="5">
        <v>39</v>
      </c>
      <c r="AM45" s="5">
        <v>63</v>
      </c>
      <c r="AN45" s="5">
        <f t="shared" si="8"/>
        <v>275</v>
      </c>
      <c r="AO45" s="5">
        <f t="shared" si="9"/>
        <v>68.75</v>
      </c>
      <c r="AP45" s="73"/>
      <c r="AQ45" s="111">
        <f>AVERAGE(Table6[[#This Row],[CA1_Average]],Table6[[#This Row],[CA2_Average]],Table6[[#This Row],[MID_Average]],Table6[[#This Row],[CA3_Average]])</f>
        <v>61.875</v>
      </c>
    </row>
    <row r="46" spans="1:43" ht="30">
      <c r="A46" s="99" t="s">
        <v>98</v>
      </c>
      <c r="B46" s="82" t="s">
        <v>99</v>
      </c>
      <c r="C46" s="4" t="s">
        <v>14</v>
      </c>
      <c r="D46" s="4" t="s">
        <v>3010</v>
      </c>
      <c r="E46" s="5">
        <v>11107761</v>
      </c>
      <c r="F46" s="5">
        <v>412538121</v>
      </c>
      <c r="G46" s="83" t="s">
        <v>3011</v>
      </c>
      <c r="H46" s="6">
        <v>1</v>
      </c>
      <c r="I46" s="84">
        <v>300</v>
      </c>
      <c r="J46" s="79">
        <v>251</v>
      </c>
      <c r="K46" s="85">
        <v>0.84</v>
      </c>
      <c r="L46" s="11">
        <v>10000</v>
      </c>
      <c r="M46" s="5">
        <v>7624</v>
      </c>
      <c r="N46" s="12">
        <f t="shared" si="0"/>
        <v>8000</v>
      </c>
      <c r="O46" s="12">
        <f t="shared" si="1"/>
        <v>2000</v>
      </c>
      <c r="P46" s="4" t="s">
        <v>1910</v>
      </c>
      <c r="Q46" s="4" t="s">
        <v>1911</v>
      </c>
      <c r="R46" s="5">
        <v>53</v>
      </c>
      <c r="S46" s="5">
        <v>40</v>
      </c>
      <c r="T46" s="5">
        <v>49</v>
      </c>
      <c r="U46" s="5">
        <v>91</v>
      </c>
      <c r="V46" s="5">
        <f t="shared" si="2"/>
        <v>233</v>
      </c>
      <c r="W46" s="5">
        <f t="shared" si="3"/>
        <v>58.25</v>
      </c>
      <c r="X46" s="5">
        <v>59</v>
      </c>
      <c r="Y46" s="5">
        <v>91</v>
      </c>
      <c r="Z46" s="5">
        <v>98</v>
      </c>
      <c r="AA46" s="5">
        <v>64</v>
      </c>
      <c r="AB46" s="5">
        <f t="shared" si="4"/>
        <v>312</v>
      </c>
      <c r="AC46" s="5">
        <f t="shared" si="5"/>
        <v>78</v>
      </c>
      <c r="AD46" s="5">
        <v>98</v>
      </c>
      <c r="AE46" s="5">
        <v>49</v>
      </c>
      <c r="AF46" s="5">
        <v>35</v>
      </c>
      <c r="AG46" s="5">
        <v>98</v>
      </c>
      <c r="AH46" s="5">
        <f t="shared" si="6"/>
        <v>280</v>
      </c>
      <c r="AI46" s="5">
        <f t="shared" si="7"/>
        <v>70</v>
      </c>
      <c r="AJ46" s="5">
        <v>62</v>
      </c>
      <c r="AK46" s="5">
        <v>81</v>
      </c>
      <c r="AL46" s="5">
        <v>50</v>
      </c>
      <c r="AM46" s="5">
        <v>36</v>
      </c>
      <c r="AN46" s="5">
        <f t="shared" si="8"/>
        <v>229</v>
      </c>
      <c r="AO46" s="5">
        <f t="shared" si="9"/>
        <v>57.25</v>
      </c>
      <c r="AP46" s="73"/>
      <c r="AQ46" s="111">
        <f>AVERAGE(Table6[[#This Row],[CA1_Average]],Table6[[#This Row],[CA2_Average]],Table6[[#This Row],[MID_Average]],Table6[[#This Row],[CA3_Average]])</f>
        <v>65.875</v>
      </c>
    </row>
    <row r="47" spans="1:43" ht="30">
      <c r="A47" s="99" t="s">
        <v>100</v>
      </c>
      <c r="B47" s="82" t="s">
        <v>101</v>
      </c>
      <c r="C47" s="4" t="s">
        <v>14</v>
      </c>
      <c r="D47" s="4" t="s">
        <v>2967</v>
      </c>
      <c r="E47" s="5">
        <v>11105671</v>
      </c>
      <c r="F47" s="5">
        <v>426797471</v>
      </c>
      <c r="G47" s="83" t="s">
        <v>3012</v>
      </c>
      <c r="H47" s="6">
        <v>1</v>
      </c>
      <c r="I47" s="84">
        <v>300</v>
      </c>
      <c r="J47" s="79">
        <v>247</v>
      </c>
      <c r="K47" s="85">
        <v>0.82</v>
      </c>
      <c r="L47" s="11">
        <v>10000</v>
      </c>
      <c r="M47" s="5">
        <v>9031</v>
      </c>
      <c r="N47" s="12">
        <f t="shared" si="0"/>
        <v>9500</v>
      </c>
      <c r="O47" s="12">
        <f t="shared" si="1"/>
        <v>500</v>
      </c>
      <c r="P47" s="4" t="s">
        <v>1912</v>
      </c>
      <c r="Q47" s="4" t="s">
        <v>1913</v>
      </c>
      <c r="R47" s="5">
        <v>81</v>
      </c>
      <c r="S47" s="5">
        <v>84</v>
      </c>
      <c r="T47" s="5">
        <v>64</v>
      </c>
      <c r="U47" s="5">
        <v>56</v>
      </c>
      <c r="V47" s="5">
        <f t="shared" si="2"/>
        <v>285</v>
      </c>
      <c r="W47" s="5">
        <f t="shared" si="3"/>
        <v>71.25</v>
      </c>
      <c r="X47" s="5">
        <v>37</v>
      </c>
      <c r="Y47" s="5">
        <v>93</v>
      </c>
      <c r="Z47" s="5">
        <v>90</v>
      </c>
      <c r="AA47" s="5">
        <v>49</v>
      </c>
      <c r="AB47" s="5">
        <f t="shared" si="4"/>
        <v>269</v>
      </c>
      <c r="AC47" s="5">
        <f t="shared" si="5"/>
        <v>67.25</v>
      </c>
      <c r="AD47" s="5">
        <v>58</v>
      </c>
      <c r="AE47" s="5">
        <v>56</v>
      </c>
      <c r="AF47" s="5">
        <v>91</v>
      </c>
      <c r="AG47" s="5">
        <v>58</v>
      </c>
      <c r="AH47" s="5">
        <f t="shared" si="6"/>
        <v>263</v>
      </c>
      <c r="AI47" s="5">
        <f t="shared" si="7"/>
        <v>65.75</v>
      </c>
      <c r="AJ47" s="5">
        <v>52</v>
      </c>
      <c r="AK47" s="5">
        <v>93</v>
      </c>
      <c r="AL47" s="5">
        <v>38</v>
      </c>
      <c r="AM47" s="5">
        <v>83</v>
      </c>
      <c r="AN47" s="5">
        <f t="shared" si="8"/>
        <v>266</v>
      </c>
      <c r="AO47" s="5">
        <f t="shared" si="9"/>
        <v>66.5</v>
      </c>
      <c r="AP47" s="73"/>
      <c r="AQ47" s="111">
        <f>AVERAGE(Table6[[#This Row],[CA1_Average]],Table6[[#This Row],[CA2_Average]],Table6[[#This Row],[MID_Average]],Table6[[#This Row],[CA3_Average]])</f>
        <v>67.6875</v>
      </c>
    </row>
    <row r="48" spans="1:43" ht="30">
      <c r="A48" s="99" t="s">
        <v>102</v>
      </c>
      <c r="B48" s="82" t="s">
        <v>103</v>
      </c>
      <c r="C48" s="4" t="s">
        <v>14</v>
      </c>
      <c r="D48" s="4" t="s">
        <v>3013</v>
      </c>
      <c r="E48" s="5">
        <v>11104376</v>
      </c>
      <c r="F48" s="5">
        <v>446938723</v>
      </c>
      <c r="G48" s="83" t="s">
        <v>3014</v>
      </c>
      <c r="H48" s="6">
        <v>1</v>
      </c>
      <c r="I48" s="84">
        <v>300</v>
      </c>
      <c r="J48" s="79">
        <v>223</v>
      </c>
      <c r="K48" s="85">
        <v>0.74</v>
      </c>
      <c r="L48" s="11">
        <v>10000</v>
      </c>
      <c r="M48" s="5">
        <v>9040</v>
      </c>
      <c r="N48" s="12">
        <f t="shared" si="0"/>
        <v>9500</v>
      </c>
      <c r="O48" s="12">
        <f t="shared" si="1"/>
        <v>500</v>
      </c>
      <c r="P48" s="4" t="s">
        <v>1914</v>
      </c>
      <c r="Q48" s="4" t="s">
        <v>1915</v>
      </c>
      <c r="R48" s="5">
        <v>99</v>
      </c>
      <c r="S48" s="5">
        <v>47</v>
      </c>
      <c r="T48" s="5">
        <v>85</v>
      </c>
      <c r="U48" s="5">
        <v>48</v>
      </c>
      <c r="V48" s="5">
        <f t="shared" si="2"/>
        <v>279</v>
      </c>
      <c r="W48" s="5">
        <f t="shared" si="3"/>
        <v>69.75</v>
      </c>
      <c r="X48" s="5">
        <v>42</v>
      </c>
      <c r="Y48" s="5">
        <v>41</v>
      </c>
      <c r="Z48" s="5">
        <v>47</v>
      </c>
      <c r="AA48" s="5">
        <v>38</v>
      </c>
      <c r="AB48" s="5">
        <f t="shared" si="4"/>
        <v>168</v>
      </c>
      <c r="AC48" s="5">
        <f t="shared" si="5"/>
        <v>42</v>
      </c>
      <c r="AD48" s="5">
        <v>36</v>
      </c>
      <c r="AE48" s="5">
        <v>90</v>
      </c>
      <c r="AF48" s="5">
        <v>74</v>
      </c>
      <c r="AG48" s="5">
        <v>68</v>
      </c>
      <c r="AH48" s="5">
        <f t="shared" si="6"/>
        <v>268</v>
      </c>
      <c r="AI48" s="5">
        <f t="shared" si="7"/>
        <v>67</v>
      </c>
      <c r="AJ48" s="5">
        <v>94</v>
      </c>
      <c r="AK48" s="5">
        <v>93</v>
      </c>
      <c r="AL48" s="5">
        <v>70</v>
      </c>
      <c r="AM48" s="5">
        <v>38</v>
      </c>
      <c r="AN48" s="5">
        <f t="shared" si="8"/>
        <v>295</v>
      </c>
      <c r="AO48" s="5">
        <f t="shared" si="9"/>
        <v>73.75</v>
      </c>
      <c r="AP48" s="73"/>
      <c r="AQ48" s="111">
        <f>AVERAGE(Table6[[#This Row],[CA1_Average]],Table6[[#This Row],[CA2_Average]],Table6[[#This Row],[MID_Average]],Table6[[#This Row],[CA3_Average]])</f>
        <v>63.125</v>
      </c>
    </row>
    <row r="49" spans="1:43" ht="30">
      <c r="A49" s="99" t="s">
        <v>104</v>
      </c>
      <c r="B49" s="82" t="s">
        <v>105</v>
      </c>
      <c r="C49" s="4" t="s">
        <v>14</v>
      </c>
      <c r="D49" s="4" t="s">
        <v>3015</v>
      </c>
      <c r="E49" s="5">
        <v>11109550</v>
      </c>
      <c r="F49" s="5">
        <v>461442429</v>
      </c>
      <c r="G49" s="83" t="s">
        <v>3016</v>
      </c>
      <c r="H49" s="6">
        <v>1</v>
      </c>
      <c r="I49" s="84">
        <v>300</v>
      </c>
      <c r="J49" s="79">
        <v>294</v>
      </c>
      <c r="K49" s="85">
        <v>0.98</v>
      </c>
      <c r="L49" s="11">
        <v>10000</v>
      </c>
      <c r="M49" s="5">
        <v>6543</v>
      </c>
      <c r="N49" s="12">
        <f t="shared" si="0"/>
        <v>7000</v>
      </c>
      <c r="O49" s="12">
        <f t="shared" si="1"/>
        <v>3000</v>
      </c>
      <c r="P49" s="4" t="s">
        <v>1916</v>
      </c>
      <c r="Q49" s="4" t="s">
        <v>1917</v>
      </c>
      <c r="R49" s="5">
        <v>59</v>
      </c>
      <c r="S49" s="5">
        <v>57</v>
      </c>
      <c r="T49" s="5">
        <v>88</v>
      </c>
      <c r="U49" s="5">
        <v>84</v>
      </c>
      <c r="V49" s="5">
        <f t="shared" si="2"/>
        <v>288</v>
      </c>
      <c r="W49" s="5">
        <f t="shared" si="3"/>
        <v>72</v>
      </c>
      <c r="X49" s="5">
        <v>74</v>
      </c>
      <c r="Y49" s="5">
        <v>96</v>
      </c>
      <c r="Z49" s="5">
        <v>96</v>
      </c>
      <c r="AA49" s="5">
        <v>66</v>
      </c>
      <c r="AB49" s="5">
        <f t="shared" si="4"/>
        <v>332</v>
      </c>
      <c r="AC49" s="5">
        <f t="shared" si="5"/>
        <v>83</v>
      </c>
      <c r="AD49" s="5">
        <v>43</v>
      </c>
      <c r="AE49" s="5">
        <v>47</v>
      </c>
      <c r="AF49" s="5">
        <v>56</v>
      </c>
      <c r="AG49" s="5">
        <v>59</v>
      </c>
      <c r="AH49" s="5">
        <f t="shared" si="6"/>
        <v>205</v>
      </c>
      <c r="AI49" s="5">
        <f t="shared" si="7"/>
        <v>51.25</v>
      </c>
      <c r="AJ49" s="5">
        <v>69</v>
      </c>
      <c r="AK49" s="5">
        <v>40</v>
      </c>
      <c r="AL49" s="5">
        <v>42</v>
      </c>
      <c r="AM49" s="5">
        <v>94</v>
      </c>
      <c r="AN49" s="5">
        <f t="shared" si="8"/>
        <v>245</v>
      </c>
      <c r="AO49" s="5">
        <f t="shared" si="9"/>
        <v>61.25</v>
      </c>
      <c r="AP49" s="73"/>
      <c r="AQ49" s="111">
        <f>AVERAGE(Table6[[#This Row],[CA1_Average]],Table6[[#This Row],[CA2_Average]],Table6[[#This Row],[MID_Average]],Table6[[#This Row],[CA3_Average]])</f>
        <v>66.875</v>
      </c>
    </row>
    <row r="50" spans="1:43" ht="30">
      <c r="A50" s="99" t="s">
        <v>106</v>
      </c>
      <c r="B50" s="82" t="s">
        <v>107</v>
      </c>
      <c r="C50" s="4" t="s">
        <v>11</v>
      </c>
      <c r="D50" s="4" t="s">
        <v>3017</v>
      </c>
      <c r="E50" s="5">
        <v>11100281</v>
      </c>
      <c r="F50" s="5">
        <v>472554950</v>
      </c>
      <c r="G50" s="83" t="s">
        <v>3018</v>
      </c>
      <c r="H50" s="6">
        <v>1</v>
      </c>
      <c r="I50" s="84">
        <v>300</v>
      </c>
      <c r="J50" s="79">
        <v>269</v>
      </c>
      <c r="K50" s="86">
        <v>0.9</v>
      </c>
      <c r="L50" s="11">
        <v>10000</v>
      </c>
      <c r="M50" s="5">
        <v>9249</v>
      </c>
      <c r="N50" s="12">
        <f t="shared" si="0"/>
        <v>9500</v>
      </c>
      <c r="O50" s="12">
        <f t="shared" si="1"/>
        <v>500</v>
      </c>
      <c r="P50" s="4" t="s">
        <v>1918</v>
      </c>
      <c r="Q50" s="4" t="s">
        <v>1919</v>
      </c>
      <c r="R50" s="5">
        <v>78</v>
      </c>
      <c r="S50" s="5">
        <v>55</v>
      </c>
      <c r="T50" s="5">
        <v>57</v>
      </c>
      <c r="U50" s="5">
        <v>76</v>
      </c>
      <c r="V50" s="5">
        <f t="shared" si="2"/>
        <v>266</v>
      </c>
      <c r="W50" s="5">
        <f t="shared" si="3"/>
        <v>66.5</v>
      </c>
      <c r="X50" s="5">
        <v>62</v>
      </c>
      <c r="Y50" s="5">
        <v>62</v>
      </c>
      <c r="Z50" s="5">
        <v>40</v>
      </c>
      <c r="AA50" s="5">
        <v>63</v>
      </c>
      <c r="AB50" s="5">
        <f t="shared" si="4"/>
        <v>227</v>
      </c>
      <c r="AC50" s="5">
        <f t="shared" si="5"/>
        <v>56.75</v>
      </c>
      <c r="AD50" s="5">
        <v>43</v>
      </c>
      <c r="AE50" s="5">
        <v>89</v>
      </c>
      <c r="AF50" s="5">
        <v>78</v>
      </c>
      <c r="AG50" s="5">
        <v>61</v>
      </c>
      <c r="AH50" s="5">
        <f t="shared" si="6"/>
        <v>271</v>
      </c>
      <c r="AI50" s="5">
        <f t="shared" si="7"/>
        <v>67.75</v>
      </c>
      <c r="AJ50" s="5">
        <v>59</v>
      </c>
      <c r="AK50" s="5">
        <v>93</v>
      </c>
      <c r="AL50" s="5">
        <v>51</v>
      </c>
      <c r="AM50" s="5">
        <v>48</v>
      </c>
      <c r="AN50" s="5">
        <f t="shared" si="8"/>
        <v>251</v>
      </c>
      <c r="AO50" s="5">
        <f t="shared" si="9"/>
        <v>62.75</v>
      </c>
      <c r="AP50" s="73"/>
      <c r="AQ50" s="111">
        <f>AVERAGE(Table6[[#This Row],[CA1_Average]],Table6[[#This Row],[CA2_Average]],Table6[[#This Row],[MID_Average]],Table6[[#This Row],[CA3_Average]])</f>
        <v>63.4375</v>
      </c>
    </row>
    <row r="51" spans="1:43" ht="30">
      <c r="A51" s="99" t="s">
        <v>108</v>
      </c>
      <c r="B51" s="82" t="s">
        <v>109</v>
      </c>
      <c r="C51" s="4" t="s">
        <v>14</v>
      </c>
      <c r="D51" s="4" t="s">
        <v>3019</v>
      </c>
      <c r="E51" s="5">
        <v>11106112</v>
      </c>
      <c r="F51" s="5">
        <v>490837116</v>
      </c>
      <c r="G51" s="83" t="s">
        <v>3020</v>
      </c>
      <c r="H51" s="6">
        <v>1</v>
      </c>
      <c r="I51" s="84">
        <v>300</v>
      </c>
      <c r="J51" s="79">
        <v>294</v>
      </c>
      <c r="K51" s="85">
        <v>0.98</v>
      </c>
      <c r="L51" s="11">
        <v>10000</v>
      </c>
      <c r="M51" s="5">
        <v>6775</v>
      </c>
      <c r="N51" s="12">
        <f t="shared" si="0"/>
        <v>7000</v>
      </c>
      <c r="O51" s="12">
        <f t="shared" si="1"/>
        <v>3000</v>
      </c>
      <c r="P51" s="4" t="s">
        <v>1920</v>
      </c>
      <c r="Q51" s="4" t="s">
        <v>1921</v>
      </c>
      <c r="R51" s="5">
        <v>97</v>
      </c>
      <c r="S51" s="5">
        <v>66</v>
      </c>
      <c r="T51" s="5">
        <v>68</v>
      </c>
      <c r="U51" s="5">
        <v>77</v>
      </c>
      <c r="V51" s="5">
        <f t="shared" si="2"/>
        <v>308</v>
      </c>
      <c r="W51" s="5">
        <f t="shared" si="3"/>
        <v>77</v>
      </c>
      <c r="X51" s="5">
        <v>70</v>
      </c>
      <c r="Y51" s="5">
        <v>98</v>
      </c>
      <c r="Z51" s="5">
        <v>95</v>
      </c>
      <c r="AA51" s="5">
        <v>54</v>
      </c>
      <c r="AB51" s="5">
        <f t="shared" si="4"/>
        <v>317</v>
      </c>
      <c r="AC51" s="5">
        <f t="shared" si="5"/>
        <v>79.25</v>
      </c>
      <c r="AD51" s="5">
        <v>65</v>
      </c>
      <c r="AE51" s="5">
        <v>44</v>
      </c>
      <c r="AF51" s="5">
        <v>51</v>
      </c>
      <c r="AG51" s="5">
        <v>41</v>
      </c>
      <c r="AH51" s="5">
        <f t="shared" si="6"/>
        <v>201</v>
      </c>
      <c r="AI51" s="5">
        <f t="shared" si="7"/>
        <v>50.25</v>
      </c>
      <c r="AJ51" s="5">
        <v>84</v>
      </c>
      <c r="AK51" s="5">
        <v>68</v>
      </c>
      <c r="AL51" s="5">
        <v>38</v>
      </c>
      <c r="AM51" s="5">
        <v>64</v>
      </c>
      <c r="AN51" s="5">
        <f t="shared" si="8"/>
        <v>254</v>
      </c>
      <c r="AO51" s="5">
        <f t="shared" si="9"/>
        <v>63.5</v>
      </c>
      <c r="AP51" s="73"/>
      <c r="AQ51" s="111">
        <f>AVERAGE(Table6[[#This Row],[CA1_Average]],Table6[[#This Row],[CA2_Average]],Table6[[#This Row],[MID_Average]],Table6[[#This Row],[CA3_Average]])</f>
        <v>67.5</v>
      </c>
    </row>
    <row r="52" spans="1:43" ht="30">
      <c r="A52" s="99" t="s">
        <v>110</v>
      </c>
      <c r="B52" s="82" t="s">
        <v>111</v>
      </c>
      <c r="C52" s="4" t="s">
        <v>14</v>
      </c>
      <c r="D52" s="4" t="s">
        <v>3021</v>
      </c>
      <c r="E52" s="5">
        <v>11106578</v>
      </c>
      <c r="F52" s="5">
        <v>493094647</v>
      </c>
      <c r="G52" s="83" t="s">
        <v>3022</v>
      </c>
      <c r="H52" s="6">
        <v>1</v>
      </c>
      <c r="I52" s="84">
        <v>300</v>
      </c>
      <c r="J52" s="79">
        <v>221</v>
      </c>
      <c r="K52" s="85">
        <v>0.74</v>
      </c>
      <c r="L52" s="11">
        <v>10000</v>
      </c>
      <c r="M52" s="5">
        <v>9095</v>
      </c>
      <c r="N52" s="12">
        <f t="shared" si="0"/>
        <v>9500</v>
      </c>
      <c r="O52" s="12">
        <f t="shared" si="1"/>
        <v>500</v>
      </c>
      <c r="P52" s="4" t="s">
        <v>1922</v>
      </c>
      <c r="Q52" s="4" t="s">
        <v>1923</v>
      </c>
      <c r="R52" s="5">
        <v>73</v>
      </c>
      <c r="S52" s="5">
        <v>84</v>
      </c>
      <c r="T52" s="5">
        <v>45</v>
      </c>
      <c r="U52" s="5">
        <v>55</v>
      </c>
      <c r="V52" s="5">
        <f t="shared" si="2"/>
        <v>257</v>
      </c>
      <c r="W52" s="5">
        <f t="shared" si="3"/>
        <v>64.25</v>
      </c>
      <c r="X52" s="5">
        <v>93</v>
      </c>
      <c r="Y52" s="5">
        <v>46</v>
      </c>
      <c r="Z52" s="5">
        <v>65</v>
      </c>
      <c r="AA52" s="5">
        <v>97</v>
      </c>
      <c r="AB52" s="5">
        <f t="shared" si="4"/>
        <v>301</v>
      </c>
      <c r="AC52" s="5">
        <f t="shared" si="5"/>
        <v>75.25</v>
      </c>
      <c r="AD52" s="5">
        <v>96</v>
      </c>
      <c r="AE52" s="5">
        <v>98</v>
      </c>
      <c r="AF52" s="5">
        <v>85</v>
      </c>
      <c r="AG52" s="5">
        <v>94</v>
      </c>
      <c r="AH52" s="5">
        <f t="shared" si="6"/>
        <v>373</v>
      </c>
      <c r="AI52" s="5">
        <f t="shared" si="7"/>
        <v>93.25</v>
      </c>
      <c r="AJ52" s="5">
        <v>49</v>
      </c>
      <c r="AK52" s="5">
        <v>37</v>
      </c>
      <c r="AL52" s="5">
        <v>85</v>
      </c>
      <c r="AM52" s="5">
        <v>95</v>
      </c>
      <c r="AN52" s="5">
        <f t="shared" si="8"/>
        <v>266</v>
      </c>
      <c r="AO52" s="5">
        <f t="shared" si="9"/>
        <v>66.5</v>
      </c>
      <c r="AP52" s="73"/>
      <c r="AQ52" s="111">
        <f>AVERAGE(Table6[[#This Row],[CA1_Average]],Table6[[#This Row],[CA2_Average]],Table6[[#This Row],[MID_Average]],Table6[[#This Row],[CA3_Average]])</f>
        <v>74.8125</v>
      </c>
    </row>
    <row r="53" spans="1:43" ht="30">
      <c r="A53" s="99" t="s">
        <v>112</v>
      </c>
      <c r="B53" s="82" t="s">
        <v>113</v>
      </c>
      <c r="C53" s="4" t="s">
        <v>11</v>
      </c>
      <c r="D53" s="4" t="s">
        <v>3023</v>
      </c>
      <c r="E53" s="5">
        <v>11104970</v>
      </c>
      <c r="F53" s="5">
        <v>493565414</v>
      </c>
      <c r="G53" s="83" t="s">
        <v>3024</v>
      </c>
      <c r="H53" s="6">
        <v>1</v>
      </c>
      <c r="I53" s="84">
        <v>300</v>
      </c>
      <c r="J53" s="79">
        <v>240</v>
      </c>
      <c r="K53" s="86">
        <v>0.8</v>
      </c>
      <c r="L53" s="11">
        <v>10000</v>
      </c>
      <c r="M53" s="5">
        <v>9857</v>
      </c>
      <c r="N53" s="12">
        <f t="shared" si="0"/>
        <v>10000</v>
      </c>
      <c r="O53" s="12">
        <f t="shared" si="1"/>
        <v>0</v>
      </c>
      <c r="P53" s="4" t="s">
        <v>1924</v>
      </c>
      <c r="Q53" s="4" t="s">
        <v>1925</v>
      </c>
      <c r="R53" s="5">
        <v>47</v>
      </c>
      <c r="S53" s="5">
        <v>79</v>
      </c>
      <c r="T53" s="5">
        <v>40</v>
      </c>
      <c r="U53" s="5">
        <v>74</v>
      </c>
      <c r="V53" s="5">
        <f t="shared" si="2"/>
        <v>240</v>
      </c>
      <c r="W53" s="5">
        <f t="shared" si="3"/>
        <v>60</v>
      </c>
      <c r="X53" s="5">
        <v>60</v>
      </c>
      <c r="Y53" s="5">
        <v>40</v>
      </c>
      <c r="Z53" s="5">
        <v>51</v>
      </c>
      <c r="AA53" s="5">
        <v>38</v>
      </c>
      <c r="AB53" s="5">
        <f t="shared" si="4"/>
        <v>189</v>
      </c>
      <c r="AC53" s="5">
        <f t="shared" si="5"/>
        <v>47.25</v>
      </c>
      <c r="AD53" s="5">
        <v>95</v>
      </c>
      <c r="AE53" s="5">
        <v>90</v>
      </c>
      <c r="AF53" s="5">
        <v>59</v>
      </c>
      <c r="AG53" s="5">
        <v>79</v>
      </c>
      <c r="AH53" s="5">
        <f t="shared" si="6"/>
        <v>323</v>
      </c>
      <c r="AI53" s="5">
        <f t="shared" si="7"/>
        <v>80.75</v>
      </c>
      <c r="AJ53" s="5">
        <v>58</v>
      </c>
      <c r="AK53" s="5">
        <v>90</v>
      </c>
      <c r="AL53" s="5">
        <v>54</v>
      </c>
      <c r="AM53" s="5">
        <v>94</v>
      </c>
      <c r="AN53" s="5">
        <f t="shared" si="8"/>
        <v>296</v>
      </c>
      <c r="AO53" s="5">
        <f t="shared" si="9"/>
        <v>74</v>
      </c>
      <c r="AP53" s="73"/>
      <c r="AQ53" s="111">
        <f>AVERAGE(Table6[[#This Row],[CA1_Average]],Table6[[#This Row],[CA2_Average]],Table6[[#This Row],[MID_Average]],Table6[[#This Row],[CA3_Average]])</f>
        <v>65.5</v>
      </c>
    </row>
    <row r="54" spans="1:43" ht="30">
      <c r="A54" s="99" t="s">
        <v>114</v>
      </c>
      <c r="B54" s="82" t="s">
        <v>115</v>
      </c>
      <c r="C54" s="4" t="s">
        <v>14</v>
      </c>
      <c r="D54" s="4" t="s">
        <v>3025</v>
      </c>
      <c r="E54" s="5">
        <v>11103227</v>
      </c>
      <c r="F54" s="5">
        <v>502539875</v>
      </c>
      <c r="G54" s="83" t="s">
        <v>3026</v>
      </c>
      <c r="H54" s="6">
        <v>1</v>
      </c>
      <c r="I54" s="84">
        <v>300</v>
      </c>
      <c r="J54" s="79">
        <v>241</v>
      </c>
      <c r="K54" s="86">
        <v>0.8</v>
      </c>
      <c r="L54" s="11">
        <v>10000</v>
      </c>
      <c r="M54" s="5">
        <v>8179</v>
      </c>
      <c r="N54" s="12">
        <f t="shared" si="0"/>
        <v>8500</v>
      </c>
      <c r="O54" s="12">
        <f t="shared" si="1"/>
        <v>1500</v>
      </c>
      <c r="P54" s="4" t="s">
        <v>1834</v>
      </c>
      <c r="Q54" s="4" t="s">
        <v>1926</v>
      </c>
      <c r="R54" s="5">
        <v>97</v>
      </c>
      <c r="S54" s="5">
        <v>93</v>
      </c>
      <c r="T54" s="5">
        <v>64</v>
      </c>
      <c r="U54" s="5">
        <v>68</v>
      </c>
      <c r="V54" s="5">
        <f t="shared" si="2"/>
        <v>322</v>
      </c>
      <c r="W54" s="5">
        <f t="shared" si="3"/>
        <v>80.5</v>
      </c>
      <c r="X54" s="5">
        <v>47</v>
      </c>
      <c r="Y54" s="5">
        <v>59</v>
      </c>
      <c r="Z54" s="5">
        <v>51</v>
      </c>
      <c r="AA54" s="5">
        <v>71</v>
      </c>
      <c r="AB54" s="5">
        <f t="shared" si="4"/>
        <v>228</v>
      </c>
      <c r="AC54" s="5">
        <f t="shared" si="5"/>
        <v>57</v>
      </c>
      <c r="AD54" s="5">
        <v>98</v>
      </c>
      <c r="AE54" s="5">
        <v>83</v>
      </c>
      <c r="AF54" s="5">
        <v>38</v>
      </c>
      <c r="AG54" s="5">
        <v>64</v>
      </c>
      <c r="AH54" s="5">
        <f t="shared" si="6"/>
        <v>283</v>
      </c>
      <c r="AI54" s="5">
        <f t="shared" si="7"/>
        <v>70.75</v>
      </c>
      <c r="AJ54" s="5">
        <v>75</v>
      </c>
      <c r="AK54" s="5">
        <v>54</v>
      </c>
      <c r="AL54" s="5">
        <v>69</v>
      </c>
      <c r="AM54" s="5">
        <v>69</v>
      </c>
      <c r="AN54" s="5">
        <f t="shared" si="8"/>
        <v>267</v>
      </c>
      <c r="AO54" s="5">
        <f t="shared" si="9"/>
        <v>66.75</v>
      </c>
      <c r="AP54" s="73"/>
      <c r="AQ54" s="111">
        <f>AVERAGE(Table6[[#This Row],[CA1_Average]],Table6[[#This Row],[CA2_Average]],Table6[[#This Row],[MID_Average]],Table6[[#This Row],[CA3_Average]])</f>
        <v>68.75</v>
      </c>
    </row>
    <row r="55" spans="1:43" ht="30">
      <c r="A55" s="99" t="s">
        <v>116</v>
      </c>
      <c r="B55" s="82" t="s">
        <v>117</v>
      </c>
      <c r="C55" s="4" t="s">
        <v>14</v>
      </c>
      <c r="D55" s="4" t="s">
        <v>2990</v>
      </c>
      <c r="E55" s="5">
        <v>11102035</v>
      </c>
      <c r="F55" s="5">
        <v>503467863</v>
      </c>
      <c r="G55" s="83" t="s">
        <v>3027</v>
      </c>
      <c r="H55" s="6">
        <v>1</v>
      </c>
      <c r="I55" s="84">
        <v>300</v>
      </c>
      <c r="J55" s="79">
        <v>244</v>
      </c>
      <c r="K55" s="85">
        <v>0.81</v>
      </c>
      <c r="L55" s="11">
        <v>10000</v>
      </c>
      <c r="M55" s="5">
        <v>6097</v>
      </c>
      <c r="N55" s="12">
        <f t="shared" si="0"/>
        <v>6500</v>
      </c>
      <c r="O55" s="12">
        <f t="shared" si="1"/>
        <v>3500</v>
      </c>
      <c r="P55" s="4" t="s">
        <v>1927</v>
      </c>
      <c r="Q55" s="4" t="s">
        <v>1928</v>
      </c>
      <c r="R55" s="5">
        <v>56</v>
      </c>
      <c r="S55" s="5">
        <v>79</v>
      </c>
      <c r="T55" s="5">
        <v>91</v>
      </c>
      <c r="U55" s="5">
        <v>36</v>
      </c>
      <c r="V55" s="5">
        <f t="shared" si="2"/>
        <v>262</v>
      </c>
      <c r="W55" s="5">
        <f t="shared" si="3"/>
        <v>65.5</v>
      </c>
      <c r="X55" s="5">
        <v>43</v>
      </c>
      <c r="Y55" s="5">
        <v>62</v>
      </c>
      <c r="Z55" s="5">
        <v>44</v>
      </c>
      <c r="AA55" s="5">
        <v>85</v>
      </c>
      <c r="AB55" s="5">
        <f t="shared" si="4"/>
        <v>234</v>
      </c>
      <c r="AC55" s="5">
        <f t="shared" si="5"/>
        <v>58.5</v>
      </c>
      <c r="AD55" s="5">
        <v>75</v>
      </c>
      <c r="AE55" s="5">
        <v>40</v>
      </c>
      <c r="AF55" s="5">
        <v>98</v>
      </c>
      <c r="AG55" s="5">
        <v>94</v>
      </c>
      <c r="AH55" s="5">
        <f t="shared" si="6"/>
        <v>307</v>
      </c>
      <c r="AI55" s="5">
        <f t="shared" si="7"/>
        <v>76.75</v>
      </c>
      <c r="AJ55" s="5">
        <v>55</v>
      </c>
      <c r="AK55" s="5">
        <v>88</v>
      </c>
      <c r="AL55" s="5">
        <v>53</v>
      </c>
      <c r="AM55" s="5">
        <v>64</v>
      </c>
      <c r="AN55" s="5">
        <f t="shared" si="8"/>
        <v>260</v>
      </c>
      <c r="AO55" s="5">
        <f t="shared" si="9"/>
        <v>65</v>
      </c>
      <c r="AP55" s="73"/>
      <c r="AQ55" s="111">
        <f>AVERAGE(Table6[[#This Row],[CA1_Average]],Table6[[#This Row],[CA2_Average]],Table6[[#This Row],[MID_Average]],Table6[[#This Row],[CA3_Average]])</f>
        <v>66.4375</v>
      </c>
    </row>
    <row r="56" spans="1:43" ht="30">
      <c r="A56" s="99" t="s">
        <v>118</v>
      </c>
      <c r="B56" s="82" t="s">
        <v>119</v>
      </c>
      <c r="C56" s="4" t="s">
        <v>14</v>
      </c>
      <c r="D56" s="4" t="s">
        <v>3028</v>
      </c>
      <c r="E56" s="5">
        <v>11102631</v>
      </c>
      <c r="F56" s="5">
        <v>520398628</v>
      </c>
      <c r="G56" s="83" t="s">
        <v>3029</v>
      </c>
      <c r="H56" s="6">
        <v>1</v>
      </c>
      <c r="I56" s="84">
        <v>300</v>
      </c>
      <c r="J56" s="79">
        <v>279</v>
      </c>
      <c r="K56" s="85">
        <v>0.93</v>
      </c>
      <c r="L56" s="11">
        <v>10000</v>
      </c>
      <c r="M56" s="5">
        <v>6754</v>
      </c>
      <c r="N56" s="12">
        <f t="shared" si="0"/>
        <v>7000</v>
      </c>
      <c r="O56" s="12">
        <f t="shared" si="1"/>
        <v>3000</v>
      </c>
      <c r="P56" s="4" t="s">
        <v>1886</v>
      </c>
      <c r="Q56" s="4" t="s">
        <v>1929</v>
      </c>
      <c r="R56" s="5">
        <v>50</v>
      </c>
      <c r="S56" s="5">
        <v>55</v>
      </c>
      <c r="T56" s="5">
        <v>87</v>
      </c>
      <c r="U56" s="5">
        <v>87</v>
      </c>
      <c r="V56" s="5">
        <f t="shared" si="2"/>
        <v>279</v>
      </c>
      <c r="W56" s="5">
        <f t="shared" si="3"/>
        <v>69.75</v>
      </c>
      <c r="X56" s="5">
        <v>68</v>
      </c>
      <c r="Y56" s="5">
        <v>45</v>
      </c>
      <c r="Z56" s="5">
        <v>71</v>
      </c>
      <c r="AA56" s="5">
        <v>43</v>
      </c>
      <c r="AB56" s="5">
        <f t="shared" si="4"/>
        <v>227</v>
      </c>
      <c r="AC56" s="5">
        <f t="shared" si="5"/>
        <v>56.75</v>
      </c>
      <c r="AD56" s="5">
        <v>55</v>
      </c>
      <c r="AE56" s="5">
        <v>98</v>
      </c>
      <c r="AF56" s="5">
        <v>90</v>
      </c>
      <c r="AG56" s="5">
        <v>53</v>
      </c>
      <c r="AH56" s="5">
        <f t="shared" si="6"/>
        <v>296</v>
      </c>
      <c r="AI56" s="5">
        <f t="shared" si="7"/>
        <v>74</v>
      </c>
      <c r="AJ56" s="5">
        <v>48</v>
      </c>
      <c r="AK56" s="5">
        <v>48</v>
      </c>
      <c r="AL56" s="5">
        <v>86</v>
      </c>
      <c r="AM56" s="5">
        <v>94</v>
      </c>
      <c r="AN56" s="5">
        <f t="shared" si="8"/>
        <v>276</v>
      </c>
      <c r="AO56" s="5">
        <f t="shared" si="9"/>
        <v>69</v>
      </c>
      <c r="AP56" s="73"/>
      <c r="AQ56" s="111">
        <f>AVERAGE(Table6[[#This Row],[CA1_Average]],Table6[[#This Row],[CA2_Average]],Table6[[#This Row],[MID_Average]],Table6[[#This Row],[CA3_Average]])</f>
        <v>67.375</v>
      </c>
    </row>
    <row r="57" spans="1:43" ht="30">
      <c r="A57" s="99" t="s">
        <v>120</v>
      </c>
      <c r="B57" s="82" t="s">
        <v>121</v>
      </c>
      <c r="C57" s="4" t="s">
        <v>11</v>
      </c>
      <c r="D57" s="4" t="s">
        <v>3030</v>
      </c>
      <c r="E57" s="5">
        <v>11104914</v>
      </c>
      <c r="F57" s="5">
        <v>524486069</v>
      </c>
      <c r="G57" s="83" t="s">
        <v>3031</v>
      </c>
      <c r="H57" s="6">
        <v>1</v>
      </c>
      <c r="I57" s="84">
        <v>300</v>
      </c>
      <c r="J57" s="79">
        <v>247</v>
      </c>
      <c r="K57" s="85">
        <v>0.82</v>
      </c>
      <c r="L57" s="11">
        <v>10000</v>
      </c>
      <c r="M57" s="5">
        <v>9177</v>
      </c>
      <c r="N57" s="12">
        <f t="shared" si="0"/>
        <v>9500</v>
      </c>
      <c r="O57" s="12">
        <f t="shared" si="1"/>
        <v>500</v>
      </c>
      <c r="P57" s="4" t="s">
        <v>1930</v>
      </c>
      <c r="Q57" s="4" t="s">
        <v>1931</v>
      </c>
      <c r="R57" s="5">
        <v>43</v>
      </c>
      <c r="S57" s="5">
        <v>57</v>
      </c>
      <c r="T57" s="5">
        <v>85</v>
      </c>
      <c r="U57" s="5">
        <v>46</v>
      </c>
      <c r="V57" s="5">
        <f t="shared" si="2"/>
        <v>231</v>
      </c>
      <c r="W57" s="5">
        <f t="shared" si="3"/>
        <v>57.75</v>
      </c>
      <c r="X57" s="5">
        <v>91</v>
      </c>
      <c r="Y57" s="5">
        <v>51</v>
      </c>
      <c r="Z57" s="5">
        <v>89</v>
      </c>
      <c r="AA57" s="5">
        <v>84</v>
      </c>
      <c r="AB57" s="5">
        <f t="shared" si="4"/>
        <v>315</v>
      </c>
      <c r="AC57" s="5">
        <f t="shared" si="5"/>
        <v>78.75</v>
      </c>
      <c r="AD57" s="5">
        <v>85</v>
      </c>
      <c r="AE57" s="5">
        <v>58</v>
      </c>
      <c r="AF57" s="5">
        <v>83</v>
      </c>
      <c r="AG57" s="5">
        <v>41</v>
      </c>
      <c r="AH57" s="5">
        <f t="shared" si="6"/>
        <v>267</v>
      </c>
      <c r="AI57" s="5">
        <f t="shared" si="7"/>
        <v>66.75</v>
      </c>
      <c r="AJ57" s="5">
        <v>74</v>
      </c>
      <c r="AK57" s="5">
        <v>51</v>
      </c>
      <c r="AL57" s="5">
        <v>88</v>
      </c>
      <c r="AM57" s="5">
        <v>81</v>
      </c>
      <c r="AN57" s="5">
        <f t="shared" si="8"/>
        <v>294</v>
      </c>
      <c r="AO57" s="5">
        <f t="shared" si="9"/>
        <v>73.5</v>
      </c>
      <c r="AP57" s="73"/>
      <c r="AQ57" s="111">
        <f>AVERAGE(Table6[[#This Row],[CA1_Average]],Table6[[#This Row],[CA2_Average]],Table6[[#This Row],[MID_Average]],Table6[[#This Row],[CA3_Average]])</f>
        <v>69.1875</v>
      </c>
    </row>
    <row r="58" spans="1:43" ht="30">
      <c r="A58" s="99" t="s">
        <v>122</v>
      </c>
      <c r="B58" s="82" t="s">
        <v>123</v>
      </c>
      <c r="C58" s="4" t="s">
        <v>14</v>
      </c>
      <c r="D58" s="4" t="s">
        <v>2959</v>
      </c>
      <c r="E58" s="5">
        <v>11107622</v>
      </c>
      <c r="F58" s="5">
        <v>525267262</v>
      </c>
      <c r="G58" s="83" t="s">
        <v>3032</v>
      </c>
      <c r="H58" s="6">
        <v>1</v>
      </c>
      <c r="I58" s="84">
        <v>300</v>
      </c>
      <c r="J58" s="79">
        <v>215</v>
      </c>
      <c r="K58" s="85">
        <v>0.72</v>
      </c>
      <c r="L58" s="11">
        <v>10000</v>
      </c>
      <c r="M58" s="5">
        <v>7216</v>
      </c>
      <c r="N58" s="12">
        <f t="shared" si="0"/>
        <v>7500</v>
      </c>
      <c r="O58" s="12">
        <f t="shared" si="1"/>
        <v>2500</v>
      </c>
      <c r="P58" s="4" t="s">
        <v>1932</v>
      </c>
      <c r="Q58" s="4" t="s">
        <v>1933</v>
      </c>
      <c r="R58" s="5">
        <v>42</v>
      </c>
      <c r="S58" s="5">
        <v>73</v>
      </c>
      <c r="T58" s="5">
        <v>74</v>
      </c>
      <c r="U58" s="5">
        <v>92</v>
      </c>
      <c r="V58" s="5">
        <f t="shared" si="2"/>
        <v>281</v>
      </c>
      <c r="W58" s="5">
        <f t="shared" si="3"/>
        <v>70.25</v>
      </c>
      <c r="X58" s="5">
        <v>65</v>
      </c>
      <c r="Y58" s="5">
        <v>79</v>
      </c>
      <c r="Z58" s="5">
        <v>56</v>
      </c>
      <c r="AA58" s="5">
        <v>95</v>
      </c>
      <c r="AB58" s="5">
        <f t="shared" si="4"/>
        <v>295</v>
      </c>
      <c r="AC58" s="5">
        <f t="shared" si="5"/>
        <v>73.75</v>
      </c>
      <c r="AD58" s="5">
        <v>43</v>
      </c>
      <c r="AE58" s="5">
        <v>60</v>
      </c>
      <c r="AF58" s="5">
        <v>82</v>
      </c>
      <c r="AG58" s="5">
        <v>46</v>
      </c>
      <c r="AH58" s="5">
        <f t="shared" si="6"/>
        <v>231</v>
      </c>
      <c r="AI58" s="5">
        <f t="shared" si="7"/>
        <v>57.75</v>
      </c>
      <c r="AJ58" s="5">
        <v>40</v>
      </c>
      <c r="AK58" s="5">
        <v>61</v>
      </c>
      <c r="AL58" s="5">
        <v>40</v>
      </c>
      <c r="AM58" s="5">
        <v>75</v>
      </c>
      <c r="AN58" s="5">
        <f t="shared" si="8"/>
        <v>216</v>
      </c>
      <c r="AO58" s="5">
        <f t="shared" si="9"/>
        <v>54</v>
      </c>
      <c r="AP58" s="73"/>
      <c r="AQ58" s="111">
        <f>AVERAGE(Table6[[#This Row],[CA1_Average]],Table6[[#This Row],[CA2_Average]],Table6[[#This Row],[MID_Average]],Table6[[#This Row],[CA3_Average]])</f>
        <v>63.9375</v>
      </c>
    </row>
    <row r="59" spans="1:43" ht="30">
      <c r="A59" s="99" t="s">
        <v>124</v>
      </c>
      <c r="B59" s="82" t="s">
        <v>125</v>
      </c>
      <c r="C59" s="4" t="s">
        <v>14</v>
      </c>
      <c r="D59" s="4" t="s">
        <v>3033</v>
      </c>
      <c r="E59" s="5">
        <v>11103321</v>
      </c>
      <c r="F59" s="5">
        <v>552350002</v>
      </c>
      <c r="G59" s="83" t="s">
        <v>3034</v>
      </c>
      <c r="H59" s="6">
        <v>1</v>
      </c>
      <c r="I59" s="84">
        <v>300</v>
      </c>
      <c r="J59" s="79">
        <v>221</v>
      </c>
      <c r="K59" s="85">
        <v>0.74</v>
      </c>
      <c r="L59" s="11">
        <v>10000</v>
      </c>
      <c r="M59" s="5">
        <v>8827</v>
      </c>
      <c r="N59" s="12">
        <f t="shared" si="0"/>
        <v>9000</v>
      </c>
      <c r="O59" s="12">
        <f t="shared" si="1"/>
        <v>1000</v>
      </c>
      <c r="P59" s="4" t="s">
        <v>1840</v>
      </c>
      <c r="Q59" s="4" t="s">
        <v>1934</v>
      </c>
      <c r="R59" s="5">
        <v>94</v>
      </c>
      <c r="S59" s="5">
        <v>80</v>
      </c>
      <c r="T59" s="5">
        <v>52</v>
      </c>
      <c r="U59" s="5">
        <v>91</v>
      </c>
      <c r="V59" s="5">
        <f t="shared" si="2"/>
        <v>317</v>
      </c>
      <c r="W59" s="5">
        <f t="shared" si="3"/>
        <v>79.25</v>
      </c>
      <c r="X59" s="5">
        <v>70</v>
      </c>
      <c r="Y59" s="5">
        <v>39</v>
      </c>
      <c r="Z59" s="5">
        <v>98</v>
      </c>
      <c r="AA59" s="5">
        <v>78</v>
      </c>
      <c r="AB59" s="5">
        <f t="shared" si="4"/>
        <v>285</v>
      </c>
      <c r="AC59" s="5">
        <f t="shared" si="5"/>
        <v>71.25</v>
      </c>
      <c r="AD59" s="5">
        <v>48</v>
      </c>
      <c r="AE59" s="5">
        <v>48</v>
      </c>
      <c r="AF59" s="5">
        <v>77</v>
      </c>
      <c r="AG59" s="5">
        <v>49</v>
      </c>
      <c r="AH59" s="5">
        <f t="shared" si="6"/>
        <v>222</v>
      </c>
      <c r="AI59" s="5">
        <f t="shared" si="7"/>
        <v>55.5</v>
      </c>
      <c r="AJ59" s="5">
        <v>96</v>
      </c>
      <c r="AK59" s="5">
        <v>54</v>
      </c>
      <c r="AL59" s="5">
        <v>46</v>
      </c>
      <c r="AM59" s="5">
        <v>92</v>
      </c>
      <c r="AN59" s="5">
        <f t="shared" si="8"/>
        <v>288</v>
      </c>
      <c r="AO59" s="5">
        <f t="shared" si="9"/>
        <v>72</v>
      </c>
      <c r="AP59" s="73"/>
      <c r="AQ59" s="111">
        <f>AVERAGE(Table6[[#This Row],[CA1_Average]],Table6[[#This Row],[CA2_Average]],Table6[[#This Row],[MID_Average]],Table6[[#This Row],[CA3_Average]])</f>
        <v>69.5</v>
      </c>
    </row>
    <row r="60" spans="1:43" ht="30">
      <c r="A60" s="99" t="s">
        <v>126</v>
      </c>
      <c r="B60" s="82" t="s">
        <v>127</v>
      </c>
      <c r="C60" s="4" t="s">
        <v>11</v>
      </c>
      <c r="D60" s="4" t="s">
        <v>3035</v>
      </c>
      <c r="E60" s="5">
        <v>11105252</v>
      </c>
      <c r="F60" s="5">
        <v>557585657</v>
      </c>
      <c r="G60" s="83" t="s">
        <v>3036</v>
      </c>
      <c r="H60" s="6">
        <v>1</v>
      </c>
      <c r="I60" s="84">
        <v>300</v>
      </c>
      <c r="J60" s="79">
        <v>228</v>
      </c>
      <c r="K60" s="85">
        <v>0.76</v>
      </c>
      <c r="L60" s="11">
        <v>10000</v>
      </c>
      <c r="M60" s="5">
        <v>6661</v>
      </c>
      <c r="N60" s="12">
        <f t="shared" si="0"/>
        <v>7000</v>
      </c>
      <c r="O60" s="12">
        <f t="shared" si="1"/>
        <v>3000</v>
      </c>
      <c r="P60" s="4" t="s">
        <v>1935</v>
      </c>
      <c r="Q60" s="4" t="s">
        <v>1936</v>
      </c>
      <c r="R60" s="5">
        <v>99</v>
      </c>
      <c r="S60" s="5">
        <v>84</v>
      </c>
      <c r="T60" s="5">
        <v>94</v>
      </c>
      <c r="U60" s="5">
        <v>39</v>
      </c>
      <c r="V60" s="5">
        <f t="shared" si="2"/>
        <v>316</v>
      </c>
      <c r="W60" s="5">
        <f t="shared" si="3"/>
        <v>79</v>
      </c>
      <c r="X60" s="5">
        <v>86</v>
      </c>
      <c r="Y60" s="5">
        <v>35</v>
      </c>
      <c r="Z60" s="5">
        <v>51</v>
      </c>
      <c r="AA60" s="5">
        <v>46</v>
      </c>
      <c r="AB60" s="5">
        <f t="shared" si="4"/>
        <v>218</v>
      </c>
      <c r="AC60" s="5">
        <f t="shared" si="5"/>
        <v>54.5</v>
      </c>
      <c r="AD60" s="5">
        <v>90</v>
      </c>
      <c r="AE60" s="5">
        <v>72</v>
      </c>
      <c r="AF60" s="5">
        <v>61</v>
      </c>
      <c r="AG60" s="5">
        <v>84</v>
      </c>
      <c r="AH60" s="5">
        <f t="shared" si="6"/>
        <v>307</v>
      </c>
      <c r="AI60" s="5">
        <f t="shared" si="7"/>
        <v>76.75</v>
      </c>
      <c r="AJ60" s="5">
        <v>37</v>
      </c>
      <c r="AK60" s="5">
        <v>81</v>
      </c>
      <c r="AL60" s="5">
        <v>75</v>
      </c>
      <c r="AM60" s="5">
        <v>68</v>
      </c>
      <c r="AN60" s="5">
        <f t="shared" si="8"/>
        <v>261</v>
      </c>
      <c r="AO60" s="5">
        <f t="shared" si="9"/>
        <v>65.25</v>
      </c>
      <c r="AP60" s="73"/>
      <c r="AQ60" s="111">
        <f>AVERAGE(Table6[[#This Row],[CA1_Average]],Table6[[#This Row],[CA2_Average]],Table6[[#This Row],[MID_Average]],Table6[[#This Row],[CA3_Average]])</f>
        <v>68.875</v>
      </c>
    </row>
    <row r="61" spans="1:43" ht="30">
      <c r="A61" s="99" t="s">
        <v>128</v>
      </c>
      <c r="B61" s="82" t="s">
        <v>129</v>
      </c>
      <c r="C61" s="4" t="s">
        <v>14</v>
      </c>
      <c r="D61" s="4" t="s">
        <v>3037</v>
      </c>
      <c r="E61" s="5">
        <v>11105369</v>
      </c>
      <c r="F61" s="5">
        <v>561977023</v>
      </c>
      <c r="G61" s="83" t="s">
        <v>3038</v>
      </c>
      <c r="H61" s="6">
        <v>1</v>
      </c>
      <c r="I61" s="84">
        <v>300</v>
      </c>
      <c r="J61" s="79">
        <v>289</v>
      </c>
      <c r="K61" s="85">
        <v>0.96</v>
      </c>
      <c r="L61" s="11">
        <v>10000</v>
      </c>
      <c r="M61" s="5">
        <v>6780</v>
      </c>
      <c r="N61" s="12">
        <f t="shared" si="0"/>
        <v>7000</v>
      </c>
      <c r="O61" s="12">
        <f t="shared" si="1"/>
        <v>3000</v>
      </c>
      <c r="P61" s="4" t="s">
        <v>1937</v>
      </c>
      <c r="Q61" s="4" t="s">
        <v>1938</v>
      </c>
      <c r="R61" s="5">
        <v>82</v>
      </c>
      <c r="S61" s="5">
        <v>95</v>
      </c>
      <c r="T61" s="5">
        <v>47</v>
      </c>
      <c r="U61" s="5">
        <v>74</v>
      </c>
      <c r="V61" s="5">
        <f t="shared" si="2"/>
        <v>298</v>
      </c>
      <c r="W61" s="5">
        <f t="shared" si="3"/>
        <v>74.5</v>
      </c>
      <c r="X61" s="5">
        <v>95</v>
      </c>
      <c r="Y61" s="5">
        <v>60</v>
      </c>
      <c r="Z61" s="5">
        <v>64</v>
      </c>
      <c r="AA61" s="5">
        <v>49</v>
      </c>
      <c r="AB61" s="5">
        <f t="shared" si="4"/>
        <v>268</v>
      </c>
      <c r="AC61" s="5">
        <f t="shared" si="5"/>
        <v>67</v>
      </c>
      <c r="AD61" s="5">
        <v>84</v>
      </c>
      <c r="AE61" s="5">
        <v>62</v>
      </c>
      <c r="AF61" s="5">
        <v>54</v>
      </c>
      <c r="AG61" s="5">
        <v>78</v>
      </c>
      <c r="AH61" s="5">
        <f t="shared" si="6"/>
        <v>278</v>
      </c>
      <c r="AI61" s="5">
        <f t="shared" si="7"/>
        <v>69.5</v>
      </c>
      <c r="AJ61" s="5">
        <v>92</v>
      </c>
      <c r="AK61" s="5">
        <v>66</v>
      </c>
      <c r="AL61" s="5">
        <v>91</v>
      </c>
      <c r="AM61" s="5">
        <v>57</v>
      </c>
      <c r="AN61" s="5">
        <f t="shared" si="8"/>
        <v>306</v>
      </c>
      <c r="AO61" s="5">
        <f t="shared" si="9"/>
        <v>76.5</v>
      </c>
      <c r="AP61" s="73"/>
      <c r="AQ61" s="111">
        <f>AVERAGE(Table6[[#This Row],[CA1_Average]],Table6[[#This Row],[CA2_Average]],Table6[[#This Row],[MID_Average]],Table6[[#This Row],[CA3_Average]])</f>
        <v>71.875</v>
      </c>
    </row>
    <row r="62" spans="1:43" ht="30">
      <c r="A62" s="99" t="s">
        <v>130</v>
      </c>
      <c r="B62" s="82" t="s">
        <v>131</v>
      </c>
      <c r="C62" s="4" t="s">
        <v>14</v>
      </c>
      <c r="D62" s="4" t="s">
        <v>3039</v>
      </c>
      <c r="E62" s="5">
        <v>11109295</v>
      </c>
      <c r="F62" s="5">
        <v>576708725</v>
      </c>
      <c r="G62" s="83" t="s">
        <v>3040</v>
      </c>
      <c r="H62" s="6">
        <v>1</v>
      </c>
      <c r="I62" s="84">
        <v>300</v>
      </c>
      <c r="J62" s="79">
        <v>216</v>
      </c>
      <c r="K62" s="85">
        <v>0.72</v>
      </c>
      <c r="L62" s="11">
        <v>10000</v>
      </c>
      <c r="M62" s="5">
        <v>8604</v>
      </c>
      <c r="N62" s="12">
        <f t="shared" si="0"/>
        <v>9000</v>
      </c>
      <c r="O62" s="12">
        <f t="shared" si="1"/>
        <v>1000</v>
      </c>
      <c r="P62" s="4" t="s">
        <v>1844</v>
      </c>
      <c r="Q62" s="4" t="s">
        <v>1939</v>
      </c>
      <c r="R62" s="5">
        <v>42</v>
      </c>
      <c r="S62" s="5">
        <v>69</v>
      </c>
      <c r="T62" s="5">
        <v>59</v>
      </c>
      <c r="U62" s="5">
        <v>88</v>
      </c>
      <c r="V62" s="5">
        <f t="shared" si="2"/>
        <v>258</v>
      </c>
      <c r="W62" s="5">
        <f t="shared" si="3"/>
        <v>64.5</v>
      </c>
      <c r="X62" s="5">
        <v>48</v>
      </c>
      <c r="Y62" s="5">
        <v>44</v>
      </c>
      <c r="Z62" s="5">
        <v>83</v>
      </c>
      <c r="AA62" s="5">
        <v>71</v>
      </c>
      <c r="AB62" s="5">
        <f t="shared" si="4"/>
        <v>246</v>
      </c>
      <c r="AC62" s="5">
        <f t="shared" si="5"/>
        <v>61.5</v>
      </c>
      <c r="AD62" s="5">
        <v>58</v>
      </c>
      <c r="AE62" s="5">
        <v>61</v>
      </c>
      <c r="AF62" s="5">
        <v>44</v>
      </c>
      <c r="AG62" s="5">
        <v>89</v>
      </c>
      <c r="AH62" s="5">
        <f t="shared" si="6"/>
        <v>252</v>
      </c>
      <c r="AI62" s="5">
        <f t="shared" si="7"/>
        <v>63</v>
      </c>
      <c r="AJ62" s="5">
        <v>58</v>
      </c>
      <c r="AK62" s="5">
        <v>48</v>
      </c>
      <c r="AL62" s="5">
        <v>76</v>
      </c>
      <c r="AM62" s="5">
        <v>91</v>
      </c>
      <c r="AN62" s="5">
        <f t="shared" si="8"/>
        <v>273</v>
      </c>
      <c r="AO62" s="5">
        <f t="shared" si="9"/>
        <v>68.25</v>
      </c>
      <c r="AP62" s="73"/>
      <c r="AQ62" s="111">
        <f>AVERAGE(Table6[[#This Row],[CA1_Average]],Table6[[#This Row],[CA2_Average]],Table6[[#This Row],[MID_Average]],Table6[[#This Row],[CA3_Average]])</f>
        <v>64.3125</v>
      </c>
    </row>
    <row r="63" spans="1:43" ht="30">
      <c r="A63" s="99" t="s">
        <v>132</v>
      </c>
      <c r="B63" s="82" t="s">
        <v>133</v>
      </c>
      <c r="C63" s="4" t="s">
        <v>11</v>
      </c>
      <c r="D63" s="4" t="s">
        <v>3041</v>
      </c>
      <c r="E63" s="5">
        <v>11101557</v>
      </c>
      <c r="F63" s="5">
        <v>601826859</v>
      </c>
      <c r="G63" s="83" t="s">
        <v>3042</v>
      </c>
      <c r="H63" s="6">
        <v>1</v>
      </c>
      <c r="I63" s="84">
        <v>300</v>
      </c>
      <c r="J63" s="79">
        <v>203</v>
      </c>
      <c r="K63" s="85">
        <v>0.68</v>
      </c>
      <c r="L63" s="11">
        <v>10000</v>
      </c>
      <c r="M63" s="5">
        <v>8162</v>
      </c>
      <c r="N63" s="12">
        <f t="shared" si="0"/>
        <v>8500</v>
      </c>
      <c r="O63" s="12">
        <f t="shared" si="1"/>
        <v>1500</v>
      </c>
      <c r="P63" s="4" t="s">
        <v>1848</v>
      </c>
      <c r="Q63" s="4" t="s">
        <v>1940</v>
      </c>
      <c r="R63" s="5">
        <v>57</v>
      </c>
      <c r="S63" s="5">
        <v>76</v>
      </c>
      <c r="T63" s="5">
        <v>82</v>
      </c>
      <c r="U63" s="5">
        <v>85</v>
      </c>
      <c r="V63" s="5">
        <f t="shared" si="2"/>
        <v>300</v>
      </c>
      <c r="W63" s="5">
        <f t="shared" si="3"/>
        <v>75</v>
      </c>
      <c r="X63" s="5">
        <v>64</v>
      </c>
      <c r="Y63" s="5">
        <v>53</v>
      </c>
      <c r="Z63" s="5">
        <v>80</v>
      </c>
      <c r="AA63" s="5">
        <v>82</v>
      </c>
      <c r="AB63" s="5">
        <f t="shared" si="4"/>
        <v>279</v>
      </c>
      <c r="AC63" s="5">
        <f t="shared" si="5"/>
        <v>69.75</v>
      </c>
      <c r="AD63" s="5">
        <v>77</v>
      </c>
      <c r="AE63" s="5">
        <v>62</v>
      </c>
      <c r="AF63" s="5">
        <v>60</v>
      </c>
      <c r="AG63" s="5">
        <v>55</v>
      </c>
      <c r="AH63" s="5">
        <f t="shared" si="6"/>
        <v>254</v>
      </c>
      <c r="AI63" s="5">
        <f t="shared" si="7"/>
        <v>63.5</v>
      </c>
      <c r="AJ63" s="5">
        <v>74</v>
      </c>
      <c r="AK63" s="5">
        <v>74</v>
      </c>
      <c r="AL63" s="5">
        <v>76</v>
      </c>
      <c r="AM63" s="5">
        <v>60</v>
      </c>
      <c r="AN63" s="5">
        <f t="shared" si="8"/>
        <v>284</v>
      </c>
      <c r="AO63" s="5">
        <f t="shared" si="9"/>
        <v>71</v>
      </c>
      <c r="AP63" s="73"/>
      <c r="AQ63" s="111">
        <f>AVERAGE(Table6[[#This Row],[CA1_Average]],Table6[[#This Row],[CA2_Average]],Table6[[#This Row],[MID_Average]],Table6[[#This Row],[CA3_Average]])</f>
        <v>69.8125</v>
      </c>
    </row>
    <row r="64" spans="1:43" ht="30">
      <c r="A64" s="99" t="s">
        <v>134</v>
      </c>
      <c r="B64" s="82" t="s">
        <v>135</v>
      </c>
      <c r="C64" s="4" t="s">
        <v>14</v>
      </c>
      <c r="D64" s="4" t="s">
        <v>3043</v>
      </c>
      <c r="E64" s="5">
        <v>11106432</v>
      </c>
      <c r="F64" s="5">
        <v>610113329</v>
      </c>
      <c r="G64" s="83" t="s">
        <v>3044</v>
      </c>
      <c r="H64" s="6">
        <v>1</v>
      </c>
      <c r="I64" s="84">
        <v>300</v>
      </c>
      <c r="J64" s="79">
        <v>289</v>
      </c>
      <c r="K64" s="85">
        <v>0.96</v>
      </c>
      <c r="L64" s="11">
        <v>10000</v>
      </c>
      <c r="M64" s="5">
        <v>5751</v>
      </c>
      <c r="N64" s="12">
        <f t="shared" si="0"/>
        <v>6000</v>
      </c>
      <c r="O64" s="12">
        <f t="shared" si="1"/>
        <v>4000</v>
      </c>
      <c r="P64" s="4" t="s">
        <v>1941</v>
      </c>
      <c r="Q64" s="4" t="s">
        <v>1942</v>
      </c>
      <c r="R64" s="5">
        <v>68</v>
      </c>
      <c r="S64" s="5">
        <v>68</v>
      </c>
      <c r="T64" s="5">
        <v>69</v>
      </c>
      <c r="U64" s="5">
        <v>98</v>
      </c>
      <c r="V64" s="5">
        <f t="shared" si="2"/>
        <v>303</v>
      </c>
      <c r="W64" s="5">
        <f t="shared" si="3"/>
        <v>75.75</v>
      </c>
      <c r="X64" s="5">
        <v>66</v>
      </c>
      <c r="Y64" s="5">
        <v>74</v>
      </c>
      <c r="Z64" s="5">
        <v>91</v>
      </c>
      <c r="AA64" s="5">
        <v>97</v>
      </c>
      <c r="AB64" s="5">
        <f t="shared" si="4"/>
        <v>328</v>
      </c>
      <c r="AC64" s="5">
        <f t="shared" si="5"/>
        <v>82</v>
      </c>
      <c r="AD64" s="5">
        <v>79</v>
      </c>
      <c r="AE64" s="5">
        <v>49</v>
      </c>
      <c r="AF64" s="5">
        <v>70</v>
      </c>
      <c r="AG64" s="5">
        <v>88</v>
      </c>
      <c r="AH64" s="5">
        <f t="shared" si="6"/>
        <v>286</v>
      </c>
      <c r="AI64" s="5">
        <f t="shared" si="7"/>
        <v>71.5</v>
      </c>
      <c r="AJ64" s="5">
        <v>91</v>
      </c>
      <c r="AK64" s="5">
        <v>39</v>
      </c>
      <c r="AL64" s="5">
        <v>96</v>
      </c>
      <c r="AM64" s="5">
        <v>37</v>
      </c>
      <c r="AN64" s="5">
        <f t="shared" si="8"/>
        <v>263</v>
      </c>
      <c r="AO64" s="5">
        <f t="shared" si="9"/>
        <v>65.75</v>
      </c>
      <c r="AP64" s="73"/>
      <c r="AQ64" s="111">
        <f>AVERAGE(Table6[[#This Row],[CA1_Average]],Table6[[#This Row],[CA2_Average]],Table6[[#This Row],[MID_Average]],Table6[[#This Row],[CA3_Average]])</f>
        <v>73.75</v>
      </c>
    </row>
    <row r="65" spans="1:43" ht="30">
      <c r="A65" s="99" t="s">
        <v>136</v>
      </c>
      <c r="B65" s="82" t="s">
        <v>137</v>
      </c>
      <c r="C65" s="4" t="s">
        <v>11</v>
      </c>
      <c r="D65" s="4" t="s">
        <v>3045</v>
      </c>
      <c r="E65" s="5">
        <v>11107644</v>
      </c>
      <c r="F65" s="5">
        <v>650587986</v>
      </c>
      <c r="G65" s="83" t="s">
        <v>3046</v>
      </c>
      <c r="H65" s="6">
        <v>1</v>
      </c>
      <c r="I65" s="84">
        <v>300</v>
      </c>
      <c r="J65" s="79">
        <v>273</v>
      </c>
      <c r="K65" s="85">
        <v>0.91</v>
      </c>
      <c r="L65" s="11">
        <v>10000</v>
      </c>
      <c r="M65" s="5">
        <v>8348</v>
      </c>
      <c r="N65" s="12">
        <f t="shared" si="0"/>
        <v>8500</v>
      </c>
      <c r="O65" s="12">
        <f t="shared" si="1"/>
        <v>1500</v>
      </c>
      <c r="P65" s="4" t="s">
        <v>1943</v>
      </c>
      <c r="Q65" s="4" t="s">
        <v>1944</v>
      </c>
      <c r="R65" s="5">
        <v>73</v>
      </c>
      <c r="S65" s="5">
        <v>52</v>
      </c>
      <c r="T65" s="5">
        <v>66</v>
      </c>
      <c r="U65" s="5">
        <v>38</v>
      </c>
      <c r="V65" s="5">
        <f t="shared" si="2"/>
        <v>229</v>
      </c>
      <c r="W65" s="5">
        <f t="shared" si="3"/>
        <v>57.25</v>
      </c>
      <c r="X65" s="5">
        <v>85</v>
      </c>
      <c r="Y65" s="5">
        <v>76</v>
      </c>
      <c r="Z65" s="5">
        <v>58</v>
      </c>
      <c r="AA65" s="5">
        <v>42</v>
      </c>
      <c r="AB65" s="5">
        <f t="shared" si="4"/>
        <v>261</v>
      </c>
      <c r="AC65" s="5">
        <f t="shared" si="5"/>
        <v>65.25</v>
      </c>
      <c r="AD65" s="5">
        <v>54</v>
      </c>
      <c r="AE65" s="5">
        <v>73</v>
      </c>
      <c r="AF65" s="5">
        <v>87</v>
      </c>
      <c r="AG65" s="5">
        <v>40</v>
      </c>
      <c r="AH65" s="5">
        <f t="shared" si="6"/>
        <v>254</v>
      </c>
      <c r="AI65" s="5">
        <f t="shared" si="7"/>
        <v>63.5</v>
      </c>
      <c r="AJ65" s="5">
        <v>98</v>
      </c>
      <c r="AK65" s="5">
        <v>68</v>
      </c>
      <c r="AL65" s="5">
        <v>84</v>
      </c>
      <c r="AM65" s="5">
        <v>47</v>
      </c>
      <c r="AN65" s="5">
        <f t="shared" si="8"/>
        <v>297</v>
      </c>
      <c r="AO65" s="5">
        <f t="shared" si="9"/>
        <v>74.25</v>
      </c>
      <c r="AP65" s="73"/>
      <c r="AQ65" s="111">
        <f>AVERAGE(Table6[[#This Row],[CA1_Average]],Table6[[#This Row],[CA2_Average]],Table6[[#This Row],[MID_Average]],Table6[[#This Row],[CA3_Average]])</f>
        <v>65.0625</v>
      </c>
    </row>
    <row r="66" spans="1:43" ht="30">
      <c r="A66" s="99" t="s">
        <v>138</v>
      </c>
      <c r="B66" s="82" t="s">
        <v>139</v>
      </c>
      <c r="C66" s="4" t="s">
        <v>14</v>
      </c>
      <c r="D66" s="4" t="s">
        <v>3002</v>
      </c>
      <c r="E66" s="5">
        <v>11109083</v>
      </c>
      <c r="F66" s="5">
        <v>675964085</v>
      </c>
      <c r="G66" s="83" t="s">
        <v>3047</v>
      </c>
      <c r="H66" s="6">
        <v>1</v>
      </c>
      <c r="I66" s="84">
        <v>300</v>
      </c>
      <c r="J66" s="79">
        <v>223</v>
      </c>
      <c r="K66" s="85">
        <v>0.74</v>
      </c>
      <c r="L66" s="11">
        <v>10000</v>
      </c>
      <c r="M66" s="5">
        <v>5748</v>
      </c>
      <c r="N66" s="12">
        <f t="shared" ref="N66:N129" si="10">CEILING(M66,500)</f>
        <v>6000</v>
      </c>
      <c r="O66" s="12">
        <f t="shared" ref="O66:O129" si="11">L66-N66</f>
        <v>4000</v>
      </c>
      <c r="P66" s="4" t="s">
        <v>1945</v>
      </c>
      <c r="Q66" s="4" t="s">
        <v>1946</v>
      </c>
      <c r="R66" s="5">
        <v>89</v>
      </c>
      <c r="S66" s="5">
        <v>35</v>
      </c>
      <c r="T66" s="5">
        <v>82</v>
      </c>
      <c r="U66" s="5">
        <v>68</v>
      </c>
      <c r="V66" s="5">
        <f t="shared" ref="V66:V129" si="12">SUM(R66:U66)</f>
        <v>274</v>
      </c>
      <c r="W66" s="5">
        <f t="shared" ref="W66:W129" si="13">AVERAGE(R66:U66)</f>
        <v>68.5</v>
      </c>
      <c r="X66" s="5">
        <v>44</v>
      </c>
      <c r="Y66" s="5">
        <v>63</v>
      </c>
      <c r="Z66" s="5">
        <v>44</v>
      </c>
      <c r="AA66" s="5">
        <v>71</v>
      </c>
      <c r="AB66" s="5">
        <f t="shared" ref="AB66:AB129" si="14">SUM(X66:AA66)</f>
        <v>222</v>
      </c>
      <c r="AC66" s="5">
        <f t="shared" ref="AC66:AC129" si="15">AVERAGE(X66:AA66)</f>
        <v>55.5</v>
      </c>
      <c r="AD66" s="5">
        <v>63</v>
      </c>
      <c r="AE66" s="5">
        <v>97</v>
      </c>
      <c r="AF66" s="5">
        <v>89</v>
      </c>
      <c r="AG66" s="5">
        <v>36</v>
      </c>
      <c r="AH66" s="5">
        <f t="shared" ref="AH66:AH129" si="16">SUM(AD66:AG66)</f>
        <v>285</v>
      </c>
      <c r="AI66" s="5">
        <f t="shared" ref="AI66:AI129" si="17">AVERAGE(AD66:AG66)</f>
        <v>71.25</v>
      </c>
      <c r="AJ66" s="5">
        <v>67</v>
      </c>
      <c r="AK66" s="5">
        <v>46</v>
      </c>
      <c r="AL66" s="5">
        <v>65</v>
      </c>
      <c r="AM66" s="5">
        <v>80</v>
      </c>
      <c r="AN66" s="5">
        <f t="shared" ref="AN66:AN129" si="18">SUM(AJ66:AM66)</f>
        <v>258</v>
      </c>
      <c r="AO66" s="5">
        <f t="shared" ref="AO66:AO129" si="19">AVERAGE(AJ66:AM66)</f>
        <v>64.5</v>
      </c>
      <c r="AP66" s="73"/>
      <c r="AQ66" s="111">
        <f>AVERAGE(Table6[[#This Row],[CA1_Average]],Table6[[#This Row],[CA2_Average]],Table6[[#This Row],[MID_Average]],Table6[[#This Row],[CA3_Average]])</f>
        <v>64.9375</v>
      </c>
    </row>
    <row r="67" spans="1:43" ht="30">
      <c r="A67" s="99" t="s">
        <v>140</v>
      </c>
      <c r="B67" s="82" t="s">
        <v>141</v>
      </c>
      <c r="C67" s="4" t="s">
        <v>11</v>
      </c>
      <c r="D67" s="4" t="s">
        <v>3048</v>
      </c>
      <c r="E67" s="5">
        <v>11104649</v>
      </c>
      <c r="F67" s="5">
        <v>700204305</v>
      </c>
      <c r="G67" s="83" t="s">
        <v>3049</v>
      </c>
      <c r="H67" s="6">
        <v>1</v>
      </c>
      <c r="I67" s="84">
        <v>300</v>
      </c>
      <c r="J67" s="79">
        <v>245</v>
      </c>
      <c r="K67" s="85">
        <v>0.82</v>
      </c>
      <c r="L67" s="11">
        <v>10000</v>
      </c>
      <c r="M67" s="5">
        <v>8213</v>
      </c>
      <c r="N67" s="12">
        <f t="shared" si="10"/>
        <v>8500</v>
      </c>
      <c r="O67" s="12">
        <f t="shared" si="11"/>
        <v>1500</v>
      </c>
      <c r="P67" s="4" t="s">
        <v>1947</v>
      </c>
      <c r="Q67" s="4" t="s">
        <v>1948</v>
      </c>
      <c r="R67" s="5">
        <v>37</v>
      </c>
      <c r="S67" s="5">
        <v>56</v>
      </c>
      <c r="T67" s="5">
        <v>97</v>
      </c>
      <c r="U67" s="5">
        <v>45</v>
      </c>
      <c r="V67" s="5">
        <f t="shared" si="12"/>
        <v>235</v>
      </c>
      <c r="W67" s="5">
        <f t="shared" si="13"/>
        <v>58.75</v>
      </c>
      <c r="X67" s="5">
        <v>88</v>
      </c>
      <c r="Y67" s="5">
        <v>82</v>
      </c>
      <c r="Z67" s="5">
        <v>56</v>
      </c>
      <c r="AA67" s="5">
        <v>41</v>
      </c>
      <c r="AB67" s="5">
        <f t="shared" si="14"/>
        <v>267</v>
      </c>
      <c r="AC67" s="5">
        <f t="shared" si="15"/>
        <v>66.75</v>
      </c>
      <c r="AD67" s="5">
        <v>61</v>
      </c>
      <c r="AE67" s="5">
        <v>52</v>
      </c>
      <c r="AF67" s="5">
        <v>42</v>
      </c>
      <c r="AG67" s="5">
        <v>69</v>
      </c>
      <c r="AH67" s="5">
        <f t="shared" si="16"/>
        <v>224</v>
      </c>
      <c r="AI67" s="5">
        <f t="shared" si="17"/>
        <v>56</v>
      </c>
      <c r="AJ67" s="5">
        <v>39</v>
      </c>
      <c r="AK67" s="5">
        <v>37</v>
      </c>
      <c r="AL67" s="5">
        <v>82</v>
      </c>
      <c r="AM67" s="5">
        <v>93</v>
      </c>
      <c r="AN67" s="5">
        <f t="shared" si="18"/>
        <v>251</v>
      </c>
      <c r="AO67" s="5">
        <f t="shared" si="19"/>
        <v>62.75</v>
      </c>
      <c r="AP67" s="73"/>
      <c r="AQ67" s="111">
        <f>AVERAGE(Table6[[#This Row],[CA1_Average]],Table6[[#This Row],[CA2_Average]],Table6[[#This Row],[MID_Average]],Table6[[#This Row],[CA3_Average]])</f>
        <v>61.0625</v>
      </c>
    </row>
    <row r="68" spans="1:43" ht="30">
      <c r="A68" s="99" t="s">
        <v>142</v>
      </c>
      <c r="B68" s="82" t="s">
        <v>143</v>
      </c>
      <c r="C68" s="4" t="s">
        <v>11</v>
      </c>
      <c r="D68" s="4" t="s">
        <v>3050</v>
      </c>
      <c r="E68" s="5">
        <v>11105735</v>
      </c>
      <c r="F68" s="5">
        <v>706203991</v>
      </c>
      <c r="G68" s="83" t="s">
        <v>3051</v>
      </c>
      <c r="H68" s="6">
        <v>1</v>
      </c>
      <c r="I68" s="84">
        <v>300</v>
      </c>
      <c r="J68" s="79">
        <v>225</v>
      </c>
      <c r="K68" s="85">
        <v>0.75</v>
      </c>
      <c r="L68" s="11">
        <v>10000</v>
      </c>
      <c r="M68" s="5">
        <v>8753</v>
      </c>
      <c r="N68" s="12">
        <f t="shared" si="10"/>
        <v>9000</v>
      </c>
      <c r="O68" s="12">
        <f t="shared" si="11"/>
        <v>1000</v>
      </c>
      <c r="P68" s="4" t="s">
        <v>1902</v>
      </c>
      <c r="Q68" s="4" t="s">
        <v>1949</v>
      </c>
      <c r="R68" s="5">
        <v>35</v>
      </c>
      <c r="S68" s="5">
        <v>67</v>
      </c>
      <c r="T68" s="5">
        <v>61</v>
      </c>
      <c r="U68" s="5">
        <v>83</v>
      </c>
      <c r="V68" s="5">
        <f t="shared" si="12"/>
        <v>246</v>
      </c>
      <c r="W68" s="5">
        <f t="shared" si="13"/>
        <v>61.5</v>
      </c>
      <c r="X68" s="5">
        <v>93</v>
      </c>
      <c r="Y68" s="5">
        <v>62</v>
      </c>
      <c r="Z68" s="5">
        <v>95</v>
      </c>
      <c r="AA68" s="5">
        <v>95</v>
      </c>
      <c r="AB68" s="5">
        <f t="shared" si="14"/>
        <v>345</v>
      </c>
      <c r="AC68" s="5">
        <f t="shared" si="15"/>
        <v>86.25</v>
      </c>
      <c r="AD68" s="5">
        <v>82</v>
      </c>
      <c r="AE68" s="5">
        <v>52</v>
      </c>
      <c r="AF68" s="5">
        <v>58</v>
      </c>
      <c r="AG68" s="5">
        <v>60</v>
      </c>
      <c r="AH68" s="5">
        <f t="shared" si="16"/>
        <v>252</v>
      </c>
      <c r="AI68" s="5">
        <f t="shared" si="17"/>
        <v>63</v>
      </c>
      <c r="AJ68" s="5">
        <v>81</v>
      </c>
      <c r="AK68" s="5">
        <v>77</v>
      </c>
      <c r="AL68" s="5">
        <v>93</v>
      </c>
      <c r="AM68" s="5">
        <v>75</v>
      </c>
      <c r="AN68" s="5">
        <f t="shared" si="18"/>
        <v>326</v>
      </c>
      <c r="AO68" s="5">
        <f t="shared" si="19"/>
        <v>81.5</v>
      </c>
      <c r="AP68" s="73"/>
      <c r="AQ68" s="111">
        <f>AVERAGE(Table6[[#This Row],[CA1_Average]],Table6[[#This Row],[CA2_Average]],Table6[[#This Row],[MID_Average]],Table6[[#This Row],[CA3_Average]])</f>
        <v>73.0625</v>
      </c>
    </row>
    <row r="69" spans="1:43" ht="30">
      <c r="A69" s="99" t="s">
        <v>144</v>
      </c>
      <c r="B69" s="82" t="s">
        <v>145</v>
      </c>
      <c r="C69" s="4" t="s">
        <v>14</v>
      </c>
      <c r="D69" s="4" t="s">
        <v>3052</v>
      </c>
      <c r="E69" s="5">
        <v>11105455</v>
      </c>
      <c r="F69" s="5">
        <v>712211013</v>
      </c>
      <c r="G69" s="83" t="s">
        <v>3053</v>
      </c>
      <c r="H69" s="6">
        <v>1</v>
      </c>
      <c r="I69" s="84">
        <v>300</v>
      </c>
      <c r="J69" s="79">
        <v>285</v>
      </c>
      <c r="K69" s="85">
        <v>0.95</v>
      </c>
      <c r="L69" s="11">
        <v>10000</v>
      </c>
      <c r="M69" s="5">
        <v>7034</v>
      </c>
      <c r="N69" s="12">
        <f t="shared" si="10"/>
        <v>7500</v>
      </c>
      <c r="O69" s="12">
        <f t="shared" si="11"/>
        <v>2500</v>
      </c>
      <c r="P69" s="4" t="s">
        <v>1860</v>
      </c>
      <c r="Q69" s="4" t="s">
        <v>1950</v>
      </c>
      <c r="R69" s="5">
        <v>42</v>
      </c>
      <c r="S69" s="5">
        <v>86</v>
      </c>
      <c r="T69" s="5">
        <v>68</v>
      </c>
      <c r="U69" s="5">
        <v>49</v>
      </c>
      <c r="V69" s="5">
        <f t="shared" si="12"/>
        <v>245</v>
      </c>
      <c r="W69" s="5">
        <f t="shared" si="13"/>
        <v>61.25</v>
      </c>
      <c r="X69" s="5">
        <v>85</v>
      </c>
      <c r="Y69" s="5">
        <v>88</v>
      </c>
      <c r="Z69" s="5">
        <v>38</v>
      </c>
      <c r="AA69" s="5">
        <v>56</v>
      </c>
      <c r="AB69" s="5">
        <f t="shared" si="14"/>
        <v>267</v>
      </c>
      <c r="AC69" s="5">
        <f t="shared" si="15"/>
        <v>66.75</v>
      </c>
      <c r="AD69" s="5">
        <v>42</v>
      </c>
      <c r="AE69" s="5">
        <v>95</v>
      </c>
      <c r="AF69" s="5">
        <v>70</v>
      </c>
      <c r="AG69" s="5">
        <v>80</v>
      </c>
      <c r="AH69" s="5">
        <f t="shared" si="16"/>
        <v>287</v>
      </c>
      <c r="AI69" s="5">
        <f t="shared" si="17"/>
        <v>71.75</v>
      </c>
      <c r="AJ69" s="5">
        <v>97</v>
      </c>
      <c r="AK69" s="5">
        <v>85</v>
      </c>
      <c r="AL69" s="5">
        <v>81</v>
      </c>
      <c r="AM69" s="5">
        <v>68</v>
      </c>
      <c r="AN69" s="5">
        <f t="shared" si="18"/>
        <v>331</v>
      </c>
      <c r="AO69" s="5">
        <f t="shared" si="19"/>
        <v>82.75</v>
      </c>
      <c r="AP69" s="73"/>
      <c r="AQ69" s="111">
        <f>AVERAGE(Table6[[#This Row],[CA1_Average]],Table6[[#This Row],[CA2_Average]],Table6[[#This Row],[MID_Average]],Table6[[#This Row],[CA3_Average]])</f>
        <v>70.625</v>
      </c>
    </row>
    <row r="70" spans="1:43" ht="30">
      <c r="A70" s="99" t="s">
        <v>146</v>
      </c>
      <c r="B70" s="82" t="s">
        <v>147</v>
      </c>
      <c r="C70" s="4" t="s">
        <v>14</v>
      </c>
      <c r="D70" s="4" t="s">
        <v>3054</v>
      </c>
      <c r="E70" s="5">
        <v>11107136</v>
      </c>
      <c r="F70" s="5">
        <v>715790797</v>
      </c>
      <c r="G70" s="83" t="s">
        <v>3055</v>
      </c>
      <c r="H70" s="6">
        <v>1</v>
      </c>
      <c r="I70" s="84">
        <v>300</v>
      </c>
      <c r="J70" s="79">
        <v>253</v>
      </c>
      <c r="K70" s="85">
        <v>0.84</v>
      </c>
      <c r="L70" s="11">
        <v>10000</v>
      </c>
      <c r="M70" s="5">
        <v>5292</v>
      </c>
      <c r="N70" s="12">
        <f t="shared" si="10"/>
        <v>5500</v>
      </c>
      <c r="O70" s="12">
        <f t="shared" si="11"/>
        <v>4500</v>
      </c>
      <c r="P70" s="4" t="s">
        <v>1951</v>
      </c>
      <c r="Q70" s="4" t="s">
        <v>1952</v>
      </c>
      <c r="R70" s="5">
        <v>49</v>
      </c>
      <c r="S70" s="5">
        <v>61</v>
      </c>
      <c r="T70" s="5">
        <v>38</v>
      </c>
      <c r="U70" s="5">
        <v>78</v>
      </c>
      <c r="V70" s="5">
        <f t="shared" si="12"/>
        <v>226</v>
      </c>
      <c r="W70" s="5">
        <f t="shared" si="13"/>
        <v>56.5</v>
      </c>
      <c r="X70" s="5">
        <v>35</v>
      </c>
      <c r="Y70" s="5">
        <v>41</v>
      </c>
      <c r="Z70" s="5">
        <v>87</v>
      </c>
      <c r="AA70" s="5">
        <v>95</v>
      </c>
      <c r="AB70" s="5">
        <f t="shared" si="14"/>
        <v>258</v>
      </c>
      <c r="AC70" s="5">
        <f t="shared" si="15"/>
        <v>64.5</v>
      </c>
      <c r="AD70" s="5">
        <v>90</v>
      </c>
      <c r="AE70" s="5">
        <v>65</v>
      </c>
      <c r="AF70" s="5">
        <v>79</v>
      </c>
      <c r="AG70" s="5">
        <v>83</v>
      </c>
      <c r="AH70" s="5">
        <f t="shared" si="16"/>
        <v>317</v>
      </c>
      <c r="AI70" s="5">
        <f t="shared" si="17"/>
        <v>79.25</v>
      </c>
      <c r="AJ70" s="5">
        <v>71</v>
      </c>
      <c r="AK70" s="5">
        <v>72</v>
      </c>
      <c r="AL70" s="5">
        <v>48</v>
      </c>
      <c r="AM70" s="5">
        <v>61</v>
      </c>
      <c r="AN70" s="5">
        <f t="shared" si="18"/>
        <v>252</v>
      </c>
      <c r="AO70" s="5">
        <f t="shared" si="19"/>
        <v>63</v>
      </c>
      <c r="AP70" s="73"/>
      <c r="AQ70" s="111">
        <f>AVERAGE(Table6[[#This Row],[CA1_Average]],Table6[[#This Row],[CA2_Average]],Table6[[#This Row],[MID_Average]],Table6[[#This Row],[CA3_Average]])</f>
        <v>65.8125</v>
      </c>
    </row>
    <row r="71" spans="1:43" ht="30">
      <c r="A71" s="99" t="s">
        <v>148</v>
      </c>
      <c r="B71" s="82" t="s">
        <v>149</v>
      </c>
      <c r="C71" s="4" t="s">
        <v>11</v>
      </c>
      <c r="D71" s="4" t="s">
        <v>3056</v>
      </c>
      <c r="E71" s="5">
        <v>11100007</v>
      </c>
      <c r="F71" s="5">
        <v>724963942</v>
      </c>
      <c r="G71" s="83" t="s">
        <v>3057</v>
      </c>
      <c r="H71" s="6">
        <v>1</v>
      </c>
      <c r="I71" s="84">
        <v>300</v>
      </c>
      <c r="J71" s="79">
        <v>269</v>
      </c>
      <c r="K71" s="86">
        <v>0.9</v>
      </c>
      <c r="L71" s="11">
        <v>10000</v>
      </c>
      <c r="M71" s="5">
        <v>8979</v>
      </c>
      <c r="N71" s="12">
        <f t="shared" si="10"/>
        <v>9000</v>
      </c>
      <c r="O71" s="12">
        <f t="shared" si="11"/>
        <v>1000</v>
      </c>
      <c r="P71" s="4" t="s">
        <v>1953</v>
      </c>
      <c r="Q71" s="4" t="s">
        <v>1954</v>
      </c>
      <c r="R71" s="5">
        <v>35</v>
      </c>
      <c r="S71" s="5">
        <v>68</v>
      </c>
      <c r="T71" s="5">
        <v>40</v>
      </c>
      <c r="U71" s="5">
        <v>68</v>
      </c>
      <c r="V71" s="5">
        <f t="shared" si="12"/>
        <v>211</v>
      </c>
      <c r="W71" s="5">
        <f t="shared" si="13"/>
        <v>52.75</v>
      </c>
      <c r="X71" s="5">
        <v>64</v>
      </c>
      <c r="Y71" s="5">
        <v>94</v>
      </c>
      <c r="Z71" s="5">
        <v>72</v>
      </c>
      <c r="AA71" s="5">
        <v>51</v>
      </c>
      <c r="AB71" s="5">
        <f t="shared" si="14"/>
        <v>281</v>
      </c>
      <c r="AC71" s="5">
        <f t="shared" si="15"/>
        <v>70.25</v>
      </c>
      <c r="AD71" s="5">
        <v>71</v>
      </c>
      <c r="AE71" s="5">
        <v>55</v>
      </c>
      <c r="AF71" s="5">
        <v>78</v>
      </c>
      <c r="AG71" s="5">
        <v>85</v>
      </c>
      <c r="AH71" s="5">
        <f t="shared" si="16"/>
        <v>289</v>
      </c>
      <c r="AI71" s="5">
        <f t="shared" si="17"/>
        <v>72.25</v>
      </c>
      <c r="AJ71" s="5">
        <v>64</v>
      </c>
      <c r="AK71" s="5">
        <v>42</v>
      </c>
      <c r="AL71" s="5">
        <v>62</v>
      </c>
      <c r="AM71" s="5">
        <v>96</v>
      </c>
      <c r="AN71" s="5">
        <f t="shared" si="18"/>
        <v>264</v>
      </c>
      <c r="AO71" s="5">
        <f t="shared" si="19"/>
        <v>66</v>
      </c>
      <c r="AP71" s="73"/>
      <c r="AQ71" s="111">
        <f>AVERAGE(Table6[[#This Row],[CA1_Average]],Table6[[#This Row],[CA2_Average]],Table6[[#This Row],[MID_Average]],Table6[[#This Row],[CA3_Average]])</f>
        <v>65.3125</v>
      </c>
    </row>
    <row r="72" spans="1:43" ht="30">
      <c r="A72" s="99" t="s">
        <v>150</v>
      </c>
      <c r="B72" s="82" t="s">
        <v>151</v>
      </c>
      <c r="C72" s="4" t="s">
        <v>14</v>
      </c>
      <c r="D72" s="4" t="s">
        <v>3058</v>
      </c>
      <c r="E72" s="5">
        <v>11102699</v>
      </c>
      <c r="F72" s="5">
        <v>725339464</v>
      </c>
      <c r="G72" s="83" t="s">
        <v>3059</v>
      </c>
      <c r="H72" s="6">
        <v>1</v>
      </c>
      <c r="I72" s="84">
        <v>300</v>
      </c>
      <c r="J72" s="79">
        <v>257</v>
      </c>
      <c r="K72" s="85">
        <v>0.86</v>
      </c>
      <c r="L72" s="11">
        <v>10000</v>
      </c>
      <c r="M72" s="5">
        <v>9368</v>
      </c>
      <c r="N72" s="12">
        <f t="shared" si="10"/>
        <v>9500</v>
      </c>
      <c r="O72" s="12">
        <f t="shared" si="11"/>
        <v>500</v>
      </c>
      <c r="P72" s="4" t="s">
        <v>1955</v>
      </c>
      <c r="Q72" s="4" t="s">
        <v>1956</v>
      </c>
      <c r="R72" s="5">
        <v>43</v>
      </c>
      <c r="S72" s="5">
        <v>55</v>
      </c>
      <c r="T72" s="5">
        <v>86</v>
      </c>
      <c r="U72" s="5">
        <v>40</v>
      </c>
      <c r="V72" s="5">
        <f t="shared" si="12"/>
        <v>224</v>
      </c>
      <c r="W72" s="5">
        <f t="shared" si="13"/>
        <v>56</v>
      </c>
      <c r="X72" s="5">
        <v>72</v>
      </c>
      <c r="Y72" s="5">
        <v>69</v>
      </c>
      <c r="Z72" s="5">
        <v>68</v>
      </c>
      <c r="AA72" s="5">
        <v>92</v>
      </c>
      <c r="AB72" s="5">
        <f t="shared" si="14"/>
        <v>301</v>
      </c>
      <c r="AC72" s="5">
        <f t="shared" si="15"/>
        <v>75.25</v>
      </c>
      <c r="AD72" s="5">
        <v>65</v>
      </c>
      <c r="AE72" s="5">
        <v>40</v>
      </c>
      <c r="AF72" s="5">
        <v>84</v>
      </c>
      <c r="AG72" s="5">
        <v>74</v>
      </c>
      <c r="AH72" s="5">
        <f t="shared" si="16"/>
        <v>263</v>
      </c>
      <c r="AI72" s="5">
        <f t="shared" si="17"/>
        <v>65.75</v>
      </c>
      <c r="AJ72" s="5">
        <v>50</v>
      </c>
      <c r="AK72" s="5">
        <v>59</v>
      </c>
      <c r="AL72" s="5">
        <v>38</v>
      </c>
      <c r="AM72" s="5">
        <v>64</v>
      </c>
      <c r="AN72" s="5">
        <f t="shared" si="18"/>
        <v>211</v>
      </c>
      <c r="AO72" s="5">
        <f t="shared" si="19"/>
        <v>52.75</v>
      </c>
      <c r="AP72" s="73"/>
      <c r="AQ72" s="111">
        <f>AVERAGE(Table6[[#This Row],[CA1_Average]],Table6[[#This Row],[CA2_Average]],Table6[[#This Row],[MID_Average]],Table6[[#This Row],[CA3_Average]])</f>
        <v>62.4375</v>
      </c>
    </row>
    <row r="73" spans="1:43" ht="30">
      <c r="A73" s="99" t="s">
        <v>152</v>
      </c>
      <c r="B73" s="82" t="s">
        <v>153</v>
      </c>
      <c r="C73" s="4" t="s">
        <v>14</v>
      </c>
      <c r="D73" s="4" t="s">
        <v>3060</v>
      </c>
      <c r="E73" s="5">
        <v>11105935</v>
      </c>
      <c r="F73" s="5">
        <v>744759986</v>
      </c>
      <c r="G73" s="83" t="s">
        <v>3061</v>
      </c>
      <c r="H73" s="6">
        <v>1</v>
      </c>
      <c r="I73" s="84">
        <v>300</v>
      </c>
      <c r="J73" s="79">
        <v>251</v>
      </c>
      <c r="K73" s="85">
        <v>0.84</v>
      </c>
      <c r="L73" s="11">
        <v>10000</v>
      </c>
      <c r="M73" s="5">
        <v>6937</v>
      </c>
      <c r="N73" s="12">
        <f t="shared" si="10"/>
        <v>7000</v>
      </c>
      <c r="O73" s="12">
        <f t="shared" si="11"/>
        <v>3000</v>
      </c>
      <c r="P73" s="4" t="s">
        <v>1957</v>
      </c>
      <c r="Q73" s="4" t="s">
        <v>1958</v>
      </c>
      <c r="R73" s="5">
        <v>85</v>
      </c>
      <c r="S73" s="5">
        <v>54</v>
      </c>
      <c r="T73" s="5">
        <v>81</v>
      </c>
      <c r="U73" s="5">
        <v>64</v>
      </c>
      <c r="V73" s="5">
        <f t="shared" si="12"/>
        <v>284</v>
      </c>
      <c r="W73" s="5">
        <f t="shared" si="13"/>
        <v>71</v>
      </c>
      <c r="X73" s="5">
        <v>59</v>
      </c>
      <c r="Y73" s="5">
        <v>76</v>
      </c>
      <c r="Z73" s="5">
        <v>76</v>
      </c>
      <c r="AA73" s="5">
        <v>79</v>
      </c>
      <c r="AB73" s="5">
        <f t="shared" si="14"/>
        <v>290</v>
      </c>
      <c r="AC73" s="5">
        <f t="shared" si="15"/>
        <v>72.5</v>
      </c>
      <c r="AD73" s="5">
        <v>63</v>
      </c>
      <c r="AE73" s="5">
        <v>67</v>
      </c>
      <c r="AF73" s="5">
        <v>75</v>
      </c>
      <c r="AG73" s="5">
        <v>93</v>
      </c>
      <c r="AH73" s="5">
        <f t="shared" si="16"/>
        <v>298</v>
      </c>
      <c r="AI73" s="5">
        <f t="shared" si="17"/>
        <v>74.5</v>
      </c>
      <c r="AJ73" s="5">
        <v>89</v>
      </c>
      <c r="AK73" s="5">
        <v>99</v>
      </c>
      <c r="AL73" s="5">
        <v>73</v>
      </c>
      <c r="AM73" s="5">
        <v>86</v>
      </c>
      <c r="AN73" s="5">
        <f t="shared" si="18"/>
        <v>347</v>
      </c>
      <c r="AO73" s="5">
        <f t="shared" si="19"/>
        <v>86.75</v>
      </c>
      <c r="AP73" s="73"/>
      <c r="AQ73" s="111">
        <f>AVERAGE(Table6[[#This Row],[CA1_Average]],Table6[[#This Row],[CA2_Average]],Table6[[#This Row],[MID_Average]],Table6[[#This Row],[CA3_Average]])</f>
        <v>76.1875</v>
      </c>
    </row>
    <row r="74" spans="1:43" ht="30">
      <c r="A74" s="99" t="s">
        <v>154</v>
      </c>
      <c r="B74" s="82" t="s">
        <v>155</v>
      </c>
      <c r="C74" s="4" t="s">
        <v>14</v>
      </c>
      <c r="D74" s="4" t="s">
        <v>3062</v>
      </c>
      <c r="E74" s="5">
        <v>11107083</v>
      </c>
      <c r="F74" s="5">
        <v>758931611</v>
      </c>
      <c r="G74" s="83" t="s">
        <v>3063</v>
      </c>
      <c r="H74" s="6">
        <v>1</v>
      </c>
      <c r="I74" s="84">
        <v>300</v>
      </c>
      <c r="J74" s="79">
        <v>277</v>
      </c>
      <c r="K74" s="85">
        <v>0.92</v>
      </c>
      <c r="L74" s="11">
        <v>10000</v>
      </c>
      <c r="M74" s="5">
        <v>9575</v>
      </c>
      <c r="N74" s="12">
        <f t="shared" si="10"/>
        <v>10000</v>
      </c>
      <c r="O74" s="12">
        <f t="shared" si="11"/>
        <v>0</v>
      </c>
      <c r="P74" s="4" t="s">
        <v>1868</v>
      </c>
      <c r="Q74" s="4" t="s">
        <v>1959</v>
      </c>
      <c r="R74" s="5">
        <v>35</v>
      </c>
      <c r="S74" s="5">
        <v>93</v>
      </c>
      <c r="T74" s="5">
        <v>55</v>
      </c>
      <c r="U74" s="5">
        <v>42</v>
      </c>
      <c r="V74" s="5">
        <f t="shared" si="12"/>
        <v>225</v>
      </c>
      <c r="W74" s="5">
        <f t="shared" si="13"/>
        <v>56.25</v>
      </c>
      <c r="X74" s="5">
        <v>44</v>
      </c>
      <c r="Y74" s="5">
        <v>59</v>
      </c>
      <c r="Z74" s="5">
        <v>79</v>
      </c>
      <c r="AA74" s="5">
        <v>43</v>
      </c>
      <c r="AB74" s="5">
        <f t="shared" si="14"/>
        <v>225</v>
      </c>
      <c r="AC74" s="5">
        <f t="shared" si="15"/>
        <v>56.25</v>
      </c>
      <c r="AD74" s="5">
        <v>87</v>
      </c>
      <c r="AE74" s="5">
        <v>96</v>
      </c>
      <c r="AF74" s="5">
        <v>82</v>
      </c>
      <c r="AG74" s="5">
        <v>63</v>
      </c>
      <c r="AH74" s="5">
        <f t="shared" si="16"/>
        <v>328</v>
      </c>
      <c r="AI74" s="5">
        <f t="shared" si="17"/>
        <v>82</v>
      </c>
      <c r="AJ74" s="5">
        <v>80</v>
      </c>
      <c r="AK74" s="5">
        <v>72</v>
      </c>
      <c r="AL74" s="5">
        <v>46</v>
      </c>
      <c r="AM74" s="5">
        <v>36</v>
      </c>
      <c r="AN74" s="5">
        <f t="shared" si="18"/>
        <v>234</v>
      </c>
      <c r="AO74" s="5">
        <f t="shared" si="19"/>
        <v>58.5</v>
      </c>
      <c r="AP74" s="73"/>
      <c r="AQ74" s="111">
        <f>AVERAGE(Table6[[#This Row],[CA1_Average]],Table6[[#This Row],[CA2_Average]],Table6[[#This Row],[MID_Average]],Table6[[#This Row],[CA3_Average]])</f>
        <v>63.25</v>
      </c>
    </row>
    <row r="75" spans="1:43" ht="30">
      <c r="A75" s="99" t="s">
        <v>156</v>
      </c>
      <c r="B75" s="82" t="s">
        <v>157</v>
      </c>
      <c r="C75" s="4" t="s">
        <v>14</v>
      </c>
      <c r="D75" s="4" t="s">
        <v>3064</v>
      </c>
      <c r="E75" s="5">
        <v>11106899</v>
      </c>
      <c r="F75" s="5">
        <v>760369277</v>
      </c>
      <c r="G75" s="83" t="s">
        <v>3065</v>
      </c>
      <c r="H75" s="6">
        <v>1</v>
      </c>
      <c r="I75" s="84">
        <v>300</v>
      </c>
      <c r="J75" s="79">
        <v>291</v>
      </c>
      <c r="K75" s="85">
        <v>0.97</v>
      </c>
      <c r="L75" s="11">
        <v>10000</v>
      </c>
      <c r="M75" s="5">
        <v>5359</v>
      </c>
      <c r="N75" s="12">
        <f t="shared" si="10"/>
        <v>5500</v>
      </c>
      <c r="O75" s="12">
        <f t="shared" si="11"/>
        <v>4500</v>
      </c>
      <c r="P75" s="4" t="s">
        <v>1920</v>
      </c>
      <c r="Q75" s="4" t="s">
        <v>1960</v>
      </c>
      <c r="R75" s="5">
        <v>38</v>
      </c>
      <c r="S75" s="5">
        <v>73</v>
      </c>
      <c r="T75" s="5">
        <v>49</v>
      </c>
      <c r="U75" s="5">
        <v>81</v>
      </c>
      <c r="V75" s="5">
        <f t="shared" si="12"/>
        <v>241</v>
      </c>
      <c r="W75" s="5">
        <f t="shared" si="13"/>
        <v>60.25</v>
      </c>
      <c r="X75" s="5">
        <v>52</v>
      </c>
      <c r="Y75" s="5">
        <v>43</v>
      </c>
      <c r="Z75" s="5">
        <v>76</v>
      </c>
      <c r="AA75" s="5">
        <v>41</v>
      </c>
      <c r="AB75" s="5">
        <f t="shared" si="14"/>
        <v>212</v>
      </c>
      <c r="AC75" s="5">
        <f t="shared" si="15"/>
        <v>53</v>
      </c>
      <c r="AD75" s="5">
        <v>41</v>
      </c>
      <c r="AE75" s="5">
        <v>91</v>
      </c>
      <c r="AF75" s="5">
        <v>92</v>
      </c>
      <c r="AG75" s="5">
        <v>93</v>
      </c>
      <c r="AH75" s="5">
        <f t="shared" si="16"/>
        <v>317</v>
      </c>
      <c r="AI75" s="5">
        <f t="shared" si="17"/>
        <v>79.25</v>
      </c>
      <c r="AJ75" s="5">
        <v>85</v>
      </c>
      <c r="AK75" s="5">
        <v>82</v>
      </c>
      <c r="AL75" s="5">
        <v>68</v>
      </c>
      <c r="AM75" s="5">
        <v>58</v>
      </c>
      <c r="AN75" s="5">
        <f t="shared" si="18"/>
        <v>293</v>
      </c>
      <c r="AO75" s="5">
        <f t="shared" si="19"/>
        <v>73.25</v>
      </c>
      <c r="AP75" s="73"/>
      <c r="AQ75" s="111">
        <f>AVERAGE(Table6[[#This Row],[CA1_Average]],Table6[[#This Row],[CA2_Average]],Table6[[#This Row],[MID_Average]],Table6[[#This Row],[CA3_Average]])</f>
        <v>66.4375</v>
      </c>
    </row>
    <row r="76" spans="1:43" ht="30">
      <c r="A76" s="99" t="s">
        <v>158</v>
      </c>
      <c r="B76" s="82" t="s">
        <v>159</v>
      </c>
      <c r="C76" s="4" t="s">
        <v>14</v>
      </c>
      <c r="D76" s="4" t="s">
        <v>3066</v>
      </c>
      <c r="E76" s="5">
        <v>11101251</v>
      </c>
      <c r="F76" s="5">
        <v>761921947</v>
      </c>
      <c r="G76" s="83" t="s">
        <v>3067</v>
      </c>
      <c r="H76" s="6">
        <v>1</v>
      </c>
      <c r="I76" s="84">
        <v>300</v>
      </c>
      <c r="J76" s="79">
        <v>238</v>
      </c>
      <c r="K76" s="85">
        <v>0.79</v>
      </c>
      <c r="L76" s="11">
        <v>10000</v>
      </c>
      <c r="M76" s="5">
        <v>6606</v>
      </c>
      <c r="N76" s="12">
        <f t="shared" si="10"/>
        <v>7000</v>
      </c>
      <c r="O76" s="12">
        <f t="shared" si="11"/>
        <v>3000</v>
      </c>
      <c r="P76" s="4" t="s">
        <v>1961</v>
      </c>
      <c r="Q76" s="4" t="s">
        <v>1962</v>
      </c>
      <c r="R76" s="5">
        <v>54</v>
      </c>
      <c r="S76" s="5">
        <v>68</v>
      </c>
      <c r="T76" s="5">
        <v>38</v>
      </c>
      <c r="U76" s="5">
        <v>67</v>
      </c>
      <c r="V76" s="5">
        <f t="shared" si="12"/>
        <v>227</v>
      </c>
      <c r="W76" s="5">
        <f t="shared" si="13"/>
        <v>56.75</v>
      </c>
      <c r="X76" s="5">
        <v>69</v>
      </c>
      <c r="Y76" s="5">
        <v>50</v>
      </c>
      <c r="Z76" s="5">
        <v>82</v>
      </c>
      <c r="AA76" s="5">
        <v>65</v>
      </c>
      <c r="AB76" s="5">
        <f t="shared" si="14"/>
        <v>266</v>
      </c>
      <c r="AC76" s="5">
        <f t="shared" si="15"/>
        <v>66.5</v>
      </c>
      <c r="AD76" s="5">
        <v>75</v>
      </c>
      <c r="AE76" s="5">
        <v>92</v>
      </c>
      <c r="AF76" s="5">
        <v>65</v>
      </c>
      <c r="AG76" s="5">
        <v>61</v>
      </c>
      <c r="AH76" s="5">
        <f t="shared" si="16"/>
        <v>293</v>
      </c>
      <c r="AI76" s="5">
        <f t="shared" si="17"/>
        <v>73.25</v>
      </c>
      <c r="AJ76" s="5">
        <v>61</v>
      </c>
      <c r="AK76" s="5">
        <v>88</v>
      </c>
      <c r="AL76" s="5">
        <v>67</v>
      </c>
      <c r="AM76" s="5">
        <v>99</v>
      </c>
      <c r="AN76" s="5">
        <f t="shared" si="18"/>
        <v>315</v>
      </c>
      <c r="AO76" s="5">
        <f t="shared" si="19"/>
        <v>78.75</v>
      </c>
      <c r="AP76" s="73"/>
      <c r="AQ76" s="111">
        <f>AVERAGE(Table6[[#This Row],[CA1_Average]],Table6[[#This Row],[CA2_Average]],Table6[[#This Row],[MID_Average]],Table6[[#This Row],[CA3_Average]])</f>
        <v>68.8125</v>
      </c>
    </row>
    <row r="77" spans="1:43" ht="30">
      <c r="A77" s="99" t="s">
        <v>160</v>
      </c>
      <c r="B77" s="82" t="s">
        <v>161</v>
      </c>
      <c r="C77" s="4" t="s">
        <v>11</v>
      </c>
      <c r="D77" s="4" t="s">
        <v>3021</v>
      </c>
      <c r="E77" s="5">
        <v>11102502</v>
      </c>
      <c r="F77" s="5">
        <v>768906379</v>
      </c>
      <c r="G77" s="83" t="s">
        <v>3068</v>
      </c>
      <c r="H77" s="6">
        <v>1</v>
      </c>
      <c r="I77" s="84">
        <v>300</v>
      </c>
      <c r="J77" s="79">
        <v>244</v>
      </c>
      <c r="K77" s="85">
        <v>0.81</v>
      </c>
      <c r="L77" s="11">
        <v>10000</v>
      </c>
      <c r="M77" s="5">
        <v>6230</v>
      </c>
      <c r="N77" s="12">
        <f t="shared" si="10"/>
        <v>6500</v>
      </c>
      <c r="O77" s="12">
        <f t="shared" si="11"/>
        <v>3500</v>
      </c>
      <c r="P77" s="4" t="s">
        <v>1830</v>
      </c>
      <c r="Q77" s="4" t="s">
        <v>1963</v>
      </c>
      <c r="R77" s="5">
        <v>42</v>
      </c>
      <c r="S77" s="5">
        <v>81</v>
      </c>
      <c r="T77" s="5">
        <v>98</v>
      </c>
      <c r="U77" s="5">
        <v>43</v>
      </c>
      <c r="V77" s="5">
        <f t="shared" si="12"/>
        <v>264</v>
      </c>
      <c r="W77" s="5">
        <f t="shared" si="13"/>
        <v>66</v>
      </c>
      <c r="X77" s="5">
        <v>99</v>
      </c>
      <c r="Y77" s="5">
        <v>46</v>
      </c>
      <c r="Z77" s="5">
        <v>49</v>
      </c>
      <c r="AA77" s="5">
        <v>56</v>
      </c>
      <c r="AB77" s="5">
        <f t="shared" si="14"/>
        <v>250</v>
      </c>
      <c r="AC77" s="5">
        <f t="shared" si="15"/>
        <v>62.5</v>
      </c>
      <c r="AD77" s="5">
        <v>43</v>
      </c>
      <c r="AE77" s="5">
        <v>43</v>
      </c>
      <c r="AF77" s="5">
        <v>61</v>
      </c>
      <c r="AG77" s="5">
        <v>54</v>
      </c>
      <c r="AH77" s="5">
        <f t="shared" si="16"/>
        <v>201</v>
      </c>
      <c r="AI77" s="5">
        <f t="shared" si="17"/>
        <v>50.25</v>
      </c>
      <c r="AJ77" s="5">
        <v>50</v>
      </c>
      <c r="AK77" s="5">
        <v>90</v>
      </c>
      <c r="AL77" s="5">
        <v>56</v>
      </c>
      <c r="AM77" s="5">
        <v>94</v>
      </c>
      <c r="AN77" s="5">
        <f t="shared" si="18"/>
        <v>290</v>
      </c>
      <c r="AO77" s="5">
        <f t="shared" si="19"/>
        <v>72.5</v>
      </c>
      <c r="AP77" s="73"/>
      <c r="AQ77" s="111">
        <f>AVERAGE(Table6[[#This Row],[CA1_Average]],Table6[[#This Row],[CA2_Average]],Table6[[#This Row],[MID_Average]],Table6[[#This Row],[CA3_Average]])</f>
        <v>62.8125</v>
      </c>
    </row>
    <row r="78" spans="1:43" ht="30">
      <c r="A78" s="99" t="s">
        <v>162</v>
      </c>
      <c r="B78" s="82" t="s">
        <v>163</v>
      </c>
      <c r="C78" s="4" t="s">
        <v>14</v>
      </c>
      <c r="D78" s="4" t="s">
        <v>3069</v>
      </c>
      <c r="E78" s="5">
        <v>11107442</v>
      </c>
      <c r="F78" s="5">
        <v>769742373</v>
      </c>
      <c r="G78" s="83" t="s">
        <v>3070</v>
      </c>
      <c r="H78" s="6">
        <v>1</v>
      </c>
      <c r="I78" s="84">
        <v>300</v>
      </c>
      <c r="J78" s="79">
        <v>252</v>
      </c>
      <c r="K78" s="85">
        <v>0.84</v>
      </c>
      <c r="L78" s="11">
        <v>10000</v>
      </c>
      <c r="M78" s="5">
        <v>6454</v>
      </c>
      <c r="N78" s="12">
        <f t="shared" si="10"/>
        <v>6500</v>
      </c>
      <c r="O78" s="12">
        <f t="shared" si="11"/>
        <v>3500</v>
      </c>
      <c r="P78" s="4" t="s">
        <v>1964</v>
      </c>
      <c r="Q78" s="4" t="s">
        <v>1965</v>
      </c>
      <c r="R78" s="5">
        <v>44</v>
      </c>
      <c r="S78" s="5">
        <v>41</v>
      </c>
      <c r="T78" s="5">
        <v>72</v>
      </c>
      <c r="U78" s="5">
        <v>58</v>
      </c>
      <c r="V78" s="5">
        <f t="shared" si="12"/>
        <v>215</v>
      </c>
      <c r="W78" s="5">
        <f t="shared" si="13"/>
        <v>53.75</v>
      </c>
      <c r="X78" s="5">
        <v>85</v>
      </c>
      <c r="Y78" s="5">
        <v>59</v>
      </c>
      <c r="Z78" s="5">
        <v>70</v>
      </c>
      <c r="AA78" s="5">
        <v>79</v>
      </c>
      <c r="AB78" s="5">
        <f t="shared" si="14"/>
        <v>293</v>
      </c>
      <c r="AC78" s="5">
        <f t="shared" si="15"/>
        <v>73.25</v>
      </c>
      <c r="AD78" s="5">
        <v>93</v>
      </c>
      <c r="AE78" s="5">
        <v>59</v>
      </c>
      <c r="AF78" s="5">
        <v>64</v>
      </c>
      <c r="AG78" s="5">
        <v>53</v>
      </c>
      <c r="AH78" s="5">
        <f t="shared" si="16"/>
        <v>269</v>
      </c>
      <c r="AI78" s="5">
        <f t="shared" si="17"/>
        <v>67.25</v>
      </c>
      <c r="AJ78" s="5">
        <v>70</v>
      </c>
      <c r="AK78" s="5">
        <v>94</v>
      </c>
      <c r="AL78" s="5">
        <v>88</v>
      </c>
      <c r="AM78" s="5">
        <v>38</v>
      </c>
      <c r="AN78" s="5">
        <f t="shared" si="18"/>
        <v>290</v>
      </c>
      <c r="AO78" s="5">
        <f t="shared" si="19"/>
        <v>72.5</v>
      </c>
      <c r="AP78" s="73"/>
      <c r="AQ78" s="111">
        <f>AVERAGE(Table6[[#This Row],[CA1_Average]],Table6[[#This Row],[CA2_Average]],Table6[[#This Row],[MID_Average]],Table6[[#This Row],[CA3_Average]])</f>
        <v>66.6875</v>
      </c>
    </row>
    <row r="79" spans="1:43" ht="30">
      <c r="A79" s="99" t="s">
        <v>164</v>
      </c>
      <c r="B79" s="82" t="s">
        <v>165</v>
      </c>
      <c r="C79" s="4" t="s">
        <v>11</v>
      </c>
      <c r="D79" s="4" t="s">
        <v>2925</v>
      </c>
      <c r="E79" s="5">
        <v>11101145</v>
      </c>
      <c r="F79" s="5">
        <v>788071614</v>
      </c>
      <c r="G79" s="83" t="s">
        <v>3071</v>
      </c>
      <c r="H79" s="6">
        <v>1</v>
      </c>
      <c r="I79" s="84">
        <v>300</v>
      </c>
      <c r="J79" s="79">
        <v>194</v>
      </c>
      <c r="K79" s="85">
        <v>0.65</v>
      </c>
      <c r="L79" s="11">
        <v>10000</v>
      </c>
      <c r="M79" s="5">
        <v>6228</v>
      </c>
      <c r="N79" s="12">
        <f t="shared" si="10"/>
        <v>6500</v>
      </c>
      <c r="O79" s="12">
        <f t="shared" si="11"/>
        <v>3500</v>
      </c>
      <c r="P79" s="4" t="s">
        <v>1966</v>
      </c>
      <c r="Q79" s="4" t="s">
        <v>1967</v>
      </c>
      <c r="R79" s="5">
        <v>50</v>
      </c>
      <c r="S79" s="5">
        <v>62</v>
      </c>
      <c r="T79" s="5">
        <v>74</v>
      </c>
      <c r="U79" s="5">
        <v>61</v>
      </c>
      <c r="V79" s="5">
        <f t="shared" si="12"/>
        <v>247</v>
      </c>
      <c r="W79" s="5">
        <f t="shared" si="13"/>
        <v>61.75</v>
      </c>
      <c r="X79" s="5">
        <v>59</v>
      </c>
      <c r="Y79" s="5">
        <v>51</v>
      </c>
      <c r="Z79" s="5">
        <v>37</v>
      </c>
      <c r="AA79" s="5">
        <v>99</v>
      </c>
      <c r="AB79" s="5">
        <f t="shared" si="14"/>
        <v>246</v>
      </c>
      <c r="AC79" s="5">
        <f t="shared" si="15"/>
        <v>61.5</v>
      </c>
      <c r="AD79" s="5">
        <v>82</v>
      </c>
      <c r="AE79" s="5">
        <v>82</v>
      </c>
      <c r="AF79" s="5">
        <v>89</v>
      </c>
      <c r="AG79" s="5">
        <v>40</v>
      </c>
      <c r="AH79" s="5">
        <f t="shared" si="16"/>
        <v>293</v>
      </c>
      <c r="AI79" s="5">
        <f t="shared" si="17"/>
        <v>73.25</v>
      </c>
      <c r="AJ79" s="5">
        <v>43</v>
      </c>
      <c r="AK79" s="5">
        <v>38</v>
      </c>
      <c r="AL79" s="5">
        <v>71</v>
      </c>
      <c r="AM79" s="5">
        <v>65</v>
      </c>
      <c r="AN79" s="5">
        <f t="shared" si="18"/>
        <v>217</v>
      </c>
      <c r="AO79" s="5">
        <f t="shared" si="19"/>
        <v>54.25</v>
      </c>
      <c r="AP79" s="73"/>
      <c r="AQ79" s="111">
        <f>AVERAGE(Table6[[#This Row],[CA1_Average]],Table6[[#This Row],[CA2_Average]],Table6[[#This Row],[MID_Average]],Table6[[#This Row],[CA3_Average]])</f>
        <v>62.6875</v>
      </c>
    </row>
    <row r="80" spans="1:43" ht="30">
      <c r="A80" s="99" t="s">
        <v>166</v>
      </c>
      <c r="B80" s="82" t="s">
        <v>167</v>
      </c>
      <c r="C80" s="4" t="s">
        <v>14</v>
      </c>
      <c r="D80" s="4" t="s">
        <v>3072</v>
      </c>
      <c r="E80" s="5">
        <v>11102053</v>
      </c>
      <c r="F80" s="5">
        <v>788345532</v>
      </c>
      <c r="G80" s="83" t="s">
        <v>3073</v>
      </c>
      <c r="H80" s="6">
        <v>1</v>
      </c>
      <c r="I80" s="84">
        <v>300</v>
      </c>
      <c r="J80" s="79">
        <v>202</v>
      </c>
      <c r="K80" s="85">
        <v>0.67</v>
      </c>
      <c r="L80" s="11">
        <v>10000</v>
      </c>
      <c r="M80" s="5">
        <v>6847</v>
      </c>
      <c r="N80" s="12">
        <f t="shared" si="10"/>
        <v>7000</v>
      </c>
      <c r="O80" s="12">
        <f t="shared" si="11"/>
        <v>3000</v>
      </c>
      <c r="P80" s="4" t="s">
        <v>1834</v>
      </c>
      <c r="Q80" s="4" t="s">
        <v>1968</v>
      </c>
      <c r="R80" s="5">
        <v>93</v>
      </c>
      <c r="S80" s="5">
        <v>61</v>
      </c>
      <c r="T80" s="5">
        <v>70</v>
      </c>
      <c r="U80" s="5">
        <v>52</v>
      </c>
      <c r="V80" s="5">
        <f t="shared" si="12"/>
        <v>276</v>
      </c>
      <c r="W80" s="5">
        <f t="shared" si="13"/>
        <v>69</v>
      </c>
      <c r="X80" s="5">
        <v>43</v>
      </c>
      <c r="Y80" s="5">
        <v>66</v>
      </c>
      <c r="Z80" s="5">
        <v>40</v>
      </c>
      <c r="AA80" s="5">
        <v>78</v>
      </c>
      <c r="AB80" s="5">
        <f t="shared" si="14"/>
        <v>227</v>
      </c>
      <c r="AC80" s="5">
        <f t="shared" si="15"/>
        <v>56.75</v>
      </c>
      <c r="AD80" s="5">
        <v>61</v>
      </c>
      <c r="AE80" s="5">
        <v>90</v>
      </c>
      <c r="AF80" s="5">
        <v>98</v>
      </c>
      <c r="AG80" s="5">
        <v>89</v>
      </c>
      <c r="AH80" s="5">
        <f t="shared" si="16"/>
        <v>338</v>
      </c>
      <c r="AI80" s="5">
        <f t="shared" si="17"/>
        <v>84.5</v>
      </c>
      <c r="AJ80" s="5">
        <v>39</v>
      </c>
      <c r="AK80" s="5">
        <v>84</v>
      </c>
      <c r="AL80" s="5">
        <v>48</v>
      </c>
      <c r="AM80" s="5">
        <v>55</v>
      </c>
      <c r="AN80" s="5">
        <f t="shared" si="18"/>
        <v>226</v>
      </c>
      <c r="AO80" s="5">
        <f t="shared" si="19"/>
        <v>56.5</v>
      </c>
      <c r="AP80" s="73"/>
      <c r="AQ80" s="111">
        <f>AVERAGE(Table6[[#This Row],[CA1_Average]],Table6[[#This Row],[CA2_Average]],Table6[[#This Row],[MID_Average]],Table6[[#This Row],[CA3_Average]])</f>
        <v>66.6875</v>
      </c>
    </row>
    <row r="81" spans="1:43" ht="30">
      <c r="A81" s="99" t="s">
        <v>168</v>
      </c>
      <c r="B81" s="82" t="s">
        <v>169</v>
      </c>
      <c r="C81" s="4" t="s">
        <v>11</v>
      </c>
      <c r="D81" s="4" t="s">
        <v>3074</v>
      </c>
      <c r="E81" s="5">
        <v>11109721</v>
      </c>
      <c r="F81" s="5">
        <v>792714511</v>
      </c>
      <c r="G81" s="83" t="s">
        <v>3075</v>
      </c>
      <c r="H81" s="6">
        <v>1</v>
      </c>
      <c r="I81" s="84">
        <v>300</v>
      </c>
      <c r="J81" s="79">
        <v>231</v>
      </c>
      <c r="K81" s="85">
        <v>0.77</v>
      </c>
      <c r="L81" s="11">
        <v>10000</v>
      </c>
      <c r="M81" s="5">
        <v>8775</v>
      </c>
      <c r="N81" s="12">
        <f t="shared" si="10"/>
        <v>9000</v>
      </c>
      <c r="O81" s="12">
        <f t="shared" si="11"/>
        <v>1000</v>
      </c>
      <c r="P81" s="4" t="s">
        <v>1969</v>
      </c>
      <c r="Q81" s="4" t="s">
        <v>1970</v>
      </c>
      <c r="R81" s="5">
        <v>35</v>
      </c>
      <c r="S81" s="5">
        <v>87</v>
      </c>
      <c r="T81" s="5">
        <v>46</v>
      </c>
      <c r="U81" s="5">
        <v>75</v>
      </c>
      <c r="V81" s="5">
        <f t="shared" si="12"/>
        <v>243</v>
      </c>
      <c r="W81" s="5">
        <f t="shared" si="13"/>
        <v>60.75</v>
      </c>
      <c r="X81" s="5">
        <v>37</v>
      </c>
      <c r="Y81" s="5">
        <v>40</v>
      </c>
      <c r="Z81" s="5">
        <v>65</v>
      </c>
      <c r="AA81" s="5">
        <v>74</v>
      </c>
      <c r="AB81" s="5">
        <f t="shared" si="14"/>
        <v>216</v>
      </c>
      <c r="AC81" s="5">
        <f t="shared" si="15"/>
        <v>54</v>
      </c>
      <c r="AD81" s="5">
        <v>65</v>
      </c>
      <c r="AE81" s="5">
        <v>92</v>
      </c>
      <c r="AF81" s="5">
        <v>70</v>
      </c>
      <c r="AG81" s="5">
        <v>43</v>
      </c>
      <c r="AH81" s="5">
        <f t="shared" si="16"/>
        <v>270</v>
      </c>
      <c r="AI81" s="5">
        <f t="shared" si="17"/>
        <v>67.5</v>
      </c>
      <c r="AJ81" s="5">
        <v>39</v>
      </c>
      <c r="AK81" s="5">
        <v>75</v>
      </c>
      <c r="AL81" s="5">
        <v>36</v>
      </c>
      <c r="AM81" s="5">
        <v>74</v>
      </c>
      <c r="AN81" s="5">
        <f t="shared" si="18"/>
        <v>224</v>
      </c>
      <c r="AO81" s="5">
        <f t="shared" si="19"/>
        <v>56</v>
      </c>
      <c r="AP81" s="73"/>
      <c r="AQ81" s="111">
        <f>AVERAGE(Table6[[#This Row],[CA1_Average]],Table6[[#This Row],[CA2_Average]],Table6[[#This Row],[MID_Average]],Table6[[#This Row],[CA3_Average]])</f>
        <v>59.5625</v>
      </c>
    </row>
    <row r="82" spans="1:43" ht="30">
      <c r="A82" s="99" t="s">
        <v>170</v>
      </c>
      <c r="B82" s="82" t="s">
        <v>171</v>
      </c>
      <c r="C82" s="4" t="s">
        <v>14</v>
      </c>
      <c r="D82" s="4" t="s">
        <v>3076</v>
      </c>
      <c r="E82" s="5">
        <v>11107776</v>
      </c>
      <c r="F82" s="5">
        <v>800219052</v>
      </c>
      <c r="G82" s="83" t="s">
        <v>3077</v>
      </c>
      <c r="H82" s="6">
        <v>1</v>
      </c>
      <c r="I82" s="84">
        <v>300</v>
      </c>
      <c r="J82" s="79">
        <v>291</v>
      </c>
      <c r="K82" s="85">
        <v>0.97</v>
      </c>
      <c r="L82" s="11">
        <v>10000</v>
      </c>
      <c r="M82" s="5">
        <v>5410</v>
      </c>
      <c r="N82" s="12">
        <f t="shared" si="10"/>
        <v>5500</v>
      </c>
      <c r="O82" s="12">
        <f t="shared" si="11"/>
        <v>4500</v>
      </c>
      <c r="P82" s="4" t="s">
        <v>1838</v>
      </c>
      <c r="Q82" s="4" t="s">
        <v>1971</v>
      </c>
      <c r="R82" s="5">
        <v>60</v>
      </c>
      <c r="S82" s="5">
        <v>82</v>
      </c>
      <c r="T82" s="5">
        <v>56</v>
      </c>
      <c r="U82" s="5">
        <v>69</v>
      </c>
      <c r="V82" s="5">
        <f t="shared" si="12"/>
        <v>267</v>
      </c>
      <c r="W82" s="5">
        <f t="shared" si="13"/>
        <v>66.75</v>
      </c>
      <c r="X82" s="5">
        <v>95</v>
      </c>
      <c r="Y82" s="5">
        <v>60</v>
      </c>
      <c r="Z82" s="5">
        <v>47</v>
      </c>
      <c r="AA82" s="5">
        <v>52</v>
      </c>
      <c r="AB82" s="5">
        <f t="shared" si="14"/>
        <v>254</v>
      </c>
      <c r="AC82" s="5">
        <f t="shared" si="15"/>
        <v>63.5</v>
      </c>
      <c r="AD82" s="5">
        <v>81</v>
      </c>
      <c r="AE82" s="5">
        <v>81</v>
      </c>
      <c r="AF82" s="5">
        <v>57</v>
      </c>
      <c r="AG82" s="5">
        <v>94</v>
      </c>
      <c r="AH82" s="5">
        <f t="shared" si="16"/>
        <v>313</v>
      </c>
      <c r="AI82" s="5">
        <f t="shared" si="17"/>
        <v>78.25</v>
      </c>
      <c r="AJ82" s="5">
        <v>92</v>
      </c>
      <c r="AK82" s="5">
        <v>55</v>
      </c>
      <c r="AL82" s="5">
        <v>61</v>
      </c>
      <c r="AM82" s="5">
        <v>62</v>
      </c>
      <c r="AN82" s="5">
        <f t="shared" si="18"/>
        <v>270</v>
      </c>
      <c r="AO82" s="5">
        <f t="shared" si="19"/>
        <v>67.5</v>
      </c>
      <c r="AP82" s="73"/>
      <c r="AQ82" s="111">
        <f>AVERAGE(Table6[[#This Row],[CA1_Average]],Table6[[#This Row],[CA2_Average]],Table6[[#This Row],[MID_Average]],Table6[[#This Row],[CA3_Average]])</f>
        <v>69</v>
      </c>
    </row>
    <row r="83" spans="1:43" ht="30">
      <c r="A83" s="99" t="s">
        <v>172</v>
      </c>
      <c r="B83" s="82" t="s">
        <v>173</v>
      </c>
      <c r="C83" s="4" t="s">
        <v>14</v>
      </c>
      <c r="D83" s="4" t="s">
        <v>3078</v>
      </c>
      <c r="E83" s="5">
        <v>11106090</v>
      </c>
      <c r="F83" s="5">
        <v>809126023</v>
      </c>
      <c r="G83" s="83" t="s">
        <v>3079</v>
      </c>
      <c r="H83" s="6">
        <v>1</v>
      </c>
      <c r="I83" s="84">
        <v>300</v>
      </c>
      <c r="J83" s="79">
        <v>280</v>
      </c>
      <c r="K83" s="85">
        <v>0.93</v>
      </c>
      <c r="L83" s="11">
        <v>10000</v>
      </c>
      <c r="M83" s="5">
        <v>5662</v>
      </c>
      <c r="N83" s="12">
        <f t="shared" si="10"/>
        <v>6000</v>
      </c>
      <c r="O83" s="12">
        <f t="shared" si="11"/>
        <v>4000</v>
      </c>
      <c r="P83" s="4" t="s">
        <v>1937</v>
      </c>
      <c r="Q83" s="4" t="s">
        <v>1972</v>
      </c>
      <c r="R83" s="5">
        <v>83</v>
      </c>
      <c r="S83" s="5">
        <v>56</v>
      </c>
      <c r="T83" s="5">
        <v>38</v>
      </c>
      <c r="U83" s="5">
        <v>90</v>
      </c>
      <c r="V83" s="5">
        <f t="shared" si="12"/>
        <v>267</v>
      </c>
      <c r="W83" s="5">
        <f t="shared" si="13"/>
        <v>66.75</v>
      </c>
      <c r="X83" s="5">
        <v>78</v>
      </c>
      <c r="Y83" s="5">
        <v>88</v>
      </c>
      <c r="Z83" s="5">
        <v>69</v>
      </c>
      <c r="AA83" s="5">
        <v>39</v>
      </c>
      <c r="AB83" s="5">
        <f t="shared" si="14"/>
        <v>274</v>
      </c>
      <c r="AC83" s="5">
        <f t="shared" si="15"/>
        <v>68.5</v>
      </c>
      <c r="AD83" s="5">
        <v>57</v>
      </c>
      <c r="AE83" s="5">
        <v>46</v>
      </c>
      <c r="AF83" s="5">
        <v>97</v>
      </c>
      <c r="AG83" s="5">
        <v>76</v>
      </c>
      <c r="AH83" s="5">
        <f t="shared" si="16"/>
        <v>276</v>
      </c>
      <c r="AI83" s="5">
        <f t="shared" si="17"/>
        <v>69</v>
      </c>
      <c r="AJ83" s="5">
        <v>74</v>
      </c>
      <c r="AK83" s="5">
        <v>37</v>
      </c>
      <c r="AL83" s="5">
        <v>70</v>
      </c>
      <c r="AM83" s="5">
        <v>93</v>
      </c>
      <c r="AN83" s="5">
        <f t="shared" si="18"/>
        <v>274</v>
      </c>
      <c r="AO83" s="5">
        <f t="shared" si="19"/>
        <v>68.5</v>
      </c>
      <c r="AP83" s="73"/>
      <c r="AQ83" s="111">
        <f>AVERAGE(Table6[[#This Row],[CA1_Average]],Table6[[#This Row],[CA2_Average]],Table6[[#This Row],[MID_Average]],Table6[[#This Row],[CA3_Average]])</f>
        <v>68.1875</v>
      </c>
    </row>
    <row r="84" spans="1:43" ht="30">
      <c r="A84" s="99" t="s">
        <v>174</v>
      </c>
      <c r="B84" s="82" t="s">
        <v>175</v>
      </c>
      <c r="C84" s="4" t="s">
        <v>14</v>
      </c>
      <c r="D84" s="4" t="s">
        <v>2943</v>
      </c>
      <c r="E84" s="5">
        <v>11107775</v>
      </c>
      <c r="F84" s="5">
        <v>811157429</v>
      </c>
      <c r="G84" s="83" t="s">
        <v>3080</v>
      </c>
      <c r="H84" s="6">
        <v>1</v>
      </c>
      <c r="I84" s="84">
        <v>300</v>
      </c>
      <c r="J84" s="79">
        <v>270</v>
      </c>
      <c r="K84" s="86">
        <v>0.9</v>
      </c>
      <c r="L84" s="11">
        <v>10000</v>
      </c>
      <c r="M84" s="5">
        <v>6827</v>
      </c>
      <c r="N84" s="12">
        <f t="shared" si="10"/>
        <v>7000</v>
      </c>
      <c r="O84" s="12">
        <f t="shared" si="11"/>
        <v>3000</v>
      </c>
      <c r="P84" s="4" t="s">
        <v>1893</v>
      </c>
      <c r="Q84" s="4" t="s">
        <v>1973</v>
      </c>
      <c r="R84" s="5">
        <v>76</v>
      </c>
      <c r="S84" s="5">
        <v>86</v>
      </c>
      <c r="T84" s="5">
        <v>85</v>
      </c>
      <c r="U84" s="5">
        <v>51</v>
      </c>
      <c r="V84" s="5">
        <f t="shared" si="12"/>
        <v>298</v>
      </c>
      <c r="W84" s="5">
        <f t="shared" si="13"/>
        <v>74.5</v>
      </c>
      <c r="X84" s="5">
        <v>47</v>
      </c>
      <c r="Y84" s="5">
        <v>43</v>
      </c>
      <c r="Z84" s="5">
        <v>45</v>
      </c>
      <c r="AA84" s="5">
        <v>85</v>
      </c>
      <c r="AB84" s="5">
        <f t="shared" si="14"/>
        <v>220</v>
      </c>
      <c r="AC84" s="5">
        <f t="shared" si="15"/>
        <v>55</v>
      </c>
      <c r="AD84" s="5">
        <v>62</v>
      </c>
      <c r="AE84" s="5">
        <v>35</v>
      </c>
      <c r="AF84" s="5">
        <v>77</v>
      </c>
      <c r="AG84" s="5">
        <v>80</v>
      </c>
      <c r="AH84" s="5">
        <f t="shared" si="16"/>
        <v>254</v>
      </c>
      <c r="AI84" s="5">
        <f t="shared" si="17"/>
        <v>63.5</v>
      </c>
      <c r="AJ84" s="5">
        <v>48</v>
      </c>
      <c r="AK84" s="5">
        <v>50</v>
      </c>
      <c r="AL84" s="5">
        <v>46</v>
      </c>
      <c r="AM84" s="5">
        <v>47</v>
      </c>
      <c r="AN84" s="5">
        <f t="shared" si="18"/>
        <v>191</v>
      </c>
      <c r="AO84" s="5">
        <f t="shared" si="19"/>
        <v>47.75</v>
      </c>
      <c r="AP84" s="73"/>
      <c r="AQ84" s="111">
        <f>AVERAGE(Table6[[#This Row],[CA1_Average]],Table6[[#This Row],[CA2_Average]],Table6[[#This Row],[MID_Average]],Table6[[#This Row],[CA3_Average]])</f>
        <v>60.1875</v>
      </c>
    </row>
    <row r="85" spans="1:43" ht="30">
      <c r="A85" s="99" t="s">
        <v>176</v>
      </c>
      <c r="B85" s="82" t="s">
        <v>177</v>
      </c>
      <c r="C85" s="4" t="s">
        <v>14</v>
      </c>
      <c r="D85" s="4" t="s">
        <v>2947</v>
      </c>
      <c r="E85" s="5">
        <v>11101421</v>
      </c>
      <c r="F85" s="5">
        <v>821999983</v>
      </c>
      <c r="G85" s="83" t="s">
        <v>3081</v>
      </c>
      <c r="H85" s="6">
        <v>1</v>
      </c>
      <c r="I85" s="84">
        <v>300</v>
      </c>
      <c r="J85" s="79">
        <v>259</v>
      </c>
      <c r="K85" s="85">
        <v>0.86</v>
      </c>
      <c r="L85" s="11">
        <v>10000</v>
      </c>
      <c r="M85" s="5">
        <v>9754</v>
      </c>
      <c r="N85" s="12">
        <f t="shared" si="10"/>
        <v>10000</v>
      </c>
      <c r="O85" s="12">
        <f t="shared" si="11"/>
        <v>0</v>
      </c>
      <c r="P85" s="4" t="s">
        <v>1974</v>
      </c>
      <c r="Q85" s="4" t="s">
        <v>1975</v>
      </c>
      <c r="R85" s="5">
        <v>94</v>
      </c>
      <c r="S85" s="5">
        <v>53</v>
      </c>
      <c r="T85" s="5">
        <v>47</v>
      </c>
      <c r="U85" s="5">
        <v>82</v>
      </c>
      <c r="V85" s="5">
        <f t="shared" si="12"/>
        <v>276</v>
      </c>
      <c r="W85" s="5">
        <f t="shared" si="13"/>
        <v>69</v>
      </c>
      <c r="X85" s="5">
        <v>96</v>
      </c>
      <c r="Y85" s="5">
        <v>52</v>
      </c>
      <c r="Z85" s="5">
        <v>80</v>
      </c>
      <c r="AA85" s="5">
        <v>47</v>
      </c>
      <c r="AB85" s="5">
        <f t="shared" si="14"/>
        <v>275</v>
      </c>
      <c r="AC85" s="5">
        <f t="shared" si="15"/>
        <v>68.75</v>
      </c>
      <c r="AD85" s="5">
        <v>69</v>
      </c>
      <c r="AE85" s="5">
        <v>52</v>
      </c>
      <c r="AF85" s="5">
        <v>39</v>
      </c>
      <c r="AG85" s="5">
        <v>95</v>
      </c>
      <c r="AH85" s="5">
        <f t="shared" si="16"/>
        <v>255</v>
      </c>
      <c r="AI85" s="5">
        <f t="shared" si="17"/>
        <v>63.75</v>
      </c>
      <c r="AJ85" s="5">
        <v>88</v>
      </c>
      <c r="AK85" s="5">
        <v>96</v>
      </c>
      <c r="AL85" s="5">
        <v>48</v>
      </c>
      <c r="AM85" s="5">
        <v>80</v>
      </c>
      <c r="AN85" s="5">
        <f t="shared" si="18"/>
        <v>312</v>
      </c>
      <c r="AO85" s="5">
        <f t="shared" si="19"/>
        <v>78</v>
      </c>
      <c r="AP85" s="73"/>
      <c r="AQ85" s="111">
        <f>AVERAGE(Table6[[#This Row],[CA1_Average]],Table6[[#This Row],[CA2_Average]],Table6[[#This Row],[MID_Average]],Table6[[#This Row],[CA3_Average]])</f>
        <v>69.875</v>
      </c>
    </row>
    <row r="86" spans="1:43" ht="30">
      <c r="A86" s="99" t="s">
        <v>178</v>
      </c>
      <c r="B86" s="82" t="s">
        <v>179</v>
      </c>
      <c r="C86" s="4" t="s">
        <v>14</v>
      </c>
      <c r="D86" s="4" t="s">
        <v>3082</v>
      </c>
      <c r="E86" s="5">
        <v>11108028</v>
      </c>
      <c r="F86" s="5">
        <v>827806403</v>
      </c>
      <c r="G86" s="83" t="s">
        <v>3083</v>
      </c>
      <c r="H86" s="6">
        <v>1</v>
      </c>
      <c r="I86" s="84">
        <v>300</v>
      </c>
      <c r="J86" s="79">
        <v>196</v>
      </c>
      <c r="K86" s="85">
        <v>0.65</v>
      </c>
      <c r="L86" s="11">
        <v>10000</v>
      </c>
      <c r="M86" s="5">
        <v>7964</v>
      </c>
      <c r="N86" s="12">
        <f t="shared" si="10"/>
        <v>8000</v>
      </c>
      <c r="O86" s="12">
        <f t="shared" si="11"/>
        <v>2000</v>
      </c>
      <c r="P86" s="4" t="s">
        <v>1976</v>
      </c>
      <c r="Q86" s="4" t="s">
        <v>1977</v>
      </c>
      <c r="R86" s="5">
        <v>75</v>
      </c>
      <c r="S86" s="5">
        <v>43</v>
      </c>
      <c r="T86" s="5">
        <v>63</v>
      </c>
      <c r="U86" s="5">
        <v>61</v>
      </c>
      <c r="V86" s="5">
        <f t="shared" si="12"/>
        <v>242</v>
      </c>
      <c r="W86" s="5">
        <f t="shared" si="13"/>
        <v>60.5</v>
      </c>
      <c r="X86" s="5">
        <v>92</v>
      </c>
      <c r="Y86" s="5">
        <v>36</v>
      </c>
      <c r="Z86" s="5">
        <v>65</v>
      </c>
      <c r="AA86" s="5">
        <v>90</v>
      </c>
      <c r="AB86" s="5">
        <f t="shared" si="14"/>
        <v>283</v>
      </c>
      <c r="AC86" s="5">
        <f t="shared" si="15"/>
        <v>70.75</v>
      </c>
      <c r="AD86" s="5">
        <v>69</v>
      </c>
      <c r="AE86" s="5">
        <v>94</v>
      </c>
      <c r="AF86" s="5">
        <v>93</v>
      </c>
      <c r="AG86" s="5">
        <v>92</v>
      </c>
      <c r="AH86" s="5">
        <f t="shared" si="16"/>
        <v>348</v>
      </c>
      <c r="AI86" s="5">
        <f t="shared" si="17"/>
        <v>87</v>
      </c>
      <c r="AJ86" s="5">
        <v>53</v>
      </c>
      <c r="AK86" s="5">
        <v>86</v>
      </c>
      <c r="AL86" s="5">
        <v>72</v>
      </c>
      <c r="AM86" s="5">
        <v>70</v>
      </c>
      <c r="AN86" s="5">
        <f t="shared" si="18"/>
        <v>281</v>
      </c>
      <c r="AO86" s="5">
        <f t="shared" si="19"/>
        <v>70.25</v>
      </c>
      <c r="AP86" s="73"/>
      <c r="AQ86" s="111">
        <f>AVERAGE(Table6[[#This Row],[CA1_Average]],Table6[[#This Row],[CA2_Average]],Table6[[#This Row],[MID_Average]],Table6[[#This Row],[CA3_Average]])</f>
        <v>72.125</v>
      </c>
    </row>
    <row r="87" spans="1:43" ht="30">
      <c r="A87" s="99" t="s">
        <v>180</v>
      </c>
      <c r="B87" s="82" t="s">
        <v>181</v>
      </c>
      <c r="C87" s="4" t="s">
        <v>11</v>
      </c>
      <c r="D87" s="4" t="s">
        <v>2996</v>
      </c>
      <c r="E87" s="5">
        <v>11101159</v>
      </c>
      <c r="F87" s="5">
        <v>828233011</v>
      </c>
      <c r="G87" s="83" t="s">
        <v>3084</v>
      </c>
      <c r="H87" s="6">
        <v>1</v>
      </c>
      <c r="I87" s="84">
        <v>300</v>
      </c>
      <c r="J87" s="79">
        <v>242</v>
      </c>
      <c r="K87" s="85">
        <v>0.81</v>
      </c>
      <c r="L87" s="11">
        <v>10000</v>
      </c>
      <c r="M87" s="5">
        <v>9530</v>
      </c>
      <c r="N87" s="12">
        <f t="shared" si="10"/>
        <v>10000</v>
      </c>
      <c r="O87" s="12">
        <f t="shared" si="11"/>
        <v>0</v>
      </c>
      <c r="P87" s="4" t="s">
        <v>1978</v>
      </c>
      <c r="Q87" s="4" t="s">
        <v>1979</v>
      </c>
      <c r="R87" s="5">
        <v>61</v>
      </c>
      <c r="S87" s="5">
        <v>48</v>
      </c>
      <c r="T87" s="5">
        <v>81</v>
      </c>
      <c r="U87" s="5">
        <v>49</v>
      </c>
      <c r="V87" s="5">
        <f t="shared" si="12"/>
        <v>239</v>
      </c>
      <c r="W87" s="5">
        <f t="shared" si="13"/>
        <v>59.75</v>
      </c>
      <c r="X87" s="5">
        <v>78</v>
      </c>
      <c r="Y87" s="5">
        <v>40</v>
      </c>
      <c r="Z87" s="5">
        <v>95</v>
      </c>
      <c r="AA87" s="5">
        <v>66</v>
      </c>
      <c r="AB87" s="5">
        <f t="shared" si="14"/>
        <v>279</v>
      </c>
      <c r="AC87" s="5">
        <f t="shared" si="15"/>
        <v>69.75</v>
      </c>
      <c r="AD87" s="5">
        <v>91</v>
      </c>
      <c r="AE87" s="5">
        <v>79</v>
      </c>
      <c r="AF87" s="5">
        <v>47</v>
      </c>
      <c r="AG87" s="5">
        <v>90</v>
      </c>
      <c r="AH87" s="5">
        <f t="shared" si="16"/>
        <v>307</v>
      </c>
      <c r="AI87" s="5">
        <f t="shared" si="17"/>
        <v>76.75</v>
      </c>
      <c r="AJ87" s="5">
        <v>79</v>
      </c>
      <c r="AK87" s="5">
        <v>89</v>
      </c>
      <c r="AL87" s="5">
        <v>61</v>
      </c>
      <c r="AM87" s="5">
        <v>63</v>
      </c>
      <c r="AN87" s="5">
        <f t="shared" si="18"/>
        <v>292</v>
      </c>
      <c r="AO87" s="5">
        <f t="shared" si="19"/>
        <v>73</v>
      </c>
      <c r="AP87" s="73"/>
      <c r="AQ87" s="111">
        <f>AVERAGE(Table6[[#This Row],[CA1_Average]],Table6[[#This Row],[CA2_Average]],Table6[[#This Row],[MID_Average]],Table6[[#This Row],[CA3_Average]])</f>
        <v>69.8125</v>
      </c>
    </row>
    <row r="88" spans="1:43" ht="30">
      <c r="A88" s="99" t="s">
        <v>182</v>
      </c>
      <c r="B88" s="82" t="s">
        <v>183</v>
      </c>
      <c r="C88" s="4" t="s">
        <v>14</v>
      </c>
      <c r="D88" s="4" t="s">
        <v>3085</v>
      </c>
      <c r="E88" s="5">
        <v>11107508</v>
      </c>
      <c r="F88" s="5">
        <v>829859532</v>
      </c>
      <c r="G88" s="83" t="s">
        <v>3086</v>
      </c>
      <c r="H88" s="6">
        <v>1</v>
      </c>
      <c r="I88" s="84">
        <v>300</v>
      </c>
      <c r="J88" s="79">
        <v>214</v>
      </c>
      <c r="K88" s="85">
        <v>0.71</v>
      </c>
      <c r="L88" s="11">
        <v>10000</v>
      </c>
      <c r="M88" s="5">
        <v>6703</v>
      </c>
      <c r="N88" s="12">
        <f t="shared" si="10"/>
        <v>7000</v>
      </c>
      <c r="O88" s="12">
        <f t="shared" si="11"/>
        <v>3000</v>
      </c>
      <c r="P88" s="4" t="s">
        <v>1980</v>
      </c>
      <c r="Q88" s="4" t="s">
        <v>1981</v>
      </c>
      <c r="R88" s="5">
        <v>91</v>
      </c>
      <c r="S88" s="5">
        <v>81</v>
      </c>
      <c r="T88" s="5">
        <v>44</v>
      </c>
      <c r="U88" s="5">
        <v>42</v>
      </c>
      <c r="V88" s="5">
        <f t="shared" si="12"/>
        <v>258</v>
      </c>
      <c r="W88" s="5">
        <f t="shared" si="13"/>
        <v>64.5</v>
      </c>
      <c r="X88" s="5">
        <v>49</v>
      </c>
      <c r="Y88" s="5">
        <v>82</v>
      </c>
      <c r="Z88" s="5">
        <v>98</v>
      </c>
      <c r="AA88" s="5">
        <v>36</v>
      </c>
      <c r="AB88" s="5">
        <f t="shared" si="14"/>
        <v>265</v>
      </c>
      <c r="AC88" s="5">
        <f t="shared" si="15"/>
        <v>66.25</v>
      </c>
      <c r="AD88" s="5">
        <v>55</v>
      </c>
      <c r="AE88" s="5">
        <v>61</v>
      </c>
      <c r="AF88" s="5">
        <v>75</v>
      </c>
      <c r="AG88" s="5">
        <v>53</v>
      </c>
      <c r="AH88" s="5">
        <f t="shared" si="16"/>
        <v>244</v>
      </c>
      <c r="AI88" s="5">
        <f t="shared" si="17"/>
        <v>61</v>
      </c>
      <c r="AJ88" s="5">
        <v>41</v>
      </c>
      <c r="AK88" s="5">
        <v>79</v>
      </c>
      <c r="AL88" s="5">
        <v>59</v>
      </c>
      <c r="AM88" s="5">
        <v>85</v>
      </c>
      <c r="AN88" s="5">
        <f t="shared" si="18"/>
        <v>264</v>
      </c>
      <c r="AO88" s="5">
        <f t="shared" si="19"/>
        <v>66</v>
      </c>
      <c r="AP88" s="73"/>
      <c r="AQ88" s="111">
        <f>AVERAGE(Table6[[#This Row],[CA1_Average]],Table6[[#This Row],[CA2_Average]],Table6[[#This Row],[MID_Average]],Table6[[#This Row],[CA3_Average]])</f>
        <v>64.4375</v>
      </c>
    </row>
    <row r="89" spans="1:43" ht="30">
      <c r="A89" s="99" t="s">
        <v>184</v>
      </c>
      <c r="B89" s="82" t="s">
        <v>185</v>
      </c>
      <c r="C89" s="4" t="s">
        <v>11</v>
      </c>
      <c r="D89" s="4" t="s">
        <v>3087</v>
      </c>
      <c r="E89" s="5">
        <v>11102403</v>
      </c>
      <c r="F89" s="5">
        <v>841819905</v>
      </c>
      <c r="G89" s="83" t="s">
        <v>3088</v>
      </c>
      <c r="H89" s="6">
        <v>1</v>
      </c>
      <c r="I89" s="84">
        <v>300</v>
      </c>
      <c r="J89" s="79">
        <v>271</v>
      </c>
      <c r="K89" s="86">
        <v>0.9</v>
      </c>
      <c r="L89" s="11">
        <v>10000</v>
      </c>
      <c r="M89" s="5">
        <v>5878</v>
      </c>
      <c r="N89" s="12">
        <f t="shared" si="10"/>
        <v>6000</v>
      </c>
      <c r="O89" s="12">
        <f t="shared" si="11"/>
        <v>4000</v>
      </c>
      <c r="P89" s="4" t="s">
        <v>1982</v>
      </c>
      <c r="Q89" s="4" t="s">
        <v>1983</v>
      </c>
      <c r="R89" s="5">
        <v>67</v>
      </c>
      <c r="S89" s="5">
        <v>85</v>
      </c>
      <c r="T89" s="5">
        <v>61</v>
      </c>
      <c r="U89" s="5">
        <v>79</v>
      </c>
      <c r="V89" s="5">
        <f t="shared" si="12"/>
        <v>292</v>
      </c>
      <c r="W89" s="5">
        <f t="shared" si="13"/>
        <v>73</v>
      </c>
      <c r="X89" s="5">
        <v>52</v>
      </c>
      <c r="Y89" s="5">
        <v>83</v>
      </c>
      <c r="Z89" s="5">
        <v>94</v>
      </c>
      <c r="AA89" s="5">
        <v>60</v>
      </c>
      <c r="AB89" s="5">
        <f t="shared" si="14"/>
        <v>289</v>
      </c>
      <c r="AC89" s="5">
        <f t="shared" si="15"/>
        <v>72.25</v>
      </c>
      <c r="AD89" s="5">
        <v>36</v>
      </c>
      <c r="AE89" s="5">
        <v>54</v>
      </c>
      <c r="AF89" s="5">
        <v>71</v>
      </c>
      <c r="AG89" s="5">
        <v>66</v>
      </c>
      <c r="AH89" s="5">
        <f t="shared" si="16"/>
        <v>227</v>
      </c>
      <c r="AI89" s="5">
        <f t="shared" si="17"/>
        <v>56.75</v>
      </c>
      <c r="AJ89" s="5">
        <v>99</v>
      </c>
      <c r="AK89" s="5">
        <v>95</v>
      </c>
      <c r="AL89" s="5">
        <v>77</v>
      </c>
      <c r="AM89" s="5">
        <v>40</v>
      </c>
      <c r="AN89" s="5">
        <f t="shared" si="18"/>
        <v>311</v>
      </c>
      <c r="AO89" s="5">
        <f t="shared" si="19"/>
        <v>77.75</v>
      </c>
      <c r="AP89" s="73"/>
      <c r="AQ89" s="111">
        <f>AVERAGE(Table6[[#This Row],[CA1_Average]],Table6[[#This Row],[CA2_Average]],Table6[[#This Row],[MID_Average]],Table6[[#This Row],[CA3_Average]])</f>
        <v>69.9375</v>
      </c>
    </row>
    <row r="90" spans="1:43" ht="30">
      <c r="A90" s="99" t="s">
        <v>186</v>
      </c>
      <c r="B90" s="82" t="s">
        <v>187</v>
      </c>
      <c r="C90" s="4" t="s">
        <v>11</v>
      </c>
      <c r="D90" s="4" t="s">
        <v>3089</v>
      </c>
      <c r="E90" s="5">
        <v>11102488</v>
      </c>
      <c r="F90" s="5">
        <v>842167691</v>
      </c>
      <c r="G90" s="83" t="s">
        <v>3090</v>
      </c>
      <c r="H90" s="6">
        <v>2</v>
      </c>
      <c r="I90" s="84">
        <v>300</v>
      </c>
      <c r="J90" s="79">
        <v>282</v>
      </c>
      <c r="K90" s="85">
        <v>0.94</v>
      </c>
      <c r="L90" s="11">
        <v>20000</v>
      </c>
      <c r="M90" s="5">
        <v>12804</v>
      </c>
      <c r="N90" s="12">
        <f t="shared" si="10"/>
        <v>13000</v>
      </c>
      <c r="O90" s="12">
        <f t="shared" si="11"/>
        <v>7000</v>
      </c>
      <c r="P90" s="4" t="s">
        <v>1984</v>
      </c>
      <c r="Q90" s="4" t="s">
        <v>1985</v>
      </c>
      <c r="R90" s="5">
        <v>82</v>
      </c>
      <c r="S90" s="5">
        <v>78</v>
      </c>
      <c r="T90" s="5">
        <v>86</v>
      </c>
      <c r="U90" s="5">
        <v>66</v>
      </c>
      <c r="V90" s="5">
        <f t="shared" si="12"/>
        <v>312</v>
      </c>
      <c r="W90" s="5">
        <f t="shared" si="13"/>
        <v>78</v>
      </c>
      <c r="X90" s="5">
        <v>45</v>
      </c>
      <c r="Y90" s="5">
        <v>61</v>
      </c>
      <c r="Z90" s="5">
        <v>37</v>
      </c>
      <c r="AA90" s="5">
        <v>74</v>
      </c>
      <c r="AB90" s="5">
        <f t="shared" si="14"/>
        <v>217</v>
      </c>
      <c r="AC90" s="5">
        <f t="shared" si="15"/>
        <v>54.25</v>
      </c>
      <c r="AD90" s="5">
        <v>51</v>
      </c>
      <c r="AE90" s="5">
        <v>53</v>
      </c>
      <c r="AF90" s="5">
        <v>85</v>
      </c>
      <c r="AG90" s="5">
        <v>53</v>
      </c>
      <c r="AH90" s="5">
        <f t="shared" si="16"/>
        <v>242</v>
      </c>
      <c r="AI90" s="5">
        <f t="shared" si="17"/>
        <v>60.5</v>
      </c>
      <c r="AJ90" s="5">
        <v>65</v>
      </c>
      <c r="AK90" s="5">
        <v>74</v>
      </c>
      <c r="AL90" s="5">
        <v>80</v>
      </c>
      <c r="AM90" s="5">
        <v>45</v>
      </c>
      <c r="AN90" s="5">
        <f t="shared" si="18"/>
        <v>264</v>
      </c>
      <c r="AO90" s="5">
        <f t="shared" si="19"/>
        <v>66</v>
      </c>
      <c r="AP90" s="73"/>
      <c r="AQ90" s="111">
        <f>AVERAGE(Table6[[#This Row],[CA1_Average]],Table6[[#This Row],[CA2_Average]],Table6[[#This Row],[MID_Average]],Table6[[#This Row],[CA3_Average]])</f>
        <v>64.6875</v>
      </c>
    </row>
    <row r="91" spans="1:43" ht="30">
      <c r="A91" s="99" t="s">
        <v>188</v>
      </c>
      <c r="B91" s="82" t="s">
        <v>189</v>
      </c>
      <c r="C91" s="4" t="s">
        <v>11</v>
      </c>
      <c r="D91" s="4" t="s">
        <v>3091</v>
      </c>
      <c r="E91" s="5">
        <v>11105419</v>
      </c>
      <c r="F91" s="5">
        <v>857026758</v>
      </c>
      <c r="G91" s="83" t="s">
        <v>3092</v>
      </c>
      <c r="H91" s="6">
        <v>2</v>
      </c>
      <c r="I91" s="84">
        <v>300</v>
      </c>
      <c r="J91" s="79">
        <v>250</v>
      </c>
      <c r="K91" s="85">
        <v>0.83</v>
      </c>
      <c r="L91" s="11">
        <v>20000</v>
      </c>
      <c r="M91" s="5">
        <v>8942</v>
      </c>
      <c r="N91" s="12">
        <f t="shared" si="10"/>
        <v>9000</v>
      </c>
      <c r="O91" s="12">
        <f t="shared" si="11"/>
        <v>11000</v>
      </c>
      <c r="P91" s="4" t="s">
        <v>1986</v>
      </c>
      <c r="Q91" s="4" t="s">
        <v>1987</v>
      </c>
      <c r="R91" s="5">
        <v>35</v>
      </c>
      <c r="S91" s="5">
        <v>87</v>
      </c>
      <c r="T91" s="5">
        <v>45</v>
      </c>
      <c r="U91" s="5">
        <v>47</v>
      </c>
      <c r="V91" s="5">
        <f t="shared" si="12"/>
        <v>214</v>
      </c>
      <c r="W91" s="5">
        <f t="shared" si="13"/>
        <v>53.5</v>
      </c>
      <c r="X91" s="5">
        <v>74</v>
      </c>
      <c r="Y91" s="5">
        <v>70</v>
      </c>
      <c r="Z91" s="5">
        <v>66</v>
      </c>
      <c r="AA91" s="5">
        <v>51</v>
      </c>
      <c r="AB91" s="5">
        <f t="shared" si="14"/>
        <v>261</v>
      </c>
      <c r="AC91" s="5">
        <f t="shared" si="15"/>
        <v>65.25</v>
      </c>
      <c r="AD91" s="5">
        <v>87</v>
      </c>
      <c r="AE91" s="5">
        <v>56</v>
      </c>
      <c r="AF91" s="5">
        <v>96</v>
      </c>
      <c r="AG91" s="5">
        <v>55</v>
      </c>
      <c r="AH91" s="5">
        <f t="shared" si="16"/>
        <v>294</v>
      </c>
      <c r="AI91" s="5">
        <f t="shared" si="17"/>
        <v>73.5</v>
      </c>
      <c r="AJ91" s="5">
        <v>62</v>
      </c>
      <c r="AK91" s="5">
        <v>49</v>
      </c>
      <c r="AL91" s="5">
        <v>56</v>
      </c>
      <c r="AM91" s="5">
        <v>73</v>
      </c>
      <c r="AN91" s="5">
        <f t="shared" si="18"/>
        <v>240</v>
      </c>
      <c r="AO91" s="5">
        <f t="shared" si="19"/>
        <v>60</v>
      </c>
      <c r="AP91" s="73"/>
      <c r="AQ91" s="111">
        <f>AVERAGE(Table6[[#This Row],[CA1_Average]],Table6[[#This Row],[CA2_Average]],Table6[[#This Row],[MID_Average]],Table6[[#This Row],[CA3_Average]])</f>
        <v>63.0625</v>
      </c>
    </row>
    <row r="92" spans="1:43" ht="30">
      <c r="A92" s="99" t="s">
        <v>190</v>
      </c>
      <c r="B92" s="82" t="s">
        <v>191</v>
      </c>
      <c r="C92" s="4" t="s">
        <v>14</v>
      </c>
      <c r="D92" s="4" t="s">
        <v>3093</v>
      </c>
      <c r="E92" s="5">
        <v>11101236</v>
      </c>
      <c r="F92" s="5">
        <v>862304148</v>
      </c>
      <c r="G92" s="83" t="s">
        <v>3094</v>
      </c>
      <c r="H92" s="6">
        <v>2</v>
      </c>
      <c r="I92" s="84">
        <v>300</v>
      </c>
      <c r="J92" s="79">
        <v>236</v>
      </c>
      <c r="K92" s="85">
        <v>0.79</v>
      </c>
      <c r="L92" s="11">
        <v>20000</v>
      </c>
      <c r="M92" s="5">
        <v>15543</v>
      </c>
      <c r="N92" s="12">
        <f t="shared" si="10"/>
        <v>16000</v>
      </c>
      <c r="O92" s="12">
        <f t="shared" si="11"/>
        <v>4000</v>
      </c>
      <c r="P92" s="4" t="s">
        <v>1988</v>
      </c>
      <c r="Q92" s="4" t="s">
        <v>1989</v>
      </c>
      <c r="R92" s="5">
        <v>91</v>
      </c>
      <c r="S92" s="5">
        <v>93</v>
      </c>
      <c r="T92" s="5">
        <v>51</v>
      </c>
      <c r="U92" s="5">
        <v>43</v>
      </c>
      <c r="V92" s="5">
        <f t="shared" si="12"/>
        <v>278</v>
      </c>
      <c r="W92" s="5">
        <f t="shared" si="13"/>
        <v>69.5</v>
      </c>
      <c r="X92" s="5">
        <v>60</v>
      </c>
      <c r="Y92" s="5">
        <v>46</v>
      </c>
      <c r="Z92" s="5">
        <v>53</v>
      </c>
      <c r="AA92" s="5">
        <v>42</v>
      </c>
      <c r="AB92" s="5">
        <f t="shared" si="14"/>
        <v>201</v>
      </c>
      <c r="AC92" s="5">
        <f t="shared" si="15"/>
        <v>50.25</v>
      </c>
      <c r="AD92" s="5">
        <v>86</v>
      </c>
      <c r="AE92" s="5">
        <v>95</v>
      </c>
      <c r="AF92" s="5">
        <v>87</v>
      </c>
      <c r="AG92" s="5">
        <v>76</v>
      </c>
      <c r="AH92" s="5">
        <f t="shared" si="16"/>
        <v>344</v>
      </c>
      <c r="AI92" s="5">
        <f t="shared" si="17"/>
        <v>86</v>
      </c>
      <c r="AJ92" s="5">
        <v>77</v>
      </c>
      <c r="AK92" s="5">
        <v>88</v>
      </c>
      <c r="AL92" s="5">
        <v>65</v>
      </c>
      <c r="AM92" s="5">
        <v>64</v>
      </c>
      <c r="AN92" s="5">
        <f t="shared" si="18"/>
        <v>294</v>
      </c>
      <c r="AO92" s="5">
        <f t="shared" si="19"/>
        <v>73.5</v>
      </c>
      <c r="AP92" s="73"/>
      <c r="AQ92" s="111">
        <f>AVERAGE(Table6[[#This Row],[CA1_Average]],Table6[[#This Row],[CA2_Average]],Table6[[#This Row],[MID_Average]],Table6[[#This Row],[CA3_Average]])</f>
        <v>69.8125</v>
      </c>
    </row>
    <row r="93" spans="1:43" ht="30">
      <c r="A93" s="99" t="s">
        <v>192</v>
      </c>
      <c r="B93" s="82" t="s">
        <v>193</v>
      </c>
      <c r="C93" s="4" t="s">
        <v>11</v>
      </c>
      <c r="D93" s="4" t="s">
        <v>3095</v>
      </c>
      <c r="E93" s="5">
        <v>11103718</v>
      </c>
      <c r="F93" s="5">
        <v>864179883</v>
      </c>
      <c r="G93" s="83" t="s">
        <v>3096</v>
      </c>
      <c r="H93" s="6">
        <v>2</v>
      </c>
      <c r="I93" s="84">
        <v>300</v>
      </c>
      <c r="J93" s="79">
        <v>259</v>
      </c>
      <c r="K93" s="85">
        <v>0.86</v>
      </c>
      <c r="L93" s="11">
        <v>20000</v>
      </c>
      <c r="M93" s="5">
        <v>19957</v>
      </c>
      <c r="N93" s="12">
        <f t="shared" si="10"/>
        <v>20000</v>
      </c>
      <c r="O93" s="12">
        <f t="shared" si="11"/>
        <v>0</v>
      </c>
      <c r="P93" s="4" t="s">
        <v>1898</v>
      </c>
      <c r="Q93" s="4" t="s">
        <v>1990</v>
      </c>
      <c r="R93" s="5">
        <v>76</v>
      </c>
      <c r="S93" s="5">
        <v>64</v>
      </c>
      <c r="T93" s="5">
        <v>39</v>
      </c>
      <c r="U93" s="5">
        <v>84</v>
      </c>
      <c r="V93" s="5">
        <f t="shared" si="12"/>
        <v>263</v>
      </c>
      <c r="W93" s="5">
        <f t="shared" si="13"/>
        <v>65.75</v>
      </c>
      <c r="X93" s="5">
        <v>72</v>
      </c>
      <c r="Y93" s="5">
        <v>71</v>
      </c>
      <c r="Z93" s="5">
        <v>86</v>
      </c>
      <c r="AA93" s="5">
        <v>73</v>
      </c>
      <c r="AB93" s="5">
        <f t="shared" si="14"/>
        <v>302</v>
      </c>
      <c r="AC93" s="5">
        <f t="shared" si="15"/>
        <v>75.5</v>
      </c>
      <c r="AD93" s="5">
        <v>76</v>
      </c>
      <c r="AE93" s="5">
        <v>66</v>
      </c>
      <c r="AF93" s="5">
        <v>52</v>
      </c>
      <c r="AG93" s="5">
        <v>41</v>
      </c>
      <c r="AH93" s="5">
        <f t="shared" si="16"/>
        <v>235</v>
      </c>
      <c r="AI93" s="5">
        <f t="shared" si="17"/>
        <v>58.75</v>
      </c>
      <c r="AJ93" s="5">
        <v>91</v>
      </c>
      <c r="AK93" s="5">
        <v>39</v>
      </c>
      <c r="AL93" s="5">
        <v>68</v>
      </c>
      <c r="AM93" s="5">
        <v>61</v>
      </c>
      <c r="AN93" s="5">
        <f t="shared" si="18"/>
        <v>259</v>
      </c>
      <c r="AO93" s="5">
        <f t="shared" si="19"/>
        <v>64.75</v>
      </c>
      <c r="AP93" s="73"/>
      <c r="AQ93" s="111">
        <f>AVERAGE(Table6[[#This Row],[CA1_Average]],Table6[[#This Row],[CA2_Average]],Table6[[#This Row],[MID_Average]],Table6[[#This Row],[CA3_Average]])</f>
        <v>66.1875</v>
      </c>
    </row>
    <row r="94" spans="1:43" ht="30">
      <c r="A94" s="99" t="s">
        <v>194</v>
      </c>
      <c r="B94" s="82" t="s">
        <v>195</v>
      </c>
      <c r="C94" s="4" t="s">
        <v>14</v>
      </c>
      <c r="D94" s="4" t="s">
        <v>3097</v>
      </c>
      <c r="E94" s="5">
        <v>11103101</v>
      </c>
      <c r="F94" s="5">
        <v>867847600</v>
      </c>
      <c r="G94" s="83" t="s">
        <v>3098</v>
      </c>
      <c r="H94" s="6">
        <v>2</v>
      </c>
      <c r="I94" s="84">
        <v>300</v>
      </c>
      <c r="J94" s="79">
        <v>194</v>
      </c>
      <c r="K94" s="85">
        <v>0.65</v>
      </c>
      <c r="L94" s="11">
        <v>20000</v>
      </c>
      <c r="M94" s="5">
        <v>15549</v>
      </c>
      <c r="N94" s="12">
        <f t="shared" si="10"/>
        <v>16000</v>
      </c>
      <c r="O94" s="12">
        <f t="shared" si="11"/>
        <v>4000</v>
      </c>
      <c r="P94" s="4" t="s">
        <v>1900</v>
      </c>
      <c r="Q94" s="4" t="s">
        <v>1991</v>
      </c>
      <c r="R94" s="5">
        <v>83</v>
      </c>
      <c r="S94" s="5">
        <v>90</v>
      </c>
      <c r="T94" s="5">
        <v>87</v>
      </c>
      <c r="U94" s="5">
        <v>35</v>
      </c>
      <c r="V94" s="5">
        <f t="shared" si="12"/>
        <v>295</v>
      </c>
      <c r="W94" s="5">
        <f t="shared" si="13"/>
        <v>73.75</v>
      </c>
      <c r="X94" s="5">
        <v>35</v>
      </c>
      <c r="Y94" s="5">
        <v>78</v>
      </c>
      <c r="Z94" s="5">
        <v>49</v>
      </c>
      <c r="AA94" s="5">
        <v>55</v>
      </c>
      <c r="AB94" s="5">
        <f t="shared" si="14"/>
        <v>217</v>
      </c>
      <c r="AC94" s="5">
        <f t="shared" si="15"/>
        <v>54.25</v>
      </c>
      <c r="AD94" s="5">
        <v>61</v>
      </c>
      <c r="AE94" s="5">
        <v>63</v>
      </c>
      <c r="AF94" s="5">
        <v>90</v>
      </c>
      <c r="AG94" s="5">
        <v>93</v>
      </c>
      <c r="AH94" s="5">
        <f t="shared" si="16"/>
        <v>307</v>
      </c>
      <c r="AI94" s="5">
        <f t="shared" si="17"/>
        <v>76.75</v>
      </c>
      <c r="AJ94" s="5">
        <v>45</v>
      </c>
      <c r="AK94" s="5">
        <v>46</v>
      </c>
      <c r="AL94" s="5">
        <v>41</v>
      </c>
      <c r="AM94" s="5">
        <v>93</v>
      </c>
      <c r="AN94" s="5">
        <f t="shared" si="18"/>
        <v>225</v>
      </c>
      <c r="AO94" s="5">
        <f t="shared" si="19"/>
        <v>56.25</v>
      </c>
      <c r="AP94" s="73"/>
      <c r="AQ94" s="111">
        <f>AVERAGE(Table6[[#This Row],[CA1_Average]],Table6[[#This Row],[CA2_Average]],Table6[[#This Row],[MID_Average]],Table6[[#This Row],[CA3_Average]])</f>
        <v>65.25</v>
      </c>
    </row>
    <row r="95" spans="1:43" ht="30">
      <c r="A95" s="99" t="s">
        <v>196</v>
      </c>
      <c r="B95" s="82" t="s">
        <v>197</v>
      </c>
      <c r="C95" s="4" t="s">
        <v>11</v>
      </c>
      <c r="D95" s="4" t="s">
        <v>3099</v>
      </c>
      <c r="E95" s="5">
        <v>11105704</v>
      </c>
      <c r="F95" s="5">
        <v>880847677</v>
      </c>
      <c r="G95" s="83" t="s">
        <v>3100</v>
      </c>
      <c r="H95" s="6">
        <v>2</v>
      </c>
      <c r="I95" s="84">
        <v>300</v>
      </c>
      <c r="J95" s="79">
        <v>258</v>
      </c>
      <c r="K95" s="85">
        <v>0.86</v>
      </c>
      <c r="L95" s="11">
        <v>20000</v>
      </c>
      <c r="M95" s="5">
        <v>18739</v>
      </c>
      <c r="N95" s="12">
        <f t="shared" si="10"/>
        <v>19000</v>
      </c>
      <c r="O95" s="12">
        <f t="shared" si="11"/>
        <v>1000</v>
      </c>
      <c r="P95" s="4" t="s">
        <v>1902</v>
      </c>
      <c r="Q95" s="4" t="s">
        <v>1992</v>
      </c>
      <c r="R95" s="5">
        <v>78</v>
      </c>
      <c r="S95" s="5">
        <v>62</v>
      </c>
      <c r="T95" s="5">
        <v>67</v>
      </c>
      <c r="U95" s="5">
        <v>43</v>
      </c>
      <c r="V95" s="5">
        <f t="shared" si="12"/>
        <v>250</v>
      </c>
      <c r="W95" s="5">
        <f t="shared" si="13"/>
        <v>62.5</v>
      </c>
      <c r="X95" s="5">
        <v>86</v>
      </c>
      <c r="Y95" s="5">
        <v>60</v>
      </c>
      <c r="Z95" s="5">
        <v>72</v>
      </c>
      <c r="AA95" s="5">
        <v>45</v>
      </c>
      <c r="AB95" s="5">
        <f t="shared" si="14"/>
        <v>263</v>
      </c>
      <c r="AC95" s="5">
        <f t="shared" si="15"/>
        <v>65.75</v>
      </c>
      <c r="AD95" s="5">
        <v>80</v>
      </c>
      <c r="AE95" s="5">
        <v>86</v>
      </c>
      <c r="AF95" s="5">
        <v>79</v>
      </c>
      <c r="AG95" s="5">
        <v>85</v>
      </c>
      <c r="AH95" s="5">
        <f t="shared" si="16"/>
        <v>330</v>
      </c>
      <c r="AI95" s="5">
        <f t="shared" si="17"/>
        <v>82.5</v>
      </c>
      <c r="AJ95" s="5">
        <v>70</v>
      </c>
      <c r="AK95" s="5">
        <v>51</v>
      </c>
      <c r="AL95" s="5">
        <v>65</v>
      </c>
      <c r="AM95" s="5">
        <v>83</v>
      </c>
      <c r="AN95" s="5">
        <f t="shared" si="18"/>
        <v>269</v>
      </c>
      <c r="AO95" s="5">
        <f t="shared" si="19"/>
        <v>67.25</v>
      </c>
      <c r="AP95" s="73"/>
      <c r="AQ95" s="111">
        <f>AVERAGE(Table6[[#This Row],[CA1_Average]],Table6[[#This Row],[CA2_Average]],Table6[[#This Row],[MID_Average]],Table6[[#This Row],[CA3_Average]])</f>
        <v>69.5</v>
      </c>
    </row>
    <row r="96" spans="1:43" ht="30">
      <c r="A96" s="99" t="s">
        <v>198</v>
      </c>
      <c r="B96" s="82" t="s">
        <v>199</v>
      </c>
      <c r="C96" s="4" t="s">
        <v>11</v>
      </c>
      <c r="D96" s="4" t="s">
        <v>3101</v>
      </c>
      <c r="E96" s="5">
        <v>11108490</v>
      </c>
      <c r="F96" s="5">
        <v>903171159</v>
      </c>
      <c r="G96" s="83" t="s">
        <v>3102</v>
      </c>
      <c r="H96" s="6">
        <v>2</v>
      </c>
      <c r="I96" s="84">
        <v>300</v>
      </c>
      <c r="J96" s="79">
        <v>204</v>
      </c>
      <c r="K96" s="85">
        <v>0.68</v>
      </c>
      <c r="L96" s="11">
        <v>20000</v>
      </c>
      <c r="M96" s="5">
        <v>12407</v>
      </c>
      <c r="N96" s="12">
        <f t="shared" si="10"/>
        <v>12500</v>
      </c>
      <c r="O96" s="12">
        <f t="shared" si="11"/>
        <v>7500</v>
      </c>
      <c r="P96" s="4" t="s">
        <v>1993</v>
      </c>
      <c r="Q96" s="4" t="s">
        <v>1994</v>
      </c>
      <c r="R96" s="5">
        <v>71</v>
      </c>
      <c r="S96" s="5">
        <v>56</v>
      </c>
      <c r="T96" s="5">
        <v>60</v>
      </c>
      <c r="U96" s="5">
        <v>87</v>
      </c>
      <c r="V96" s="5">
        <f t="shared" si="12"/>
        <v>274</v>
      </c>
      <c r="W96" s="5">
        <f t="shared" si="13"/>
        <v>68.5</v>
      </c>
      <c r="X96" s="5">
        <v>78</v>
      </c>
      <c r="Y96" s="5">
        <v>64</v>
      </c>
      <c r="Z96" s="5">
        <v>35</v>
      </c>
      <c r="AA96" s="5">
        <v>62</v>
      </c>
      <c r="AB96" s="5">
        <f t="shared" si="14"/>
        <v>239</v>
      </c>
      <c r="AC96" s="5">
        <f t="shared" si="15"/>
        <v>59.75</v>
      </c>
      <c r="AD96" s="5">
        <v>47</v>
      </c>
      <c r="AE96" s="5">
        <v>66</v>
      </c>
      <c r="AF96" s="5">
        <v>82</v>
      </c>
      <c r="AG96" s="5">
        <v>93</v>
      </c>
      <c r="AH96" s="5">
        <f t="shared" si="16"/>
        <v>288</v>
      </c>
      <c r="AI96" s="5">
        <f t="shared" si="17"/>
        <v>72</v>
      </c>
      <c r="AJ96" s="5">
        <v>68</v>
      </c>
      <c r="AK96" s="5">
        <v>51</v>
      </c>
      <c r="AL96" s="5">
        <v>50</v>
      </c>
      <c r="AM96" s="5">
        <v>89</v>
      </c>
      <c r="AN96" s="5">
        <f t="shared" si="18"/>
        <v>258</v>
      </c>
      <c r="AO96" s="5">
        <f t="shared" si="19"/>
        <v>64.5</v>
      </c>
      <c r="AP96" s="73"/>
      <c r="AQ96" s="111">
        <f>AVERAGE(Table6[[#This Row],[CA1_Average]],Table6[[#This Row],[CA2_Average]],Table6[[#This Row],[MID_Average]],Table6[[#This Row],[CA3_Average]])</f>
        <v>66.1875</v>
      </c>
    </row>
    <row r="97" spans="1:43" ht="30">
      <c r="A97" s="99" t="s">
        <v>200</v>
      </c>
      <c r="B97" s="82" t="s">
        <v>201</v>
      </c>
      <c r="C97" s="4" t="s">
        <v>11</v>
      </c>
      <c r="D97" s="4" t="s">
        <v>3103</v>
      </c>
      <c r="E97" s="5">
        <v>11100340</v>
      </c>
      <c r="F97" s="5">
        <v>936471492</v>
      </c>
      <c r="G97" s="83" t="s">
        <v>3104</v>
      </c>
      <c r="H97" s="6">
        <v>2</v>
      </c>
      <c r="I97" s="84">
        <v>300</v>
      </c>
      <c r="J97" s="79">
        <v>277</v>
      </c>
      <c r="K97" s="85">
        <v>0.92</v>
      </c>
      <c r="L97" s="11">
        <v>20000</v>
      </c>
      <c r="M97" s="5">
        <v>17327</v>
      </c>
      <c r="N97" s="12">
        <f t="shared" si="10"/>
        <v>17500</v>
      </c>
      <c r="O97" s="12">
        <f t="shared" si="11"/>
        <v>2500</v>
      </c>
      <c r="P97" s="4" t="s">
        <v>1912</v>
      </c>
      <c r="Q97" s="4" t="s">
        <v>1995</v>
      </c>
      <c r="R97" s="5">
        <v>80</v>
      </c>
      <c r="S97" s="5">
        <v>99</v>
      </c>
      <c r="T97" s="5">
        <v>35</v>
      </c>
      <c r="U97" s="5">
        <v>87</v>
      </c>
      <c r="V97" s="5">
        <f t="shared" si="12"/>
        <v>301</v>
      </c>
      <c r="W97" s="5">
        <f t="shared" si="13"/>
        <v>75.25</v>
      </c>
      <c r="X97" s="5">
        <v>95</v>
      </c>
      <c r="Y97" s="5">
        <v>78</v>
      </c>
      <c r="Z97" s="5">
        <v>71</v>
      </c>
      <c r="AA97" s="5">
        <v>57</v>
      </c>
      <c r="AB97" s="5">
        <f t="shared" si="14"/>
        <v>301</v>
      </c>
      <c r="AC97" s="5">
        <f t="shared" si="15"/>
        <v>75.25</v>
      </c>
      <c r="AD97" s="5">
        <v>76</v>
      </c>
      <c r="AE97" s="5">
        <v>42</v>
      </c>
      <c r="AF97" s="5">
        <v>62</v>
      </c>
      <c r="AG97" s="5">
        <v>89</v>
      </c>
      <c r="AH97" s="5">
        <f t="shared" si="16"/>
        <v>269</v>
      </c>
      <c r="AI97" s="5">
        <f t="shared" si="17"/>
        <v>67.25</v>
      </c>
      <c r="AJ97" s="5">
        <v>81</v>
      </c>
      <c r="AK97" s="5">
        <v>52</v>
      </c>
      <c r="AL97" s="5">
        <v>37</v>
      </c>
      <c r="AM97" s="5">
        <v>72</v>
      </c>
      <c r="AN97" s="5">
        <f t="shared" si="18"/>
        <v>242</v>
      </c>
      <c r="AO97" s="5">
        <f t="shared" si="19"/>
        <v>60.5</v>
      </c>
      <c r="AP97" s="73"/>
      <c r="AQ97" s="111">
        <f>AVERAGE(Table6[[#This Row],[CA1_Average]],Table6[[#This Row],[CA2_Average]],Table6[[#This Row],[MID_Average]],Table6[[#This Row],[CA3_Average]])</f>
        <v>69.5625</v>
      </c>
    </row>
    <row r="98" spans="1:43" ht="30">
      <c r="A98" s="99" t="s">
        <v>202</v>
      </c>
      <c r="B98" s="82" t="s">
        <v>203</v>
      </c>
      <c r="C98" s="4" t="s">
        <v>14</v>
      </c>
      <c r="D98" s="4" t="s">
        <v>3105</v>
      </c>
      <c r="E98" s="5">
        <v>11102001</v>
      </c>
      <c r="F98" s="5">
        <v>937723556</v>
      </c>
      <c r="G98" s="83" t="s">
        <v>3106</v>
      </c>
      <c r="H98" s="6">
        <v>2</v>
      </c>
      <c r="I98" s="84">
        <v>300</v>
      </c>
      <c r="J98" s="79">
        <v>281</v>
      </c>
      <c r="K98" s="85">
        <v>0.94</v>
      </c>
      <c r="L98" s="11">
        <v>20000</v>
      </c>
      <c r="M98" s="5">
        <v>16129</v>
      </c>
      <c r="N98" s="12">
        <f t="shared" si="10"/>
        <v>16500</v>
      </c>
      <c r="O98" s="12">
        <f t="shared" si="11"/>
        <v>3500</v>
      </c>
      <c r="P98" s="4" t="s">
        <v>1916</v>
      </c>
      <c r="Q98" s="4" t="s">
        <v>1996</v>
      </c>
      <c r="R98" s="5">
        <v>40</v>
      </c>
      <c r="S98" s="5">
        <v>46</v>
      </c>
      <c r="T98" s="5">
        <v>60</v>
      </c>
      <c r="U98" s="5">
        <v>76</v>
      </c>
      <c r="V98" s="5">
        <f t="shared" si="12"/>
        <v>222</v>
      </c>
      <c r="W98" s="5">
        <f t="shared" si="13"/>
        <v>55.5</v>
      </c>
      <c r="X98" s="5">
        <v>89</v>
      </c>
      <c r="Y98" s="5">
        <v>82</v>
      </c>
      <c r="Z98" s="5">
        <v>41</v>
      </c>
      <c r="AA98" s="5">
        <v>81</v>
      </c>
      <c r="AB98" s="5">
        <f t="shared" si="14"/>
        <v>293</v>
      </c>
      <c r="AC98" s="5">
        <f t="shared" si="15"/>
        <v>73.25</v>
      </c>
      <c r="AD98" s="5">
        <v>49</v>
      </c>
      <c r="AE98" s="5">
        <v>86</v>
      </c>
      <c r="AF98" s="5">
        <v>45</v>
      </c>
      <c r="AG98" s="5">
        <v>80</v>
      </c>
      <c r="AH98" s="5">
        <f t="shared" si="16"/>
        <v>260</v>
      </c>
      <c r="AI98" s="5">
        <f t="shared" si="17"/>
        <v>65</v>
      </c>
      <c r="AJ98" s="5">
        <v>48</v>
      </c>
      <c r="AK98" s="5">
        <v>46</v>
      </c>
      <c r="AL98" s="5">
        <v>64</v>
      </c>
      <c r="AM98" s="5">
        <v>76</v>
      </c>
      <c r="AN98" s="5">
        <f t="shared" si="18"/>
        <v>234</v>
      </c>
      <c r="AO98" s="5">
        <f t="shared" si="19"/>
        <v>58.5</v>
      </c>
      <c r="AP98" s="73"/>
      <c r="AQ98" s="111">
        <f>AVERAGE(Table6[[#This Row],[CA1_Average]],Table6[[#This Row],[CA2_Average]],Table6[[#This Row],[MID_Average]],Table6[[#This Row],[CA3_Average]])</f>
        <v>63.0625</v>
      </c>
    </row>
    <row r="99" spans="1:43" ht="30">
      <c r="A99" s="99" t="s">
        <v>204</v>
      </c>
      <c r="B99" s="82" t="s">
        <v>205</v>
      </c>
      <c r="C99" s="4" t="s">
        <v>14</v>
      </c>
      <c r="D99" s="4" t="s">
        <v>3107</v>
      </c>
      <c r="E99" s="5">
        <v>11102555</v>
      </c>
      <c r="F99" s="5">
        <v>944071338</v>
      </c>
      <c r="G99" s="83" t="s">
        <v>3108</v>
      </c>
      <c r="H99" s="6">
        <v>2</v>
      </c>
      <c r="I99" s="84">
        <v>300</v>
      </c>
      <c r="J99" s="79">
        <v>221</v>
      </c>
      <c r="K99" s="85">
        <v>0.74</v>
      </c>
      <c r="L99" s="11">
        <v>20000</v>
      </c>
      <c r="M99" s="5">
        <v>10364</v>
      </c>
      <c r="N99" s="12">
        <f t="shared" si="10"/>
        <v>10500</v>
      </c>
      <c r="O99" s="12">
        <f t="shared" si="11"/>
        <v>9500</v>
      </c>
      <c r="P99" s="4" t="s">
        <v>1997</v>
      </c>
      <c r="Q99" s="4" t="s">
        <v>1998</v>
      </c>
      <c r="R99" s="5">
        <v>37</v>
      </c>
      <c r="S99" s="5">
        <v>52</v>
      </c>
      <c r="T99" s="5">
        <v>85</v>
      </c>
      <c r="U99" s="5">
        <v>69</v>
      </c>
      <c r="V99" s="5">
        <f t="shared" si="12"/>
        <v>243</v>
      </c>
      <c r="W99" s="5">
        <f t="shared" si="13"/>
        <v>60.75</v>
      </c>
      <c r="X99" s="5">
        <v>76</v>
      </c>
      <c r="Y99" s="5">
        <v>51</v>
      </c>
      <c r="Z99" s="5">
        <v>76</v>
      </c>
      <c r="AA99" s="5">
        <v>80</v>
      </c>
      <c r="AB99" s="5">
        <f t="shared" si="14"/>
        <v>283</v>
      </c>
      <c r="AC99" s="5">
        <f t="shared" si="15"/>
        <v>70.75</v>
      </c>
      <c r="AD99" s="5">
        <v>83</v>
      </c>
      <c r="AE99" s="5">
        <v>89</v>
      </c>
      <c r="AF99" s="5">
        <v>52</v>
      </c>
      <c r="AG99" s="5">
        <v>75</v>
      </c>
      <c r="AH99" s="5">
        <f t="shared" si="16"/>
        <v>299</v>
      </c>
      <c r="AI99" s="5">
        <f t="shared" si="17"/>
        <v>74.75</v>
      </c>
      <c r="AJ99" s="5">
        <v>48</v>
      </c>
      <c r="AK99" s="5">
        <v>62</v>
      </c>
      <c r="AL99" s="5">
        <v>97</v>
      </c>
      <c r="AM99" s="5">
        <v>78</v>
      </c>
      <c r="AN99" s="5">
        <f t="shared" si="18"/>
        <v>285</v>
      </c>
      <c r="AO99" s="5">
        <f t="shared" si="19"/>
        <v>71.25</v>
      </c>
      <c r="AP99" s="73"/>
      <c r="AQ99" s="111">
        <f>AVERAGE(Table6[[#This Row],[CA1_Average]],Table6[[#This Row],[CA2_Average]],Table6[[#This Row],[MID_Average]],Table6[[#This Row],[CA3_Average]])</f>
        <v>69.375</v>
      </c>
    </row>
    <row r="100" spans="1:43" ht="30">
      <c r="A100" s="99" t="s">
        <v>206</v>
      </c>
      <c r="B100" s="82" t="s">
        <v>207</v>
      </c>
      <c r="C100" s="4" t="s">
        <v>14</v>
      </c>
      <c r="D100" s="4" t="s">
        <v>3109</v>
      </c>
      <c r="E100" s="5">
        <v>11106154</v>
      </c>
      <c r="F100" s="5">
        <v>947393529</v>
      </c>
      <c r="G100" s="83" t="s">
        <v>3110</v>
      </c>
      <c r="H100" s="6">
        <v>2</v>
      </c>
      <c r="I100" s="84">
        <v>300</v>
      </c>
      <c r="J100" s="79">
        <v>222</v>
      </c>
      <c r="K100" s="85">
        <v>0.74</v>
      </c>
      <c r="L100" s="11">
        <v>20000</v>
      </c>
      <c r="M100" s="5">
        <v>11231</v>
      </c>
      <c r="N100" s="12">
        <f t="shared" si="10"/>
        <v>11500</v>
      </c>
      <c r="O100" s="12">
        <f t="shared" si="11"/>
        <v>8500</v>
      </c>
      <c r="P100" s="4" t="s">
        <v>1999</v>
      </c>
      <c r="Q100" s="4" t="s">
        <v>2000</v>
      </c>
      <c r="R100" s="5">
        <v>98</v>
      </c>
      <c r="S100" s="5">
        <v>83</v>
      </c>
      <c r="T100" s="5">
        <v>72</v>
      </c>
      <c r="U100" s="5">
        <v>82</v>
      </c>
      <c r="V100" s="5">
        <f t="shared" si="12"/>
        <v>335</v>
      </c>
      <c r="W100" s="5">
        <f t="shared" si="13"/>
        <v>83.75</v>
      </c>
      <c r="X100" s="5">
        <v>89</v>
      </c>
      <c r="Y100" s="5">
        <v>53</v>
      </c>
      <c r="Z100" s="5">
        <v>49</v>
      </c>
      <c r="AA100" s="5">
        <v>65</v>
      </c>
      <c r="AB100" s="5">
        <f t="shared" si="14"/>
        <v>256</v>
      </c>
      <c r="AC100" s="5">
        <f t="shared" si="15"/>
        <v>64</v>
      </c>
      <c r="AD100" s="5">
        <v>37</v>
      </c>
      <c r="AE100" s="5">
        <v>52</v>
      </c>
      <c r="AF100" s="5">
        <v>91</v>
      </c>
      <c r="AG100" s="5">
        <v>92</v>
      </c>
      <c r="AH100" s="5">
        <f t="shared" si="16"/>
        <v>272</v>
      </c>
      <c r="AI100" s="5">
        <f t="shared" si="17"/>
        <v>68</v>
      </c>
      <c r="AJ100" s="5">
        <v>35</v>
      </c>
      <c r="AK100" s="5">
        <v>94</v>
      </c>
      <c r="AL100" s="5">
        <v>74</v>
      </c>
      <c r="AM100" s="5">
        <v>87</v>
      </c>
      <c r="AN100" s="5">
        <f t="shared" si="18"/>
        <v>290</v>
      </c>
      <c r="AO100" s="5">
        <f t="shared" si="19"/>
        <v>72.5</v>
      </c>
      <c r="AP100" s="73"/>
      <c r="AQ100" s="111">
        <f>AVERAGE(Table6[[#This Row],[CA1_Average]],Table6[[#This Row],[CA2_Average]],Table6[[#This Row],[MID_Average]],Table6[[#This Row],[CA3_Average]])</f>
        <v>72.0625</v>
      </c>
    </row>
    <row r="101" spans="1:43" ht="30">
      <c r="A101" s="99" t="s">
        <v>208</v>
      </c>
      <c r="B101" s="82" t="s">
        <v>209</v>
      </c>
      <c r="C101" s="4" t="s">
        <v>14</v>
      </c>
      <c r="D101" s="4" t="s">
        <v>3111</v>
      </c>
      <c r="E101" s="5">
        <v>11106605</v>
      </c>
      <c r="F101" s="5">
        <v>947890463</v>
      </c>
      <c r="G101" s="83" t="s">
        <v>3112</v>
      </c>
      <c r="H101" s="6">
        <v>2</v>
      </c>
      <c r="I101" s="84">
        <v>300</v>
      </c>
      <c r="J101" s="79">
        <v>218</v>
      </c>
      <c r="K101" s="85">
        <v>0.73</v>
      </c>
      <c r="L101" s="11">
        <v>20000</v>
      </c>
      <c r="M101" s="5">
        <v>16220</v>
      </c>
      <c r="N101" s="12">
        <f t="shared" si="10"/>
        <v>16500</v>
      </c>
      <c r="O101" s="12">
        <f t="shared" si="11"/>
        <v>3500</v>
      </c>
      <c r="P101" s="4" t="s">
        <v>2001</v>
      </c>
      <c r="Q101" s="4" t="s">
        <v>2002</v>
      </c>
      <c r="R101" s="5">
        <v>89</v>
      </c>
      <c r="S101" s="5">
        <v>71</v>
      </c>
      <c r="T101" s="5">
        <v>50</v>
      </c>
      <c r="U101" s="5">
        <v>78</v>
      </c>
      <c r="V101" s="5">
        <f t="shared" si="12"/>
        <v>288</v>
      </c>
      <c r="W101" s="5">
        <f t="shared" si="13"/>
        <v>72</v>
      </c>
      <c r="X101" s="5">
        <v>78</v>
      </c>
      <c r="Y101" s="5">
        <v>42</v>
      </c>
      <c r="Z101" s="5">
        <v>36</v>
      </c>
      <c r="AA101" s="5">
        <v>39</v>
      </c>
      <c r="AB101" s="5">
        <f t="shared" si="14"/>
        <v>195</v>
      </c>
      <c r="AC101" s="5">
        <f t="shared" si="15"/>
        <v>48.75</v>
      </c>
      <c r="AD101" s="5">
        <v>36</v>
      </c>
      <c r="AE101" s="5">
        <v>96</v>
      </c>
      <c r="AF101" s="5">
        <v>49</v>
      </c>
      <c r="AG101" s="5">
        <v>47</v>
      </c>
      <c r="AH101" s="5">
        <f t="shared" si="16"/>
        <v>228</v>
      </c>
      <c r="AI101" s="5">
        <f t="shared" si="17"/>
        <v>57</v>
      </c>
      <c r="AJ101" s="5">
        <v>80</v>
      </c>
      <c r="AK101" s="5">
        <v>85</v>
      </c>
      <c r="AL101" s="5">
        <v>35</v>
      </c>
      <c r="AM101" s="5">
        <v>60</v>
      </c>
      <c r="AN101" s="5">
        <f t="shared" si="18"/>
        <v>260</v>
      </c>
      <c r="AO101" s="5">
        <f t="shared" si="19"/>
        <v>65</v>
      </c>
      <c r="AP101" s="73"/>
      <c r="AQ101" s="111">
        <f>AVERAGE(Table6[[#This Row],[CA1_Average]],Table6[[#This Row],[CA2_Average]],Table6[[#This Row],[MID_Average]],Table6[[#This Row],[CA3_Average]])</f>
        <v>60.6875</v>
      </c>
    </row>
    <row r="102" spans="1:43" ht="30">
      <c r="A102" s="99" t="s">
        <v>210</v>
      </c>
      <c r="B102" s="82" t="s">
        <v>211</v>
      </c>
      <c r="C102" s="4" t="s">
        <v>14</v>
      </c>
      <c r="D102" s="4" t="s">
        <v>3113</v>
      </c>
      <c r="E102" s="5">
        <v>11108333</v>
      </c>
      <c r="F102" s="5">
        <v>956951777</v>
      </c>
      <c r="G102" s="83" t="s">
        <v>3114</v>
      </c>
      <c r="H102" s="6">
        <v>2</v>
      </c>
      <c r="I102" s="84">
        <v>300</v>
      </c>
      <c r="J102" s="79">
        <v>194</v>
      </c>
      <c r="K102" s="85">
        <v>0.65</v>
      </c>
      <c r="L102" s="11">
        <v>20000</v>
      </c>
      <c r="M102" s="5">
        <v>8687</v>
      </c>
      <c r="N102" s="12">
        <f t="shared" si="10"/>
        <v>9000</v>
      </c>
      <c r="O102" s="12">
        <f t="shared" si="11"/>
        <v>11000</v>
      </c>
      <c r="P102" s="4" t="s">
        <v>1878</v>
      </c>
      <c r="Q102" s="4" t="s">
        <v>2003</v>
      </c>
      <c r="R102" s="5">
        <v>82</v>
      </c>
      <c r="S102" s="5">
        <v>99</v>
      </c>
      <c r="T102" s="5">
        <v>42</v>
      </c>
      <c r="U102" s="5">
        <v>36</v>
      </c>
      <c r="V102" s="5">
        <f t="shared" si="12"/>
        <v>259</v>
      </c>
      <c r="W102" s="5">
        <f t="shared" si="13"/>
        <v>64.75</v>
      </c>
      <c r="X102" s="5">
        <v>70</v>
      </c>
      <c r="Y102" s="5">
        <v>48</v>
      </c>
      <c r="Z102" s="5">
        <v>99</v>
      </c>
      <c r="AA102" s="5">
        <v>84</v>
      </c>
      <c r="AB102" s="5">
        <f t="shared" si="14"/>
        <v>301</v>
      </c>
      <c r="AC102" s="5">
        <f t="shared" si="15"/>
        <v>75.25</v>
      </c>
      <c r="AD102" s="5">
        <v>43</v>
      </c>
      <c r="AE102" s="5">
        <v>91</v>
      </c>
      <c r="AF102" s="5">
        <v>41</v>
      </c>
      <c r="AG102" s="5">
        <v>72</v>
      </c>
      <c r="AH102" s="5">
        <f t="shared" si="16"/>
        <v>247</v>
      </c>
      <c r="AI102" s="5">
        <f t="shared" si="17"/>
        <v>61.75</v>
      </c>
      <c r="AJ102" s="5">
        <v>61</v>
      </c>
      <c r="AK102" s="5">
        <v>64</v>
      </c>
      <c r="AL102" s="5">
        <v>55</v>
      </c>
      <c r="AM102" s="5">
        <v>75</v>
      </c>
      <c r="AN102" s="5">
        <f t="shared" si="18"/>
        <v>255</v>
      </c>
      <c r="AO102" s="5">
        <f t="shared" si="19"/>
        <v>63.75</v>
      </c>
      <c r="AP102" s="73"/>
      <c r="AQ102" s="111">
        <f>AVERAGE(Table6[[#This Row],[CA1_Average]],Table6[[#This Row],[CA2_Average]],Table6[[#This Row],[MID_Average]],Table6[[#This Row],[CA3_Average]])</f>
        <v>66.375</v>
      </c>
    </row>
    <row r="103" spans="1:43" ht="30">
      <c r="A103" s="99" t="s">
        <v>212</v>
      </c>
      <c r="B103" s="82" t="s">
        <v>213</v>
      </c>
      <c r="C103" s="4" t="s">
        <v>14</v>
      </c>
      <c r="D103" s="4" t="s">
        <v>3115</v>
      </c>
      <c r="E103" s="5">
        <v>11109253</v>
      </c>
      <c r="F103" s="5">
        <v>960072804</v>
      </c>
      <c r="G103" s="83" t="s">
        <v>3116</v>
      </c>
      <c r="H103" s="6">
        <v>2</v>
      </c>
      <c r="I103" s="84">
        <v>300</v>
      </c>
      <c r="J103" s="79">
        <v>280</v>
      </c>
      <c r="K103" s="85">
        <v>0.93</v>
      </c>
      <c r="L103" s="11">
        <v>20000</v>
      </c>
      <c r="M103" s="5">
        <v>17329</v>
      </c>
      <c r="N103" s="12">
        <f t="shared" si="10"/>
        <v>17500</v>
      </c>
      <c r="O103" s="12">
        <f t="shared" si="11"/>
        <v>2500</v>
      </c>
      <c r="P103" s="4" t="s">
        <v>1832</v>
      </c>
      <c r="Q103" s="4" t="s">
        <v>2004</v>
      </c>
      <c r="R103" s="5">
        <v>48</v>
      </c>
      <c r="S103" s="5">
        <v>54</v>
      </c>
      <c r="T103" s="5">
        <v>44</v>
      </c>
      <c r="U103" s="5">
        <v>67</v>
      </c>
      <c r="V103" s="5">
        <f t="shared" si="12"/>
        <v>213</v>
      </c>
      <c r="W103" s="5">
        <f t="shared" si="13"/>
        <v>53.25</v>
      </c>
      <c r="X103" s="5">
        <v>74</v>
      </c>
      <c r="Y103" s="5">
        <v>83</v>
      </c>
      <c r="Z103" s="5">
        <v>47</v>
      </c>
      <c r="AA103" s="5">
        <v>44</v>
      </c>
      <c r="AB103" s="5">
        <f t="shared" si="14"/>
        <v>248</v>
      </c>
      <c r="AC103" s="5">
        <f t="shared" si="15"/>
        <v>62</v>
      </c>
      <c r="AD103" s="5">
        <v>48</v>
      </c>
      <c r="AE103" s="5">
        <v>64</v>
      </c>
      <c r="AF103" s="5">
        <v>59</v>
      </c>
      <c r="AG103" s="5">
        <v>37</v>
      </c>
      <c r="AH103" s="5">
        <f t="shared" si="16"/>
        <v>208</v>
      </c>
      <c r="AI103" s="5">
        <f t="shared" si="17"/>
        <v>52</v>
      </c>
      <c r="AJ103" s="5">
        <v>97</v>
      </c>
      <c r="AK103" s="5">
        <v>86</v>
      </c>
      <c r="AL103" s="5">
        <v>68</v>
      </c>
      <c r="AM103" s="5">
        <v>63</v>
      </c>
      <c r="AN103" s="5">
        <f t="shared" si="18"/>
        <v>314</v>
      </c>
      <c r="AO103" s="5">
        <f t="shared" si="19"/>
        <v>78.5</v>
      </c>
      <c r="AP103" s="73"/>
      <c r="AQ103" s="111">
        <f>AVERAGE(Table6[[#This Row],[CA1_Average]],Table6[[#This Row],[CA2_Average]],Table6[[#This Row],[MID_Average]],Table6[[#This Row],[CA3_Average]])</f>
        <v>61.4375</v>
      </c>
    </row>
    <row r="104" spans="1:43" ht="30">
      <c r="A104" s="99" t="s">
        <v>214</v>
      </c>
      <c r="B104" s="82" t="s">
        <v>215</v>
      </c>
      <c r="C104" s="4" t="s">
        <v>11</v>
      </c>
      <c r="D104" s="4" t="s">
        <v>3117</v>
      </c>
      <c r="E104" s="5">
        <v>11104747</v>
      </c>
      <c r="F104" s="5">
        <v>960628101</v>
      </c>
      <c r="G104" s="83" t="s">
        <v>3118</v>
      </c>
      <c r="H104" s="6">
        <v>2</v>
      </c>
      <c r="I104" s="84">
        <v>300</v>
      </c>
      <c r="J104" s="79">
        <v>278</v>
      </c>
      <c r="K104" s="85">
        <v>0.93</v>
      </c>
      <c r="L104" s="11">
        <v>20000</v>
      </c>
      <c r="M104" s="5">
        <v>17782</v>
      </c>
      <c r="N104" s="12">
        <f t="shared" si="10"/>
        <v>18000</v>
      </c>
      <c r="O104" s="12">
        <f t="shared" si="11"/>
        <v>2000</v>
      </c>
      <c r="P104" s="4" t="s">
        <v>1964</v>
      </c>
      <c r="Q104" s="4" t="s">
        <v>2005</v>
      </c>
      <c r="R104" s="5">
        <v>59</v>
      </c>
      <c r="S104" s="5">
        <v>77</v>
      </c>
      <c r="T104" s="5">
        <v>48</v>
      </c>
      <c r="U104" s="5">
        <v>98</v>
      </c>
      <c r="V104" s="5">
        <f t="shared" si="12"/>
        <v>282</v>
      </c>
      <c r="W104" s="5">
        <f t="shared" si="13"/>
        <v>70.5</v>
      </c>
      <c r="X104" s="5">
        <v>50</v>
      </c>
      <c r="Y104" s="5">
        <v>81</v>
      </c>
      <c r="Z104" s="5">
        <v>90</v>
      </c>
      <c r="AA104" s="5">
        <v>39</v>
      </c>
      <c r="AB104" s="5">
        <f t="shared" si="14"/>
        <v>260</v>
      </c>
      <c r="AC104" s="5">
        <f t="shared" si="15"/>
        <v>65</v>
      </c>
      <c r="AD104" s="5">
        <v>42</v>
      </c>
      <c r="AE104" s="5">
        <v>66</v>
      </c>
      <c r="AF104" s="5">
        <v>84</v>
      </c>
      <c r="AG104" s="5">
        <v>49</v>
      </c>
      <c r="AH104" s="5">
        <f t="shared" si="16"/>
        <v>241</v>
      </c>
      <c r="AI104" s="5">
        <f t="shared" si="17"/>
        <v>60.25</v>
      </c>
      <c r="AJ104" s="5">
        <v>63</v>
      </c>
      <c r="AK104" s="5">
        <v>35</v>
      </c>
      <c r="AL104" s="5">
        <v>79</v>
      </c>
      <c r="AM104" s="5">
        <v>81</v>
      </c>
      <c r="AN104" s="5">
        <f t="shared" si="18"/>
        <v>258</v>
      </c>
      <c r="AO104" s="5">
        <f t="shared" si="19"/>
        <v>64.5</v>
      </c>
      <c r="AP104" s="73"/>
      <c r="AQ104" s="111">
        <f>AVERAGE(Table6[[#This Row],[CA1_Average]],Table6[[#This Row],[CA2_Average]],Table6[[#This Row],[MID_Average]],Table6[[#This Row],[CA3_Average]])</f>
        <v>65.0625</v>
      </c>
    </row>
    <row r="105" spans="1:43" ht="30">
      <c r="A105" s="99" t="s">
        <v>216</v>
      </c>
      <c r="B105" s="82" t="s">
        <v>217</v>
      </c>
      <c r="C105" s="4" t="s">
        <v>11</v>
      </c>
      <c r="D105" s="4" t="s">
        <v>3119</v>
      </c>
      <c r="E105" s="5">
        <v>11106554</v>
      </c>
      <c r="F105" s="5">
        <v>962437144</v>
      </c>
      <c r="G105" s="83" t="s">
        <v>3120</v>
      </c>
      <c r="H105" s="6">
        <v>2</v>
      </c>
      <c r="I105" s="84">
        <v>300</v>
      </c>
      <c r="J105" s="79">
        <v>285</v>
      </c>
      <c r="K105" s="85">
        <v>0.95</v>
      </c>
      <c r="L105" s="11">
        <v>20000</v>
      </c>
      <c r="M105" s="5">
        <v>18162</v>
      </c>
      <c r="N105" s="12">
        <f t="shared" si="10"/>
        <v>18500</v>
      </c>
      <c r="O105" s="12">
        <f t="shared" si="11"/>
        <v>1500</v>
      </c>
      <c r="P105" s="4" t="s">
        <v>1924</v>
      </c>
      <c r="Q105" s="4" t="s">
        <v>2006</v>
      </c>
      <c r="R105" s="5">
        <v>62</v>
      </c>
      <c r="S105" s="5">
        <v>82</v>
      </c>
      <c r="T105" s="5">
        <v>60</v>
      </c>
      <c r="U105" s="5">
        <v>77</v>
      </c>
      <c r="V105" s="5">
        <f t="shared" si="12"/>
        <v>281</v>
      </c>
      <c r="W105" s="5">
        <f t="shared" si="13"/>
        <v>70.25</v>
      </c>
      <c r="X105" s="5">
        <v>88</v>
      </c>
      <c r="Y105" s="5">
        <v>98</v>
      </c>
      <c r="Z105" s="5">
        <v>44</v>
      </c>
      <c r="AA105" s="5">
        <v>58</v>
      </c>
      <c r="AB105" s="5">
        <f t="shared" si="14"/>
        <v>288</v>
      </c>
      <c r="AC105" s="5">
        <f t="shared" si="15"/>
        <v>72</v>
      </c>
      <c r="AD105" s="5">
        <v>83</v>
      </c>
      <c r="AE105" s="5">
        <v>48</v>
      </c>
      <c r="AF105" s="5">
        <v>39</v>
      </c>
      <c r="AG105" s="5">
        <v>68</v>
      </c>
      <c r="AH105" s="5">
        <f t="shared" si="16"/>
        <v>238</v>
      </c>
      <c r="AI105" s="5">
        <f t="shared" si="17"/>
        <v>59.5</v>
      </c>
      <c r="AJ105" s="5">
        <v>97</v>
      </c>
      <c r="AK105" s="5">
        <v>79</v>
      </c>
      <c r="AL105" s="5">
        <v>53</v>
      </c>
      <c r="AM105" s="5">
        <v>51</v>
      </c>
      <c r="AN105" s="5">
        <f t="shared" si="18"/>
        <v>280</v>
      </c>
      <c r="AO105" s="5">
        <f t="shared" si="19"/>
        <v>70</v>
      </c>
      <c r="AP105" s="73"/>
      <c r="AQ105" s="111">
        <f>AVERAGE(Table6[[#This Row],[CA1_Average]],Table6[[#This Row],[CA2_Average]],Table6[[#This Row],[MID_Average]],Table6[[#This Row],[CA3_Average]])</f>
        <v>67.9375</v>
      </c>
    </row>
    <row r="106" spans="1:43" ht="30">
      <c r="A106" s="99" t="s">
        <v>218</v>
      </c>
      <c r="B106" s="82" t="s">
        <v>219</v>
      </c>
      <c r="C106" s="4" t="s">
        <v>11</v>
      </c>
      <c r="D106" s="4" t="s">
        <v>3121</v>
      </c>
      <c r="E106" s="5">
        <v>11108627</v>
      </c>
      <c r="F106" s="5">
        <v>964321331</v>
      </c>
      <c r="G106" s="83" t="s">
        <v>3122</v>
      </c>
      <c r="H106" s="6">
        <v>2</v>
      </c>
      <c r="I106" s="84">
        <v>300</v>
      </c>
      <c r="J106" s="79">
        <v>235</v>
      </c>
      <c r="K106" s="85">
        <v>0.78</v>
      </c>
      <c r="L106" s="11">
        <v>20000</v>
      </c>
      <c r="M106" s="5">
        <v>16913</v>
      </c>
      <c r="N106" s="12">
        <f t="shared" si="10"/>
        <v>17000</v>
      </c>
      <c r="O106" s="12">
        <f t="shared" si="11"/>
        <v>3000</v>
      </c>
      <c r="P106" s="4" t="s">
        <v>2007</v>
      </c>
      <c r="Q106" s="4" t="s">
        <v>2008</v>
      </c>
      <c r="R106" s="5">
        <v>57</v>
      </c>
      <c r="S106" s="5">
        <v>65</v>
      </c>
      <c r="T106" s="5">
        <v>96</v>
      </c>
      <c r="U106" s="5">
        <v>77</v>
      </c>
      <c r="V106" s="5">
        <f t="shared" si="12"/>
        <v>295</v>
      </c>
      <c r="W106" s="5">
        <f t="shared" si="13"/>
        <v>73.75</v>
      </c>
      <c r="X106" s="5">
        <v>38</v>
      </c>
      <c r="Y106" s="5">
        <v>75</v>
      </c>
      <c r="Z106" s="5">
        <v>69</v>
      </c>
      <c r="AA106" s="5">
        <v>65</v>
      </c>
      <c r="AB106" s="5">
        <f t="shared" si="14"/>
        <v>247</v>
      </c>
      <c r="AC106" s="5">
        <f t="shared" si="15"/>
        <v>61.75</v>
      </c>
      <c r="AD106" s="5">
        <v>58</v>
      </c>
      <c r="AE106" s="5">
        <v>71</v>
      </c>
      <c r="AF106" s="5">
        <v>42</v>
      </c>
      <c r="AG106" s="5">
        <v>58</v>
      </c>
      <c r="AH106" s="5">
        <f t="shared" si="16"/>
        <v>229</v>
      </c>
      <c r="AI106" s="5">
        <f t="shared" si="17"/>
        <v>57.25</v>
      </c>
      <c r="AJ106" s="5">
        <v>42</v>
      </c>
      <c r="AK106" s="5">
        <v>40</v>
      </c>
      <c r="AL106" s="5">
        <v>66</v>
      </c>
      <c r="AM106" s="5">
        <v>61</v>
      </c>
      <c r="AN106" s="5">
        <f t="shared" si="18"/>
        <v>209</v>
      </c>
      <c r="AO106" s="5">
        <f t="shared" si="19"/>
        <v>52.25</v>
      </c>
      <c r="AP106" s="73"/>
      <c r="AQ106" s="111">
        <f>AVERAGE(Table6[[#This Row],[CA1_Average]],Table6[[#This Row],[CA2_Average]],Table6[[#This Row],[MID_Average]],Table6[[#This Row],[CA3_Average]])</f>
        <v>61.25</v>
      </c>
    </row>
    <row r="107" spans="1:43" ht="30">
      <c r="A107" s="99" t="s">
        <v>220</v>
      </c>
      <c r="B107" s="82" t="s">
        <v>221</v>
      </c>
      <c r="C107" s="4" t="s">
        <v>11</v>
      </c>
      <c r="D107" s="4" t="s">
        <v>3123</v>
      </c>
      <c r="E107" s="5">
        <v>11103470</v>
      </c>
      <c r="F107" s="5">
        <v>980131348</v>
      </c>
      <c r="G107" s="83" t="s">
        <v>3124</v>
      </c>
      <c r="H107" s="6">
        <v>2</v>
      </c>
      <c r="I107" s="84">
        <v>300</v>
      </c>
      <c r="J107" s="79">
        <v>232</v>
      </c>
      <c r="K107" s="85">
        <v>0.77</v>
      </c>
      <c r="L107" s="11">
        <v>20000</v>
      </c>
      <c r="M107" s="5">
        <v>15315</v>
      </c>
      <c r="N107" s="12">
        <f t="shared" si="10"/>
        <v>15500</v>
      </c>
      <c r="O107" s="12">
        <f t="shared" si="11"/>
        <v>4500</v>
      </c>
      <c r="P107" s="4" t="s">
        <v>2009</v>
      </c>
      <c r="Q107" s="4" t="s">
        <v>2010</v>
      </c>
      <c r="R107" s="5">
        <v>74</v>
      </c>
      <c r="S107" s="5">
        <v>90</v>
      </c>
      <c r="T107" s="5">
        <v>78</v>
      </c>
      <c r="U107" s="5">
        <v>40</v>
      </c>
      <c r="V107" s="5">
        <f t="shared" si="12"/>
        <v>282</v>
      </c>
      <c r="W107" s="5">
        <f t="shared" si="13"/>
        <v>70.5</v>
      </c>
      <c r="X107" s="5">
        <v>68</v>
      </c>
      <c r="Y107" s="5">
        <v>80</v>
      </c>
      <c r="Z107" s="5">
        <v>83</v>
      </c>
      <c r="AA107" s="5">
        <v>37</v>
      </c>
      <c r="AB107" s="5">
        <f t="shared" si="14"/>
        <v>268</v>
      </c>
      <c r="AC107" s="5">
        <f t="shared" si="15"/>
        <v>67</v>
      </c>
      <c r="AD107" s="5">
        <v>56</v>
      </c>
      <c r="AE107" s="5">
        <v>82</v>
      </c>
      <c r="AF107" s="5">
        <v>49</v>
      </c>
      <c r="AG107" s="5">
        <v>87</v>
      </c>
      <c r="AH107" s="5">
        <f t="shared" si="16"/>
        <v>274</v>
      </c>
      <c r="AI107" s="5">
        <f t="shared" si="17"/>
        <v>68.5</v>
      </c>
      <c r="AJ107" s="5">
        <v>54</v>
      </c>
      <c r="AK107" s="5">
        <v>40</v>
      </c>
      <c r="AL107" s="5">
        <v>63</v>
      </c>
      <c r="AM107" s="5">
        <v>82</v>
      </c>
      <c r="AN107" s="5">
        <f t="shared" si="18"/>
        <v>239</v>
      </c>
      <c r="AO107" s="5">
        <f t="shared" si="19"/>
        <v>59.75</v>
      </c>
      <c r="AP107" s="73"/>
      <c r="AQ107" s="111">
        <f>AVERAGE(Table6[[#This Row],[CA1_Average]],Table6[[#This Row],[CA2_Average]],Table6[[#This Row],[MID_Average]],Table6[[#This Row],[CA3_Average]])</f>
        <v>66.4375</v>
      </c>
    </row>
    <row r="108" spans="1:43" ht="30">
      <c r="A108" s="99" t="s">
        <v>222</v>
      </c>
      <c r="B108" s="82" t="s">
        <v>223</v>
      </c>
      <c r="C108" s="4" t="s">
        <v>14</v>
      </c>
      <c r="D108" s="4" t="s">
        <v>3125</v>
      </c>
      <c r="E108" s="5">
        <v>11104004</v>
      </c>
      <c r="F108" s="5">
        <v>984660559</v>
      </c>
      <c r="G108" s="83" t="s">
        <v>3126</v>
      </c>
      <c r="H108" s="6">
        <v>2</v>
      </c>
      <c r="I108" s="84">
        <v>300</v>
      </c>
      <c r="J108" s="79">
        <v>293</v>
      </c>
      <c r="K108" s="85">
        <v>0.98</v>
      </c>
      <c r="L108" s="11">
        <v>20000</v>
      </c>
      <c r="M108" s="5">
        <v>8057</v>
      </c>
      <c r="N108" s="12">
        <f t="shared" si="10"/>
        <v>8500</v>
      </c>
      <c r="O108" s="12">
        <f t="shared" si="11"/>
        <v>11500</v>
      </c>
      <c r="P108" s="4" t="s">
        <v>2011</v>
      </c>
      <c r="Q108" s="4" t="s">
        <v>2012</v>
      </c>
      <c r="R108" s="5">
        <v>90</v>
      </c>
      <c r="S108" s="5">
        <v>93</v>
      </c>
      <c r="T108" s="5">
        <v>96</v>
      </c>
      <c r="U108" s="5">
        <v>78</v>
      </c>
      <c r="V108" s="5">
        <f t="shared" si="12"/>
        <v>357</v>
      </c>
      <c r="W108" s="5">
        <f t="shared" si="13"/>
        <v>89.25</v>
      </c>
      <c r="X108" s="5">
        <v>79</v>
      </c>
      <c r="Y108" s="5">
        <v>65</v>
      </c>
      <c r="Z108" s="5">
        <v>58</v>
      </c>
      <c r="AA108" s="5">
        <v>52</v>
      </c>
      <c r="AB108" s="5">
        <f t="shared" si="14"/>
        <v>254</v>
      </c>
      <c r="AC108" s="5">
        <f t="shared" si="15"/>
        <v>63.5</v>
      </c>
      <c r="AD108" s="5">
        <v>44</v>
      </c>
      <c r="AE108" s="5">
        <v>46</v>
      </c>
      <c r="AF108" s="5">
        <v>55</v>
      </c>
      <c r="AG108" s="5">
        <v>70</v>
      </c>
      <c r="AH108" s="5">
        <f t="shared" si="16"/>
        <v>215</v>
      </c>
      <c r="AI108" s="5">
        <f t="shared" si="17"/>
        <v>53.75</v>
      </c>
      <c r="AJ108" s="5">
        <v>45</v>
      </c>
      <c r="AK108" s="5">
        <v>93</v>
      </c>
      <c r="AL108" s="5">
        <v>75</v>
      </c>
      <c r="AM108" s="5">
        <v>54</v>
      </c>
      <c r="AN108" s="5">
        <f t="shared" si="18"/>
        <v>267</v>
      </c>
      <c r="AO108" s="5">
        <f t="shared" si="19"/>
        <v>66.75</v>
      </c>
      <c r="AP108" s="73"/>
      <c r="AQ108" s="111">
        <f>AVERAGE(Table6[[#This Row],[CA1_Average]],Table6[[#This Row],[CA2_Average]],Table6[[#This Row],[MID_Average]],Table6[[#This Row],[CA3_Average]])</f>
        <v>68.3125</v>
      </c>
    </row>
    <row r="109" spans="1:43" ht="30">
      <c r="A109" s="99" t="s">
        <v>224</v>
      </c>
      <c r="B109" s="82" t="s">
        <v>225</v>
      </c>
      <c r="C109" s="4" t="s">
        <v>11</v>
      </c>
      <c r="D109" s="4" t="s">
        <v>3127</v>
      </c>
      <c r="E109" s="5">
        <v>11104890</v>
      </c>
      <c r="F109" s="5">
        <v>991927363</v>
      </c>
      <c r="G109" s="83" t="s">
        <v>3128</v>
      </c>
      <c r="H109" s="6">
        <v>2</v>
      </c>
      <c r="I109" s="84">
        <v>300</v>
      </c>
      <c r="J109" s="79">
        <v>197</v>
      </c>
      <c r="K109" s="85">
        <v>0.66</v>
      </c>
      <c r="L109" s="11">
        <v>20000</v>
      </c>
      <c r="M109" s="5">
        <v>10536</v>
      </c>
      <c r="N109" s="12">
        <f t="shared" si="10"/>
        <v>11000</v>
      </c>
      <c r="O109" s="12">
        <f t="shared" si="11"/>
        <v>9000</v>
      </c>
      <c r="P109" s="4" t="s">
        <v>2013</v>
      </c>
      <c r="Q109" s="4" t="s">
        <v>2014</v>
      </c>
      <c r="R109" s="5">
        <v>76</v>
      </c>
      <c r="S109" s="5">
        <v>36</v>
      </c>
      <c r="T109" s="5">
        <v>39</v>
      </c>
      <c r="U109" s="5">
        <v>98</v>
      </c>
      <c r="V109" s="5">
        <f t="shared" si="12"/>
        <v>249</v>
      </c>
      <c r="W109" s="5">
        <f t="shared" si="13"/>
        <v>62.25</v>
      </c>
      <c r="X109" s="5">
        <v>58</v>
      </c>
      <c r="Y109" s="5">
        <v>89</v>
      </c>
      <c r="Z109" s="5">
        <v>44</v>
      </c>
      <c r="AA109" s="5">
        <v>42</v>
      </c>
      <c r="AB109" s="5">
        <f t="shared" si="14"/>
        <v>233</v>
      </c>
      <c r="AC109" s="5">
        <f t="shared" si="15"/>
        <v>58.25</v>
      </c>
      <c r="AD109" s="5">
        <v>64</v>
      </c>
      <c r="AE109" s="5">
        <v>79</v>
      </c>
      <c r="AF109" s="5">
        <v>77</v>
      </c>
      <c r="AG109" s="5">
        <v>50</v>
      </c>
      <c r="AH109" s="5">
        <f t="shared" si="16"/>
        <v>270</v>
      </c>
      <c r="AI109" s="5">
        <f t="shared" si="17"/>
        <v>67.5</v>
      </c>
      <c r="AJ109" s="5">
        <v>98</v>
      </c>
      <c r="AK109" s="5">
        <v>52</v>
      </c>
      <c r="AL109" s="5">
        <v>46</v>
      </c>
      <c r="AM109" s="5">
        <v>72</v>
      </c>
      <c r="AN109" s="5">
        <f t="shared" si="18"/>
        <v>268</v>
      </c>
      <c r="AO109" s="5">
        <f t="shared" si="19"/>
        <v>67</v>
      </c>
      <c r="AP109" s="73"/>
      <c r="AQ109" s="111">
        <f>AVERAGE(Table6[[#This Row],[CA1_Average]],Table6[[#This Row],[CA2_Average]],Table6[[#This Row],[MID_Average]],Table6[[#This Row],[CA3_Average]])</f>
        <v>63.75</v>
      </c>
    </row>
    <row r="110" spans="1:43" ht="30">
      <c r="A110" s="99" t="s">
        <v>226</v>
      </c>
      <c r="B110" s="82" t="s">
        <v>227</v>
      </c>
      <c r="C110" s="4" t="s">
        <v>14</v>
      </c>
      <c r="D110" s="4" t="s">
        <v>3129</v>
      </c>
      <c r="E110" s="5">
        <v>11101537</v>
      </c>
      <c r="F110" s="5">
        <v>996764778</v>
      </c>
      <c r="G110" s="83" t="s">
        <v>3130</v>
      </c>
      <c r="H110" s="6">
        <v>2</v>
      </c>
      <c r="I110" s="84">
        <v>300</v>
      </c>
      <c r="J110" s="79">
        <v>211</v>
      </c>
      <c r="K110" s="86">
        <v>0.7</v>
      </c>
      <c r="L110" s="11">
        <v>20000</v>
      </c>
      <c r="M110" s="5">
        <v>15930</v>
      </c>
      <c r="N110" s="12">
        <f t="shared" si="10"/>
        <v>16000</v>
      </c>
      <c r="O110" s="12">
        <f t="shared" si="11"/>
        <v>4000</v>
      </c>
      <c r="P110" s="4" t="s">
        <v>2015</v>
      </c>
      <c r="Q110" s="4" t="s">
        <v>2016</v>
      </c>
      <c r="R110" s="5">
        <v>35</v>
      </c>
      <c r="S110" s="5">
        <v>98</v>
      </c>
      <c r="T110" s="5">
        <v>48</v>
      </c>
      <c r="U110" s="5">
        <v>68</v>
      </c>
      <c r="V110" s="5">
        <f t="shared" si="12"/>
        <v>249</v>
      </c>
      <c r="W110" s="5">
        <f t="shared" si="13"/>
        <v>62.25</v>
      </c>
      <c r="X110" s="5">
        <v>54</v>
      </c>
      <c r="Y110" s="5">
        <v>36</v>
      </c>
      <c r="Z110" s="5">
        <v>81</v>
      </c>
      <c r="AA110" s="5">
        <v>65</v>
      </c>
      <c r="AB110" s="5">
        <f t="shared" si="14"/>
        <v>236</v>
      </c>
      <c r="AC110" s="5">
        <f t="shared" si="15"/>
        <v>59</v>
      </c>
      <c r="AD110" s="5">
        <v>37</v>
      </c>
      <c r="AE110" s="5">
        <v>74</v>
      </c>
      <c r="AF110" s="5">
        <v>62</v>
      </c>
      <c r="AG110" s="5">
        <v>40</v>
      </c>
      <c r="AH110" s="5">
        <f t="shared" si="16"/>
        <v>213</v>
      </c>
      <c r="AI110" s="5">
        <f t="shared" si="17"/>
        <v>53.25</v>
      </c>
      <c r="AJ110" s="5">
        <v>70</v>
      </c>
      <c r="AK110" s="5">
        <v>49</v>
      </c>
      <c r="AL110" s="5">
        <v>68</v>
      </c>
      <c r="AM110" s="5">
        <v>68</v>
      </c>
      <c r="AN110" s="5">
        <f t="shared" si="18"/>
        <v>255</v>
      </c>
      <c r="AO110" s="5">
        <f t="shared" si="19"/>
        <v>63.75</v>
      </c>
      <c r="AP110" s="73"/>
      <c r="AQ110" s="111">
        <f>AVERAGE(Table6[[#This Row],[CA1_Average]],Table6[[#This Row],[CA2_Average]],Table6[[#This Row],[MID_Average]],Table6[[#This Row],[CA3_Average]])</f>
        <v>59.5625</v>
      </c>
    </row>
    <row r="111" spans="1:43" ht="30">
      <c r="A111" s="99" t="s">
        <v>228</v>
      </c>
      <c r="B111" s="82" t="s">
        <v>229</v>
      </c>
      <c r="C111" s="4" t="s">
        <v>14</v>
      </c>
      <c r="D111" s="4" t="s">
        <v>3131</v>
      </c>
      <c r="E111" s="5">
        <v>11108238</v>
      </c>
      <c r="F111" s="5">
        <v>1003368162</v>
      </c>
      <c r="G111" s="83" t="s">
        <v>3132</v>
      </c>
      <c r="H111" s="6">
        <v>2</v>
      </c>
      <c r="I111" s="84">
        <v>300</v>
      </c>
      <c r="J111" s="79">
        <v>238</v>
      </c>
      <c r="K111" s="85">
        <v>0.79</v>
      </c>
      <c r="L111" s="11">
        <v>20000</v>
      </c>
      <c r="M111" s="5">
        <v>14184</v>
      </c>
      <c r="N111" s="12">
        <f t="shared" si="10"/>
        <v>14500</v>
      </c>
      <c r="O111" s="12">
        <f t="shared" si="11"/>
        <v>5500</v>
      </c>
      <c r="P111" s="4" t="s">
        <v>1947</v>
      </c>
      <c r="Q111" s="4" t="s">
        <v>2017</v>
      </c>
      <c r="R111" s="5">
        <v>78</v>
      </c>
      <c r="S111" s="5">
        <v>87</v>
      </c>
      <c r="T111" s="5">
        <v>77</v>
      </c>
      <c r="U111" s="5">
        <v>70</v>
      </c>
      <c r="V111" s="5">
        <f t="shared" si="12"/>
        <v>312</v>
      </c>
      <c r="W111" s="5">
        <f t="shared" si="13"/>
        <v>78</v>
      </c>
      <c r="X111" s="5">
        <v>81</v>
      </c>
      <c r="Y111" s="5">
        <v>58</v>
      </c>
      <c r="Z111" s="5">
        <v>86</v>
      </c>
      <c r="AA111" s="5">
        <v>98</v>
      </c>
      <c r="AB111" s="5">
        <f t="shared" si="14"/>
        <v>323</v>
      </c>
      <c r="AC111" s="5">
        <f t="shared" si="15"/>
        <v>80.75</v>
      </c>
      <c r="AD111" s="5">
        <v>60</v>
      </c>
      <c r="AE111" s="5">
        <v>69</v>
      </c>
      <c r="AF111" s="5">
        <v>35</v>
      </c>
      <c r="AG111" s="5">
        <v>79</v>
      </c>
      <c r="AH111" s="5">
        <f t="shared" si="16"/>
        <v>243</v>
      </c>
      <c r="AI111" s="5">
        <f t="shared" si="17"/>
        <v>60.75</v>
      </c>
      <c r="AJ111" s="5">
        <v>48</v>
      </c>
      <c r="AK111" s="5">
        <v>83</v>
      </c>
      <c r="AL111" s="5">
        <v>51</v>
      </c>
      <c r="AM111" s="5">
        <v>68</v>
      </c>
      <c r="AN111" s="5">
        <f t="shared" si="18"/>
        <v>250</v>
      </c>
      <c r="AO111" s="5">
        <f t="shared" si="19"/>
        <v>62.5</v>
      </c>
      <c r="AP111" s="73"/>
      <c r="AQ111" s="111">
        <f>AVERAGE(Table6[[#This Row],[CA1_Average]],Table6[[#This Row],[CA2_Average]],Table6[[#This Row],[MID_Average]],Table6[[#This Row],[CA3_Average]])</f>
        <v>70.5</v>
      </c>
    </row>
    <row r="112" spans="1:43" ht="30">
      <c r="A112" s="99" t="s">
        <v>230</v>
      </c>
      <c r="B112" s="82" t="s">
        <v>231</v>
      </c>
      <c r="C112" s="4" t="s">
        <v>14</v>
      </c>
      <c r="D112" s="4" t="s">
        <v>3133</v>
      </c>
      <c r="E112" s="5">
        <v>11102520</v>
      </c>
      <c r="F112" s="5">
        <v>1008163258</v>
      </c>
      <c r="G112" s="83" t="s">
        <v>3134</v>
      </c>
      <c r="H112" s="6">
        <v>2</v>
      </c>
      <c r="I112" s="84">
        <v>300</v>
      </c>
      <c r="J112" s="79">
        <v>264</v>
      </c>
      <c r="K112" s="85">
        <v>0.88</v>
      </c>
      <c r="L112" s="11">
        <v>20000</v>
      </c>
      <c r="M112" s="5">
        <v>14838</v>
      </c>
      <c r="N112" s="12">
        <f t="shared" si="10"/>
        <v>15000</v>
      </c>
      <c r="O112" s="12">
        <f t="shared" si="11"/>
        <v>5000</v>
      </c>
      <c r="P112" s="4" t="s">
        <v>2018</v>
      </c>
      <c r="Q112" s="4" t="s">
        <v>2019</v>
      </c>
      <c r="R112" s="5">
        <v>91</v>
      </c>
      <c r="S112" s="5">
        <v>40</v>
      </c>
      <c r="T112" s="5">
        <v>67</v>
      </c>
      <c r="U112" s="5">
        <v>59</v>
      </c>
      <c r="V112" s="5">
        <f t="shared" si="12"/>
        <v>257</v>
      </c>
      <c r="W112" s="5">
        <f t="shared" si="13"/>
        <v>64.25</v>
      </c>
      <c r="X112" s="5">
        <v>41</v>
      </c>
      <c r="Y112" s="5">
        <v>46</v>
      </c>
      <c r="Z112" s="5">
        <v>87</v>
      </c>
      <c r="AA112" s="5">
        <v>39</v>
      </c>
      <c r="AB112" s="5">
        <f t="shared" si="14"/>
        <v>213</v>
      </c>
      <c r="AC112" s="5">
        <f t="shared" si="15"/>
        <v>53.25</v>
      </c>
      <c r="AD112" s="5">
        <v>82</v>
      </c>
      <c r="AE112" s="5">
        <v>66</v>
      </c>
      <c r="AF112" s="5">
        <v>72</v>
      </c>
      <c r="AG112" s="5">
        <v>91</v>
      </c>
      <c r="AH112" s="5">
        <f t="shared" si="16"/>
        <v>311</v>
      </c>
      <c r="AI112" s="5">
        <f t="shared" si="17"/>
        <v>77.75</v>
      </c>
      <c r="AJ112" s="5">
        <v>51</v>
      </c>
      <c r="AK112" s="5">
        <v>94</v>
      </c>
      <c r="AL112" s="5">
        <v>73</v>
      </c>
      <c r="AM112" s="5">
        <v>47</v>
      </c>
      <c r="AN112" s="5">
        <f t="shared" si="18"/>
        <v>265</v>
      </c>
      <c r="AO112" s="5">
        <f t="shared" si="19"/>
        <v>66.25</v>
      </c>
      <c r="AP112" s="73"/>
      <c r="AQ112" s="111">
        <f>AVERAGE(Table6[[#This Row],[CA1_Average]],Table6[[#This Row],[CA2_Average]],Table6[[#This Row],[MID_Average]],Table6[[#This Row],[CA3_Average]])</f>
        <v>65.375</v>
      </c>
    </row>
    <row r="113" spans="1:43" ht="30">
      <c r="A113" s="99" t="s">
        <v>232</v>
      </c>
      <c r="B113" s="82" t="s">
        <v>233</v>
      </c>
      <c r="C113" s="4" t="s">
        <v>11</v>
      </c>
      <c r="D113" s="4" t="s">
        <v>3135</v>
      </c>
      <c r="E113" s="5">
        <v>11104850</v>
      </c>
      <c r="F113" s="5">
        <v>1009433282</v>
      </c>
      <c r="G113" s="83" t="s">
        <v>3136</v>
      </c>
      <c r="H113" s="6">
        <v>2</v>
      </c>
      <c r="I113" s="84">
        <v>300</v>
      </c>
      <c r="J113" s="79">
        <v>213</v>
      </c>
      <c r="K113" s="85">
        <v>0.71</v>
      </c>
      <c r="L113" s="11">
        <v>20000</v>
      </c>
      <c r="M113" s="5">
        <v>8071</v>
      </c>
      <c r="N113" s="12">
        <f t="shared" si="10"/>
        <v>8500</v>
      </c>
      <c r="O113" s="12">
        <f t="shared" si="11"/>
        <v>11500</v>
      </c>
      <c r="P113" s="4" t="s">
        <v>2020</v>
      </c>
      <c r="Q113" s="4" t="s">
        <v>2021</v>
      </c>
      <c r="R113" s="5">
        <v>54</v>
      </c>
      <c r="S113" s="5">
        <v>63</v>
      </c>
      <c r="T113" s="5">
        <v>80</v>
      </c>
      <c r="U113" s="5">
        <v>42</v>
      </c>
      <c r="V113" s="5">
        <f t="shared" si="12"/>
        <v>239</v>
      </c>
      <c r="W113" s="5">
        <f t="shared" si="13"/>
        <v>59.75</v>
      </c>
      <c r="X113" s="5">
        <v>75</v>
      </c>
      <c r="Y113" s="5">
        <v>74</v>
      </c>
      <c r="Z113" s="5">
        <v>92</v>
      </c>
      <c r="AA113" s="5">
        <v>39</v>
      </c>
      <c r="AB113" s="5">
        <f t="shared" si="14"/>
        <v>280</v>
      </c>
      <c r="AC113" s="5">
        <f t="shared" si="15"/>
        <v>70</v>
      </c>
      <c r="AD113" s="5">
        <v>45</v>
      </c>
      <c r="AE113" s="5">
        <v>72</v>
      </c>
      <c r="AF113" s="5">
        <v>43</v>
      </c>
      <c r="AG113" s="5">
        <v>46</v>
      </c>
      <c r="AH113" s="5">
        <f t="shared" si="16"/>
        <v>206</v>
      </c>
      <c r="AI113" s="5">
        <f t="shared" si="17"/>
        <v>51.5</v>
      </c>
      <c r="AJ113" s="5">
        <v>92</v>
      </c>
      <c r="AK113" s="5">
        <v>64</v>
      </c>
      <c r="AL113" s="5">
        <v>98</v>
      </c>
      <c r="AM113" s="5">
        <v>65</v>
      </c>
      <c r="AN113" s="5">
        <f t="shared" si="18"/>
        <v>319</v>
      </c>
      <c r="AO113" s="5">
        <f t="shared" si="19"/>
        <v>79.75</v>
      </c>
      <c r="AP113" s="73"/>
      <c r="AQ113" s="111">
        <f>AVERAGE(Table6[[#This Row],[CA1_Average]],Table6[[#This Row],[CA2_Average]],Table6[[#This Row],[MID_Average]],Table6[[#This Row],[CA3_Average]])</f>
        <v>65.25</v>
      </c>
    </row>
    <row r="114" spans="1:43" ht="30">
      <c r="A114" s="99" t="s">
        <v>234</v>
      </c>
      <c r="B114" s="82" t="s">
        <v>235</v>
      </c>
      <c r="C114" s="4" t="s">
        <v>14</v>
      </c>
      <c r="D114" s="4" t="s">
        <v>3137</v>
      </c>
      <c r="E114" s="5">
        <v>11100683</v>
      </c>
      <c r="F114" s="5">
        <v>1010016415</v>
      </c>
      <c r="G114" s="83" t="s">
        <v>3138</v>
      </c>
      <c r="H114" s="6">
        <v>2</v>
      </c>
      <c r="I114" s="84">
        <v>300</v>
      </c>
      <c r="J114" s="79">
        <v>226</v>
      </c>
      <c r="K114" s="85">
        <v>0.75</v>
      </c>
      <c r="L114" s="11">
        <v>20000</v>
      </c>
      <c r="M114" s="5">
        <v>16901</v>
      </c>
      <c r="N114" s="12">
        <f t="shared" si="10"/>
        <v>17000</v>
      </c>
      <c r="O114" s="12">
        <f t="shared" si="11"/>
        <v>3000</v>
      </c>
      <c r="P114" s="4" t="s">
        <v>1864</v>
      </c>
      <c r="Q114" s="4" t="s">
        <v>2022</v>
      </c>
      <c r="R114" s="5">
        <v>35</v>
      </c>
      <c r="S114" s="5">
        <v>99</v>
      </c>
      <c r="T114" s="5">
        <v>66</v>
      </c>
      <c r="U114" s="5">
        <v>64</v>
      </c>
      <c r="V114" s="5">
        <f t="shared" si="12"/>
        <v>264</v>
      </c>
      <c r="W114" s="5">
        <f t="shared" si="13"/>
        <v>66</v>
      </c>
      <c r="X114" s="5">
        <v>46</v>
      </c>
      <c r="Y114" s="5">
        <v>69</v>
      </c>
      <c r="Z114" s="5">
        <v>93</v>
      </c>
      <c r="AA114" s="5">
        <v>95</v>
      </c>
      <c r="AB114" s="5">
        <f t="shared" si="14"/>
        <v>303</v>
      </c>
      <c r="AC114" s="5">
        <f t="shared" si="15"/>
        <v>75.75</v>
      </c>
      <c r="AD114" s="5">
        <v>95</v>
      </c>
      <c r="AE114" s="5">
        <v>37</v>
      </c>
      <c r="AF114" s="5">
        <v>36</v>
      </c>
      <c r="AG114" s="5">
        <v>92</v>
      </c>
      <c r="AH114" s="5">
        <f t="shared" si="16"/>
        <v>260</v>
      </c>
      <c r="AI114" s="5">
        <f t="shared" si="17"/>
        <v>65</v>
      </c>
      <c r="AJ114" s="5">
        <v>95</v>
      </c>
      <c r="AK114" s="5">
        <v>60</v>
      </c>
      <c r="AL114" s="5">
        <v>74</v>
      </c>
      <c r="AM114" s="5">
        <v>42</v>
      </c>
      <c r="AN114" s="5">
        <f t="shared" si="18"/>
        <v>271</v>
      </c>
      <c r="AO114" s="5">
        <f t="shared" si="19"/>
        <v>67.75</v>
      </c>
      <c r="AP114" s="73"/>
      <c r="AQ114" s="111">
        <f>AVERAGE(Table6[[#This Row],[CA1_Average]],Table6[[#This Row],[CA2_Average]],Table6[[#This Row],[MID_Average]],Table6[[#This Row],[CA3_Average]])</f>
        <v>68.625</v>
      </c>
    </row>
    <row r="115" spans="1:43" ht="30">
      <c r="A115" s="99" t="s">
        <v>236</v>
      </c>
      <c r="B115" s="82" t="s">
        <v>237</v>
      </c>
      <c r="C115" s="4" t="s">
        <v>14</v>
      </c>
      <c r="D115" s="4" t="s">
        <v>3139</v>
      </c>
      <c r="E115" s="5">
        <v>11109145</v>
      </c>
      <c r="F115" s="5">
        <v>1014632018</v>
      </c>
      <c r="G115" s="83" t="s">
        <v>3140</v>
      </c>
      <c r="H115" s="6">
        <v>2</v>
      </c>
      <c r="I115" s="84">
        <v>300</v>
      </c>
      <c r="J115" s="79">
        <v>211</v>
      </c>
      <c r="K115" s="86">
        <v>0.7</v>
      </c>
      <c r="L115" s="11">
        <v>20000</v>
      </c>
      <c r="M115" s="5">
        <v>15214</v>
      </c>
      <c r="N115" s="12">
        <f t="shared" si="10"/>
        <v>15500</v>
      </c>
      <c r="O115" s="12">
        <f t="shared" si="11"/>
        <v>4500</v>
      </c>
      <c r="P115" s="4" t="s">
        <v>2023</v>
      </c>
      <c r="Q115" s="4" t="s">
        <v>2024</v>
      </c>
      <c r="R115" s="5">
        <v>44</v>
      </c>
      <c r="S115" s="5">
        <v>38</v>
      </c>
      <c r="T115" s="5">
        <v>75</v>
      </c>
      <c r="U115" s="5">
        <v>53</v>
      </c>
      <c r="V115" s="5">
        <f t="shared" si="12"/>
        <v>210</v>
      </c>
      <c r="W115" s="5">
        <f t="shared" si="13"/>
        <v>52.5</v>
      </c>
      <c r="X115" s="5">
        <v>40</v>
      </c>
      <c r="Y115" s="5">
        <v>82</v>
      </c>
      <c r="Z115" s="5">
        <v>53</v>
      </c>
      <c r="AA115" s="5">
        <v>57</v>
      </c>
      <c r="AB115" s="5">
        <f t="shared" si="14"/>
        <v>232</v>
      </c>
      <c r="AC115" s="5">
        <f t="shared" si="15"/>
        <v>58</v>
      </c>
      <c r="AD115" s="5">
        <v>73</v>
      </c>
      <c r="AE115" s="5">
        <v>46</v>
      </c>
      <c r="AF115" s="5">
        <v>56</v>
      </c>
      <c r="AG115" s="5">
        <v>64</v>
      </c>
      <c r="AH115" s="5">
        <f t="shared" si="16"/>
        <v>239</v>
      </c>
      <c r="AI115" s="5">
        <f t="shared" si="17"/>
        <v>59.75</v>
      </c>
      <c r="AJ115" s="5">
        <v>52</v>
      </c>
      <c r="AK115" s="5">
        <v>51</v>
      </c>
      <c r="AL115" s="5">
        <v>35</v>
      </c>
      <c r="AM115" s="5">
        <v>90</v>
      </c>
      <c r="AN115" s="5">
        <f t="shared" si="18"/>
        <v>228</v>
      </c>
      <c r="AO115" s="5">
        <f t="shared" si="19"/>
        <v>57</v>
      </c>
      <c r="AP115" s="73"/>
      <c r="AQ115" s="111">
        <f>AVERAGE(Table6[[#This Row],[CA1_Average]],Table6[[#This Row],[CA2_Average]],Table6[[#This Row],[MID_Average]],Table6[[#This Row],[CA3_Average]])</f>
        <v>56.8125</v>
      </c>
    </row>
    <row r="116" spans="1:43" ht="30">
      <c r="A116" s="99" t="s">
        <v>238</v>
      </c>
      <c r="B116" s="82" t="s">
        <v>239</v>
      </c>
      <c r="C116" s="4" t="s">
        <v>14</v>
      </c>
      <c r="D116" s="4" t="s">
        <v>3141</v>
      </c>
      <c r="E116" s="5">
        <v>11100922</v>
      </c>
      <c r="F116" s="5">
        <v>1019819472</v>
      </c>
      <c r="G116" s="83" t="s">
        <v>3142</v>
      </c>
      <c r="H116" s="6">
        <v>2</v>
      </c>
      <c r="I116" s="84">
        <v>300</v>
      </c>
      <c r="J116" s="79">
        <v>252</v>
      </c>
      <c r="K116" s="85">
        <v>0.84</v>
      </c>
      <c r="L116" s="11">
        <v>20000</v>
      </c>
      <c r="M116" s="5">
        <v>16289</v>
      </c>
      <c r="N116" s="12">
        <f t="shared" si="10"/>
        <v>16500</v>
      </c>
      <c r="O116" s="12">
        <f t="shared" si="11"/>
        <v>3500</v>
      </c>
      <c r="P116" s="4" t="s">
        <v>1953</v>
      </c>
      <c r="Q116" s="4" t="s">
        <v>2025</v>
      </c>
      <c r="R116" s="5">
        <v>74</v>
      </c>
      <c r="S116" s="5">
        <v>55</v>
      </c>
      <c r="T116" s="5">
        <v>36</v>
      </c>
      <c r="U116" s="5">
        <v>87</v>
      </c>
      <c r="V116" s="5">
        <f t="shared" si="12"/>
        <v>252</v>
      </c>
      <c r="W116" s="5">
        <f t="shared" si="13"/>
        <v>63</v>
      </c>
      <c r="X116" s="5">
        <v>61</v>
      </c>
      <c r="Y116" s="5">
        <v>35</v>
      </c>
      <c r="Z116" s="5">
        <v>35</v>
      </c>
      <c r="AA116" s="5">
        <v>39</v>
      </c>
      <c r="AB116" s="5">
        <f t="shared" si="14"/>
        <v>170</v>
      </c>
      <c r="AC116" s="5">
        <f t="shared" si="15"/>
        <v>42.5</v>
      </c>
      <c r="AD116" s="5">
        <v>54</v>
      </c>
      <c r="AE116" s="5">
        <v>83</v>
      </c>
      <c r="AF116" s="5">
        <v>82</v>
      </c>
      <c r="AG116" s="5">
        <v>83</v>
      </c>
      <c r="AH116" s="5">
        <f t="shared" si="16"/>
        <v>302</v>
      </c>
      <c r="AI116" s="5">
        <f t="shared" si="17"/>
        <v>75.5</v>
      </c>
      <c r="AJ116" s="5">
        <v>78</v>
      </c>
      <c r="AK116" s="5">
        <v>38</v>
      </c>
      <c r="AL116" s="5">
        <v>68</v>
      </c>
      <c r="AM116" s="5">
        <v>95</v>
      </c>
      <c r="AN116" s="5">
        <f t="shared" si="18"/>
        <v>279</v>
      </c>
      <c r="AO116" s="5">
        <f t="shared" si="19"/>
        <v>69.75</v>
      </c>
      <c r="AP116" s="73"/>
      <c r="AQ116" s="111">
        <f>AVERAGE(Table6[[#This Row],[CA1_Average]],Table6[[#This Row],[CA2_Average]],Table6[[#This Row],[MID_Average]],Table6[[#This Row],[CA3_Average]])</f>
        <v>62.6875</v>
      </c>
    </row>
    <row r="117" spans="1:43" ht="30">
      <c r="A117" s="99" t="s">
        <v>240</v>
      </c>
      <c r="B117" s="82" t="s">
        <v>241</v>
      </c>
      <c r="C117" s="4" t="s">
        <v>11</v>
      </c>
      <c r="D117" s="4" t="s">
        <v>3143</v>
      </c>
      <c r="E117" s="5">
        <v>11108382</v>
      </c>
      <c r="F117" s="5">
        <v>1020018833</v>
      </c>
      <c r="G117" s="83" t="s">
        <v>3144</v>
      </c>
      <c r="H117" s="6">
        <v>2</v>
      </c>
      <c r="I117" s="84">
        <v>300</v>
      </c>
      <c r="J117" s="79">
        <v>204</v>
      </c>
      <c r="K117" s="85">
        <v>0.68</v>
      </c>
      <c r="L117" s="11">
        <v>20000</v>
      </c>
      <c r="M117" s="5">
        <v>16651</v>
      </c>
      <c r="N117" s="12">
        <f t="shared" si="10"/>
        <v>17000</v>
      </c>
      <c r="O117" s="12">
        <f t="shared" si="11"/>
        <v>3000</v>
      </c>
      <c r="P117" s="4" t="s">
        <v>1955</v>
      </c>
      <c r="Q117" s="4" t="s">
        <v>2026</v>
      </c>
      <c r="R117" s="5">
        <v>77</v>
      </c>
      <c r="S117" s="5">
        <v>36</v>
      </c>
      <c r="T117" s="5">
        <v>44</v>
      </c>
      <c r="U117" s="5">
        <v>70</v>
      </c>
      <c r="V117" s="5">
        <f t="shared" si="12"/>
        <v>227</v>
      </c>
      <c r="W117" s="5">
        <f t="shared" si="13"/>
        <v>56.75</v>
      </c>
      <c r="X117" s="5">
        <v>99</v>
      </c>
      <c r="Y117" s="5">
        <v>69</v>
      </c>
      <c r="Z117" s="5">
        <v>76</v>
      </c>
      <c r="AA117" s="5">
        <v>40</v>
      </c>
      <c r="AB117" s="5">
        <f t="shared" si="14"/>
        <v>284</v>
      </c>
      <c r="AC117" s="5">
        <f t="shared" si="15"/>
        <v>71</v>
      </c>
      <c r="AD117" s="5">
        <v>88</v>
      </c>
      <c r="AE117" s="5">
        <v>78</v>
      </c>
      <c r="AF117" s="5">
        <v>70</v>
      </c>
      <c r="AG117" s="5">
        <v>84</v>
      </c>
      <c r="AH117" s="5">
        <f t="shared" si="16"/>
        <v>320</v>
      </c>
      <c r="AI117" s="5">
        <f t="shared" si="17"/>
        <v>80</v>
      </c>
      <c r="AJ117" s="5">
        <v>84</v>
      </c>
      <c r="AK117" s="5">
        <v>64</v>
      </c>
      <c r="AL117" s="5">
        <v>69</v>
      </c>
      <c r="AM117" s="5">
        <v>80</v>
      </c>
      <c r="AN117" s="5">
        <f t="shared" si="18"/>
        <v>297</v>
      </c>
      <c r="AO117" s="5">
        <f t="shared" si="19"/>
        <v>74.25</v>
      </c>
      <c r="AP117" s="73"/>
      <c r="AQ117" s="111">
        <f>AVERAGE(Table6[[#This Row],[CA1_Average]],Table6[[#This Row],[CA2_Average]],Table6[[#This Row],[MID_Average]],Table6[[#This Row],[CA3_Average]])</f>
        <v>70.5</v>
      </c>
    </row>
    <row r="118" spans="1:43" ht="30">
      <c r="A118" s="99" t="s">
        <v>242</v>
      </c>
      <c r="B118" s="82" t="s">
        <v>243</v>
      </c>
      <c r="C118" s="4" t="s">
        <v>14</v>
      </c>
      <c r="D118" s="4" t="s">
        <v>3145</v>
      </c>
      <c r="E118" s="5">
        <v>11109460</v>
      </c>
      <c r="F118" s="5">
        <v>1032313941</v>
      </c>
      <c r="G118" s="83" t="s">
        <v>3146</v>
      </c>
      <c r="H118" s="6">
        <v>2</v>
      </c>
      <c r="I118" s="84">
        <v>300</v>
      </c>
      <c r="J118" s="79">
        <v>247</v>
      </c>
      <c r="K118" s="85">
        <v>0.82</v>
      </c>
      <c r="L118" s="11">
        <v>20000</v>
      </c>
      <c r="M118" s="5">
        <v>13919</v>
      </c>
      <c r="N118" s="12">
        <f t="shared" si="10"/>
        <v>14000</v>
      </c>
      <c r="O118" s="12">
        <f t="shared" si="11"/>
        <v>6000</v>
      </c>
      <c r="P118" s="4" t="s">
        <v>1868</v>
      </c>
      <c r="Q118" s="4" t="s">
        <v>2027</v>
      </c>
      <c r="R118" s="5">
        <v>49</v>
      </c>
      <c r="S118" s="5">
        <v>91</v>
      </c>
      <c r="T118" s="5">
        <v>97</v>
      </c>
      <c r="U118" s="5">
        <v>93</v>
      </c>
      <c r="V118" s="5">
        <f t="shared" si="12"/>
        <v>330</v>
      </c>
      <c r="W118" s="5">
        <f t="shared" si="13"/>
        <v>82.5</v>
      </c>
      <c r="X118" s="5">
        <v>59</v>
      </c>
      <c r="Y118" s="5">
        <v>70</v>
      </c>
      <c r="Z118" s="5">
        <v>65</v>
      </c>
      <c r="AA118" s="5">
        <v>69</v>
      </c>
      <c r="AB118" s="5">
        <f t="shared" si="14"/>
        <v>263</v>
      </c>
      <c r="AC118" s="5">
        <f t="shared" si="15"/>
        <v>65.75</v>
      </c>
      <c r="AD118" s="5">
        <v>85</v>
      </c>
      <c r="AE118" s="5">
        <v>35</v>
      </c>
      <c r="AF118" s="5">
        <v>68</v>
      </c>
      <c r="AG118" s="5">
        <v>90</v>
      </c>
      <c r="AH118" s="5">
        <f t="shared" si="16"/>
        <v>278</v>
      </c>
      <c r="AI118" s="5">
        <f t="shared" si="17"/>
        <v>69.5</v>
      </c>
      <c r="AJ118" s="5">
        <v>70</v>
      </c>
      <c r="AK118" s="5">
        <v>64</v>
      </c>
      <c r="AL118" s="5">
        <v>70</v>
      </c>
      <c r="AM118" s="5">
        <v>96</v>
      </c>
      <c r="AN118" s="5">
        <f t="shared" si="18"/>
        <v>300</v>
      </c>
      <c r="AO118" s="5">
        <f t="shared" si="19"/>
        <v>75</v>
      </c>
      <c r="AP118" s="73"/>
      <c r="AQ118" s="111">
        <f>AVERAGE(Table6[[#This Row],[CA1_Average]],Table6[[#This Row],[CA2_Average]],Table6[[#This Row],[MID_Average]],Table6[[#This Row],[CA3_Average]])</f>
        <v>73.1875</v>
      </c>
    </row>
    <row r="119" spans="1:43" ht="30">
      <c r="A119" s="99" t="s">
        <v>244</v>
      </c>
      <c r="B119" s="82" t="s">
        <v>245</v>
      </c>
      <c r="C119" s="4" t="s">
        <v>14</v>
      </c>
      <c r="D119" s="4" t="s">
        <v>3147</v>
      </c>
      <c r="E119" s="5">
        <v>11103572</v>
      </c>
      <c r="F119" s="5">
        <v>1037295419</v>
      </c>
      <c r="G119" s="83" t="s">
        <v>3148</v>
      </c>
      <c r="H119" s="6">
        <v>2</v>
      </c>
      <c r="I119" s="84">
        <v>300</v>
      </c>
      <c r="J119" s="79">
        <v>227</v>
      </c>
      <c r="K119" s="85">
        <v>0.76</v>
      </c>
      <c r="L119" s="11">
        <v>20000</v>
      </c>
      <c r="M119" s="5">
        <v>14519</v>
      </c>
      <c r="N119" s="12">
        <f t="shared" si="10"/>
        <v>15000</v>
      </c>
      <c r="O119" s="12">
        <f t="shared" si="11"/>
        <v>5000</v>
      </c>
      <c r="P119" s="4" t="s">
        <v>1914</v>
      </c>
      <c r="Q119" s="4" t="s">
        <v>2028</v>
      </c>
      <c r="R119" s="5">
        <v>47</v>
      </c>
      <c r="S119" s="5">
        <v>88</v>
      </c>
      <c r="T119" s="5">
        <v>60</v>
      </c>
      <c r="U119" s="5">
        <v>45</v>
      </c>
      <c r="V119" s="5">
        <f t="shared" si="12"/>
        <v>240</v>
      </c>
      <c r="W119" s="5">
        <f t="shared" si="13"/>
        <v>60</v>
      </c>
      <c r="X119" s="5">
        <v>93</v>
      </c>
      <c r="Y119" s="5">
        <v>93</v>
      </c>
      <c r="Z119" s="5">
        <v>56</v>
      </c>
      <c r="AA119" s="5">
        <v>71</v>
      </c>
      <c r="AB119" s="5">
        <f t="shared" si="14"/>
        <v>313</v>
      </c>
      <c r="AC119" s="5">
        <f t="shared" si="15"/>
        <v>78.25</v>
      </c>
      <c r="AD119" s="5">
        <v>64</v>
      </c>
      <c r="AE119" s="5">
        <v>63</v>
      </c>
      <c r="AF119" s="5">
        <v>41</v>
      </c>
      <c r="AG119" s="5">
        <v>73</v>
      </c>
      <c r="AH119" s="5">
        <f t="shared" si="16"/>
        <v>241</v>
      </c>
      <c r="AI119" s="5">
        <f t="shared" si="17"/>
        <v>60.25</v>
      </c>
      <c r="AJ119" s="5">
        <v>59</v>
      </c>
      <c r="AK119" s="5">
        <v>60</v>
      </c>
      <c r="AL119" s="5">
        <v>99</v>
      </c>
      <c r="AM119" s="5">
        <v>56</v>
      </c>
      <c r="AN119" s="5">
        <f t="shared" si="18"/>
        <v>274</v>
      </c>
      <c r="AO119" s="5">
        <f t="shared" si="19"/>
        <v>68.5</v>
      </c>
      <c r="AP119" s="73"/>
      <c r="AQ119" s="111">
        <f>AVERAGE(Table6[[#This Row],[CA1_Average]],Table6[[#This Row],[CA2_Average]],Table6[[#This Row],[MID_Average]],Table6[[#This Row],[CA3_Average]])</f>
        <v>66.75</v>
      </c>
    </row>
    <row r="120" spans="1:43" ht="30">
      <c r="A120" s="99" t="s">
        <v>246</v>
      </c>
      <c r="B120" s="82" t="s">
        <v>247</v>
      </c>
      <c r="C120" s="4" t="s">
        <v>11</v>
      </c>
      <c r="D120" s="4" t="s">
        <v>3149</v>
      </c>
      <c r="E120" s="5">
        <v>11103604</v>
      </c>
      <c r="F120" s="5">
        <v>1045870619</v>
      </c>
      <c r="G120" s="83" t="s">
        <v>3150</v>
      </c>
      <c r="H120" s="6">
        <v>2</v>
      </c>
      <c r="I120" s="84">
        <v>300</v>
      </c>
      <c r="J120" s="79">
        <v>246</v>
      </c>
      <c r="K120" s="85">
        <v>0.82</v>
      </c>
      <c r="L120" s="11">
        <v>20000</v>
      </c>
      <c r="M120" s="5">
        <v>14527</v>
      </c>
      <c r="N120" s="12">
        <f t="shared" si="10"/>
        <v>15000</v>
      </c>
      <c r="O120" s="12">
        <f t="shared" si="11"/>
        <v>5000</v>
      </c>
      <c r="P120" s="4" t="s">
        <v>1916</v>
      </c>
      <c r="Q120" s="4" t="s">
        <v>2029</v>
      </c>
      <c r="R120" s="5">
        <v>38</v>
      </c>
      <c r="S120" s="5">
        <v>53</v>
      </c>
      <c r="T120" s="5">
        <v>52</v>
      </c>
      <c r="U120" s="5">
        <v>36</v>
      </c>
      <c r="V120" s="5">
        <f t="shared" si="12"/>
        <v>179</v>
      </c>
      <c r="W120" s="5">
        <f t="shared" si="13"/>
        <v>44.75</v>
      </c>
      <c r="X120" s="5">
        <v>38</v>
      </c>
      <c r="Y120" s="5">
        <v>91</v>
      </c>
      <c r="Z120" s="5">
        <v>92</v>
      </c>
      <c r="AA120" s="5">
        <v>35</v>
      </c>
      <c r="AB120" s="5">
        <f t="shared" si="14"/>
        <v>256</v>
      </c>
      <c r="AC120" s="5">
        <f t="shared" si="15"/>
        <v>64</v>
      </c>
      <c r="AD120" s="5">
        <v>93</v>
      </c>
      <c r="AE120" s="5">
        <v>59</v>
      </c>
      <c r="AF120" s="5">
        <v>51</v>
      </c>
      <c r="AG120" s="5">
        <v>42</v>
      </c>
      <c r="AH120" s="5">
        <f t="shared" si="16"/>
        <v>245</v>
      </c>
      <c r="AI120" s="5">
        <f t="shared" si="17"/>
        <v>61.25</v>
      </c>
      <c r="AJ120" s="5">
        <v>41</v>
      </c>
      <c r="AK120" s="5">
        <v>55</v>
      </c>
      <c r="AL120" s="5">
        <v>49</v>
      </c>
      <c r="AM120" s="5">
        <v>82</v>
      </c>
      <c r="AN120" s="5">
        <f t="shared" si="18"/>
        <v>227</v>
      </c>
      <c r="AO120" s="5">
        <f t="shared" si="19"/>
        <v>56.75</v>
      </c>
      <c r="AP120" s="73"/>
      <c r="AQ120" s="111">
        <f>AVERAGE(Table6[[#This Row],[CA1_Average]],Table6[[#This Row],[CA2_Average]],Table6[[#This Row],[MID_Average]],Table6[[#This Row],[CA3_Average]])</f>
        <v>56.6875</v>
      </c>
    </row>
    <row r="121" spans="1:43" ht="30">
      <c r="A121" s="99" t="s">
        <v>248</v>
      </c>
      <c r="B121" s="82" t="s">
        <v>249</v>
      </c>
      <c r="C121" s="4" t="s">
        <v>11</v>
      </c>
      <c r="D121" s="4" t="s">
        <v>3151</v>
      </c>
      <c r="E121" s="5">
        <v>11107851</v>
      </c>
      <c r="F121" s="5">
        <v>1057498306</v>
      </c>
      <c r="G121" s="83" t="s">
        <v>3152</v>
      </c>
      <c r="H121" s="6">
        <v>2</v>
      </c>
      <c r="I121" s="84">
        <v>300</v>
      </c>
      <c r="J121" s="79">
        <v>260</v>
      </c>
      <c r="K121" s="85">
        <v>0.87</v>
      </c>
      <c r="L121" s="11">
        <v>20000</v>
      </c>
      <c r="M121" s="5">
        <v>8379</v>
      </c>
      <c r="N121" s="12">
        <f t="shared" si="10"/>
        <v>8500</v>
      </c>
      <c r="O121" s="12">
        <f t="shared" si="11"/>
        <v>11500</v>
      </c>
      <c r="P121" s="4" t="s">
        <v>1874</v>
      </c>
      <c r="Q121" s="4" t="s">
        <v>2030</v>
      </c>
      <c r="R121" s="5">
        <v>51</v>
      </c>
      <c r="S121" s="5">
        <v>86</v>
      </c>
      <c r="T121" s="5">
        <v>42</v>
      </c>
      <c r="U121" s="5">
        <v>97</v>
      </c>
      <c r="V121" s="5">
        <f t="shared" si="12"/>
        <v>276</v>
      </c>
      <c r="W121" s="5">
        <f t="shared" si="13"/>
        <v>69</v>
      </c>
      <c r="X121" s="5">
        <v>72</v>
      </c>
      <c r="Y121" s="5">
        <v>71</v>
      </c>
      <c r="Z121" s="5">
        <v>45</v>
      </c>
      <c r="AA121" s="5">
        <v>52</v>
      </c>
      <c r="AB121" s="5">
        <f t="shared" si="14"/>
        <v>240</v>
      </c>
      <c r="AC121" s="5">
        <f t="shared" si="15"/>
        <v>60</v>
      </c>
      <c r="AD121" s="5">
        <v>97</v>
      </c>
      <c r="AE121" s="5">
        <v>59</v>
      </c>
      <c r="AF121" s="5">
        <v>69</v>
      </c>
      <c r="AG121" s="5">
        <v>95</v>
      </c>
      <c r="AH121" s="5">
        <f t="shared" si="16"/>
        <v>320</v>
      </c>
      <c r="AI121" s="5">
        <f t="shared" si="17"/>
        <v>80</v>
      </c>
      <c r="AJ121" s="5">
        <v>68</v>
      </c>
      <c r="AK121" s="5">
        <v>54</v>
      </c>
      <c r="AL121" s="5">
        <v>97</v>
      </c>
      <c r="AM121" s="5">
        <v>70</v>
      </c>
      <c r="AN121" s="5">
        <f t="shared" si="18"/>
        <v>289</v>
      </c>
      <c r="AO121" s="5">
        <f t="shared" si="19"/>
        <v>72.25</v>
      </c>
      <c r="AP121" s="73"/>
      <c r="AQ121" s="111">
        <f>AVERAGE(Table6[[#This Row],[CA1_Average]],Table6[[#This Row],[CA2_Average]],Table6[[#This Row],[MID_Average]],Table6[[#This Row],[CA3_Average]])</f>
        <v>70.3125</v>
      </c>
    </row>
    <row r="122" spans="1:43" ht="30">
      <c r="A122" s="99" t="s">
        <v>250</v>
      </c>
      <c r="B122" s="82" t="s">
        <v>251</v>
      </c>
      <c r="C122" s="4" t="s">
        <v>11</v>
      </c>
      <c r="D122" s="4" t="s">
        <v>3153</v>
      </c>
      <c r="E122" s="5">
        <v>11109785</v>
      </c>
      <c r="F122" s="5">
        <v>1059308457</v>
      </c>
      <c r="G122" s="83" t="s">
        <v>3154</v>
      </c>
      <c r="H122" s="6">
        <v>2</v>
      </c>
      <c r="I122" s="84">
        <v>300</v>
      </c>
      <c r="J122" s="79">
        <v>240</v>
      </c>
      <c r="K122" s="86">
        <v>0.8</v>
      </c>
      <c r="L122" s="11">
        <v>20000</v>
      </c>
      <c r="M122" s="5">
        <v>13561</v>
      </c>
      <c r="N122" s="12">
        <f t="shared" si="10"/>
        <v>14000</v>
      </c>
      <c r="O122" s="12">
        <f t="shared" si="11"/>
        <v>6000</v>
      </c>
      <c r="P122" s="4" t="s">
        <v>1918</v>
      </c>
      <c r="Q122" s="4" t="s">
        <v>2031</v>
      </c>
      <c r="R122" s="5">
        <v>36</v>
      </c>
      <c r="S122" s="5">
        <v>85</v>
      </c>
      <c r="T122" s="5">
        <v>82</v>
      </c>
      <c r="U122" s="5">
        <v>49</v>
      </c>
      <c r="V122" s="5">
        <f t="shared" si="12"/>
        <v>252</v>
      </c>
      <c r="W122" s="5">
        <f t="shared" si="13"/>
        <v>63</v>
      </c>
      <c r="X122" s="5">
        <v>46</v>
      </c>
      <c r="Y122" s="5">
        <v>71</v>
      </c>
      <c r="Z122" s="5">
        <v>37</v>
      </c>
      <c r="AA122" s="5">
        <v>40</v>
      </c>
      <c r="AB122" s="5">
        <f t="shared" si="14"/>
        <v>194</v>
      </c>
      <c r="AC122" s="5">
        <f t="shared" si="15"/>
        <v>48.5</v>
      </c>
      <c r="AD122" s="5">
        <v>78</v>
      </c>
      <c r="AE122" s="5">
        <v>35</v>
      </c>
      <c r="AF122" s="5">
        <v>39</v>
      </c>
      <c r="AG122" s="5">
        <v>84</v>
      </c>
      <c r="AH122" s="5">
        <f t="shared" si="16"/>
        <v>236</v>
      </c>
      <c r="AI122" s="5">
        <f t="shared" si="17"/>
        <v>59</v>
      </c>
      <c r="AJ122" s="5">
        <v>40</v>
      </c>
      <c r="AK122" s="5">
        <v>36</v>
      </c>
      <c r="AL122" s="5">
        <v>80</v>
      </c>
      <c r="AM122" s="5">
        <v>98</v>
      </c>
      <c r="AN122" s="5">
        <f t="shared" si="18"/>
        <v>254</v>
      </c>
      <c r="AO122" s="5">
        <f t="shared" si="19"/>
        <v>63.5</v>
      </c>
      <c r="AP122" s="73"/>
      <c r="AQ122" s="111">
        <f>AVERAGE(Table6[[#This Row],[CA1_Average]],Table6[[#This Row],[CA2_Average]],Table6[[#This Row],[MID_Average]],Table6[[#This Row],[CA3_Average]])</f>
        <v>58.5</v>
      </c>
    </row>
    <row r="123" spans="1:43" ht="30">
      <c r="A123" s="99" t="s">
        <v>252</v>
      </c>
      <c r="B123" s="82" t="s">
        <v>253</v>
      </c>
      <c r="C123" s="4" t="s">
        <v>14</v>
      </c>
      <c r="D123" s="4" t="s">
        <v>3155</v>
      </c>
      <c r="E123" s="5">
        <v>11100445</v>
      </c>
      <c r="F123" s="5">
        <v>1062297400</v>
      </c>
      <c r="G123" s="83" t="s">
        <v>3156</v>
      </c>
      <c r="H123" s="6">
        <v>2</v>
      </c>
      <c r="I123" s="84">
        <v>300</v>
      </c>
      <c r="J123" s="79">
        <v>192</v>
      </c>
      <c r="K123" s="85">
        <v>0.64</v>
      </c>
      <c r="L123" s="11">
        <v>20000</v>
      </c>
      <c r="M123" s="5">
        <v>15013</v>
      </c>
      <c r="N123" s="12">
        <f t="shared" si="10"/>
        <v>15500</v>
      </c>
      <c r="O123" s="12">
        <f t="shared" si="11"/>
        <v>4500</v>
      </c>
      <c r="P123" s="4" t="s">
        <v>1920</v>
      </c>
      <c r="Q123" s="4" t="s">
        <v>2032</v>
      </c>
      <c r="R123" s="5">
        <v>75</v>
      </c>
      <c r="S123" s="5">
        <v>49</v>
      </c>
      <c r="T123" s="5">
        <v>37</v>
      </c>
      <c r="U123" s="5">
        <v>94</v>
      </c>
      <c r="V123" s="5">
        <f t="shared" si="12"/>
        <v>255</v>
      </c>
      <c r="W123" s="5">
        <f t="shared" si="13"/>
        <v>63.75</v>
      </c>
      <c r="X123" s="5">
        <v>44</v>
      </c>
      <c r="Y123" s="5">
        <v>50</v>
      </c>
      <c r="Z123" s="5">
        <v>58</v>
      </c>
      <c r="AA123" s="5">
        <v>42</v>
      </c>
      <c r="AB123" s="5">
        <f t="shared" si="14"/>
        <v>194</v>
      </c>
      <c r="AC123" s="5">
        <f t="shared" si="15"/>
        <v>48.5</v>
      </c>
      <c r="AD123" s="5">
        <v>47</v>
      </c>
      <c r="AE123" s="5">
        <v>59</v>
      </c>
      <c r="AF123" s="5">
        <v>99</v>
      </c>
      <c r="AG123" s="5">
        <v>58</v>
      </c>
      <c r="AH123" s="5">
        <f t="shared" si="16"/>
        <v>263</v>
      </c>
      <c r="AI123" s="5">
        <f t="shared" si="17"/>
        <v>65.75</v>
      </c>
      <c r="AJ123" s="5">
        <v>39</v>
      </c>
      <c r="AK123" s="5">
        <v>68</v>
      </c>
      <c r="AL123" s="5">
        <v>41</v>
      </c>
      <c r="AM123" s="5">
        <v>54</v>
      </c>
      <c r="AN123" s="5">
        <f t="shared" si="18"/>
        <v>202</v>
      </c>
      <c r="AO123" s="5">
        <f t="shared" si="19"/>
        <v>50.5</v>
      </c>
      <c r="AP123" s="73"/>
      <c r="AQ123" s="111">
        <f>AVERAGE(Table6[[#This Row],[CA1_Average]],Table6[[#This Row],[CA2_Average]],Table6[[#This Row],[MID_Average]],Table6[[#This Row],[CA3_Average]])</f>
        <v>57.125</v>
      </c>
    </row>
    <row r="124" spans="1:43" ht="30">
      <c r="A124" s="99" t="s">
        <v>254</v>
      </c>
      <c r="B124" s="82" t="s">
        <v>255</v>
      </c>
      <c r="C124" s="4" t="s">
        <v>14</v>
      </c>
      <c r="D124" s="4" t="s">
        <v>3157</v>
      </c>
      <c r="E124" s="5">
        <v>11108348</v>
      </c>
      <c r="F124" s="5">
        <v>1062870631</v>
      </c>
      <c r="G124" s="83" t="s">
        <v>3158</v>
      </c>
      <c r="H124" s="6">
        <v>2</v>
      </c>
      <c r="I124" s="84">
        <v>300</v>
      </c>
      <c r="J124" s="79">
        <v>205</v>
      </c>
      <c r="K124" s="85">
        <v>0.68</v>
      </c>
      <c r="L124" s="11">
        <v>20000</v>
      </c>
      <c r="M124" s="5">
        <v>16907</v>
      </c>
      <c r="N124" s="12">
        <f t="shared" si="10"/>
        <v>17000</v>
      </c>
      <c r="O124" s="12">
        <f t="shared" si="11"/>
        <v>3000</v>
      </c>
      <c r="P124" s="4" t="s">
        <v>2001</v>
      </c>
      <c r="Q124" s="4" t="s">
        <v>2033</v>
      </c>
      <c r="R124" s="5">
        <v>49</v>
      </c>
      <c r="S124" s="5">
        <v>71</v>
      </c>
      <c r="T124" s="5">
        <v>43</v>
      </c>
      <c r="U124" s="5">
        <v>65</v>
      </c>
      <c r="V124" s="5">
        <f t="shared" si="12"/>
        <v>228</v>
      </c>
      <c r="W124" s="5">
        <f t="shared" si="13"/>
        <v>57</v>
      </c>
      <c r="X124" s="5">
        <v>59</v>
      </c>
      <c r="Y124" s="5">
        <v>52</v>
      </c>
      <c r="Z124" s="5">
        <v>98</v>
      </c>
      <c r="AA124" s="5">
        <v>39</v>
      </c>
      <c r="AB124" s="5">
        <f t="shared" si="14"/>
        <v>248</v>
      </c>
      <c r="AC124" s="5">
        <f t="shared" si="15"/>
        <v>62</v>
      </c>
      <c r="AD124" s="5">
        <v>55</v>
      </c>
      <c r="AE124" s="5">
        <v>40</v>
      </c>
      <c r="AF124" s="5">
        <v>90</v>
      </c>
      <c r="AG124" s="5">
        <v>45</v>
      </c>
      <c r="AH124" s="5">
        <f t="shared" si="16"/>
        <v>230</v>
      </c>
      <c r="AI124" s="5">
        <f t="shared" si="17"/>
        <v>57.5</v>
      </c>
      <c r="AJ124" s="5">
        <v>56</v>
      </c>
      <c r="AK124" s="5">
        <v>74</v>
      </c>
      <c r="AL124" s="5">
        <v>92</v>
      </c>
      <c r="AM124" s="5">
        <v>96</v>
      </c>
      <c r="AN124" s="5">
        <f t="shared" si="18"/>
        <v>318</v>
      </c>
      <c r="AO124" s="5">
        <f t="shared" si="19"/>
        <v>79.5</v>
      </c>
      <c r="AP124" s="73"/>
      <c r="AQ124" s="111">
        <f>AVERAGE(Table6[[#This Row],[CA1_Average]],Table6[[#This Row],[CA2_Average]],Table6[[#This Row],[MID_Average]],Table6[[#This Row],[CA3_Average]])</f>
        <v>64</v>
      </c>
    </row>
    <row r="125" spans="1:43" ht="30">
      <c r="A125" s="99" t="s">
        <v>256</v>
      </c>
      <c r="B125" s="82" t="s">
        <v>257</v>
      </c>
      <c r="C125" s="4" t="s">
        <v>11</v>
      </c>
      <c r="D125" s="4" t="s">
        <v>3159</v>
      </c>
      <c r="E125" s="5">
        <v>11101897</v>
      </c>
      <c r="F125" s="5">
        <v>1062945678</v>
      </c>
      <c r="G125" s="83" t="s">
        <v>3160</v>
      </c>
      <c r="H125" s="6">
        <v>2</v>
      </c>
      <c r="I125" s="84">
        <v>300</v>
      </c>
      <c r="J125" s="79">
        <v>289</v>
      </c>
      <c r="K125" s="85">
        <v>0.96</v>
      </c>
      <c r="L125" s="11">
        <v>20000</v>
      </c>
      <c r="M125" s="5">
        <v>9925</v>
      </c>
      <c r="N125" s="12">
        <f t="shared" si="10"/>
        <v>10000</v>
      </c>
      <c r="O125" s="12">
        <f t="shared" si="11"/>
        <v>10000</v>
      </c>
      <c r="P125" s="4" t="s">
        <v>2034</v>
      </c>
      <c r="Q125" s="4" t="s">
        <v>2035</v>
      </c>
      <c r="R125" s="5">
        <v>42</v>
      </c>
      <c r="S125" s="5">
        <v>96</v>
      </c>
      <c r="T125" s="5">
        <v>37</v>
      </c>
      <c r="U125" s="5">
        <v>76</v>
      </c>
      <c r="V125" s="5">
        <f t="shared" si="12"/>
        <v>251</v>
      </c>
      <c r="W125" s="5">
        <f t="shared" si="13"/>
        <v>62.75</v>
      </c>
      <c r="X125" s="5">
        <v>93</v>
      </c>
      <c r="Y125" s="5">
        <v>71</v>
      </c>
      <c r="Z125" s="5">
        <v>79</v>
      </c>
      <c r="AA125" s="5">
        <v>70</v>
      </c>
      <c r="AB125" s="5">
        <f t="shared" si="14"/>
        <v>313</v>
      </c>
      <c r="AC125" s="5">
        <f t="shared" si="15"/>
        <v>78.25</v>
      </c>
      <c r="AD125" s="5">
        <v>98</v>
      </c>
      <c r="AE125" s="5">
        <v>78</v>
      </c>
      <c r="AF125" s="5">
        <v>95</v>
      </c>
      <c r="AG125" s="5">
        <v>85</v>
      </c>
      <c r="AH125" s="5">
        <f t="shared" si="16"/>
        <v>356</v>
      </c>
      <c r="AI125" s="5">
        <f t="shared" si="17"/>
        <v>89</v>
      </c>
      <c r="AJ125" s="5">
        <v>64</v>
      </c>
      <c r="AK125" s="5">
        <v>80</v>
      </c>
      <c r="AL125" s="5">
        <v>47</v>
      </c>
      <c r="AM125" s="5">
        <v>39</v>
      </c>
      <c r="AN125" s="5">
        <f t="shared" si="18"/>
        <v>230</v>
      </c>
      <c r="AO125" s="5">
        <f t="shared" si="19"/>
        <v>57.5</v>
      </c>
      <c r="AP125" s="73"/>
      <c r="AQ125" s="111">
        <f>AVERAGE(Table6[[#This Row],[CA1_Average]],Table6[[#This Row],[CA2_Average]],Table6[[#This Row],[MID_Average]],Table6[[#This Row],[CA3_Average]])</f>
        <v>71.875</v>
      </c>
    </row>
    <row r="126" spans="1:43" ht="30">
      <c r="A126" s="99" t="s">
        <v>258</v>
      </c>
      <c r="B126" s="82" t="s">
        <v>259</v>
      </c>
      <c r="C126" s="4" t="s">
        <v>14</v>
      </c>
      <c r="D126" s="4" t="s">
        <v>3161</v>
      </c>
      <c r="E126" s="5">
        <v>11104531</v>
      </c>
      <c r="F126" s="5">
        <v>1098870051</v>
      </c>
      <c r="G126" s="83" t="s">
        <v>3162</v>
      </c>
      <c r="H126" s="6">
        <v>2</v>
      </c>
      <c r="I126" s="84">
        <v>300</v>
      </c>
      <c r="J126" s="79">
        <v>218</v>
      </c>
      <c r="K126" s="85">
        <v>0.73</v>
      </c>
      <c r="L126" s="11">
        <v>20000</v>
      </c>
      <c r="M126" s="5">
        <v>13193</v>
      </c>
      <c r="N126" s="12">
        <f t="shared" si="10"/>
        <v>13500</v>
      </c>
      <c r="O126" s="12">
        <f t="shared" si="11"/>
        <v>6500</v>
      </c>
      <c r="P126" s="4" t="s">
        <v>1876</v>
      </c>
      <c r="Q126" s="4" t="s">
        <v>2036</v>
      </c>
      <c r="R126" s="5">
        <v>61</v>
      </c>
      <c r="S126" s="5">
        <v>93</v>
      </c>
      <c r="T126" s="5">
        <v>66</v>
      </c>
      <c r="U126" s="5">
        <v>40</v>
      </c>
      <c r="V126" s="5">
        <f t="shared" si="12"/>
        <v>260</v>
      </c>
      <c r="W126" s="5">
        <f t="shared" si="13"/>
        <v>65</v>
      </c>
      <c r="X126" s="5">
        <v>94</v>
      </c>
      <c r="Y126" s="5">
        <v>73</v>
      </c>
      <c r="Z126" s="5">
        <v>86</v>
      </c>
      <c r="AA126" s="5">
        <v>57</v>
      </c>
      <c r="AB126" s="5">
        <f t="shared" si="14"/>
        <v>310</v>
      </c>
      <c r="AC126" s="5">
        <f t="shared" si="15"/>
        <v>77.5</v>
      </c>
      <c r="AD126" s="5">
        <v>72</v>
      </c>
      <c r="AE126" s="5">
        <v>70</v>
      </c>
      <c r="AF126" s="5">
        <v>84</v>
      </c>
      <c r="AG126" s="5">
        <v>63</v>
      </c>
      <c r="AH126" s="5">
        <f t="shared" si="16"/>
        <v>289</v>
      </c>
      <c r="AI126" s="5">
        <f t="shared" si="17"/>
        <v>72.25</v>
      </c>
      <c r="AJ126" s="5">
        <v>98</v>
      </c>
      <c r="AK126" s="5">
        <v>39</v>
      </c>
      <c r="AL126" s="5">
        <v>79</v>
      </c>
      <c r="AM126" s="5">
        <v>49</v>
      </c>
      <c r="AN126" s="5">
        <f t="shared" si="18"/>
        <v>265</v>
      </c>
      <c r="AO126" s="5">
        <f t="shared" si="19"/>
        <v>66.25</v>
      </c>
      <c r="AP126" s="73"/>
      <c r="AQ126" s="111">
        <f>AVERAGE(Table6[[#This Row],[CA1_Average]],Table6[[#This Row],[CA2_Average]],Table6[[#This Row],[MID_Average]],Table6[[#This Row],[CA3_Average]])</f>
        <v>70.25</v>
      </c>
    </row>
    <row r="127" spans="1:43" ht="30">
      <c r="A127" s="99" t="s">
        <v>260</v>
      </c>
      <c r="B127" s="82" t="s">
        <v>261</v>
      </c>
      <c r="C127" s="4" t="s">
        <v>11</v>
      </c>
      <c r="D127" s="4" t="s">
        <v>3163</v>
      </c>
      <c r="E127" s="5">
        <v>11103505</v>
      </c>
      <c r="F127" s="5">
        <v>1099966495</v>
      </c>
      <c r="G127" s="83" t="s">
        <v>3164</v>
      </c>
      <c r="H127" s="6">
        <v>2</v>
      </c>
      <c r="I127" s="84">
        <v>300</v>
      </c>
      <c r="J127" s="79">
        <v>283</v>
      </c>
      <c r="K127" s="85">
        <v>0.94</v>
      </c>
      <c r="L127" s="11">
        <v>20000</v>
      </c>
      <c r="M127" s="5">
        <v>19162</v>
      </c>
      <c r="N127" s="12">
        <f t="shared" si="10"/>
        <v>19500</v>
      </c>
      <c r="O127" s="12">
        <f t="shared" si="11"/>
        <v>500</v>
      </c>
      <c r="P127" s="4" t="s">
        <v>2037</v>
      </c>
      <c r="Q127" s="4" t="s">
        <v>2038</v>
      </c>
      <c r="R127" s="5">
        <v>75</v>
      </c>
      <c r="S127" s="5">
        <v>76</v>
      </c>
      <c r="T127" s="5">
        <v>44</v>
      </c>
      <c r="U127" s="5">
        <v>59</v>
      </c>
      <c r="V127" s="5">
        <f t="shared" si="12"/>
        <v>254</v>
      </c>
      <c r="W127" s="5">
        <f t="shared" si="13"/>
        <v>63.5</v>
      </c>
      <c r="X127" s="5">
        <v>63</v>
      </c>
      <c r="Y127" s="5">
        <v>38</v>
      </c>
      <c r="Z127" s="5">
        <v>40</v>
      </c>
      <c r="AA127" s="5">
        <v>48</v>
      </c>
      <c r="AB127" s="5">
        <f t="shared" si="14"/>
        <v>189</v>
      </c>
      <c r="AC127" s="5">
        <f t="shared" si="15"/>
        <v>47.25</v>
      </c>
      <c r="AD127" s="5">
        <v>75</v>
      </c>
      <c r="AE127" s="5">
        <v>60</v>
      </c>
      <c r="AF127" s="5">
        <v>88</v>
      </c>
      <c r="AG127" s="5">
        <v>40</v>
      </c>
      <c r="AH127" s="5">
        <f t="shared" si="16"/>
        <v>263</v>
      </c>
      <c r="AI127" s="5">
        <f t="shared" si="17"/>
        <v>65.75</v>
      </c>
      <c r="AJ127" s="5">
        <v>54</v>
      </c>
      <c r="AK127" s="5">
        <v>49</v>
      </c>
      <c r="AL127" s="5">
        <v>41</v>
      </c>
      <c r="AM127" s="5">
        <v>63</v>
      </c>
      <c r="AN127" s="5">
        <f t="shared" si="18"/>
        <v>207</v>
      </c>
      <c r="AO127" s="5">
        <f t="shared" si="19"/>
        <v>51.75</v>
      </c>
      <c r="AP127" s="73"/>
      <c r="AQ127" s="111">
        <f>AVERAGE(Table6[[#This Row],[CA1_Average]],Table6[[#This Row],[CA2_Average]],Table6[[#This Row],[MID_Average]],Table6[[#This Row],[CA3_Average]])</f>
        <v>57.0625</v>
      </c>
    </row>
    <row r="128" spans="1:43" ht="30">
      <c r="A128" s="99" t="s">
        <v>262</v>
      </c>
      <c r="B128" s="82" t="s">
        <v>263</v>
      </c>
      <c r="C128" s="4" t="s">
        <v>11</v>
      </c>
      <c r="D128" s="4" t="s">
        <v>3165</v>
      </c>
      <c r="E128" s="5">
        <v>11109744</v>
      </c>
      <c r="F128" s="5">
        <v>1101956239</v>
      </c>
      <c r="G128" s="83" t="s">
        <v>3166</v>
      </c>
      <c r="H128" s="6">
        <v>2</v>
      </c>
      <c r="I128" s="84">
        <v>300</v>
      </c>
      <c r="J128" s="79">
        <v>252</v>
      </c>
      <c r="K128" s="85">
        <v>0.84</v>
      </c>
      <c r="L128" s="11">
        <v>20000</v>
      </c>
      <c r="M128" s="5">
        <v>12733</v>
      </c>
      <c r="N128" s="12">
        <f t="shared" si="10"/>
        <v>13000</v>
      </c>
      <c r="O128" s="12">
        <f t="shared" si="11"/>
        <v>7000</v>
      </c>
      <c r="P128" s="4" t="s">
        <v>1969</v>
      </c>
      <c r="Q128" s="4" t="s">
        <v>2039</v>
      </c>
      <c r="R128" s="5">
        <v>62</v>
      </c>
      <c r="S128" s="5">
        <v>80</v>
      </c>
      <c r="T128" s="5">
        <v>42</v>
      </c>
      <c r="U128" s="5">
        <v>73</v>
      </c>
      <c r="V128" s="5">
        <f t="shared" si="12"/>
        <v>257</v>
      </c>
      <c r="W128" s="5">
        <f t="shared" si="13"/>
        <v>64.25</v>
      </c>
      <c r="X128" s="5">
        <v>87</v>
      </c>
      <c r="Y128" s="5">
        <v>81</v>
      </c>
      <c r="Z128" s="5">
        <v>56</v>
      </c>
      <c r="AA128" s="5">
        <v>43</v>
      </c>
      <c r="AB128" s="5">
        <f t="shared" si="14"/>
        <v>267</v>
      </c>
      <c r="AC128" s="5">
        <f t="shared" si="15"/>
        <v>66.75</v>
      </c>
      <c r="AD128" s="5">
        <v>98</v>
      </c>
      <c r="AE128" s="5">
        <v>51</v>
      </c>
      <c r="AF128" s="5">
        <v>72</v>
      </c>
      <c r="AG128" s="5">
        <v>63</v>
      </c>
      <c r="AH128" s="5">
        <f t="shared" si="16"/>
        <v>284</v>
      </c>
      <c r="AI128" s="5">
        <f t="shared" si="17"/>
        <v>71</v>
      </c>
      <c r="AJ128" s="5">
        <v>70</v>
      </c>
      <c r="AK128" s="5">
        <v>59</v>
      </c>
      <c r="AL128" s="5">
        <v>52</v>
      </c>
      <c r="AM128" s="5">
        <v>98</v>
      </c>
      <c r="AN128" s="5">
        <f t="shared" si="18"/>
        <v>279</v>
      </c>
      <c r="AO128" s="5">
        <f t="shared" si="19"/>
        <v>69.75</v>
      </c>
      <c r="AP128" s="73"/>
      <c r="AQ128" s="111">
        <f>AVERAGE(Table6[[#This Row],[CA1_Average]],Table6[[#This Row],[CA2_Average]],Table6[[#This Row],[MID_Average]],Table6[[#This Row],[CA3_Average]])</f>
        <v>67.9375</v>
      </c>
    </row>
    <row r="129" spans="1:43" ht="30">
      <c r="A129" s="99" t="s">
        <v>264</v>
      </c>
      <c r="B129" s="82" t="s">
        <v>265</v>
      </c>
      <c r="C129" s="4" t="s">
        <v>14</v>
      </c>
      <c r="D129" s="4" t="s">
        <v>3167</v>
      </c>
      <c r="E129" s="5">
        <v>11100428</v>
      </c>
      <c r="F129" s="5">
        <v>1106643680</v>
      </c>
      <c r="G129" s="83" t="s">
        <v>3168</v>
      </c>
      <c r="H129" s="6">
        <v>2</v>
      </c>
      <c r="I129" s="84">
        <v>300</v>
      </c>
      <c r="J129" s="79">
        <v>254</v>
      </c>
      <c r="K129" s="85">
        <v>0.85</v>
      </c>
      <c r="L129" s="11">
        <v>20000</v>
      </c>
      <c r="M129" s="5">
        <v>18612</v>
      </c>
      <c r="N129" s="12">
        <f t="shared" si="10"/>
        <v>19000</v>
      </c>
      <c r="O129" s="12">
        <f t="shared" si="11"/>
        <v>1000</v>
      </c>
      <c r="P129" s="4" t="s">
        <v>1836</v>
      </c>
      <c r="Q129" s="4" t="s">
        <v>2040</v>
      </c>
      <c r="R129" s="5">
        <v>65</v>
      </c>
      <c r="S129" s="5">
        <v>96</v>
      </c>
      <c r="T129" s="5">
        <v>53</v>
      </c>
      <c r="U129" s="5">
        <v>96</v>
      </c>
      <c r="V129" s="5">
        <f t="shared" si="12"/>
        <v>310</v>
      </c>
      <c r="W129" s="5">
        <f t="shared" si="13"/>
        <v>77.5</v>
      </c>
      <c r="X129" s="5">
        <v>98</v>
      </c>
      <c r="Y129" s="5">
        <v>52</v>
      </c>
      <c r="Z129" s="5">
        <v>52</v>
      </c>
      <c r="AA129" s="5">
        <v>80</v>
      </c>
      <c r="AB129" s="5">
        <f t="shared" si="14"/>
        <v>282</v>
      </c>
      <c r="AC129" s="5">
        <f t="shared" si="15"/>
        <v>70.5</v>
      </c>
      <c r="AD129" s="5">
        <v>98</v>
      </c>
      <c r="AE129" s="5">
        <v>83</v>
      </c>
      <c r="AF129" s="5">
        <v>98</v>
      </c>
      <c r="AG129" s="5">
        <v>97</v>
      </c>
      <c r="AH129" s="5">
        <f t="shared" si="16"/>
        <v>376</v>
      </c>
      <c r="AI129" s="5">
        <f t="shared" si="17"/>
        <v>94</v>
      </c>
      <c r="AJ129" s="5">
        <v>93</v>
      </c>
      <c r="AK129" s="5">
        <v>59</v>
      </c>
      <c r="AL129" s="5">
        <v>92</v>
      </c>
      <c r="AM129" s="5">
        <v>66</v>
      </c>
      <c r="AN129" s="5">
        <f t="shared" si="18"/>
        <v>310</v>
      </c>
      <c r="AO129" s="5">
        <f t="shared" si="19"/>
        <v>77.5</v>
      </c>
      <c r="AP129" s="73"/>
      <c r="AQ129" s="111">
        <f>AVERAGE(Table6[[#This Row],[CA1_Average]],Table6[[#This Row],[CA2_Average]],Table6[[#This Row],[MID_Average]],Table6[[#This Row],[CA3_Average]])</f>
        <v>79.875</v>
      </c>
    </row>
    <row r="130" spans="1:43" ht="30">
      <c r="A130" s="99" t="s">
        <v>266</v>
      </c>
      <c r="B130" s="82" t="s">
        <v>267</v>
      </c>
      <c r="C130" s="4" t="s">
        <v>14</v>
      </c>
      <c r="D130" s="4" t="s">
        <v>3169</v>
      </c>
      <c r="E130" s="5">
        <v>11102405</v>
      </c>
      <c r="F130" s="5">
        <v>1122606458</v>
      </c>
      <c r="G130" s="83" t="s">
        <v>3170</v>
      </c>
      <c r="H130" s="6">
        <v>2</v>
      </c>
      <c r="I130" s="84">
        <v>300</v>
      </c>
      <c r="J130" s="79">
        <v>291</v>
      </c>
      <c r="K130" s="85">
        <v>0.97</v>
      </c>
      <c r="L130" s="11">
        <v>20000</v>
      </c>
      <c r="M130" s="5">
        <v>8556</v>
      </c>
      <c r="N130" s="12">
        <f t="shared" ref="N130:N193" si="20">CEILING(M130,500)</f>
        <v>9000</v>
      </c>
      <c r="O130" s="12">
        <f t="shared" ref="O130:O193" si="21">L130-N130</f>
        <v>11000</v>
      </c>
      <c r="P130" s="4" t="s">
        <v>1840</v>
      </c>
      <c r="Q130" s="4" t="s">
        <v>2041</v>
      </c>
      <c r="R130" s="5">
        <v>49</v>
      </c>
      <c r="S130" s="5">
        <v>75</v>
      </c>
      <c r="T130" s="5">
        <v>54</v>
      </c>
      <c r="U130" s="5">
        <v>51</v>
      </c>
      <c r="V130" s="5">
        <f t="shared" ref="V130:V193" si="22">SUM(R130:U130)</f>
        <v>229</v>
      </c>
      <c r="W130" s="5">
        <f t="shared" ref="W130:W193" si="23">AVERAGE(R130:U130)</f>
        <v>57.25</v>
      </c>
      <c r="X130" s="5">
        <v>71</v>
      </c>
      <c r="Y130" s="5">
        <v>71</v>
      </c>
      <c r="Z130" s="5">
        <v>73</v>
      </c>
      <c r="AA130" s="5">
        <v>96</v>
      </c>
      <c r="AB130" s="5">
        <f t="shared" ref="AB130:AB193" si="24">SUM(X130:AA130)</f>
        <v>311</v>
      </c>
      <c r="AC130" s="5">
        <f t="shared" ref="AC130:AC193" si="25">AVERAGE(X130:AA130)</f>
        <v>77.75</v>
      </c>
      <c r="AD130" s="5">
        <v>49</v>
      </c>
      <c r="AE130" s="5">
        <v>86</v>
      </c>
      <c r="AF130" s="5">
        <v>76</v>
      </c>
      <c r="AG130" s="5">
        <v>74</v>
      </c>
      <c r="AH130" s="5">
        <f t="shared" ref="AH130:AH193" si="26">SUM(AD130:AG130)</f>
        <v>285</v>
      </c>
      <c r="AI130" s="5">
        <f t="shared" ref="AI130:AI193" si="27">AVERAGE(AD130:AG130)</f>
        <v>71.25</v>
      </c>
      <c r="AJ130" s="5">
        <v>50</v>
      </c>
      <c r="AK130" s="5">
        <v>48</v>
      </c>
      <c r="AL130" s="5">
        <v>88</v>
      </c>
      <c r="AM130" s="5">
        <v>87</v>
      </c>
      <c r="AN130" s="5">
        <f t="shared" ref="AN130:AN193" si="28">SUM(AJ130:AM130)</f>
        <v>273</v>
      </c>
      <c r="AO130" s="5">
        <f t="shared" ref="AO130:AO193" si="29">AVERAGE(AJ130:AM130)</f>
        <v>68.25</v>
      </c>
      <c r="AP130" s="73"/>
      <c r="AQ130" s="111">
        <f>AVERAGE(Table6[[#This Row],[CA1_Average]],Table6[[#This Row],[CA2_Average]],Table6[[#This Row],[MID_Average]],Table6[[#This Row],[CA3_Average]])</f>
        <v>68.625</v>
      </c>
    </row>
    <row r="131" spans="1:43" ht="30">
      <c r="A131" s="99" t="s">
        <v>268</v>
      </c>
      <c r="B131" s="82" t="s">
        <v>269</v>
      </c>
      <c r="C131" s="4" t="s">
        <v>11</v>
      </c>
      <c r="D131" s="4" t="s">
        <v>3171</v>
      </c>
      <c r="E131" s="5">
        <v>11107729</v>
      </c>
      <c r="F131" s="5">
        <v>1123217534</v>
      </c>
      <c r="G131" s="83" t="s">
        <v>3172</v>
      </c>
      <c r="H131" s="6">
        <v>2</v>
      </c>
      <c r="I131" s="84">
        <v>300</v>
      </c>
      <c r="J131" s="79">
        <v>239</v>
      </c>
      <c r="K131" s="86">
        <v>0.8</v>
      </c>
      <c r="L131" s="11">
        <v>20000</v>
      </c>
      <c r="M131" s="5">
        <v>14165</v>
      </c>
      <c r="N131" s="12">
        <f t="shared" si="20"/>
        <v>14500</v>
      </c>
      <c r="O131" s="12">
        <f t="shared" si="21"/>
        <v>5500</v>
      </c>
      <c r="P131" s="4" t="s">
        <v>1935</v>
      </c>
      <c r="Q131" s="4" t="s">
        <v>2042</v>
      </c>
      <c r="R131" s="5">
        <v>75</v>
      </c>
      <c r="S131" s="5">
        <v>73</v>
      </c>
      <c r="T131" s="5">
        <v>69</v>
      </c>
      <c r="U131" s="5">
        <v>88</v>
      </c>
      <c r="V131" s="5">
        <f t="shared" si="22"/>
        <v>305</v>
      </c>
      <c r="W131" s="5">
        <f t="shared" si="23"/>
        <v>76.25</v>
      </c>
      <c r="X131" s="5">
        <v>89</v>
      </c>
      <c r="Y131" s="5">
        <v>86</v>
      </c>
      <c r="Z131" s="5">
        <v>37</v>
      </c>
      <c r="AA131" s="5">
        <v>65</v>
      </c>
      <c r="AB131" s="5">
        <f t="shared" si="24"/>
        <v>277</v>
      </c>
      <c r="AC131" s="5">
        <f t="shared" si="25"/>
        <v>69.25</v>
      </c>
      <c r="AD131" s="5">
        <v>74</v>
      </c>
      <c r="AE131" s="5">
        <v>83</v>
      </c>
      <c r="AF131" s="5">
        <v>41</v>
      </c>
      <c r="AG131" s="5">
        <v>43</v>
      </c>
      <c r="AH131" s="5">
        <f t="shared" si="26"/>
        <v>241</v>
      </c>
      <c r="AI131" s="5">
        <f t="shared" si="27"/>
        <v>60.25</v>
      </c>
      <c r="AJ131" s="5">
        <v>41</v>
      </c>
      <c r="AK131" s="5">
        <v>41</v>
      </c>
      <c r="AL131" s="5">
        <v>76</v>
      </c>
      <c r="AM131" s="5">
        <v>41</v>
      </c>
      <c r="AN131" s="5">
        <f t="shared" si="28"/>
        <v>199</v>
      </c>
      <c r="AO131" s="5">
        <f t="shared" si="29"/>
        <v>49.75</v>
      </c>
      <c r="AP131" s="73"/>
      <c r="AQ131" s="111">
        <f>AVERAGE(Table6[[#This Row],[CA1_Average]],Table6[[#This Row],[CA2_Average]],Table6[[#This Row],[MID_Average]],Table6[[#This Row],[CA3_Average]])</f>
        <v>63.875</v>
      </c>
    </row>
    <row r="132" spans="1:43" ht="30">
      <c r="A132" s="99" t="s">
        <v>270</v>
      </c>
      <c r="B132" s="82" t="s">
        <v>271</v>
      </c>
      <c r="C132" s="4" t="s">
        <v>14</v>
      </c>
      <c r="D132" s="4" t="s">
        <v>3119</v>
      </c>
      <c r="E132" s="5">
        <v>11108816</v>
      </c>
      <c r="F132" s="5">
        <v>1128738282</v>
      </c>
      <c r="G132" s="83" t="s">
        <v>3173</v>
      </c>
      <c r="H132" s="6">
        <v>2</v>
      </c>
      <c r="I132" s="84">
        <v>300</v>
      </c>
      <c r="J132" s="79">
        <v>248</v>
      </c>
      <c r="K132" s="85">
        <v>0.83</v>
      </c>
      <c r="L132" s="11">
        <v>20000</v>
      </c>
      <c r="M132" s="5">
        <v>10268</v>
      </c>
      <c r="N132" s="12">
        <f t="shared" si="20"/>
        <v>10500</v>
      </c>
      <c r="O132" s="12">
        <f t="shared" si="21"/>
        <v>9500</v>
      </c>
      <c r="P132" s="4" t="s">
        <v>1937</v>
      </c>
      <c r="Q132" s="4" t="s">
        <v>2043</v>
      </c>
      <c r="R132" s="5">
        <v>93</v>
      </c>
      <c r="S132" s="5">
        <v>56</v>
      </c>
      <c r="T132" s="5">
        <v>97</v>
      </c>
      <c r="U132" s="5">
        <v>89</v>
      </c>
      <c r="V132" s="5">
        <f t="shared" si="22"/>
        <v>335</v>
      </c>
      <c r="W132" s="5">
        <f t="shared" si="23"/>
        <v>83.75</v>
      </c>
      <c r="X132" s="5">
        <v>60</v>
      </c>
      <c r="Y132" s="5">
        <v>50</v>
      </c>
      <c r="Z132" s="5">
        <v>82</v>
      </c>
      <c r="AA132" s="5">
        <v>77</v>
      </c>
      <c r="AB132" s="5">
        <f t="shared" si="24"/>
        <v>269</v>
      </c>
      <c r="AC132" s="5">
        <f t="shared" si="25"/>
        <v>67.25</v>
      </c>
      <c r="AD132" s="5">
        <v>79</v>
      </c>
      <c r="AE132" s="5">
        <v>78</v>
      </c>
      <c r="AF132" s="5">
        <v>71</v>
      </c>
      <c r="AG132" s="5">
        <v>54</v>
      </c>
      <c r="AH132" s="5">
        <f t="shared" si="26"/>
        <v>282</v>
      </c>
      <c r="AI132" s="5">
        <f t="shared" si="27"/>
        <v>70.5</v>
      </c>
      <c r="AJ132" s="5">
        <v>50</v>
      </c>
      <c r="AK132" s="5">
        <v>43</v>
      </c>
      <c r="AL132" s="5">
        <v>56</v>
      </c>
      <c r="AM132" s="5">
        <v>39</v>
      </c>
      <c r="AN132" s="5">
        <f t="shared" si="28"/>
        <v>188</v>
      </c>
      <c r="AO132" s="5">
        <f t="shared" si="29"/>
        <v>47</v>
      </c>
      <c r="AP132" s="73"/>
      <c r="AQ132" s="111">
        <f>AVERAGE(Table6[[#This Row],[CA1_Average]],Table6[[#This Row],[CA2_Average]],Table6[[#This Row],[MID_Average]],Table6[[#This Row],[CA3_Average]])</f>
        <v>67.125</v>
      </c>
    </row>
    <row r="133" spans="1:43" ht="30">
      <c r="A133" s="99" t="s">
        <v>272</v>
      </c>
      <c r="B133" s="82" t="s">
        <v>273</v>
      </c>
      <c r="C133" s="4" t="s">
        <v>14</v>
      </c>
      <c r="D133" s="4" t="s">
        <v>3174</v>
      </c>
      <c r="E133" s="5">
        <v>11104851</v>
      </c>
      <c r="F133" s="5">
        <v>1146115526</v>
      </c>
      <c r="G133" s="83" t="s">
        <v>3175</v>
      </c>
      <c r="H133" s="6">
        <v>2</v>
      </c>
      <c r="I133" s="84">
        <v>300</v>
      </c>
      <c r="J133" s="79">
        <v>264</v>
      </c>
      <c r="K133" s="85">
        <v>0.88</v>
      </c>
      <c r="L133" s="11">
        <v>20000</v>
      </c>
      <c r="M133" s="5">
        <v>8671</v>
      </c>
      <c r="N133" s="12">
        <f t="shared" si="20"/>
        <v>9000</v>
      </c>
      <c r="O133" s="12">
        <f t="shared" si="21"/>
        <v>11000</v>
      </c>
      <c r="P133" s="4" t="s">
        <v>1852</v>
      </c>
      <c r="Q133" s="4" t="s">
        <v>2044</v>
      </c>
      <c r="R133" s="5">
        <v>88</v>
      </c>
      <c r="S133" s="5">
        <v>88</v>
      </c>
      <c r="T133" s="5">
        <v>97</v>
      </c>
      <c r="U133" s="5">
        <v>65</v>
      </c>
      <c r="V133" s="5">
        <f t="shared" si="22"/>
        <v>338</v>
      </c>
      <c r="W133" s="5">
        <f t="shared" si="23"/>
        <v>84.5</v>
      </c>
      <c r="X133" s="5">
        <v>53</v>
      </c>
      <c r="Y133" s="5">
        <v>45</v>
      </c>
      <c r="Z133" s="5">
        <v>88</v>
      </c>
      <c r="AA133" s="5">
        <v>85</v>
      </c>
      <c r="AB133" s="5">
        <f t="shared" si="24"/>
        <v>271</v>
      </c>
      <c r="AC133" s="5">
        <f t="shared" si="25"/>
        <v>67.75</v>
      </c>
      <c r="AD133" s="5">
        <v>46</v>
      </c>
      <c r="AE133" s="5">
        <v>60</v>
      </c>
      <c r="AF133" s="5">
        <v>81</v>
      </c>
      <c r="AG133" s="5">
        <v>36</v>
      </c>
      <c r="AH133" s="5">
        <f t="shared" si="26"/>
        <v>223</v>
      </c>
      <c r="AI133" s="5">
        <f t="shared" si="27"/>
        <v>55.75</v>
      </c>
      <c r="AJ133" s="5">
        <v>82</v>
      </c>
      <c r="AK133" s="5">
        <v>93</v>
      </c>
      <c r="AL133" s="5">
        <v>47</v>
      </c>
      <c r="AM133" s="5">
        <v>65</v>
      </c>
      <c r="AN133" s="5">
        <f t="shared" si="28"/>
        <v>287</v>
      </c>
      <c r="AO133" s="5">
        <f t="shared" si="29"/>
        <v>71.75</v>
      </c>
      <c r="AP133" s="73"/>
      <c r="AQ133" s="111">
        <f>AVERAGE(Table6[[#This Row],[CA1_Average]],Table6[[#This Row],[CA2_Average]],Table6[[#This Row],[MID_Average]],Table6[[#This Row],[CA3_Average]])</f>
        <v>69.9375</v>
      </c>
    </row>
    <row r="134" spans="1:43" ht="30">
      <c r="A134" s="99" t="s">
        <v>274</v>
      </c>
      <c r="B134" s="82" t="s">
        <v>275</v>
      </c>
      <c r="C134" s="4" t="s">
        <v>14</v>
      </c>
      <c r="D134" s="4" t="s">
        <v>3176</v>
      </c>
      <c r="E134" s="5">
        <v>11102194</v>
      </c>
      <c r="F134" s="5">
        <v>1146536490</v>
      </c>
      <c r="G134" s="83" t="s">
        <v>3177</v>
      </c>
      <c r="H134" s="6">
        <v>2</v>
      </c>
      <c r="I134" s="84">
        <v>300</v>
      </c>
      <c r="J134" s="79">
        <v>233</v>
      </c>
      <c r="K134" s="85">
        <v>0.78</v>
      </c>
      <c r="L134" s="11">
        <v>20000</v>
      </c>
      <c r="M134" s="5">
        <v>15855</v>
      </c>
      <c r="N134" s="12">
        <f t="shared" si="20"/>
        <v>16000</v>
      </c>
      <c r="O134" s="12">
        <f t="shared" si="21"/>
        <v>4000</v>
      </c>
      <c r="P134" s="4" t="s">
        <v>2045</v>
      </c>
      <c r="Q134" s="4" t="s">
        <v>2046</v>
      </c>
      <c r="R134" s="5">
        <v>66</v>
      </c>
      <c r="S134" s="5">
        <v>86</v>
      </c>
      <c r="T134" s="5">
        <v>42</v>
      </c>
      <c r="U134" s="5">
        <v>49</v>
      </c>
      <c r="V134" s="5">
        <f t="shared" si="22"/>
        <v>243</v>
      </c>
      <c r="W134" s="5">
        <f t="shared" si="23"/>
        <v>60.75</v>
      </c>
      <c r="X134" s="5">
        <v>69</v>
      </c>
      <c r="Y134" s="5">
        <v>85</v>
      </c>
      <c r="Z134" s="5">
        <v>78</v>
      </c>
      <c r="AA134" s="5">
        <v>93</v>
      </c>
      <c r="AB134" s="5">
        <f t="shared" si="24"/>
        <v>325</v>
      </c>
      <c r="AC134" s="5">
        <f t="shared" si="25"/>
        <v>81.25</v>
      </c>
      <c r="AD134" s="5">
        <v>93</v>
      </c>
      <c r="AE134" s="5">
        <v>37</v>
      </c>
      <c r="AF134" s="5">
        <v>97</v>
      </c>
      <c r="AG134" s="5">
        <v>53</v>
      </c>
      <c r="AH134" s="5">
        <f t="shared" si="26"/>
        <v>280</v>
      </c>
      <c r="AI134" s="5">
        <f t="shared" si="27"/>
        <v>70</v>
      </c>
      <c r="AJ134" s="5">
        <v>92</v>
      </c>
      <c r="AK134" s="5">
        <v>98</v>
      </c>
      <c r="AL134" s="5">
        <v>84</v>
      </c>
      <c r="AM134" s="5">
        <v>42</v>
      </c>
      <c r="AN134" s="5">
        <f t="shared" si="28"/>
        <v>316</v>
      </c>
      <c r="AO134" s="5">
        <f t="shared" si="29"/>
        <v>79</v>
      </c>
      <c r="AP134" s="73"/>
      <c r="AQ134" s="111">
        <f>AVERAGE(Table6[[#This Row],[CA1_Average]],Table6[[#This Row],[CA2_Average]],Table6[[#This Row],[MID_Average]],Table6[[#This Row],[CA3_Average]])</f>
        <v>72.75</v>
      </c>
    </row>
    <row r="135" spans="1:43" ht="30">
      <c r="A135" s="99" t="s">
        <v>276</v>
      </c>
      <c r="B135" s="82" t="s">
        <v>277</v>
      </c>
      <c r="C135" s="4" t="s">
        <v>11</v>
      </c>
      <c r="D135" s="4" t="s">
        <v>3178</v>
      </c>
      <c r="E135" s="5">
        <v>11105119</v>
      </c>
      <c r="F135" s="5">
        <v>1151072048</v>
      </c>
      <c r="G135" s="83" t="s">
        <v>3179</v>
      </c>
      <c r="H135" s="6">
        <v>2</v>
      </c>
      <c r="I135" s="84">
        <v>300</v>
      </c>
      <c r="J135" s="79">
        <v>281</v>
      </c>
      <c r="K135" s="85">
        <v>0.94</v>
      </c>
      <c r="L135" s="11">
        <v>20000</v>
      </c>
      <c r="M135" s="5">
        <v>9818</v>
      </c>
      <c r="N135" s="12">
        <f t="shared" si="20"/>
        <v>10000</v>
      </c>
      <c r="O135" s="12">
        <f t="shared" si="21"/>
        <v>10000</v>
      </c>
      <c r="P135" s="4" t="s">
        <v>1980</v>
      </c>
      <c r="Q135" s="4" t="s">
        <v>2047</v>
      </c>
      <c r="R135" s="5">
        <v>99</v>
      </c>
      <c r="S135" s="5">
        <v>63</v>
      </c>
      <c r="T135" s="5">
        <v>52</v>
      </c>
      <c r="U135" s="5">
        <v>79</v>
      </c>
      <c r="V135" s="5">
        <f t="shared" si="22"/>
        <v>293</v>
      </c>
      <c r="W135" s="5">
        <f t="shared" si="23"/>
        <v>73.25</v>
      </c>
      <c r="X135" s="5">
        <v>61</v>
      </c>
      <c r="Y135" s="5">
        <v>37</v>
      </c>
      <c r="Z135" s="5">
        <v>62</v>
      </c>
      <c r="AA135" s="5">
        <v>67</v>
      </c>
      <c r="AB135" s="5">
        <f t="shared" si="24"/>
        <v>227</v>
      </c>
      <c r="AC135" s="5">
        <f t="shared" si="25"/>
        <v>56.75</v>
      </c>
      <c r="AD135" s="5">
        <v>88</v>
      </c>
      <c r="AE135" s="5">
        <v>96</v>
      </c>
      <c r="AF135" s="5">
        <v>95</v>
      </c>
      <c r="AG135" s="5">
        <v>70</v>
      </c>
      <c r="AH135" s="5">
        <f t="shared" si="26"/>
        <v>349</v>
      </c>
      <c r="AI135" s="5">
        <f t="shared" si="27"/>
        <v>87.25</v>
      </c>
      <c r="AJ135" s="5">
        <v>73</v>
      </c>
      <c r="AK135" s="5">
        <v>57</v>
      </c>
      <c r="AL135" s="5">
        <v>44</v>
      </c>
      <c r="AM135" s="5">
        <v>85</v>
      </c>
      <c r="AN135" s="5">
        <f t="shared" si="28"/>
        <v>259</v>
      </c>
      <c r="AO135" s="5">
        <f t="shared" si="29"/>
        <v>64.75</v>
      </c>
      <c r="AP135" s="73"/>
      <c r="AQ135" s="111">
        <f>AVERAGE(Table6[[#This Row],[CA1_Average]],Table6[[#This Row],[CA2_Average]],Table6[[#This Row],[MID_Average]],Table6[[#This Row],[CA3_Average]])</f>
        <v>70.5</v>
      </c>
    </row>
    <row r="136" spans="1:43" ht="30">
      <c r="A136" s="99" t="s">
        <v>278</v>
      </c>
      <c r="B136" s="82" t="s">
        <v>279</v>
      </c>
      <c r="C136" s="4" t="s">
        <v>11</v>
      </c>
      <c r="D136" s="4" t="s">
        <v>3180</v>
      </c>
      <c r="E136" s="5">
        <v>11103219</v>
      </c>
      <c r="F136" s="5">
        <v>1175380992</v>
      </c>
      <c r="G136" s="83" t="s">
        <v>3181</v>
      </c>
      <c r="H136" s="6">
        <v>2</v>
      </c>
      <c r="I136" s="84">
        <v>300</v>
      </c>
      <c r="J136" s="79">
        <v>244</v>
      </c>
      <c r="K136" s="85">
        <v>0.81</v>
      </c>
      <c r="L136" s="11">
        <v>20000</v>
      </c>
      <c r="M136" s="5">
        <v>12413</v>
      </c>
      <c r="N136" s="12">
        <f t="shared" si="20"/>
        <v>12500</v>
      </c>
      <c r="O136" s="12">
        <f t="shared" si="21"/>
        <v>7500</v>
      </c>
      <c r="P136" s="4" t="s">
        <v>1982</v>
      </c>
      <c r="Q136" s="4" t="s">
        <v>2048</v>
      </c>
      <c r="R136" s="5">
        <v>81</v>
      </c>
      <c r="S136" s="5">
        <v>64</v>
      </c>
      <c r="T136" s="5">
        <v>83</v>
      </c>
      <c r="U136" s="5">
        <v>97</v>
      </c>
      <c r="V136" s="5">
        <f t="shared" si="22"/>
        <v>325</v>
      </c>
      <c r="W136" s="5">
        <f t="shared" si="23"/>
        <v>81.25</v>
      </c>
      <c r="X136" s="5">
        <v>74</v>
      </c>
      <c r="Y136" s="5">
        <v>75</v>
      </c>
      <c r="Z136" s="5">
        <v>65</v>
      </c>
      <c r="AA136" s="5">
        <v>63</v>
      </c>
      <c r="AB136" s="5">
        <f t="shared" si="24"/>
        <v>277</v>
      </c>
      <c r="AC136" s="5">
        <f t="shared" si="25"/>
        <v>69.25</v>
      </c>
      <c r="AD136" s="5">
        <v>36</v>
      </c>
      <c r="AE136" s="5">
        <v>36</v>
      </c>
      <c r="AF136" s="5">
        <v>64</v>
      </c>
      <c r="AG136" s="5">
        <v>92</v>
      </c>
      <c r="AH136" s="5">
        <f t="shared" si="26"/>
        <v>228</v>
      </c>
      <c r="AI136" s="5">
        <f t="shared" si="27"/>
        <v>57</v>
      </c>
      <c r="AJ136" s="5">
        <v>99</v>
      </c>
      <c r="AK136" s="5">
        <v>79</v>
      </c>
      <c r="AL136" s="5">
        <v>77</v>
      </c>
      <c r="AM136" s="5">
        <v>97</v>
      </c>
      <c r="AN136" s="5">
        <f t="shared" si="28"/>
        <v>352</v>
      </c>
      <c r="AO136" s="5">
        <f t="shared" si="29"/>
        <v>88</v>
      </c>
      <c r="AP136" s="73"/>
      <c r="AQ136" s="111">
        <f>AVERAGE(Table6[[#This Row],[CA1_Average]],Table6[[#This Row],[CA2_Average]],Table6[[#This Row],[MID_Average]],Table6[[#This Row],[CA3_Average]])</f>
        <v>73.875</v>
      </c>
    </row>
    <row r="137" spans="1:43" ht="30">
      <c r="A137" s="99" t="s">
        <v>280</v>
      </c>
      <c r="B137" s="82" t="s">
        <v>281</v>
      </c>
      <c r="C137" s="4" t="s">
        <v>14</v>
      </c>
      <c r="D137" s="4" t="s">
        <v>3182</v>
      </c>
      <c r="E137" s="5">
        <v>11107470</v>
      </c>
      <c r="F137" s="5">
        <v>1184892943</v>
      </c>
      <c r="G137" s="83" t="s">
        <v>3183</v>
      </c>
      <c r="H137" s="6">
        <v>2</v>
      </c>
      <c r="I137" s="84">
        <v>300</v>
      </c>
      <c r="J137" s="79">
        <v>255</v>
      </c>
      <c r="K137" s="85">
        <v>0.85</v>
      </c>
      <c r="L137" s="11">
        <v>20000</v>
      </c>
      <c r="M137" s="5">
        <v>13345</v>
      </c>
      <c r="N137" s="12">
        <f t="shared" si="20"/>
        <v>13500</v>
      </c>
      <c r="O137" s="12">
        <f t="shared" si="21"/>
        <v>6500</v>
      </c>
      <c r="P137" s="4" t="s">
        <v>2049</v>
      </c>
      <c r="Q137" s="4" t="s">
        <v>2050</v>
      </c>
      <c r="R137" s="5">
        <v>78</v>
      </c>
      <c r="S137" s="5">
        <v>37</v>
      </c>
      <c r="T137" s="5">
        <v>83</v>
      </c>
      <c r="U137" s="5">
        <v>58</v>
      </c>
      <c r="V137" s="5">
        <f t="shared" si="22"/>
        <v>256</v>
      </c>
      <c r="W137" s="5">
        <f t="shared" si="23"/>
        <v>64</v>
      </c>
      <c r="X137" s="5">
        <v>65</v>
      </c>
      <c r="Y137" s="5">
        <v>50</v>
      </c>
      <c r="Z137" s="5">
        <v>85</v>
      </c>
      <c r="AA137" s="5">
        <v>59</v>
      </c>
      <c r="AB137" s="5">
        <f t="shared" si="24"/>
        <v>259</v>
      </c>
      <c r="AC137" s="5">
        <f t="shared" si="25"/>
        <v>64.75</v>
      </c>
      <c r="AD137" s="5">
        <v>40</v>
      </c>
      <c r="AE137" s="5">
        <v>91</v>
      </c>
      <c r="AF137" s="5">
        <v>75</v>
      </c>
      <c r="AG137" s="5">
        <v>83</v>
      </c>
      <c r="AH137" s="5">
        <f t="shared" si="26"/>
        <v>289</v>
      </c>
      <c r="AI137" s="5">
        <f t="shared" si="27"/>
        <v>72.25</v>
      </c>
      <c r="AJ137" s="5">
        <v>66</v>
      </c>
      <c r="AK137" s="5">
        <v>67</v>
      </c>
      <c r="AL137" s="5">
        <v>72</v>
      </c>
      <c r="AM137" s="5">
        <v>61</v>
      </c>
      <c r="AN137" s="5">
        <f t="shared" si="28"/>
        <v>266</v>
      </c>
      <c r="AO137" s="5">
        <f t="shared" si="29"/>
        <v>66.5</v>
      </c>
      <c r="AP137" s="73"/>
      <c r="AQ137" s="111">
        <f>AVERAGE(Table6[[#This Row],[CA1_Average]],Table6[[#This Row],[CA2_Average]],Table6[[#This Row],[MID_Average]],Table6[[#This Row],[CA3_Average]])</f>
        <v>66.875</v>
      </c>
    </row>
    <row r="138" spans="1:43" ht="30">
      <c r="A138" s="99" t="s">
        <v>282</v>
      </c>
      <c r="B138" s="82" t="s">
        <v>283</v>
      </c>
      <c r="C138" s="4" t="s">
        <v>11</v>
      </c>
      <c r="D138" s="4" t="s">
        <v>3184</v>
      </c>
      <c r="E138" s="5">
        <v>11100225</v>
      </c>
      <c r="F138" s="5">
        <v>1214333392</v>
      </c>
      <c r="G138" s="83" t="s">
        <v>3185</v>
      </c>
      <c r="H138" s="6">
        <v>2</v>
      </c>
      <c r="I138" s="84">
        <v>300</v>
      </c>
      <c r="J138" s="79">
        <v>196</v>
      </c>
      <c r="K138" s="85">
        <v>0.65</v>
      </c>
      <c r="L138" s="11">
        <v>20000</v>
      </c>
      <c r="M138" s="5">
        <v>12738</v>
      </c>
      <c r="N138" s="12">
        <f t="shared" si="20"/>
        <v>13000</v>
      </c>
      <c r="O138" s="12">
        <f t="shared" si="21"/>
        <v>7000</v>
      </c>
      <c r="P138" s="4" t="s">
        <v>1858</v>
      </c>
      <c r="Q138" s="4" t="s">
        <v>2051</v>
      </c>
      <c r="R138" s="5">
        <v>58</v>
      </c>
      <c r="S138" s="5">
        <v>45</v>
      </c>
      <c r="T138" s="5">
        <v>69</v>
      </c>
      <c r="U138" s="5">
        <v>88</v>
      </c>
      <c r="V138" s="5">
        <f t="shared" si="22"/>
        <v>260</v>
      </c>
      <c r="W138" s="5">
        <f t="shared" si="23"/>
        <v>65</v>
      </c>
      <c r="X138" s="5">
        <v>67</v>
      </c>
      <c r="Y138" s="5">
        <v>85</v>
      </c>
      <c r="Z138" s="5">
        <v>92</v>
      </c>
      <c r="AA138" s="5">
        <v>59</v>
      </c>
      <c r="AB138" s="5">
        <f t="shared" si="24"/>
        <v>303</v>
      </c>
      <c r="AC138" s="5">
        <f t="shared" si="25"/>
        <v>75.75</v>
      </c>
      <c r="AD138" s="5">
        <v>35</v>
      </c>
      <c r="AE138" s="5">
        <v>84</v>
      </c>
      <c r="AF138" s="5">
        <v>81</v>
      </c>
      <c r="AG138" s="5">
        <v>97</v>
      </c>
      <c r="AH138" s="5">
        <f t="shared" si="26"/>
        <v>297</v>
      </c>
      <c r="AI138" s="5">
        <f t="shared" si="27"/>
        <v>74.25</v>
      </c>
      <c r="AJ138" s="5">
        <v>48</v>
      </c>
      <c r="AK138" s="5">
        <v>87</v>
      </c>
      <c r="AL138" s="5">
        <v>61</v>
      </c>
      <c r="AM138" s="5">
        <v>90</v>
      </c>
      <c r="AN138" s="5">
        <f t="shared" si="28"/>
        <v>286</v>
      </c>
      <c r="AO138" s="5">
        <f t="shared" si="29"/>
        <v>71.5</v>
      </c>
      <c r="AP138" s="73"/>
      <c r="AQ138" s="111">
        <f>AVERAGE(Table6[[#This Row],[CA1_Average]],Table6[[#This Row],[CA2_Average]],Table6[[#This Row],[MID_Average]],Table6[[#This Row],[CA3_Average]])</f>
        <v>71.625</v>
      </c>
    </row>
    <row r="139" spans="1:43" ht="30">
      <c r="A139" s="99" t="s">
        <v>284</v>
      </c>
      <c r="B139" s="82" t="s">
        <v>285</v>
      </c>
      <c r="C139" s="4" t="s">
        <v>11</v>
      </c>
      <c r="D139" s="4" t="s">
        <v>3186</v>
      </c>
      <c r="E139" s="5">
        <v>11100332</v>
      </c>
      <c r="F139" s="5">
        <v>1241434770</v>
      </c>
      <c r="G139" s="83" t="s">
        <v>3187</v>
      </c>
      <c r="H139" s="6">
        <v>2</v>
      </c>
      <c r="I139" s="84">
        <v>300</v>
      </c>
      <c r="J139" s="79">
        <v>193</v>
      </c>
      <c r="K139" s="85">
        <v>0.64</v>
      </c>
      <c r="L139" s="11">
        <v>20000</v>
      </c>
      <c r="M139" s="5">
        <v>10000</v>
      </c>
      <c r="N139" s="12">
        <f t="shared" si="20"/>
        <v>10000</v>
      </c>
      <c r="O139" s="12">
        <f t="shared" si="21"/>
        <v>10000</v>
      </c>
      <c r="P139" s="4" t="s">
        <v>2052</v>
      </c>
      <c r="Q139" s="4" t="s">
        <v>2053</v>
      </c>
      <c r="R139" s="5">
        <v>56</v>
      </c>
      <c r="S139" s="5">
        <v>48</v>
      </c>
      <c r="T139" s="5">
        <v>83</v>
      </c>
      <c r="U139" s="5">
        <v>52</v>
      </c>
      <c r="V139" s="5">
        <f t="shared" si="22"/>
        <v>239</v>
      </c>
      <c r="W139" s="5">
        <f t="shared" si="23"/>
        <v>59.75</v>
      </c>
      <c r="X139" s="5">
        <v>79</v>
      </c>
      <c r="Y139" s="5">
        <v>42</v>
      </c>
      <c r="Z139" s="5">
        <v>46</v>
      </c>
      <c r="AA139" s="5">
        <v>90</v>
      </c>
      <c r="AB139" s="5">
        <f t="shared" si="24"/>
        <v>257</v>
      </c>
      <c r="AC139" s="5">
        <f t="shared" si="25"/>
        <v>64.25</v>
      </c>
      <c r="AD139" s="5">
        <v>88</v>
      </c>
      <c r="AE139" s="5">
        <v>92</v>
      </c>
      <c r="AF139" s="5">
        <v>74</v>
      </c>
      <c r="AG139" s="5">
        <v>39</v>
      </c>
      <c r="AH139" s="5">
        <f t="shared" si="26"/>
        <v>293</v>
      </c>
      <c r="AI139" s="5">
        <f t="shared" si="27"/>
        <v>73.25</v>
      </c>
      <c r="AJ139" s="5">
        <v>47</v>
      </c>
      <c r="AK139" s="5">
        <v>35</v>
      </c>
      <c r="AL139" s="5">
        <v>41</v>
      </c>
      <c r="AM139" s="5">
        <v>86</v>
      </c>
      <c r="AN139" s="5">
        <f t="shared" si="28"/>
        <v>209</v>
      </c>
      <c r="AO139" s="5">
        <f t="shared" si="29"/>
        <v>52.25</v>
      </c>
      <c r="AP139" s="73"/>
      <c r="AQ139" s="111">
        <f>AVERAGE(Table6[[#This Row],[CA1_Average]],Table6[[#This Row],[CA2_Average]],Table6[[#This Row],[MID_Average]],Table6[[#This Row],[CA3_Average]])</f>
        <v>62.375</v>
      </c>
    </row>
    <row r="140" spans="1:43" ht="30">
      <c r="A140" s="99" t="s">
        <v>163</v>
      </c>
      <c r="B140" s="82" t="s">
        <v>286</v>
      </c>
      <c r="C140" s="4" t="s">
        <v>14</v>
      </c>
      <c r="D140" s="4" t="s">
        <v>3188</v>
      </c>
      <c r="E140" s="5">
        <v>11100216</v>
      </c>
      <c r="F140" s="5">
        <v>1246092181</v>
      </c>
      <c r="G140" s="83" t="s">
        <v>3189</v>
      </c>
      <c r="H140" s="6">
        <v>2</v>
      </c>
      <c r="I140" s="84">
        <v>300</v>
      </c>
      <c r="J140" s="79">
        <v>254</v>
      </c>
      <c r="K140" s="85">
        <v>0.85</v>
      </c>
      <c r="L140" s="11">
        <v>20000</v>
      </c>
      <c r="M140" s="5">
        <v>17229</v>
      </c>
      <c r="N140" s="12">
        <f t="shared" si="20"/>
        <v>17500</v>
      </c>
      <c r="O140" s="12">
        <f t="shared" si="21"/>
        <v>2500</v>
      </c>
      <c r="P140" s="4" t="s">
        <v>2054</v>
      </c>
      <c r="Q140" s="4" t="s">
        <v>2055</v>
      </c>
      <c r="R140" s="5">
        <v>45</v>
      </c>
      <c r="S140" s="5">
        <v>78</v>
      </c>
      <c r="T140" s="5">
        <v>42</v>
      </c>
      <c r="U140" s="5">
        <v>61</v>
      </c>
      <c r="V140" s="5">
        <f t="shared" si="22"/>
        <v>226</v>
      </c>
      <c r="W140" s="5">
        <f t="shared" si="23"/>
        <v>56.5</v>
      </c>
      <c r="X140" s="5">
        <v>87</v>
      </c>
      <c r="Y140" s="5">
        <v>71</v>
      </c>
      <c r="Z140" s="5">
        <v>35</v>
      </c>
      <c r="AA140" s="5">
        <v>95</v>
      </c>
      <c r="AB140" s="5">
        <f t="shared" si="24"/>
        <v>288</v>
      </c>
      <c r="AC140" s="5">
        <f t="shared" si="25"/>
        <v>72</v>
      </c>
      <c r="AD140" s="5">
        <v>76</v>
      </c>
      <c r="AE140" s="5">
        <v>53</v>
      </c>
      <c r="AF140" s="5">
        <v>69</v>
      </c>
      <c r="AG140" s="5">
        <v>89</v>
      </c>
      <c r="AH140" s="5">
        <f t="shared" si="26"/>
        <v>287</v>
      </c>
      <c r="AI140" s="5">
        <f t="shared" si="27"/>
        <v>71.75</v>
      </c>
      <c r="AJ140" s="5">
        <v>54</v>
      </c>
      <c r="AK140" s="5">
        <v>94</v>
      </c>
      <c r="AL140" s="5">
        <v>43</v>
      </c>
      <c r="AM140" s="5">
        <v>58</v>
      </c>
      <c r="AN140" s="5">
        <f t="shared" si="28"/>
        <v>249</v>
      </c>
      <c r="AO140" s="5">
        <f t="shared" si="29"/>
        <v>62.25</v>
      </c>
      <c r="AP140" s="73"/>
      <c r="AQ140" s="111">
        <f>AVERAGE(Table6[[#This Row],[CA1_Average]],Table6[[#This Row],[CA2_Average]],Table6[[#This Row],[MID_Average]],Table6[[#This Row],[CA3_Average]])</f>
        <v>65.625</v>
      </c>
    </row>
    <row r="141" spans="1:43" ht="30">
      <c r="A141" s="99" t="s">
        <v>287</v>
      </c>
      <c r="B141" s="82" t="s">
        <v>288</v>
      </c>
      <c r="C141" s="4" t="s">
        <v>14</v>
      </c>
      <c r="D141" s="4" t="s">
        <v>3190</v>
      </c>
      <c r="E141" s="5">
        <v>11107798</v>
      </c>
      <c r="F141" s="5">
        <v>1253591348</v>
      </c>
      <c r="G141" s="83" t="s">
        <v>3191</v>
      </c>
      <c r="H141" s="6">
        <v>2</v>
      </c>
      <c r="I141" s="84">
        <v>300</v>
      </c>
      <c r="J141" s="79">
        <v>284</v>
      </c>
      <c r="K141" s="85">
        <v>0.95</v>
      </c>
      <c r="L141" s="11">
        <v>20000</v>
      </c>
      <c r="M141" s="5">
        <v>17876</v>
      </c>
      <c r="N141" s="12">
        <f t="shared" si="20"/>
        <v>18000</v>
      </c>
      <c r="O141" s="12">
        <f t="shared" si="21"/>
        <v>2000</v>
      </c>
      <c r="P141" s="4" t="s">
        <v>2056</v>
      </c>
      <c r="Q141" s="4" t="s">
        <v>2057</v>
      </c>
      <c r="R141" s="5">
        <v>65</v>
      </c>
      <c r="S141" s="5">
        <v>76</v>
      </c>
      <c r="T141" s="5">
        <v>53</v>
      </c>
      <c r="U141" s="5">
        <v>65</v>
      </c>
      <c r="V141" s="5">
        <f t="shared" si="22"/>
        <v>259</v>
      </c>
      <c r="W141" s="5">
        <f t="shared" si="23"/>
        <v>64.75</v>
      </c>
      <c r="X141" s="5">
        <v>75</v>
      </c>
      <c r="Y141" s="5">
        <v>54</v>
      </c>
      <c r="Z141" s="5">
        <v>68</v>
      </c>
      <c r="AA141" s="5">
        <v>63</v>
      </c>
      <c r="AB141" s="5">
        <f t="shared" si="24"/>
        <v>260</v>
      </c>
      <c r="AC141" s="5">
        <f t="shared" si="25"/>
        <v>65</v>
      </c>
      <c r="AD141" s="5">
        <v>61</v>
      </c>
      <c r="AE141" s="5">
        <v>60</v>
      </c>
      <c r="AF141" s="5">
        <v>57</v>
      </c>
      <c r="AG141" s="5">
        <v>98</v>
      </c>
      <c r="AH141" s="5">
        <f t="shared" si="26"/>
        <v>276</v>
      </c>
      <c r="AI141" s="5">
        <f t="shared" si="27"/>
        <v>69</v>
      </c>
      <c r="AJ141" s="5">
        <v>90</v>
      </c>
      <c r="AK141" s="5">
        <v>67</v>
      </c>
      <c r="AL141" s="5">
        <v>71</v>
      </c>
      <c r="AM141" s="5">
        <v>56</v>
      </c>
      <c r="AN141" s="5">
        <f t="shared" si="28"/>
        <v>284</v>
      </c>
      <c r="AO141" s="5">
        <f t="shared" si="29"/>
        <v>71</v>
      </c>
      <c r="AP141" s="73"/>
      <c r="AQ141" s="111">
        <f>AVERAGE(Table6[[#This Row],[CA1_Average]],Table6[[#This Row],[CA2_Average]],Table6[[#This Row],[MID_Average]],Table6[[#This Row],[CA3_Average]])</f>
        <v>67.4375</v>
      </c>
    </row>
    <row r="142" spans="1:43" ht="30">
      <c r="A142" s="99" t="s">
        <v>289</v>
      </c>
      <c r="B142" s="82" t="s">
        <v>290</v>
      </c>
      <c r="C142" s="4" t="s">
        <v>11</v>
      </c>
      <c r="D142" s="4" t="s">
        <v>3192</v>
      </c>
      <c r="E142" s="5">
        <v>11100134</v>
      </c>
      <c r="F142" s="5">
        <v>1269626341</v>
      </c>
      <c r="G142" s="83" t="s">
        <v>3193</v>
      </c>
      <c r="H142" s="6">
        <v>2</v>
      </c>
      <c r="I142" s="84">
        <v>300</v>
      </c>
      <c r="J142" s="79">
        <v>289</v>
      </c>
      <c r="K142" s="85">
        <v>0.96</v>
      </c>
      <c r="L142" s="11">
        <v>20000</v>
      </c>
      <c r="M142" s="5">
        <v>10468</v>
      </c>
      <c r="N142" s="12">
        <f t="shared" si="20"/>
        <v>10500</v>
      </c>
      <c r="O142" s="12">
        <f t="shared" si="21"/>
        <v>9500</v>
      </c>
      <c r="P142" s="4" t="s">
        <v>2058</v>
      </c>
      <c r="Q142" s="4" t="s">
        <v>2059</v>
      </c>
      <c r="R142" s="5">
        <v>45</v>
      </c>
      <c r="S142" s="5">
        <v>90</v>
      </c>
      <c r="T142" s="5">
        <v>92</v>
      </c>
      <c r="U142" s="5">
        <v>46</v>
      </c>
      <c r="V142" s="5">
        <f t="shared" si="22"/>
        <v>273</v>
      </c>
      <c r="W142" s="5">
        <f t="shared" si="23"/>
        <v>68.25</v>
      </c>
      <c r="X142" s="5">
        <v>38</v>
      </c>
      <c r="Y142" s="5">
        <v>41</v>
      </c>
      <c r="Z142" s="5">
        <v>46</v>
      </c>
      <c r="AA142" s="5">
        <v>82</v>
      </c>
      <c r="AB142" s="5">
        <f t="shared" si="24"/>
        <v>207</v>
      </c>
      <c r="AC142" s="5">
        <f t="shared" si="25"/>
        <v>51.75</v>
      </c>
      <c r="AD142" s="5">
        <v>94</v>
      </c>
      <c r="AE142" s="5">
        <v>36</v>
      </c>
      <c r="AF142" s="5">
        <v>69</v>
      </c>
      <c r="AG142" s="5">
        <v>92</v>
      </c>
      <c r="AH142" s="5">
        <f t="shared" si="26"/>
        <v>291</v>
      </c>
      <c r="AI142" s="5">
        <f t="shared" si="27"/>
        <v>72.75</v>
      </c>
      <c r="AJ142" s="5">
        <v>54</v>
      </c>
      <c r="AK142" s="5">
        <v>53</v>
      </c>
      <c r="AL142" s="5">
        <v>89</v>
      </c>
      <c r="AM142" s="5">
        <v>83</v>
      </c>
      <c r="AN142" s="5">
        <f t="shared" si="28"/>
        <v>279</v>
      </c>
      <c r="AO142" s="5">
        <f t="shared" si="29"/>
        <v>69.75</v>
      </c>
      <c r="AP142" s="73"/>
      <c r="AQ142" s="111">
        <f>AVERAGE(Table6[[#This Row],[CA1_Average]],Table6[[#This Row],[CA2_Average]],Table6[[#This Row],[MID_Average]],Table6[[#This Row],[CA3_Average]])</f>
        <v>65.625</v>
      </c>
    </row>
    <row r="143" spans="1:43" ht="30">
      <c r="A143" s="99" t="s">
        <v>291</v>
      </c>
      <c r="B143" s="82" t="s">
        <v>292</v>
      </c>
      <c r="C143" s="4" t="s">
        <v>14</v>
      </c>
      <c r="D143" s="4" t="s">
        <v>3194</v>
      </c>
      <c r="E143" s="5">
        <v>11104484</v>
      </c>
      <c r="F143" s="5">
        <v>1282391586</v>
      </c>
      <c r="G143" s="83" t="s">
        <v>3195</v>
      </c>
      <c r="H143" s="6">
        <v>2</v>
      </c>
      <c r="I143" s="84">
        <v>300</v>
      </c>
      <c r="J143" s="79">
        <v>210</v>
      </c>
      <c r="K143" s="86">
        <v>0.7</v>
      </c>
      <c r="L143" s="11">
        <v>20000</v>
      </c>
      <c r="M143" s="5">
        <v>17408</v>
      </c>
      <c r="N143" s="12">
        <f t="shared" si="20"/>
        <v>17500</v>
      </c>
      <c r="O143" s="12">
        <f t="shared" si="21"/>
        <v>2500</v>
      </c>
      <c r="P143" s="4" t="s">
        <v>1898</v>
      </c>
      <c r="Q143" s="4" t="s">
        <v>2060</v>
      </c>
      <c r="R143" s="5">
        <v>88</v>
      </c>
      <c r="S143" s="5">
        <v>82</v>
      </c>
      <c r="T143" s="5">
        <v>79</v>
      </c>
      <c r="U143" s="5">
        <v>95</v>
      </c>
      <c r="V143" s="5">
        <f t="shared" si="22"/>
        <v>344</v>
      </c>
      <c r="W143" s="5">
        <f t="shared" si="23"/>
        <v>86</v>
      </c>
      <c r="X143" s="5">
        <v>65</v>
      </c>
      <c r="Y143" s="5">
        <v>57</v>
      </c>
      <c r="Z143" s="5">
        <v>49</v>
      </c>
      <c r="AA143" s="5">
        <v>79</v>
      </c>
      <c r="AB143" s="5">
        <f t="shared" si="24"/>
        <v>250</v>
      </c>
      <c r="AC143" s="5">
        <f t="shared" si="25"/>
        <v>62.5</v>
      </c>
      <c r="AD143" s="5">
        <v>44</v>
      </c>
      <c r="AE143" s="5">
        <v>74</v>
      </c>
      <c r="AF143" s="5">
        <v>62</v>
      </c>
      <c r="AG143" s="5">
        <v>66</v>
      </c>
      <c r="AH143" s="5">
        <f t="shared" si="26"/>
        <v>246</v>
      </c>
      <c r="AI143" s="5">
        <f t="shared" si="27"/>
        <v>61.5</v>
      </c>
      <c r="AJ143" s="5">
        <v>55</v>
      </c>
      <c r="AK143" s="5">
        <v>83</v>
      </c>
      <c r="AL143" s="5">
        <v>89</v>
      </c>
      <c r="AM143" s="5">
        <v>78</v>
      </c>
      <c r="AN143" s="5">
        <f t="shared" si="28"/>
        <v>305</v>
      </c>
      <c r="AO143" s="5">
        <f t="shared" si="29"/>
        <v>76.25</v>
      </c>
      <c r="AP143" s="73"/>
      <c r="AQ143" s="111">
        <f>AVERAGE(Table6[[#This Row],[CA1_Average]],Table6[[#This Row],[CA2_Average]],Table6[[#This Row],[MID_Average]],Table6[[#This Row],[CA3_Average]])</f>
        <v>71.5625</v>
      </c>
    </row>
    <row r="144" spans="1:43" ht="30">
      <c r="A144" s="99" t="s">
        <v>293</v>
      </c>
      <c r="B144" s="82" t="s">
        <v>294</v>
      </c>
      <c r="C144" s="4" t="s">
        <v>11</v>
      </c>
      <c r="D144" s="4" t="s">
        <v>3196</v>
      </c>
      <c r="E144" s="5">
        <v>11100448</v>
      </c>
      <c r="F144" s="5">
        <v>1284927300</v>
      </c>
      <c r="G144" s="83" t="s">
        <v>3197</v>
      </c>
      <c r="H144" s="6">
        <v>2</v>
      </c>
      <c r="I144" s="84">
        <v>300</v>
      </c>
      <c r="J144" s="79">
        <v>258</v>
      </c>
      <c r="K144" s="85">
        <v>0.86</v>
      </c>
      <c r="L144" s="11">
        <v>20000</v>
      </c>
      <c r="M144" s="5">
        <v>16645</v>
      </c>
      <c r="N144" s="12">
        <f t="shared" si="20"/>
        <v>17000</v>
      </c>
      <c r="O144" s="12">
        <f t="shared" si="21"/>
        <v>3000</v>
      </c>
      <c r="P144" s="4" t="s">
        <v>2020</v>
      </c>
      <c r="Q144" s="4" t="s">
        <v>2061</v>
      </c>
      <c r="R144" s="5">
        <v>50</v>
      </c>
      <c r="S144" s="5">
        <v>56</v>
      </c>
      <c r="T144" s="5">
        <v>74</v>
      </c>
      <c r="U144" s="5">
        <v>45</v>
      </c>
      <c r="V144" s="5">
        <f t="shared" si="22"/>
        <v>225</v>
      </c>
      <c r="W144" s="5">
        <f t="shared" si="23"/>
        <v>56.25</v>
      </c>
      <c r="X144" s="5">
        <v>96</v>
      </c>
      <c r="Y144" s="5">
        <v>70</v>
      </c>
      <c r="Z144" s="5">
        <v>47</v>
      </c>
      <c r="AA144" s="5">
        <v>40</v>
      </c>
      <c r="AB144" s="5">
        <f t="shared" si="24"/>
        <v>253</v>
      </c>
      <c r="AC144" s="5">
        <f t="shared" si="25"/>
        <v>63.25</v>
      </c>
      <c r="AD144" s="5">
        <v>40</v>
      </c>
      <c r="AE144" s="5">
        <v>82</v>
      </c>
      <c r="AF144" s="5">
        <v>95</v>
      </c>
      <c r="AG144" s="5">
        <v>94</v>
      </c>
      <c r="AH144" s="5">
        <f t="shared" si="26"/>
        <v>311</v>
      </c>
      <c r="AI144" s="5">
        <f t="shared" si="27"/>
        <v>77.75</v>
      </c>
      <c r="AJ144" s="5">
        <v>63</v>
      </c>
      <c r="AK144" s="5">
        <v>78</v>
      </c>
      <c r="AL144" s="5">
        <v>99</v>
      </c>
      <c r="AM144" s="5">
        <v>41</v>
      </c>
      <c r="AN144" s="5">
        <f t="shared" si="28"/>
        <v>281</v>
      </c>
      <c r="AO144" s="5">
        <f t="shared" si="29"/>
        <v>70.25</v>
      </c>
      <c r="AP144" s="73"/>
      <c r="AQ144" s="111">
        <f>AVERAGE(Table6[[#This Row],[CA1_Average]],Table6[[#This Row],[CA2_Average]],Table6[[#This Row],[MID_Average]],Table6[[#This Row],[CA3_Average]])</f>
        <v>66.875</v>
      </c>
    </row>
    <row r="145" spans="1:43" ht="30">
      <c r="A145" s="99" t="s">
        <v>295</v>
      </c>
      <c r="B145" s="82" t="s">
        <v>296</v>
      </c>
      <c r="C145" s="4" t="s">
        <v>11</v>
      </c>
      <c r="D145" s="4" t="s">
        <v>3198</v>
      </c>
      <c r="E145" s="5">
        <v>11107413</v>
      </c>
      <c r="F145" s="5">
        <v>1302516150</v>
      </c>
      <c r="G145" s="83" t="s">
        <v>3199</v>
      </c>
      <c r="H145" s="6">
        <v>2</v>
      </c>
      <c r="I145" s="84">
        <v>300</v>
      </c>
      <c r="J145" s="79">
        <v>195</v>
      </c>
      <c r="K145" s="85">
        <v>0.65</v>
      </c>
      <c r="L145" s="11">
        <v>20000</v>
      </c>
      <c r="M145" s="5">
        <v>13147</v>
      </c>
      <c r="N145" s="12">
        <f t="shared" si="20"/>
        <v>13500</v>
      </c>
      <c r="O145" s="12">
        <f t="shared" si="21"/>
        <v>6500</v>
      </c>
      <c r="P145" s="4" t="s">
        <v>2023</v>
      </c>
      <c r="Q145" s="4" t="s">
        <v>2062</v>
      </c>
      <c r="R145" s="5">
        <v>64</v>
      </c>
      <c r="S145" s="5">
        <v>47</v>
      </c>
      <c r="T145" s="5">
        <v>58</v>
      </c>
      <c r="U145" s="5">
        <v>57</v>
      </c>
      <c r="V145" s="5">
        <f t="shared" si="22"/>
        <v>226</v>
      </c>
      <c r="W145" s="5">
        <f t="shared" si="23"/>
        <v>56.5</v>
      </c>
      <c r="X145" s="5">
        <v>88</v>
      </c>
      <c r="Y145" s="5">
        <v>89</v>
      </c>
      <c r="Z145" s="5">
        <v>88</v>
      </c>
      <c r="AA145" s="5">
        <v>92</v>
      </c>
      <c r="AB145" s="5">
        <f t="shared" si="24"/>
        <v>357</v>
      </c>
      <c r="AC145" s="5">
        <f t="shared" si="25"/>
        <v>89.25</v>
      </c>
      <c r="AD145" s="5">
        <v>94</v>
      </c>
      <c r="AE145" s="5">
        <v>49</v>
      </c>
      <c r="AF145" s="5">
        <v>58</v>
      </c>
      <c r="AG145" s="5">
        <v>43</v>
      </c>
      <c r="AH145" s="5">
        <f t="shared" si="26"/>
        <v>244</v>
      </c>
      <c r="AI145" s="5">
        <f t="shared" si="27"/>
        <v>61</v>
      </c>
      <c r="AJ145" s="5">
        <v>45</v>
      </c>
      <c r="AK145" s="5">
        <v>86</v>
      </c>
      <c r="AL145" s="5">
        <v>51</v>
      </c>
      <c r="AM145" s="5">
        <v>41</v>
      </c>
      <c r="AN145" s="5">
        <f t="shared" si="28"/>
        <v>223</v>
      </c>
      <c r="AO145" s="5">
        <f t="shared" si="29"/>
        <v>55.75</v>
      </c>
      <c r="AP145" s="73"/>
      <c r="AQ145" s="111">
        <f>AVERAGE(Table6[[#This Row],[CA1_Average]],Table6[[#This Row],[CA2_Average]],Table6[[#This Row],[MID_Average]],Table6[[#This Row],[CA3_Average]])</f>
        <v>65.625</v>
      </c>
    </row>
    <row r="146" spans="1:43" ht="30">
      <c r="A146" s="99" t="s">
        <v>297</v>
      </c>
      <c r="B146" s="82" t="s">
        <v>298</v>
      </c>
      <c r="C146" s="4" t="s">
        <v>11</v>
      </c>
      <c r="D146" s="4" t="s">
        <v>3200</v>
      </c>
      <c r="E146" s="5">
        <v>11104440</v>
      </c>
      <c r="F146" s="5">
        <v>1305854821</v>
      </c>
      <c r="G146" s="83" t="s">
        <v>3201</v>
      </c>
      <c r="H146" s="6">
        <v>2</v>
      </c>
      <c r="I146" s="84">
        <v>300</v>
      </c>
      <c r="J146" s="79">
        <v>289</v>
      </c>
      <c r="K146" s="85">
        <v>0.96</v>
      </c>
      <c r="L146" s="11">
        <v>20000</v>
      </c>
      <c r="M146" s="5">
        <v>9236</v>
      </c>
      <c r="N146" s="12">
        <f t="shared" si="20"/>
        <v>9500</v>
      </c>
      <c r="O146" s="12">
        <f t="shared" si="21"/>
        <v>10500</v>
      </c>
      <c r="P146" s="4" t="s">
        <v>1955</v>
      </c>
      <c r="Q146" s="4" t="s">
        <v>2063</v>
      </c>
      <c r="R146" s="5">
        <v>40</v>
      </c>
      <c r="S146" s="5">
        <v>91</v>
      </c>
      <c r="T146" s="5">
        <v>84</v>
      </c>
      <c r="U146" s="5">
        <v>79</v>
      </c>
      <c r="V146" s="5">
        <f t="shared" si="22"/>
        <v>294</v>
      </c>
      <c r="W146" s="5">
        <f t="shared" si="23"/>
        <v>73.5</v>
      </c>
      <c r="X146" s="5">
        <v>71</v>
      </c>
      <c r="Y146" s="5">
        <v>41</v>
      </c>
      <c r="Z146" s="5">
        <v>90</v>
      </c>
      <c r="AA146" s="5">
        <v>80</v>
      </c>
      <c r="AB146" s="5">
        <f t="shared" si="24"/>
        <v>282</v>
      </c>
      <c r="AC146" s="5">
        <f t="shared" si="25"/>
        <v>70.5</v>
      </c>
      <c r="AD146" s="5">
        <v>81</v>
      </c>
      <c r="AE146" s="5">
        <v>78</v>
      </c>
      <c r="AF146" s="5">
        <v>65</v>
      </c>
      <c r="AG146" s="5">
        <v>87</v>
      </c>
      <c r="AH146" s="5">
        <f t="shared" si="26"/>
        <v>311</v>
      </c>
      <c r="AI146" s="5">
        <f t="shared" si="27"/>
        <v>77.75</v>
      </c>
      <c r="AJ146" s="5">
        <v>49</v>
      </c>
      <c r="AK146" s="5">
        <v>88</v>
      </c>
      <c r="AL146" s="5">
        <v>83</v>
      </c>
      <c r="AM146" s="5">
        <v>70</v>
      </c>
      <c r="AN146" s="5">
        <f t="shared" si="28"/>
        <v>290</v>
      </c>
      <c r="AO146" s="5">
        <f t="shared" si="29"/>
        <v>72.5</v>
      </c>
      <c r="AP146" s="73"/>
      <c r="AQ146" s="111">
        <f>AVERAGE(Table6[[#This Row],[CA1_Average]],Table6[[#This Row],[CA2_Average]],Table6[[#This Row],[MID_Average]],Table6[[#This Row],[CA3_Average]])</f>
        <v>73.5625</v>
      </c>
    </row>
    <row r="147" spans="1:43" ht="30">
      <c r="A147" s="99" t="s">
        <v>299</v>
      </c>
      <c r="B147" s="82" t="s">
        <v>300</v>
      </c>
      <c r="C147" s="4" t="s">
        <v>14</v>
      </c>
      <c r="D147" s="4" t="s">
        <v>3202</v>
      </c>
      <c r="E147" s="5">
        <v>11105608</v>
      </c>
      <c r="F147" s="5">
        <v>1305870011</v>
      </c>
      <c r="G147" s="83" t="s">
        <v>3203</v>
      </c>
      <c r="H147" s="6">
        <v>2</v>
      </c>
      <c r="I147" s="84">
        <v>300</v>
      </c>
      <c r="J147" s="79">
        <v>241</v>
      </c>
      <c r="K147" s="86">
        <v>0.8</v>
      </c>
      <c r="L147" s="11">
        <v>20000</v>
      </c>
      <c r="M147" s="5">
        <v>18810</v>
      </c>
      <c r="N147" s="12">
        <f t="shared" si="20"/>
        <v>19000</v>
      </c>
      <c r="O147" s="12">
        <f t="shared" si="21"/>
        <v>1000</v>
      </c>
      <c r="P147" s="4" t="s">
        <v>1868</v>
      </c>
      <c r="Q147" s="4" t="s">
        <v>2064</v>
      </c>
      <c r="R147" s="5">
        <v>80</v>
      </c>
      <c r="S147" s="5">
        <v>93</v>
      </c>
      <c r="T147" s="5">
        <v>41</v>
      </c>
      <c r="U147" s="5">
        <v>74</v>
      </c>
      <c r="V147" s="5">
        <f t="shared" si="22"/>
        <v>288</v>
      </c>
      <c r="W147" s="5">
        <f t="shared" si="23"/>
        <v>72</v>
      </c>
      <c r="X147" s="5">
        <v>77</v>
      </c>
      <c r="Y147" s="5">
        <v>55</v>
      </c>
      <c r="Z147" s="5">
        <v>40</v>
      </c>
      <c r="AA147" s="5">
        <v>88</v>
      </c>
      <c r="AB147" s="5">
        <f t="shared" si="24"/>
        <v>260</v>
      </c>
      <c r="AC147" s="5">
        <f t="shared" si="25"/>
        <v>65</v>
      </c>
      <c r="AD147" s="5">
        <v>74</v>
      </c>
      <c r="AE147" s="5">
        <v>92</v>
      </c>
      <c r="AF147" s="5">
        <v>38</v>
      </c>
      <c r="AG147" s="5">
        <v>73</v>
      </c>
      <c r="AH147" s="5">
        <f t="shared" si="26"/>
        <v>277</v>
      </c>
      <c r="AI147" s="5">
        <f t="shared" si="27"/>
        <v>69.25</v>
      </c>
      <c r="AJ147" s="5">
        <v>44</v>
      </c>
      <c r="AK147" s="5">
        <v>56</v>
      </c>
      <c r="AL147" s="5">
        <v>61</v>
      </c>
      <c r="AM147" s="5">
        <v>46</v>
      </c>
      <c r="AN147" s="5">
        <f t="shared" si="28"/>
        <v>207</v>
      </c>
      <c r="AO147" s="5">
        <f t="shared" si="29"/>
        <v>51.75</v>
      </c>
      <c r="AP147" s="73"/>
      <c r="AQ147" s="111">
        <f>AVERAGE(Table6[[#This Row],[CA1_Average]],Table6[[#This Row],[CA2_Average]],Table6[[#This Row],[MID_Average]],Table6[[#This Row],[CA3_Average]])</f>
        <v>64.5</v>
      </c>
    </row>
    <row r="148" spans="1:43" ht="30">
      <c r="A148" s="99" t="s">
        <v>301</v>
      </c>
      <c r="B148" s="82" t="s">
        <v>302</v>
      </c>
      <c r="C148" s="4" t="s">
        <v>11</v>
      </c>
      <c r="D148" s="4" t="s">
        <v>3147</v>
      </c>
      <c r="E148" s="5">
        <v>11101819</v>
      </c>
      <c r="F148" s="5">
        <v>1309736479</v>
      </c>
      <c r="G148" s="83" t="s">
        <v>3204</v>
      </c>
      <c r="H148" s="6">
        <v>2</v>
      </c>
      <c r="I148" s="84">
        <v>300</v>
      </c>
      <c r="J148" s="79">
        <v>264</v>
      </c>
      <c r="K148" s="85">
        <v>0.88</v>
      </c>
      <c r="L148" s="11">
        <v>20000</v>
      </c>
      <c r="M148" s="5">
        <v>15353</v>
      </c>
      <c r="N148" s="12">
        <f t="shared" si="20"/>
        <v>15500</v>
      </c>
      <c r="O148" s="12">
        <f t="shared" si="21"/>
        <v>4500</v>
      </c>
      <c r="P148" s="4" t="s">
        <v>1916</v>
      </c>
      <c r="Q148" s="4" t="s">
        <v>2065</v>
      </c>
      <c r="R148" s="5">
        <v>66</v>
      </c>
      <c r="S148" s="5">
        <v>54</v>
      </c>
      <c r="T148" s="5">
        <v>50</v>
      </c>
      <c r="U148" s="5">
        <v>97</v>
      </c>
      <c r="V148" s="5">
        <f t="shared" si="22"/>
        <v>267</v>
      </c>
      <c r="W148" s="5">
        <f t="shared" si="23"/>
        <v>66.75</v>
      </c>
      <c r="X148" s="5">
        <v>93</v>
      </c>
      <c r="Y148" s="5">
        <v>85</v>
      </c>
      <c r="Z148" s="5">
        <v>79</v>
      </c>
      <c r="AA148" s="5">
        <v>36</v>
      </c>
      <c r="AB148" s="5">
        <f t="shared" si="24"/>
        <v>293</v>
      </c>
      <c r="AC148" s="5">
        <f t="shared" si="25"/>
        <v>73.25</v>
      </c>
      <c r="AD148" s="5">
        <v>98</v>
      </c>
      <c r="AE148" s="5">
        <v>45</v>
      </c>
      <c r="AF148" s="5">
        <v>60</v>
      </c>
      <c r="AG148" s="5">
        <v>93</v>
      </c>
      <c r="AH148" s="5">
        <f t="shared" si="26"/>
        <v>296</v>
      </c>
      <c r="AI148" s="5">
        <f t="shared" si="27"/>
        <v>74</v>
      </c>
      <c r="AJ148" s="5">
        <v>51</v>
      </c>
      <c r="AK148" s="5">
        <v>57</v>
      </c>
      <c r="AL148" s="5">
        <v>42</v>
      </c>
      <c r="AM148" s="5">
        <v>76</v>
      </c>
      <c r="AN148" s="5">
        <f t="shared" si="28"/>
        <v>226</v>
      </c>
      <c r="AO148" s="5">
        <f t="shared" si="29"/>
        <v>56.5</v>
      </c>
      <c r="AP148" s="73"/>
      <c r="AQ148" s="111">
        <f>AVERAGE(Table6[[#This Row],[CA1_Average]],Table6[[#This Row],[CA2_Average]],Table6[[#This Row],[MID_Average]],Table6[[#This Row],[CA3_Average]])</f>
        <v>67.625</v>
      </c>
    </row>
    <row r="149" spans="1:43" ht="30">
      <c r="A149" s="99" t="s">
        <v>303</v>
      </c>
      <c r="B149" s="82" t="s">
        <v>304</v>
      </c>
      <c r="C149" s="4" t="s">
        <v>14</v>
      </c>
      <c r="D149" s="4" t="s">
        <v>3109</v>
      </c>
      <c r="E149" s="5">
        <v>11102149</v>
      </c>
      <c r="F149" s="5">
        <v>1319643761</v>
      </c>
      <c r="G149" s="83" t="s">
        <v>3205</v>
      </c>
      <c r="H149" s="6">
        <v>2</v>
      </c>
      <c r="I149" s="84">
        <v>300</v>
      </c>
      <c r="J149" s="79">
        <v>263</v>
      </c>
      <c r="K149" s="85">
        <v>0.88</v>
      </c>
      <c r="L149" s="11">
        <v>20000</v>
      </c>
      <c r="M149" s="5">
        <v>12281</v>
      </c>
      <c r="N149" s="12">
        <f t="shared" si="20"/>
        <v>12500</v>
      </c>
      <c r="O149" s="12">
        <f t="shared" si="21"/>
        <v>7500</v>
      </c>
      <c r="P149" s="4" t="s">
        <v>1997</v>
      </c>
      <c r="Q149" s="4" t="s">
        <v>2066</v>
      </c>
      <c r="R149" s="5">
        <v>86</v>
      </c>
      <c r="S149" s="5">
        <v>50</v>
      </c>
      <c r="T149" s="5">
        <v>41</v>
      </c>
      <c r="U149" s="5">
        <v>79</v>
      </c>
      <c r="V149" s="5">
        <f t="shared" si="22"/>
        <v>256</v>
      </c>
      <c r="W149" s="5">
        <f t="shared" si="23"/>
        <v>64</v>
      </c>
      <c r="X149" s="5">
        <v>43</v>
      </c>
      <c r="Y149" s="5">
        <v>97</v>
      </c>
      <c r="Z149" s="5">
        <v>97</v>
      </c>
      <c r="AA149" s="5">
        <v>47</v>
      </c>
      <c r="AB149" s="5">
        <f t="shared" si="24"/>
        <v>284</v>
      </c>
      <c r="AC149" s="5">
        <f t="shared" si="25"/>
        <v>71</v>
      </c>
      <c r="AD149" s="5">
        <v>38</v>
      </c>
      <c r="AE149" s="5">
        <v>41</v>
      </c>
      <c r="AF149" s="5">
        <v>44</v>
      </c>
      <c r="AG149" s="5">
        <v>50</v>
      </c>
      <c r="AH149" s="5">
        <f t="shared" si="26"/>
        <v>173</v>
      </c>
      <c r="AI149" s="5">
        <f t="shared" si="27"/>
        <v>43.25</v>
      </c>
      <c r="AJ149" s="5">
        <v>52</v>
      </c>
      <c r="AK149" s="5">
        <v>89</v>
      </c>
      <c r="AL149" s="5">
        <v>97</v>
      </c>
      <c r="AM149" s="5">
        <v>51</v>
      </c>
      <c r="AN149" s="5">
        <f t="shared" si="28"/>
        <v>289</v>
      </c>
      <c r="AO149" s="5">
        <f t="shared" si="29"/>
        <v>72.25</v>
      </c>
      <c r="AP149" s="73"/>
      <c r="AQ149" s="111">
        <f>AVERAGE(Table6[[#This Row],[CA1_Average]],Table6[[#This Row],[CA2_Average]],Table6[[#This Row],[MID_Average]],Table6[[#This Row],[CA3_Average]])</f>
        <v>62.625</v>
      </c>
    </row>
    <row r="150" spans="1:43" ht="30">
      <c r="A150" s="99" t="s">
        <v>305</v>
      </c>
      <c r="B150" s="82" t="s">
        <v>306</v>
      </c>
      <c r="C150" s="4" t="s">
        <v>14</v>
      </c>
      <c r="D150" s="4" t="s">
        <v>3206</v>
      </c>
      <c r="E150" s="5">
        <v>11109030</v>
      </c>
      <c r="F150" s="5">
        <v>1335449183</v>
      </c>
      <c r="G150" s="83" t="s">
        <v>3207</v>
      </c>
      <c r="H150" s="6">
        <v>2</v>
      </c>
      <c r="I150" s="84">
        <v>300</v>
      </c>
      <c r="J150" s="79">
        <v>263</v>
      </c>
      <c r="K150" s="85">
        <v>0.88</v>
      </c>
      <c r="L150" s="11">
        <v>20000</v>
      </c>
      <c r="M150" s="5">
        <v>19838</v>
      </c>
      <c r="N150" s="12">
        <f t="shared" si="20"/>
        <v>20000</v>
      </c>
      <c r="O150" s="12">
        <f t="shared" si="21"/>
        <v>0</v>
      </c>
      <c r="P150" s="4" t="s">
        <v>1874</v>
      </c>
      <c r="Q150" s="4" t="s">
        <v>2067</v>
      </c>
      <c r="R150" s="5">
        <v>36</v>
      </c>
      <c r="S150" s="5">
        <v>96</v>
      </c>
      <c r="T150" s="5">
        <v>48</v>
      </c>
      <c r="U150" s="5">
        <v>74</v>
      </c>
      <c r="V150" s="5">
        <f t="shared" si="22"/>
        <v>254</v>
      </c>
      <c r="W150" s="5">
        <f t="shared" si="23"/>
        <v>63.5</v>
      </c>
      <c r="X150" s="5">
        <v>98</v>
      </c>
      <c r="Y150" s="5">
        <v>44</v>
      </c>
      <c r="Z150" s="5">
        <v>65</v>
      </c>
      <c r="AA150" s="5">
        <v>61</v>
      </c>
      <c r="AB150" s="5">
        <f t="shared" si="24"/>
        <v>268</v>
      </c>
      <c r="AC150" s="5">
        <f t="shared" si="25"/>
        <v>67</v>
      </c>
      <c r="AD150" s="5">
        <v>65</v>
      </c>
      <c r="AE150" s="5">
        <v>99</v>
      </c>
      <c r="AF150" s="5">
        <v>54</v>
      </c>
      <c r="AG150" s="5">
        <v>83</v>
      </c>
      <c r="AH150" s="5">
        <f t="shared" si="26"/>
        <v>301</v>
      </c>
      <c r="AI150" s="5">
        <f t="shared" si="27"/>
        <v>75.25</v>
      </c>
      <c r="AJ150" s="5">
        <v>93</v>
      </c>
      <c r="AK150" s="5">
        <v>96</v>
      </c>
      <c r="AL150" s="5">
        <v>96</v>
      </c>
      <c r="AM150" s="5">
        <v>87</v>
      </c>
      <c r="AN150" s="5">
        <f t="shared" si="28"/>
        <v>372</v>
      </c>
      <c r="AO150" s="5">
        <f t="shared" si="29"/>
        <v>93</v>
      </c>
      <c r="AP150" s="73"/>
      <c r="AQ150" s="111">
        <f>AVERAGE(Table6[[#This Row],[CA1_Average]],Table6[[#This Row],[CA2_Average]],Table6[[#This Row],[MID_Average]],Table6[[#This Row],[CA3_Average]])</f>
        <v>74.6875</v>
      </c>
    </row>
    <row r="151" spans="1:43" ht="30">
      <c r="A151" s="99" t="s">
        <v>307</v>
      </c>
      <c r="B151" s="82" t="s">
        <v>308</v>
      </c>
      <c r="C151" s="4" t="s">
        <v>14</v>
      </c>
      <c r="D151" s="4" t="s">
        <v>3208</v>
      </c>
      <c r="E151" s="5">
        <v>11101817</v>
      </c>
      <c r="F151" s="5">
        <v>1345798919</v>
      </c>
      <c r="G151" s="83" t="s">
        <v>3209</v>
      </c>
      <c r="H151" s="6">
        <v>2</v>
      </c>
      <c r="I151" s="84">
        <v>300</v>
      </c>
      <c r="J151" s="79">
        <v>272</v>
      </c>
      <c r="K151" s="85">
        <v>0.91</v>
      </c>
      <c r="L151" s="11">
        <v>20000</v>
      </c>
      <c r="M151" s="5">
        <v>19590</v>
      </c>
      <c r="N151" s="12">
        <f t="shared" si="20"/>
        <v>20000</v>
      </c>
      <c r="O151" s="12">
        <f t="shared" si="21"/>
        <v>0</v>
      </c>
      <c r="P151" s="4" t="s">
        <v>2034</v>
      </c>
      <c r="Q151" s="4" t="s">
        <v>2068</v>
      </c>
      <c r="R151" s="5">
        <v>58</v>
      </c>
      <c r="S151" s="5">
        <v>81</v>
      </c>
      <c r="T151" s="5">
        <v>71</v>
      </c>
      <c r="U151" s="5">
        <v>53</v>
      </c>
      <c r="V151" s="5">
        <f t="shared" si="22"/>
        <v>263</v>
      </c>
      <c r="W151" s="5">
        <f t="shared" si="23"/>
        <v>65.75</v>
      </c>
      <c r="X151" s="5">
        <v>91</v>
      </c>
      <c r="Y151" s="5">
        <v>49</v>
      </c>
      <c r="Z151" s="5">
        <v>59</v>
      </c>
      <c r="AA151" s="5">
        <v>75</v>
      </c>
      <c r="AB151" s="5">
        <f t="shared" si="24"/>
        <v>274</v>
      </c>
      <c r="AC151" s="5">
        <f t="shared" si="25"/>
        <v>68.5</v>
      </c>
      <c r="AD151" s="5">
        <v>38</v>
      </c>
      <c r="AE151" s="5">
        <v>39</v>
      </c>
      <c r="AF151" s="5">
        <v>80</v>
      </c>
      <c r="AG151" s="5">
        <v>46</v>
      </c>
      <c r="AH151" s="5">
        <f t="shared" si="26"/>
        <v>203</v>
      </c>
      <c r="AI151" s="5">
        <f t="shared" si="27"/>
        <v>50.75</v>
      </c>
      <c r="AJ151" s="5">
        <v>90</v>
      </c>
      <c r="AK151" s="5">
        <v>38</v>
      </c>
      <c r="AL151" s="5">
        <v>69</v>
      </c>
      <c r="AM151" s="5">
        <v>87</v>
      </c>
      <c r="AN151" s="5">
        <f t="shared" si="28"/>
        <v>284</v>
      </c>
      <c r="AO151" s="5">
        <f t="shared" si="29"/>
        <v>71</v>
      </c>
      <c r="AP151" s="73"/>
      <c r="AQ151" s="111">
        <f>AVERAGE(Table6[[#This Row],[CA1_Average]],Table6[[#This Row],[CA2_Average]],Table6[[#This Row],[MID_Average]],Table6[[#This Row],[CA3_Average]])</f>
        <v>64</v>
      </c>
    </row>
    <row r="152" spans="1:43" ht="30">
      <c r="A152" s="99" t="s">
        <v>309</v>
      </c>
      <c r="B152" s="82" t="s">
        <v>310</v>
      </c>
      <c r="C152" s="4" t="s">
        <v>14</v>
      </c>
      <c r="D152" s="4" t="s">
        <v>3210</v>
      </c>
      <c r="E152" s="5">
        <v>11109618</v>
      </c>
      <c r="F152" s="5">
        <v>1356429657</v>
      </c>
      <c r="G152" s="83" t="s">
        <v>3211</v>
      </c>
      <c r="H152" s="6">
        <v>2</v>
      </c>
      <c r="I152" s="84">
        <v>300</v>
      </c>
      <c r="J152" s="79">
        <v>218</v>
      </c>
      <c r="K152" s="85">
        <v>0.73</v>
      </c>
      <c r="L152" s="11">
        <v>20000</v>
      </c>
      <c r="M152" s="5">
        <v>14102</v>
      </c>
      <c r="N152" s="12">
        <f t="shared" si="20"/>
        <v>14500</v>
      </c>
      <c r="O152" s="12">
        <f t="shared" si="21"/>
        <v>5500</v>
      </c>
      <c r="P152" s="4" t="s">
        <v>1828</v>
      </c>
      <c r="Q152" s="4" t="s">
        <v>2069</v>
      </c>
      <c r="R152" s="5">
        <v>48</v>
      </c>
      <c r="S152" s="5">
        <v>43</v>
      </c>
      <c r="T152" s="5">
        <v>41</v>
      </c>
      <c r="U152" s="5">
        <v>83</v>
      </c>
      <c r="V152" s="5">
        <f t="shared" si="22"/>
        <v>215</v>
      </c>
      <c r="W152" s="5">
        <f t="shared" si="23"/>
        <v>53.75</v>
      </c>
      <c r="X152" s="5">
        <v>72</v>
      </c>
      <c r="Y152" s="5">
        <v>76</v>
      </c>
      <c r="Z152" s="5">
        <v>45</v>
      </c>
      <c r="AA152" s="5">
        <v>80</v>
      </c>
      <c r="AB152" s="5">
        <f t="shared" si="24"/>
        <v>273</v>
      </c>
      <c r="AC152" s="5">
        <f t="shared" si="25"/>
        <v>68.25</v>
      </c>
      <c r="AD152" s="5">
        <v>56</v>
      </c>
      <c r="AE152" s="5">
        <v>94</v>
      </c>
      <c r="AF152" s="5">
        <v>47</v>
      </c>
      <c r="AG152" s="5">
        <v>63</v>
      </c>
      <c r="AH152" s="5">
        <f t="shared" si="26"/>
        <v>260</v>
      </c>
      <c r="AI152" s="5">
        <f t="shared" si="27"/>
        <v>65</v>
      </c>
      <c r="AJ152" s="5">
        <v>88</v>
      </c>
      <c r="AK152" s="5">
        <v>72</v>
      </c>
      <c r="AL152" s="5">
        <v>56</v>
      </c>
      <c r="AM152" s="5">
        <v>78</v>
      </c>
      <c r="AN152" s="5">
        <f t="shared" si="28"/>
        <v>294</v>
      </c>
      <c r="AO152" s="5">
        <f t="shared" si="29"/>
        <v>73.5</v>
      </c>
      <c r="AP152" s="73"/>
      <c r="AQ152" s="111">
        <f>AVERAGE(Table6[[#This Row],[CA1_Average]],Table6[[#This Row],[CA2_Average]],Table6[[#This Row],[MID_Average]],Table6[[#This Row],[CA3_Average]])</f>
        <v>65.125</v>
      </c>
    </row>
    <row r="153" spans="1:43" ht="30">
      <c r="A153" s="99" t="s">
        <v>311</v>
      </c>
      <c r="B153" s="82" t="s">
        <v>312</v>
      </c>
      <c r="C153" s="4" t="s">
        <v>11</v>
      </c>
      <c r="D153" s="4" t="s">
        <v>3212</v>
      </c>
      <c r="E153" s="5">
        <v>11107527</v>
      </c>
      <c r="F153" s="5">
        <v>1366624936</v>
      </c>
      <c r="G153" s="83" t="s">
        <v>3213</v>
      </c>
      <c r="H153" s="6">
        <v>2</v>
      </c>
      <c r="I153" s="84">
        <v>300</v>
      </c>
      <c r="J153" s="79">
        <v>238</v>
      </c>
      <c r="K153" s="85">
        <v>0.79</v>
      </c>
      <c r="L153" s="11">
        <v>20000</v>
      </c>
      <c r="M153" s="5">
        <v>10521</v>
      </c>
      <c r="N153" s="12">
        <f t="shared" si="20"/>
        <v>11000</v>
      </c>
      <c r="O153" s="12">
        <f t="shared" si="21"/>
        <v>9000</v>
      </c>
      <c r="P153" s="4" t="s">
        <v>1964</v>
      </c>
      <c r="Q153" s="4" t="s">
        <v>2070</v>
      </c>
      <c r="R153" s="5">
        <v>64</v>
      </c>
      <c r="S153" s="5">
        <v>50</v>
      </c>
      <c r="T153" s="5">
        <v>79</v>
      </c>
      <c r="U153" s="5">
        <v>49</v>
      </c>
      <c r="V153" s="5">
        <f t="shared" si="22"/>
        <v>242</v>
      </c>
      <c r="W153" s="5">
        <f t="shared" si="23"/>
        <v>60.5</v>
      </c>
      <c r="X153" s="5">
        <v>96</v>
      </c>
      <c r="Y153" s="5">
        <v>73</v>
      </c>
      <c r="Z153" s="5">
        <v>80</v>
      </c>
      <c r="AA153" s="5">
        <v>54</v>
      </c>
      <c r="AB153" s="5">
        <f t="shared" si="24"/>
        <v>303</v>
      </c>
      <c r="AC153" s="5">
        <f t="shared" si="25"/>
        <v>75.75</v>
      </c>
      <c r="AD153" s="5">
        <v>54</v>
      </c>
      <c r="AE153" s="5">
        <v>72</v>
      </c>
      <c r="AF153" s="5">
        <v>73</v>
      </c>
      <c r="AG153" s="5">
        <v>48</v>
      </c>
      <c r="AH153" s="5">
        <f t="shared" si="26"/>
        <v>247</v>
      </c>
      <c r="AI153" s="5">
        <f t="shared" si="27"/>
        <v>61.75</v>
      </c>
      <c r="AJ153" s="5">
        <v>64</v>
      </c>
      <c r="AK153" s="5">
        <v>86</v>
      </c>
      <c r="AL153" s="5">
        <v>47</v>
      </c>
      <c r="AM153" s="5">
        <v>79</v>
      </c>
      <c r="AN153" s="5">
        <f t="shared" si="28"/>
        <v>276</v>
      </c>
      <c r="AO153" s="5">
        <f t="shared" si="29"/>
        <v>69</v>
      </c>
      <c r="AP153" s="73"/>
      <c r="AQ153" s="111">
        <f>AVERAGE(Table6[[#This Row],[CA1_Average]],Table6[[#This Row],[CA2_Average]],Table6[[#This Row],[MID_Average]],Table6[[#This Row],[CA3_Average]])</f>
        <v>66.75</v>
      </c>
    </row>
    <row r="154" spans="1:43" ht="30">
      <c r="A154" s="99" t="s">
        <v>313</v>
      </c>
      <c r="B154" s="82" t="s">
        <v>314</v>
      </c>
      <c r="C154" s="4" t="s">
        <v>14</v>
      </c>
      <c r="D154" s="4" t="s">
        <v>3214</v>
      </c>
      <c r="E154" s="5">
        <v>11107057</v>
      </c>
      <c r="F154" s="5">
        <v>1377521260</v>
      </c>
      <c r="G154" s="83" t="s">
        <v>3215</v>
      </c>
      <c r="H154" s="6">
        <v>2</v>
      </c>
      <c r="I154" s="84">
        <v>300</v>
      </c>
      <c r="J154" s="79">
        <v>287</v>
      </c>
      <c r="K154" s="85">
        <v>0.96</v>
      </c>
      <c r="L154" s="11">
        <v>20000</v>
      </c>
      <c r="M154" s="5">
        <v>9400</v>
      </c>
      <c r="N154" s="12">
        <f t="shared" si="20"/>
        <v>9500</v>
      </c>
      <c r="O154" s="12">
        <f t="shared" si="21"/>
        <v>10500</v>
      </c>
      <c r="P154" s="4" t="s">
        <v>1834</v>
      </c>
      <c r="Q154" s="4" t="s">
        <v>2071</v>
      </c>
      <c r="R154" s="5">
        <v>56</v>
      </c>
      <c r="S154" s="5">
        <v>48</v>
      </c>
      <c r="T154" s="5">
        <v>77</v>
      </c>
      <c r="U154" s="5">
        <v>58</v>
      </c>
      <c r="V154" s="5">
        <f t="shared" si="22"/>
        <v>239</v>
      </c>
      <c r="W154" s="5">
        <f t="shared" si="23"/>
        <v>59.75</v>
      </c>
      <c r="X154" s="5">
        <v>83</v>
      </c>
      <c r="Y154" s="5">
        <v>79</v>
      </c>
      <c r="Z154" s="5">
        <v>84</v>
      </c>
      <c r="AA154" s="5">
        <v>67</v>
      </c>
      <c r="AB154" s="5">
        <f t="shared" si="24"/>
        <v>313</v>
      </c>
      <c r="AC154" s="5">
        <f t="shared" si="25"/>
        <v>78.25</v>
      </c>
      <c r="AD154" s="5">
        <v>74</v>
      </c>
      <c r="AE154" s="5">
        <v>87</v>
      </c>
      <c r="AF154" s="5">
        <v>69</v>
      </c>
      <c r="AG154" s="5">
        <v>74</v>
      </c>
      <c r="AH154" s="5">
        <f t="shared" si="26"/>
        <v>304</v>
      </c>
      <c r="AI154" s="5">
        <f t="shared" si="27"/>
        <v>76</v>
      </c>
      <c r="AJ154" s="5">
        <v>67</v>
      </c>
      <c r="AK154" s="5">
        <v>98</v>
      </c>
      <c r="AL154" s="5">
        <v>71</v>
      </c>
      <c r="AM154" s="5">
        <v>68</v>
      </c>
      <c r="AN154" s="5">
        <f t="shared" si="28"/>
        <v>304</v>
      </c>
      <c r="AO154" s="5">
        <f t="shared" si="29"/>
        <v>76</v>
      </c>
      <c r="AP154" s="73"/>
      <c r="AQ154" s="111">
        <f>AVERAGE(Table6[[#This Row],[CA1_Average]],Table6[[#This Row],[CA2_Average]],Table6[[#This Row],[MID_Average]],Table6[[#This Row],[CA3_Average]])</f>
        <v>72.5</v>
      </c>
    </row>
    <row r="155" spans="1:43" ht="30">
      <c r="A155" s="99" t="s">
        <v>315</v>
      </c>
      <c r="B155" s="82" t="s">
        <v>316</v>
      </c>
      <c r="C155" s="4" t="s">
        <v>11</v>
      </c>
      <c r="D155" s="4" t="s">
        <v>3216</v>
      </c>
      <c r="E155" s="5">
        <v>11109007</v>
      </c>
      <c r="F155" s="5">
        <v>1377833934</v>
      </c>
      <c r="G155" s="83" t="s">
        <v>3217</v>
      </c>
      <c r="H155" s="6">
        <v>2</v>
      </c>
      <c r="I155" s="84">
        <v>300</v>
      </c>
      <c r="J155" s="79">
        <v>278</v>
      </c>
      <c r="K155" s="85">
        <v>0.93</v>
      </c>
      <c r="L155" s="11">
        <v>20000</v>
      </c>
      <c r="M155" s="5">
        <v>19580</v>
      </c>
      <c r="N155" s="12">
        <f t="shared" si="20"/>
        <v>20000</v>
      </c>
      <c r="O155" s="12">
        <f t="shared" si="21"/>
        <v>0</v>
      </c>
      <c r="P155" s="4" t="s">
        <v>2072</v>
      </c>
      <c r="Q155" s="4" t="s">
        <v>2073</v>
      </c>
      <c r="R155" s="5">
        <v>39</v>
      </c>
      <c r="S155" s="5">
        <v>71</v>
      </c>
      <c r="T155" s="5">
        <v>91</v>
      </c>
      <c r="U155" s="5">
        <v>55</v>
      </c>
      <c r="V155" s="5">
        <f t="shared" si="22"/>
        <v>256</v>
      </c>
      <c r="W155" s="5">
        <f t="shared" si="23"/>
        <v>64</v>
      </c>
      <c r="X155" s="5">
        <v>72</v>
      </c>
      <c r="Y155" s="5">
        <v>75</v>
      </c>
      <c r="Z155" s="5">
        <v>76</v>
      </c>
      <c r="AA155" s="5">
        <v>99</v>
      </c>
      <c r="AB155" s="5">
        <f t="shared" si="24"/>
        <v>322</v>
      </c>
      <c r="AC155" s="5">
        <f t="shared" si="25"/>
        <v>80.5</v>
      </c>
      <c r="AD155" s="5">
        <v>56</v>
      </c>
      <c r="AE155" s="5">
        <v>91</v>
      </c>
      <c r="AF155" s="5">
        <v>59</v>
      </c>
      <c r="AG155" s="5">
        <v>80</v>
      </c>
      <c r="AH155" s="5">
        <f t="shared" si="26"/>
        <v>286</v>
      </c>
      <c r="AI155" s="5">
        <f t="shared" si="27"/>
        <v>71.5</v>
      </c>
      <c r="AJ155" s="5">
        <v>48</v>
      </c>
      <c r="AK155" s="5">
        <v>86</v>
      </c>
      <c r="AL155" s="5">
        <v>41</v>
      </c>
      <c r="AM155" s="5">
        <v>80</v>
      </c>
      <c r="AN155" s="5">
        <f t="shared" si="28"/>
        <v>255</v>
      </c>
      <c r="AO155" s="5">
        <f t="shared" si="29"/>
        <v>63.75</v>
      </c>
      <c r="AP155" s="73"/>
      <c r="AQ155" s="111">
        <f>AVERAGE(Table6[[#This Row],[CA1_Average]],Table6[[#This Row],[CA2_Average]],Table6[[#This Row],[MID_Average]],Table6[[#This Row],[CA3_Average]])</f>
        <v>69.9375</v>
      </c>
    </row>
    <row r="156" spans="1:43" ht="30">
      <c r="A156" s="99" t="s">
        <v>317</v>
      </c>
      <c r="B156" s="82" t="s">
        <v>318</v>
      </c>
      <c r="C156" s="4" t="s">
        <v>14</v>
      </c>
      <c r="D156" s="4" t="s">
        <v>3218</v>
      </c>
      <c r="E156" s="5">
        <v>11102480</v>
      </c>
      <c r="F156" s="5">
        <v>1394320140</v>
      </c>
      <c r="G156" s="83" t="s">
        <v>3219</v>
      </c>
      <c r="H156" s="6">
        <v>2</v>
      </c>
      <c r="I156" s="84">
        <v>300</v>
      </c>
      <c r="J156" s="79">
        <v>279</v>
      </c>
      <c r="K156" s="85">
        <v>0.93</v>
      </c>
      <c r="L156" s="11">
        <v>20000</v>
      </c>
      <c r="M156" s="5">
        <v>11575</v>
      </c>
      <c r="N156" s="12">
        <f t="shared" si="20"/>
        <v>12000</v>
      </c>
      <c r="O156" s="12">
        <f t="shared" si="21"/>
        <v>8000</v>
      </c>
      <c r="P156" s="4" t="s">
        <v>1969</v>
      </c>
      <c r="Q156" s="4" t="s">
        <v>2074</v>
      </c>
      <c r="R156" s="5">
        <v>85</v>
      </c>
      <c r="S156" s="5">
        <v>64</v>
      </c>
      <c r="T156" s="5">
        <v>69</v>
      </c>
      <c r="U156" s="5">
        <v>81</v>
      </c>
      <c r="V156" s="5">
        <f t="shared" si="22"/>
        <v>299</v>
      </c>
      <c r="W156" s="5">
        <f t="shared" si="23"/>
        <v>74.75</v>
      </c>
      <c r="X156" s="5">
        <v>90</v>
      </c>
      <c r="Y156" s="5">
        <v>43</v>
      </c>
      <c r="Z156" s="5">
        <v>75</v>
      </c>
      <c r="AA156" s="5">
        <v>74</v>
      </c>
      <c r="AB156" s="5">
        <f t="shared" si="24"/>
        <v>282</v>
      </c>
      <c r="AC156" s="5">
        <f t="shared" si="25"/>
        <v>70.5</v>
      </c>
      <c r="AD156" s="5">
        <v>37</v>
      </c>
      <c r="AE156" s="5">
        <v>82</v>
      </c>
      <c r="AF156" s="5">
        <v>84</v>
      </c>
      <c r="AG156" s="5">
        <v>62</v>
      </c>
      <c r="AH156" s="5">
        <f t="shared" si="26"/>
        <v>265</v>
      </c>
      <c r="AI156" s="5">
        <f t="shared" si="27"/>
        <v>66.25</v>
      </c>
      <c r="AJ156" s="5">
        <v>75</v>
      </c>
      <c r="AK156" s="5">
        <v>43</v>
      </c>
      <c r="AL156" s="5">
        <v>68</v>
      </c>
      <c r="AM156" s="5">
        <v>39</v>
      </c>
      <c r="AN156" s="5">
        <f t="shared" si="28"/>
        <v>225</v>
      </c>
      <c r="AO156" s="5">
        <f t="shared" si="29"/>
        <v>56.25</v>
      </c>
      <c r="AP156" s="73"/>
      <c r="AQ156" s="111">
        <f>AVERAGE(Table6[[#This Row],[CA1_Average]],Table6[[#This Row],[CA2_Average]],Table6[[#This Row],[MID_Average]],Table6[[#This Row],[CA3_Average]])</f>
        <v>66.9375</v>
      </c>
    </row>
    <row r="157" spans="1:43" ht="30">
      <c r="A157" s="99" t="s">
        <v>319</v>
      </c>
      <c r="B157" s="82" t="s">
        <v>320</v>
      </c>
      <c r="C157" s="4" t="s">
        <v>14</v>
      </c>
      <c r="D157" s="4" t="s">
        <v>3220</v>
      </c>
      <c r="E157" s="5">
        <v>11104750</v>
      </c>
      <c r="F157" s="5">
        <v>1401912716</v>
      </c>
      <c r="G157" s="83" t="s">
        <v>3221</v>
      </c>
      <c r="H157" s="6">
        <v>2</v>
      </c>
      <c r="I157" s="84">
        <v>300</v>
      </c>
      <c r="J157" s="79">
        <v>216</v>
      </c>
      <c r="K157" s="85">
        <v>0.72</v>
      </c>
      <c r="L157" s="11">
        <v>20000</v>
      </c>
      <c r="M157" s="5">
        <v>11176</v>
      </c>
      <c r="N157" s="12">
        <f t="shared" si="20"/>
        <v>11500</v>
      </c>
      <c r="O157" s="12">
        <f t="shared" si="21"/>
        <v>8500</v>
      </c>
      <c r="P157" s="4" t="s">
        <v>2075</v>
      </c>
      <c r="Q157" s="4" t="s">
        <v>2076</v>
      </c>
      <c r="R157" s="5">
        <v>63</v>
      </c>
      <c r="S157" s="5">
        <v>51</v>
      </c>
      <c r="T157" s="5">
        <v>70</v>
      </c>
      <c r="U157" s="5">
        <v>78</v>
      </c>
      <c r="V157" s="5">
        <f t="shared" si="22"/>
        <v>262</v>
      </c>
      <c r="W157" s="5">
        <f t="shared" si="23"/>
        <v>65.5</v>
      </c>
      <c r="X157" s="5">
        <v>43</v>
      </c>
      <c r="Y157" s="5">
        <v>65</v>
      </c>
      <c r="Z157" s="5">
        <v>42</v>
      </c>
      <c r="AA157" s="5">
        <v>40</v>
      </c>
      <c r="AB157" s="5">
        <f t="shared" si="24"/>
        <v>190</v>
      </c>
      <c r="AC157" s="5">
        <f t="shared" si="25"/>
        <v>47.5</v>
      </c>
      <c r="AD157" s="5">
        <v>86</v>
      </c>
      <c r="AE157" s="5">
        <v>96</v>
      </c>
      <c r="AF157" s="5">
        <v>53</v>
      </c>
      <c r="AG157" s="5">
        <v>73</v>
      </c>
      <c r="AH157" s="5">
        <f t="shared" si="26"/>
        <v>308</v>
      </c>
      <c r="AI157" s="5">
        <f t="shared" si="27"/>
        <v>77</v>
      </c>
      <c r="AJ157" s="5">
        <v>60</v>
      </c>
      <c r="AK157" s="5">
        <v>92</v>
      </c>
      <c r="AL157" s="5">
        <v>99</v>
      </c>
      <c r="AM157" s="5">
        <v>67</v>
      </c>
      <c r="AN157" s="5">
        <f t="shared" si="28"/>
        <v>318</v>
      </c>
      <c r="AO157" s="5">
        <f t="shared" si="29"/>
        <v>79.5</v>
      </c>
      <c r="AP157" s="73"/>
      <c r="AQ157" s="111">
        <f>AVERAGE(Table6[[#This Row],[CA1_Average]],Table6[[#This Row],[CA2_Average]],Table6[[#This Row],[MID_Average]],Table6[[#This Row],[CA3_Average]])</f>
        <v>67.375</v>
      </c>
    </row>
    <row r="158" spans="1:43" ht="30">
      <c r="A158" s="99" t="s">
        <v>321</v>
      </c>
      <c r="B158" s="82" t="s">
        <v>322</v>
      </c>
      <c r="C158" s="4" t="s">
        <v>14</v>
      </c>
      <c r="D158" s="4" t="s">
        <v>3222</v>
      </c>
      <c r="E158" s="5">
        <v>11100123</v>
      </c>
      <c r="F158" s="5">
        <v>1406482026</v>
      </c>
      <c r="G158" s="83" t="s">
        <v>3223</v>
      </c>
      <c r="H158" s="6">
        <v>2</v>
      </c>
      <c r="I158" s="84">
        <v>300</v>
      </c>
      <c r="J158" s="79">
        <v>252</v>
      </c>
      <c r="K158" s="85">
        <v>0.84</v>
      </c>
      <c r="L158" s="11">
        <v>20000</v>
      </c>
      <c r="M158" s="5">
        <v>8059</v>
      </c>
      <c r="N158" s="12">
        <f t="shared" si="20"/>
        <v>8500</v>
      </c>
      <c r="O158" s="12">
        <f t="shared" si="21"/>
        <v>11500</v>
      </c>
      <c r="P158" s="4" t="s">
        <v>1932</v>
      </c>
      <c r="Q158" s="4" t="s">
        <v>2077</v>
      </c>
      <c r="R158" s="5">
        <v>56</v>
      </c>
      <c r="S158" s="5">
        <v>70</v>
      </c>
      <c r="T158" s="5">
        <v>35</v>
      </c>
      <c r="U158" s="5">
        <v>66</v>
      </c>
      <c r="V158" s="5">
        <f t="shared" si="22"/>
        <v>227</v>
      </c>
      <c r="W158" s="5">
        <f t="shared" si="23"/>
        <v>56.75</v>
      </c>
      <c r="X158" s="5">
        <v>47</v>
      </c>
      <c r="Y158" s="5">
        <v>91</v>
      </c>
      <c r="Z158" s="5">
        <v>90</v>
      </c>
      <c r="AA158" s="5">
        <v>66</v>
      </c>
      <c r="AB158" s="5">
        <f t="shared" si="24"/>
        <v>294</v>
      </c>
      <c r="AC158" s="5">
        <f t="shared" si="25"/>
        <v>73.5</v>
      </c>
      <c r="AD158" s="5">
        <v>45</v>
      </c>
      <c r="AE158" s="5">
        <v>68</v>
      </c>
      <c r="AF158" s="5">
        <v>52</v>
      </c>
      <c r="AG158" s="5">
        <v>59</v>
      </c>
      <c r="AH158" s="5">
        <f t="shared" si="26"/>
        <v>224</v>
      </c>
      <c r="AI158" s="5">
        <f t="shared" si="27"/>
        <v>56</v>
      </c>
      <c r="AJ158" s="5">
        <v>39</v>
      </c>
      <c r="AK158" s="5">
        <v>86</v>
      </c>
      <c r="AL158" s="5">
        <v>67</v>
      </c>
      <c r="AM158" s="5">
        <v>94</v>
      </c>
      <c r="AN158" s="5">
        <f t="shared" si="28"/>
        <v>286</v>
      </c>
      <c r="AO158" s="5">
        <f t="shared" si="29"/>
        <v>71.5</v>
      </c>
      <c r="AP158" s="73"/>
      <c r="AQ158" s="111">
        <f>AVERAGE(Table6[[#This Row],[CA1_Average]],Table6[[#This Row],[CA2_Average]],Table6[[#This Row],[MID_Average]],Table6[[#This Row],[CA3_Average]])</f>
        <v>64.4375</v>
      </c>
    </row>
    <row r="159" spans="1:43" ht="30">
      <c r="A159" s="99" t="s">
        <v>323</v>
      </c>
      <c r="B159" s="82" t="s">
        <v>324</v>
      </c>
      <c r="C159" s="4" t="s">
        <v>11</v>
      </c>
      <c r="D159" s="4" t="s">
        <v>3224</v>
      </c>
      <c r="E159" s="5">
        <v>11108720</v>
      </c>
      <c r="F159" s="5">
        <v>1444987079</v>
      </c>
      <c r="G159" s="83" t="s">
        <v>3225</v>
      </c>
      <c r="H159" s="6">
        <v>2</v>
      </c>
      <c r="I159" s="84">
        <v>300</v>
      </c>
      <c r="J159" s="79">
        <v>239</v>
      </c>
      <c r="K159" s="86">
        <v>0.8</v>
      </c>
      <c r="L159" s="11">
        <v>20000</v>
      </c>
      <c r="M159" s="5">
        <v>15716</v>
      </c>
      <c r="N159" s="12">
        <f t="shared" si="20"/>
        <v>16000</v>
      </c>
      <c r="O159" s="12">
        <f t="shared" si="21"/>
        <v>4000</v>
      </c>
      <c r="P159" s="4" t="s">
        <v>1844</v>
      </c>
      <c r="Q159" s="4" t="s">
        <v>2078</v>
      </c>
      <c r="R159" s="5">
        <v>72</v>
      </c>
      <c r="S159" s="5">
        <v>56</v>
      </c>
      <c r="T159" s="5">
        <v>43</v>
      </c>
      <c r="U159" s="5">
        <v>63</v>
      </c>
      <c r="V159" s="5">
        <f t="shared" si="22"/>
        <v>234</v>
      </c>
      <c r="W159" s="5">
        <f t="shared" si="23"/>
        <v>58.5</v>
      </c>
      <c r="X159" s="5">
        <v>47</v>
      </c>
      <c r="Y159" s="5">
        <v>66</v>
      </c>
      <c r="Z159" s="5">
        <v>99</v>
      </c>
      <c r="AA159" s="5">
        <v>86</v>
      </c>
      <c r="AB159" s="5">
        <f t="shared" si="24"/>
        <v>298</v>
      </c>
      <c r="AC159" s="5">
        <f t="shared" si="25"/>
        <v>74.5</v>
      </c>
      <c r="AD159" s="5">
        <v>57</v>
      </c>
      <c r="AE159" s="5">
        <v>40</v>
      </c>
      <c r="AF159" s="5">
        <v>94</v>
      </c>
      <c r="AG159" s="5">
        <v>76</v>
      </c>
      <c r="AH159" s="5">
        <f t="shared" si="26"/>
        <v>267</v>
      </c>
      <c r="AI159" s="5">
        <f t="shared" si="27"/>
        <v>66.75</v>
      </c>
      <c r="AJ159" s="5">
        <v>71</v>
      </c>
      <c r="AK159" s="5">
        <v>50</v>
      </c>
      <c r="AL159" s="5">
        <v>90</v>
      </c>
      <c r="AM159" s="5">
        <v>88</v>
      </c>
      <c r="AN159" s="5">
        <f t="shared" si="28"/>
        <v>299</v>
      </c>
      <c r="AO159" s="5">
        <f t="shared" si="29"/>
        <v>74.75</v>
      </c>
      <c r="AP159" s="73"/>
      <c r="AQ159" s="111">
        <f>AVERAGE(Table6[[#This Row],[CA1_Average]],Table6[[#This Row],[CA2_Average]],Table6[[#This Row],[MID_Average]],Table6[[#This Row],[CA3_Average]])</f>
        <v>68.625</v>
      </c>
    </row>
    <row r="160" spans="1:43" ht="30">
      <c r="A160" s="99" t="s">
        <v>325</v>
      </c>
      <c r="B160" s="82" t="s">
        <v>326</v>
      </c>
      <c r="C160" s="4" t="s">
        <v>14</v>
      </c>
      <c r="D160" s="4" t="s">
        <v>3226</v>
      </c>
      <c r="E160" s="5">
        <v>11107973</v>
      </c>
      <c r="F160" s="5">
        <v>1445285588</v>
      </c>
      <c r="G160" s="83" t="s">
        <v>3227</v>
      </c>
      <c r="H160" s="6">
        <v>2</v>
      </c>
      <c r="I160" s="84">
        <v>300</v>
      </c>
      <c r="J160" s="79">
        <v>234</v>
      </c>
      <c r="K160" s="85">
        <v>0.78</v>
      </c>
      <c r="L160" s="11">
        <v>20000</v>
      </c>
      <c r="M160" s="5">
        <v>18605</v>
      </c>
      <c r="N160" s="12">
        <f t="shared" si="20"/>
        <v>19000</v>
      </c>
      <c r="O160" s="12">
        <f t="shared" si="21"/>
        <v>1000</v>
      </c>
      <c r="P160" s="4" t="s">
        <v>1893</v>
      </c>
      <c r="Q160" s="4" t="s">
        <v>2079</v>
      </c>
      <c r="R160" s="5">
        <v>99</v>
      </c>
      <c r="S160" s="5">
        <v>86</v>
      </c>
      <c r="T160" s="5">
        <v>53</v>
      </c>
      <c r="U160" s="5">
        <v>61</v>
      </c>
      <c r="V160" s="5">
        <f t="shared" si="22"/>
        <v>299</v>
      </c>
      <c r="W160" s="5">
        <f t="shared" si="23"/>
        <v>74.75</v>
      </c>
      <c r="X160" s="5">
        <v>79</v>
      </c>
      <c r="Y160" s="5">
        <v>54</v>
      </c>
      <c r="Z160" s="5">
        <v>95</v>
      </c>
      <c r="AA160" s="5">
        <v>66</v>
      </c>
      <c r="AB160" s="5">
        <f t="shared" si="24"/>
        <v>294</v>
      </c>
      <c r="AC160" s="5">
        <f t="shared" si="25"/>
        <v>73.5</v>
      </c>
      <c r="AD160" s="5">
        <v>67</v>
      </c>
      <c r="AE160" s="5">
        <v>95</v>
      </c>
      <c r="AF160" s="5">
        <v>41</v>
      </c>
      <c r="AG160" s="5">
        <v>87</v>
      </c>
      <c r="AH160" s="5">
        <f t="shared" si="26"/>
        <v>290</v>
      </c>
      <c r="AI160" s="5">
        <f t="shared" si="27"/>
        <v>72.5</v>
      </c>
      <c r="AJ160" s="5">
        <v>75</v>
      </c>
      <c r="AK160" s="5">
        <v>62</v>
      </c>
      <c r="AL160" s="5">
        <v>91</v>
      </c>
      <c r="AM160" s="5">
        <v>62</v>
      </c>
      <c r="AN160" s="5">
        <f t="shared" si="28"/>
        <v>290</v>
      </c>
      <c r="AO160" s="5">
        <f t="shared" si="29"/>
        <v>72.5</v>
      </c>
      <c r="AP160" s="73"/>
      <c r="AQ160" s="111">
        <f>AVERAGE(Table6[[#This Row],[CA1_Average]],Table6[[#This Row],[CA2_Average]],Table6[[#This Row],[MID_Average]],Table6[[#This Row],[CA3_Average]])</f>
        <v>73.3125</v>
      </c>
    </row>
    <row r="161" spans="1:43" ht="30">
      <c r="A161" s="99" t="s">
        <v>327</v>
      </c>
      <c r="B161" s="82" t="s">
        <v>328</v>
      </c>
      <c r="C161" s="4" t="s">
        <v>14</v>
      </c>
      <c r="D161" s="4" t="s">
        <v>3228</v>
      </c>
      <c r="E161" s="5">
        <v>11108819</v>
      </c>
      <c r="F161" s="5">
        <v>1454191947</v>
      </c>
      <c r="G161" s="83" t="s">
        <v>3229</v>
      </c>
      <c r="H161" s="6">
        <v>2</v>
      </c>
      <c r="I161" s="84">
        <v>300</v>
      </c>
      <c r="J161" s="79">
        <v>257</v>
      </c>
      <c r="K161" s="85">
        <v>0.86</v>
      </c>
      <c r="L161" s="11">
        <v>20000</v>
      </c>
      <c r="M161" s="5">
        <v>8090</v>
      </c>
      <c r="N161" s="12">
        <f t="shared" si="20"/>
        <v>8500</v>
      </c>
      <c r="O161" s="12">
        <f t="shared" si="21"/>
        <v>11500</v>
      </c>
      <c r="P161" s="4" t="s">
        <v>2080</v>
      </c>
      <c r="Q161" s="4" t="s">
        <v>2081</v>
      </c>
      <c r="R161" s="5">
        <v>59</v>
      </c>
      <c r="S161" s="5">
        <v>46</v>
      </c>
      <c r="T161" s="5">
        <v>81</v>
      </c>
      <c r="U161" s="5">
        <v>67</v>
      </c>
      <c r="V161" s="5">
        <f t="shared" si="22"/>
        <v>253</v>
      </c>
      <c r="W161" s="5">
        <f t="shared" si="23"/>
        <v>63.25</v>
      </c>
      <c r="X161" s="5">
        <v>42</v>
      </c>
      <c r="Y161" s="5">
        <v>88</v>
      </c>
      <c r="Z161" s="5">
        <v>98</v>
      </c>
      <c r="AA161" s="5">
        <v>41</v>
      </c>
      <c r="AB161" s="5">
        <f t="shared" si="24"/>
        <v>269</v>
      </c>
      <c r="AC161" s="5">
        <f t="shared" si="25"/>
        <v>67.25</v>
      </c>
      <c r="AD161" s="5">
        <v>78</v>
      </c>
      <c r="AE161" s="5">
        <v>57</v>
      </c>
      <c r="AF161" s="5">
        <v>88</v>
      </c>
      <c r="AG161" s="5">
        <v>91</v>
      </c>
      <c r="AH161" s="5">
        <f t="shared" si="26"/>
        <v>314</v>
      </c>
      <c r="AI161" s="5">
        <f t="shared" si="27"/>
        <v>78.5</v>
      </c>
      <c r="AJ161" s="5">
        <v>89</v>
      </c>
      <c r="AK161" s="5">
        <v>43</v>
      </c>
      <c r="AL161" s="5">
        <v>68</v>
      </c>
      <c r="AM161" s="5">
        <v>41</v>
      </c>
      <c r="AN161" s="5">
        <f t="shared" si="28"/>
        <v>241</v>
      </c>
      <c r="AO161" s="5">
        <f t="shared" si="29"/>
        <v>60.25</v>
      </c>
      <c r="AP161" s="73"/>
      <c r="AQ161" s="111">
        <f>AVERAGE(Table6[[#This Row],[CA1_Average]],Table6[[#This Row],[CA2_Average]],Table6[[#This Row],[MID_Average]],Table6[[#This Row],[CA3_Average]])</f>
        <v>67.3125</v>
      </c>
    </row>
    <row r="162" spans="1:43" ht="30">
      <c r="A162" s="99" t="s">
        <v>329</v>
      </c>
      <c r="B162" s="82" t="s">
        <v>330</v>
      </c>
      <c r="C162" s="4" t="s">
        <v>14</v>
      </c>
      <c r="D162" s="4" t="s">
        <v>3230</v>
      </c>
      <c r="E162" s="5">
        <v>11102761</v>
      </c>
      <c r="F162" s="5">
        <v>1459967724</v>
      </c>
      <c r="G162" s="83" t="s">
        <v>3231</v>
      </c>
      <c r="H162" s="6">
        <v>2</v>
      </c>
      <c r="I162" s="84">
        <v>300</v>
      </c>
      <c r="J162" s="79">
        <v>260</v>
      </c>
      <c r="K162" s="85">
        <v>0.87</v>
      </c>
      <c r="L162" s="11">
        <v>20000</v>
      </c>
      <c r="M162" s="5">
        <v>11280</v>
      </c>
      <c r="N162" s="12">
        <f t="shared" si="20"/>
        <v>11500</v>
      </c>
      <c r="O162" s="12">
        <f t="shared" si="21"/>
        <v>8500</v>
      </c>
      <c r="P162" s="4" t="s">
        <v>1982</v>
      </c>
      <c r="Q162" s="4" t="s">
        <v>2082</v>
      </c>
      <c r="R162" s="5">
        <v>82</v>
      </c>
      <c r="S162" s="5">
        <v>62</v>
      </c>
      <c r="T162" s="5">
        <v>61</v>
      </c>
      <c r="U162" s="5">
        <v>43</v>
      </c>
      <c r="V162" s="5">
        <f t="shared" si="22"/>
        <v>248</v>
      </c>
      <c r="W162" s="5">
        <f t="shared" si="23"/>
        <v>62</v>
      </c>
      <c r="X162" s="5">
        <v>70</v>
      </c>
      <c r="Y162" s="5">
        <v>93</v>
      </c>
      <c r="Z162" s="5">
        <v>75</v>
      </c>
      <c r="AA162" s="5">
        <v>45</v>
      </c>
      <c r="AB162" s="5">
        <f t="shared" si="24"/>
        <v>283</v>
      </c>
      <c r="AC162" s="5">
        <f t="shared" si="25"/>
        <v>70.75</v>
      </c>
      <c r="AD162" s="5">
        <v>86</v>
      </c>
      <c r="AE162" s="5">
        <v>86</v>
      </c>
      <c r="AF162" s="5">
        <v>47</v>
      </c>
      <c r="AG162" s="5">
        <v>62</v>
      </c>
      <c r="AH162" s="5">
        <f t="shared" si="26"/>
        <v>281</v>
      </c>
      <c r="AI162" s="5">
        <f t="shared" si="27"/>
        <v>70.25</v>
      </c>
      <c r="AJ162" s="5">
        <v>63</v>
      </c>
      <c r="AK162" s="5">
        <v>75</v>
      </c>
      <c r="AL162" s="5">
        <v>77</v>
      </c>
      <c r="AM162" s="5">
        <v>62</v>
      </c>
      <c r="AN162" s="5">
        <f t="shared" si="28"/>
        <v>277</v>
      </c>
      <c r="AO162" s="5">
        <f t="shared" si="29"/>
        <v>69.25</v>
      </c>
      <c r="AP162" s="73"/>
      <c r="AQ162" s="111">
        <f>AVERAGE(Table6[[#This Row],[CA1_Average]],Table6[[#This Row],[CA2_Average]],Table6[[#This Row],[MID_Average]],Table6[[#This Row],[CA3_Average]])</f>
        <v>68.0625</v>
      </c>
    </row>
    <row r="163" spans="1:43" ht="30">
      <c r="A163" s="99" t="s">
        <v>331</v>
      </c>
      <c r="B163" s="82" t="s">
        <v>332</v>
      </c>
      <c r="C163" s="4" t="s">
        <v>11</v>
      </c>
      <c r="D163" s="4" t="s">
        <v>3232</v>
      </c>
      <c r="E163" s="5">
        <v>11104964</v>
      </c>
      <c r="F163" s="5">
        <v>1482967276</v>
      </c>
      <c r="G163" s="83" t="s">
        <v>3233</v>
      </c>
      <c r="H163" s="6">
        <v>2</v>
      </c>
      <c r="I163" s="84">
        <v>300</v>
      </c>
      <c r="J163" s="79">
        <v>213</v>
      </c>
      <c r="K163" s="85">
        <v>0.71</v>
      </c>
      <c r="L163" s="11">
        <v>20000</v>
      </c>
      <c r="M163" s="5">
        <v>15454</v>
      </c>
      <c r="N163" s="12">
        <f t="shared" si="20"/>
        <v>15500</v>
      </c>
      <c r="O163" s="12">
        <f t="shared" si="21"/>
        <v>4500</v>
      </c>
      <c r="P163" s="4" t="s">
        <v>1856</v>
      </c>
      <c r="Q163" s="4" t="s">
        <v>2083</v>
      </c>
      <c r="R163" s="5">
        <v>73</v>
      </c>
      <c r="S163" s="5">
        <v>67</v>
      </c>
      <c r="T163" s="5">
        <v>87</v>
      </c>
      <c r="U163" s="5">
        <v>77</v>
      </c>
      <c r="V163" s="5">
        <f t="shared" si="22"/>
        <v>304</v>
      </c>
      <c r="W163" s="5">
        <f t="shared" si="23"/>
        <v>76</v>
      </c>
      <c r="X163" s="5">
        <v>59</v>
      </c>
      <c r="Y163" s="5">
        <v>86</v>
      </c>
      <c r="Z163" s="5">
        <v>71</v>
      </c>
      <c r="AA163" s="5">
        <v>37</v>
      </c>
      <c r="AB163" s="5">
        <f t="shared" si="24"/>
        <v>253</v>
      </c>
      <c r="AC163" s="5">
        <f t="shared" si="25"/>
        <v>63.25</v>
      </c>
      <c r="AD163" s="5">
        <v>53</v>
      </c>
      <c r="AE163" s="5">
        <v>99</v>
      </c>
      <c r="AF163" s="5">
        <v>81</v>
      </c>
      <c r="AG163" s="5">
        <v>60</v>
      </c>
      <c r="AH163" s="5">
        <f t="shared" si="26"/>
        <v>293</v>
      </c>
      <c r="AI163" s="5">
        <f t="shared" si="27"/>
        <v>73.25</v>
      </c>
      <c r="AJ163" s="5">
        <v>40</v>
      </c>
      <c r="AK163" s="5">
        <v>93</v>
      </c>
      <c r="AL163" s="5">
        <v>86</v>
      </c>
      <c r="AM163" s="5">
        <v>79</v>
      </c>
      <c r="AN163" s="5">
        <f t="shared" si="28"/>
        <v>298</v>
      </c>
      <c r="AO163" s="5">
        <f t="shared" si="29"/>
        <v>74.5</v>
      </c>
      <c r="AP163" s="73"/>
      <c r="AQ163" s="111">
        <f>AVERAGE(Table6[[#This Row],[CA1_Average]],Table6[[#This Row],[CA2_Average]],Table6[[#This Row],[MID_Average]],Table6[[#This Row],[CA3_Average]])</f>
        <v>71.75</v>
      </c>
    </row>
    <row r="164" spans="1:43" ht="30">
      <c r="A164" s="99" t="s">
        <v>333</v>
      </c>
      <c r="B164" s="82" t="s">
        <v>334</v>
      </c>
      <c r="C164" s="4" t="s">
        <v>14</v>
      </c>
      <c r="D164" s="4" t="s">
        <v>3234</v>
      </c>
      <c r="E164" s="5">
        <v>11103136</v>
      </c>
      <c r="F164" s="5">
        <v>1485019718</v>
      </c>
      <c r="G164" s="83" t="s">
        <v>3235</v>
      </c>
      <c r="H164" s="6">
        <v>2</v>
      </c>
      <c r="I164" s="84">
        <v>300</v>
      </c>
      <c r="J164" s="79">
        <v>260</v>
      </c>
      <c r="K164" s="85">
        <v>0.87</v>
      </c>
      <c r="L164" s="11">
        <v>20000</v>
      </c>
      <c r="M164" s="5">
        <v>14495</v>
      </c>
      <c r="N164" s="12">
        <f t="shared" si="20"/>
        <v>14500</v>
      </c>
      <c r="O164" s="12">
        <f t="shared" si="21"/>
        <v>5500</v>
      </c>
      <c r="P164" s="4" t="s">
        <v>2084</v>
      </c>
      <c r="Q164" s="4" t="s">
        <v>2085</v>
      </c>
      <c r="R164" s="5">
        <v>87</v>
      </c>
      <c r="S164" s="5">
        <v>76</v>
      </c>
      <c r="T164" s="5">
        <v>65</v>
      </c>
      <c r="U164" s="5">
        <v>75</v>
      </c>
      <c r="V164" s="5">
        <f t="shared" si="22"/>
        <v>303</v>
      </c>
      <c r="W164" s="5">
        <f t="shared" si="23"/>
        <v>75.75</v>
      </c>
      <c r="X164" s="5">
        <v>87</v>
      </c>
      <c r="Y164" s="5">
        <v>88</v>
      </c>
      <c r="Z164" s="5">
        <v>62</v>
      </c>
      <c r="AA164" s="5">
        <v>54</v>
      </c>
      <c r="AB164" s="5">
        <f t="shared" si="24"/>
        <v>291</v>
      </c>
      <c r="AC164" s="5">
        <f t="shared" si="25"/>
        <v>72.75</v>
      </c>
      <c r="AD164" s="5">
        <v>96</v>
      </c>
      <c r="AE164" s="5">
        <v>97</v>
      </c>
      <c r="AF164" s="5">
        <v>61</v>
      </c>
      <c r="AG164" s="5">
        <v>68</v>
      </c>
      <c r="AH164" s="5">
        <f t="shared" si="26"/>
        <v>322</v>
      </c>
      <c r="AI164" s="5">
        <f t="shared" si="27"/>
        <v>80.5</v>
      </c>
      <c r="AJ164" s="5">
        <v>98</v>
      </c>
      <c r="AK164" s="5">
        <v>59</v>
      </c>
      <c r="AL164" s="5">
        <v>70</v>
      </c>
      <c r="AM164" s="5">
        <v>61</v>
      </c>
      <c r="AN164" s="5">
        <f t="shared" si="28"/>
        <v>288</v>
      </c>
      <c r="AO164" s="5">
        <f t="shared" si="29"/>
        <v>72</v>
      </c>
      <c r="AP164" s="73"/>
      <c r="AQ164" s="111">
        <f>AVERAGE(Table6[[#This Row],[CA1_Average]],Table6[[#This Row],[CA2_Average]],Table6[[#This Row],[MID_Average]],Table6[[#This Row],[CA3_Average]])</f>
        <v>75.25</v>
      </c>
    </row>
    <row r="165" spans="1:43" ht="30">
      <c r="A165" s="99" t="s">
        <v>335</v>
      </c>
      <c r="B165" s="82" t="s">
        <v>336</v>
      </c>
      <c r="C165" s="4" t="s">
        <v>11</v>
      </c>
      <c r="D165" s="4" t="s">
        <v>3236</v>
      </c>
      <c r="E165" s="5">
        <v>11102304</v>
      </c>
      <c r="F165" s="5">
        <v>1493442937</v>
      </c>
      <c r="G165" s="83" t="s">
        <v>3237</v>
      </c>
      <c r="H165" s="6">
        <v>2</v>
      </c>
      <c r="I165" s="84">
        <v>300</v>
      </c>
      <c r="J165" s="79">
        <v>228</v>
      </c>
      <c r="K165" s="85">
        <v>0.76</v>
      </c>
      <c r="L165" s="11">
        <v>20000</v>
      </c>
      <c r="M165" s="5">
        <v>17707</v>
      </c>
      <c r="N165" s="12">
        <f t="shared" si="20"/>
        <v>18000</v>
      </c>
      <c r="O165" s="12">
        <f t="shared" si="21"/>
        <v>2000</v>
      </c>
      <c r="P165" s="4" t="s">
        <v>1858</v>
      </c>
      <c r="Q165" s="4" t="s">
        <v>2086</v>
      </c>
      <c r="R165" s="5">
        <v>39</v>
      </c>
      <c r="S165" s="5">
        <v>76</v>
      </c>
      <c r="T165" s="5">
        <v>60</v>
      </c>
      <c r="U165" s="5">
        <v>37</v>
      </c>
      <c r="V165" s="5">
        <f t="shared" si="22"/>
        <v>212</v>
      </c>
      <c r="W165" s="5">
        <f t="shared" si="23"/>
        <v>53</v>
      </c>
      <c r="X165" s="5">
        <v>54</v>
      </c>
      <c r="Y165" s="5">
        <v>39</v>
      </c>
      <c r="Z165" s="5">
        <v>64</v>
      </c>
      <c r="AA165" s="5">
        <v>64</v>
      </c>
      <c r="AB165" s="5">
        <f t="shared" si="24"/>
        <v>221</v>
      </c>
      <c r="AC165" s="5">
        <f t="shared" si="25"/>
        <v>55.25</v>
      </c>
      <c r="AD165" s="5">
        <v>36</v>
      </c>
      <c r="AE165" s="5">
        <v>60</v>
      </c>
      <c r="AF165" s="5">
        <v>46</v>
      </c>
      <c r="AG165" s="5">
        <v>83</v>
      </c>
      <c r="AH165" s="5">
        <f t="shared" si="26"/>
        <v>225</v>
      </c>
      <c r="AI165" s="5">
        <f t="shared" si="27"/>
        <v>56.25</v>
      </c>
      <c r="AJ165" s="5">
        <v>95</v>
      </c>
      <c r="AK165" s="5">
        <v>65</v>
      </c>
      <c r="AL165" s="5">
        <v>73</v>
      </c>
      <c r="AM165" s="5">
        <v>38</v>
      </c>
      <c r="AN165" s="5">
        <f t="shared" si="28"/>
        <v>271</v>
      </c>
      <c r="AO165" s="5">
        <f t="shared" si="29"/>
        <v>67.75</v>
      </c>
      <c r="AP165" s="73"/>
      <c r="AQ165" s="111">
        <f>AVERAGE(Table6[[#This Row],[CA1_Average]],Table6[[#This Row],[CA2_Average]],Table6[[#This Row],[MID_Average]],Table6[[#This Row],[CA3_Average]])</f>
        <v>58.0625</v>
      </c>
    </row>
    <row r="166" spans="1:43" ht="30">
      <c r="A166" s="99" t="s">
        <v>337</v>
      </c>
      <c r="B166" s="82" t="s">
        <v>338</v>
      </c>
      <c r="C166" s="4" t="s">
        <v>14</v>
      </c>
      <c r="D166" s="4" t="s">
        <v>3238</v>
      </c>
      <c r="E166" s="5">
        <v>11102666</v>
      </c>
      <c r="F166" s="5">
        <v>1513953548</v>
      </c>
      <c r="G166" s="83" t="s">
        <v>3239</v>
      </c>
      <c r="H166" s="6">
        <v>2</v>
      </c>
      <c r="I166" s="84">
        <v>300</v>
      </c>
      <c r="J166" s="79">
        <v>208</v>
      </c>
      <c r="K166" s="85">
        <v>0.69</v>
      </c>
      <c r="L166" s="11">
        <v>20000</v>
      </c>
      <c r="M166" s="5">
        <v>13499</v>
      </c>
      <c r="N166" s="12">
        <f t="shared" si="20"/>
        <v>13500</v>
      </c>
      <c r="O166" s="12">
        <f t="shared" si="21"/>
        <v>6500</v>
      </c>
      <c r="P166" s="4" t="s">
        <v>2087</v>
      </c>
      <c r="Q166" s="4" t="s">
        <v>2088</v>
      </c>
      <c r="R166" s="5">
        <v>82</v>
      </c>
      <c r="S166" s="5">
        <v>61</v>
      </c>
      <c r="T166" s="5">
        <v>95</v>
      </c>
      <c r="U166" s="5">
        <v>48</v>
      </c>
      <c r="V166" s="5">
        <f t="shared" si="22"/>
        <v>286</v>
      </c>
      <c r="W166" s="5">
        <f t="shared" si="23"/>
        <v>71.5</v>
      </c>
      <c r="X166" s="5">
        <v>77</v>
      </c>
      <c r="Y166" s="5">
        <v>54</v>
      </c>
      <c r="Z166" s="5">
        <v>74</v>
      </c>
      <c r="AA166" s="5">
        <v>97</v>
      </c>
      <c r="AB166" s="5">
        <f t="shared" si="24"/>
        <v>302</v>
      </c>
      <c r="AC166" s="5">
        <f t="shared" si="25"/>
        <v>75.5</v>
      </c>
      <c r="AD166" s="5">
        <v>77</v>
      </c>
      <c r="AE166" s="5">
        <v>91</v>
      </c>
      <c r="AF166" s="5">
        <v>49</v>
      </c>
      <c r="AG166" s="5">
        <v>49</v>
      </c>
      <c r="AH166" s="5">
        <f t="shared" si="26"/>
        <v>266</v>
      </c>
      <c r="AI166" s="5">
        <f t="shared" si="27"/>
        <v>66.5</v>
      </c>
      <c r="AJ166" s="5">
        <v>72</v>
      </c>
      <c r="AK166" s="5">
        <v>85</v>
      </c>
      <c r="AL166" s="5">
        <v>35</v>
      </c>
      <c r="AM166" s="5">
        <v>50</v>
      </c>
      <c r="AN166" s="5">
        <f t="shared" si="28"/>
        <v>242</v>
      </c>
      <c r="AO166" s="5">
        <f t="shared" si="29"/>
        <v>60.5</v>
      </c>
      <c r="AP166" s="73"/>
      <c r="AQ166" s="111">
        <f>AVERAGE(Table6[[#This Row],[CA1_Average]],Table6[[#This Row],[CA2_Average]],Table6[[#This Row],[MID_Average]],Table6[[#This Row],[CA3_Average]])</f>
        <v>68.5</v>
      </c>
    </row>
    <row r="167" spans="1:43" ht="30">
      <c r="A167" s="99" t="s">
        <v>339</v>
      </c>
      <c r="B167" s="82" t="s">
        <v>340</v>
      </c>
      <c r="C167" s="4" t="s">
        <v>11</v>
      </c>
      <c r="D167" s="4" t="s">
        <v>3240</v>
      </c>
      <c r="E167" s="5">
        <v>11107141</v>
      </c>
      <c r="F167" s="5">
        <v>1519275740</v>
      </c>
      <c r="G167" s="83" t="s">
        <v>3241</v>
      </c>
      <c r="H167" s="6">
        <v>2</v>
      </c>
      <c r="I167" s="84">
        <v>300</v>
      </c>
      <c r="J167" s="79">
        <v>252</v>
      </c>
      <c r="K167" s="85">
        <v>0.84</v>
      </c>
      <c r="L167" s="11">
        <v>20000</v>
      </c>
      <c r="M167" s="5">
        <v>19132</v>
      </c>
      <c r="N167" s="12">
        <f t="shared" si="20"/>
        <v>19500</v>
      </c>
      <c r="O167" s="12">
        <f t="shared" si="21"/>
        <v>500</v>
      </c>
      <c r="P167" s="4" t="s">
        <v>1947</v>
      </c>
      <c r="Q167" s="4" t="s">
        <v>2089</v>
      </c>
      <c r="R167" s="5">
        <v>72</v>
      </c>
      <c r="S167" s="5">
        <v>95</v>
      </c>
      <c r="T167" s="5">
        <v>71</v>
      </c>
      <c r="U167" s="5">
        <v>45</v>
      </c>
      <c r="V167" s="5">
        <f t="shared" si="22"/>
        <v>283</v>
      </c>
      <c r="W167" s="5">
        <f t="shared" si="23"/>
        <v>70.75</v>
      </c>
      <c r="X167" s="5">
        <v>88</v>
      </c>
      <c r="Y167" s="5">
        <v>93</v>
      </c>
      <c r="Z167" s="5">
        <v>76</v>
      </c>
      <c r="AA167" s="5">
        <v>62</v>
      </c>
      <c r="AB167" s="5">
        <f t="shared" si="24"/>
        <v>319</v>
      </c>
      <c r="AC167" s="5">
        <f t="shared" si="25"/>
        <v>79.75</v>
      </c>
      <c r="AD167" s="5">
        <v>59</v>
      </c>
      <c r="AE167" s="5">
        <v>52</v>
      </c>
      <c r="AF167" s="5">
        <v>58</v>
      </c>
      <c r="AG167" s="5">
        <v>40</v>
      </c>
      <c r="AH167" s="5">
        <f t="shared" si="26"/>
        <v>209</v>
      </c>
      <c r="AI167" s="5">
        <f t="shared" si="27"/>
        <v>52.25</v>
      </c>
      <c r="AJ167" s="5">
        <v>79</v>
      </c>
      <c r="AK167" s="5">
        <v>54</v>
      </c>
      <c r="AL167" s="5">
        <v>69</v>
      </c>
      <c r="AM167" s="5">
        <v>50</v>
      </c>
      <c r="AN167" s="5">
        <f t="shared" si="28"/>
        <v>252</v>
      </c>
      <c r="AO167" s="5">
        <f t="shared" si="29"/>
        <v>63</v>
      </c>
      <c r="AP167" s="73"/>
      <c r="AQ167" s="111">
        <f>AVERAGE(Table6[[#This Row],[CA1_Average]],Table6[[#This Row],[CA2_Average]],Table6[[#This Row],[MID_Average]],Table6[[#This Row],[CA3_Average]])</f>
        <v>66.4375</v>
      </c>
    </row>
    <row r="168" spans="1:43" ht="30">
      <c r="A168" s="99" t="s">
        <v>341</v>
      </c>
      <c r="B168" s="82" t="s">
        <v>342</v>
      </c>
      <c r="C168" s="4" t="s">
        <v>14</v>
      </c>
      <c r="D168" s="4" t="s">
        <v>3242</v>
      </c>
      <c r="E168" s="5">
        <v>11105054</v>
      </c>
      <c r="F168" s="5">
        <v>1522449811</v>
      </c>
      <c r="G168" s="83" t="s">
        <v>3243</v>
      </c>
      <c r="H168" s="6">
        <v>2</v>
      </c>
      <c r="I168" s="84">
        <v>300</v>
      </c>
      <c r="J168" s="79">
        <v>233</v>
      </c>
      <c r="K168" s="85">
        <v>0.78</v>
      </c>
      <c r="L168" s="11">
        <v>20000</v>
      </c>
      <c r="M168" s="5">
        <v>19647</v>
      </c>
      <c r="N168" s="12">
        <f t="shared" si="20"/>
        <v>20000</v>
      </c>
      <c r="O168" s="12">
        <f t="shared" si="21"/>
        <v>0</v>
      </c>
      <c r="P168" s="4" t="s">
        <v>1900</v>
      </c>
      <c r="Q168" s="4" t="s">
        <v>2090</v>
      </c>
      <c r="R168" s="5">
        <v>40</v>
      </c>
      <c r="S168" s="5">
        <v>73</v>
      </c>
      <c r="T168" s="5">
        <v>93</v>
      </c>
      <c r="U168" s="5">
        <v>60</v>
      </c>
      <c r="V168" s="5">
        <f t="shared" si="22"/>
        <v>266</v>
      </c>
      <c r="W168" s="5">
        <f t="shared" si="23"/>
        <v>66.5</v>
      </c>
      <c r="X168" s="5">
        <v>71</v>
      </c>
      <c r="Y168" s="5">
        <v>67</v>
      </c>
      <c r="Z168" s="5">
        <v>46</v>
      </c>
      <c r="AA168" s="5">
        <v>88</v>
      </c>
      <c r="AB168" s="5">
        <f t="shared" si="24"/>
        <v>272</v>
      </c>
      <c r="AC168" s="5">
        <f t="shared" si="25"/>
        <v>68</v>
      </c>
      <c r="AD168" s="5">
        <v>70</v>
      </c>
      <c r="AE168" s="5">
        <v>81</v>
      </c>
      <c r="AF168" s="5">
        <v>85</v>
      </c>
      <c r="AG168" s="5">
        <v>95</v>
      </c>
      <c r="AH168" s="5">
        <f t="shared" si="26"/>
        <v>331</v>
      </c>
      <c r="AI168" s="5">
        <f t="shared" si="27"/>
        <v>82.75</v>
      </c>
      <c r="AJ168" s="5">
        <v>35</v>
      </c>
      <c r="AK168" s="5">
        <v>37</v>
      </c>
      <c r="AL168" s="5">
        <v>49</v>
      </c>
      <c r="AM168" s="5">
        <v>87</v>
      </c>
      <c r="AN168" s="5">
        <f t="shared" si="28"/>
        <v>208</v>
      </c>
      <c r="AO168" s="5">
        <f t="shared" si="29"/>
        <v>52</v>
      </c>
      <c r="AP168" s="73"/>
      <c r="AQ168" s="111">
        <f>AVERAGE(Table6[[#This Row],[CA1_Average]],Table6[[#This Row],[CA2_Average]],Table6[[#This Row],[MID_Average]],Table6[[#This Row],[CA3_Average]])</f>
        <v>67.3125</v>
      </c>
    </row>
    <row r="169" spans="1:43" ht="30">
      <c r="A169" s="99" t="s">
        <v>343</v>
      </c>
      <c r="B169" s="82" t="s">
        <v>344</v>
      </c>
      <c r="C169" s="4" t="s">
        <v>14</v>
      </c>
      <c r="D169" s="4" t="s">
        <v>3244</v>
      </c>
      <c r="E169" s="5">
        <v>11104658</v>
      </c>
      <c r="F169" s="5">
        <v>1524392873</v>
      </c>
      <c r="G169" s="83" t="s">
        <v>3245</v>
      </c>
      <c r="H169" s="6">
        <v>2</v>
      </c>
      <c r="I169" s="84">
        <v>300</v>
      </c>
      <c r="J169" s="79">
        <v>235</v>
      </c>
      <c r="K169" s="85">
        <v>0.78</v>
      </c>
      <c r="L169" s="11">
        <v>20000</v>
      </c>
      <c r="M169" s="5">
        <v>14894</v>
      </c>
      <c r="N169" s="12">
        <f t="shared" si="20"/>
        <v>15000</v>
      </c>
      <c r="O169" s="12">
        <f t="shared" si="21"/>
        <v>5000</v>
      </c>
      <c r="P169" s="4" t="s">
        <v>1993</v>
      </c>
      <c r="Q169" s="4" t="s">
        <v>2091</v>
      </c>
      <c r="R169" s="5">
        <v>66</v>
      </c>
      <c r="S169" s="5">
        <v>86</v>
      </c>
      <c r="T169" s="5">
        <v>45</v>
      </c>
      <c r="U169" s="5">
        <v>88</v>
      </c>
      <c r="V169" s="5">
        <f t="shared" si="22"/>
        <v>285</v>
      </c>
      <c r="W169" s="5">
        <f t="shared" si="23"/>
        <v>71.25</v>
      </c>
      <c r="X169" s="5">
        <v>41</v>
      </c>
      <c r="Y169" s="5">
        <v>84</v>
      </c>
      <c r="Z169" s="5">
        <v>59</v>
      </c>
      <c r="AA169" s="5">
        <v>61</v>
      </c>
      <c r="AB169" s="5">
        <f t="shared" si="24"/>
        <v>245</v>
      </c>
      <c r="AC169" s="5">
        <f t="shared" si="25"/>
        <v>61.25</v>
      </c>
      <c r="AD169" s="5">
        <v>41</v>
      </c>
      <c r="AE169" s="5">
        <v>49</v>
      </c>
      <c r="AF169" s="5">
        <v>38</v>
      </c>
      <c r="AG169" s="5">
        <v>68</v>
      </c>
      <c r="AH169" s="5">
        <f t="shared" si="26"/>
        <v>196</v>
      </c>
      <c r="AI169" s="5">
        <f t="shared" si="27"/>
        <v>49</v>
      </c>
      <c r="AJ169" s="5">
        <v>48</v>
      </c>
      <c r="AK169" s="5">
        <v>43</v>
      </c>
      <c r="AL169" s="5">
        <v>65</v>
      </c>
      <c r="AM169" s="5">
        <v>89</v>
      </c>
      <c r="AN169" s="5">
        <f t="shared" si="28"/>
        <v>245</v>
      </c>
      <c r="AO169" s="5">
        <f t="shared" si="29"/>
        <v>61.25</v>
      </c>
      <c r="AP169" s="73"/>
      <c r="AQ169" s="111">
        <f>AVERAGE(Table6[[#This Row],[CA1_Average]],Table6[[#This Row],[CA2_Average]],Table6[[#This Row],[MID_Average]],Table6[[#This Row],[CA3_Average]])</f>
        <v>60.6875</v>
      </c>
    </row>
    <row r="170" spans="1:43" ht="30">
      <c r="A170" s="99" t="s">
        <v>345</v>
      </c>
      <c r="B170" s="82" t="s">
        <v>346</v>
      </c>
      <c r="C170" s="4" t="s">
        <v>14</v>
      </c>
      <c r="D170" s="4" t="s">
        <v>3246</v>
      </c>
      <c r="E170" s="5">
        <v>11106307</v>
      </c>
      <c r="F170" s="5">
        <v>1537378352</v>
      </c>
      <c r="G170" s="83" t="s">
        <v>3247</v>
      </c>
      <c r="H170" s="6">
        <v>2</v>
      </c>
      <c r="I170" s="84">
        <v>300</v>
      </c>
      <c r="J170" s="79">
        <v>225</v>
      </c>
      <c r="K170" s="85">
        <v>0.75</v>
      </c>
      <c r="L170" s="11">
        <v>20000</v>
      </c>
      <c r="M170" s="5">
        <v>17677</v>
      </c>
      <c r="N170" s="12">
        <f t="shared" si="20"/>
        <v>18000</v>
      </c>
      <c r="O170" s="12">
        <f t="shared" si="21"/>
        <v>2000</v>
      </c>
      <c r="P170" s="4" t="s">
        <v>1951</v>
      </c>
      <c r="Q170" s="4" t="s">
        <v>2092</v>
      </c>
      <c r="R170" s="5">
        <v>60</v>
      </c>
      <c r="S170" s="5">
        <v>92</v>
      </c>
      <c r="T170" s="5">
        <v>81</v>
      </c>
      <c r="U170" s="5">
        <v>75</v>
      </c>
      <c r="V170" s="5">
        <f t="shared" si="22"/>
        <v>308</v>
      </c>
      <c r="W170" s="5">
        <f t="shared" si="23"/>
        <v>77</v>
      </c>
      <c r="X170" s="5">
        <v>93</v>
      </c>
      <c r="Y170" s="5">
        <v>60</v>
      </c>
      <c r="Z170" s="5">
        <v>75</v>
      </c>
      <c r="AA170" s="5">
        <v>46</v>
      </c>
      <c r="AB170" s="5">
        <f t="shared" si="24"/>
        <v>274</v>
      </c>
      <c r="AC170" s="5">
        <f t="shared" si="25"/>
        <v>68.5</v>
      </c>
      <c r="AD170" s="5">
        <v>80</v>
      </c>
      <c r="AE170" s="5">
        <v>72</v>
      </c>
      <c r="AF170" s="5">
        <v>74</v>
      </c>
      <c r="AG170" s="5">
        <v>75</v>
      </c>
      <c r="AH170" s="5">
        <f t="shared" si="26"/>
        <v>301</v>
      </c>
      <c r="AI170" s="5">
        <f t="shared" si="27"/>
        <v>75.25</v>
      </c>
      <c r="AJ170" s="5">
        <v>90</v>
      </c>
      <c r="AK170" s="5">
        <v>48</v>
      </c>
      <c r="AL170" s="5">
        <v>71</v>
      </c>
      <c r="AM170" s="5">
        <v>72</v>
      </c>
      <c r="AN170" s="5">
        <f t="shared" si="28"/>
        <v>281</v>
      </c>
      <c r="AO170" s="5">
        <f t="shared" si="29"/>
        <v>70.25</v>
      </c>
      <c r="AP170" s="73"/>
      <c r="AQ170" s="111">
        <f>AVERAGE(Table6[[#This Row],[CA1_Average]],Table6[[#This Row],[CA2_Average]],Table6[[#This Row],[MID_Average]],Table6[[#This Row],[CA3_Average]])</f>
        <v>72.75</v>
      </c>
    </row>
    <row r="171" spans="1:43" ht="30">
      <c r="A171" s="99" t="s">
        <v>347</v>
      </c>
      <c r="B171" s="82" t="s">
        <v>348</v>
      </c>
      <c r="C171" s="4" t="s">
        <v>14</v>
      </c>
      <c r="D171" s="4" t="s">
        <v>3248</v>
      </c>
      <c r="E171" s="5">
        <v>11105930</v>
      </c>
      <c r="F171" s="5">
        <v>1539632091</v>
      </c>
      <c r="G171" s="83" t="s">
        <v>3249</v>
      </c>
      <c r="H171" s="6">
        <v>2</v>
      </c>
      <c r="I171" s="84">
        <v>300</v>
      </c>
      <c r="J171" s="79">
        <v>223</v>
      </c>
      <c r="K171" s="85">
        <v>0.74</v>
      </c>
      <c r="L171" s="11">
        <v>20000</v>
      </c>
      <c r="M171" s="5">
        <v>17671</v>
      </c>
      <c r="N171" s="12">
        <f t="shared" si="20"/>
        <v>18000</v>
      </c>
      <c r="O171" s="12">
        <f t="shared" si="21"/>
        <v>2000</v>
      </c>
      <c r="P171" s="4" t="s">
        <v>1910</v>
      </c>
      <c r="Q171" s="4" t="s">
        <v>2093</v>
      </c>
      <c r="R171" s="5">
        <v>90</v>
      </c>
      <c r="S171" s="5">
        <v>55</v>
      </c>
      <c r="T171" s="5">
        <v>90</v>
      </c>
      <c r="U171" s="5">
        <v>98</v>
      </c>
      <c r="V171" s="5">
        <f t="shared" si="22"/>
        <v>333</v>
      </c>
      <c r="W171" s="5">
        <f t="shared" si="23"/>
        <v>83.25</v>
      </c>
      <c r="X171" s="5">
        <v>93</v>
      </c>
      <c r="Y171" s="5">
        <v>54</v>
      </c>
      <c r="Z171" s="5">
        <v>72</v>
      </c>
      <c r="AA171" s="5">
        <v>76</v>
      </c>
      <c r="AB171" s="5">
        <f t="shared" si="24"/>
        <v>295</v>
      </c>
      <c r="AC171" s="5">
        <f t="shared" si="25"/>
        <v>73.75</v>
      </c>
      <c r="AD171" s="5">
        <v>54</v>
      </c>
      <c r="AE171" s="5">
        <v>79</v>
      </c>
      <c r="AF171" s="5">
        <v>39</v>
      </c>
      <c r="AG171" s="5">
        <v>63</v>
      </c>
      <c r="AH171" s="5">
        <f t="shared" si="26"/>
        <v>235</v>
      </c>
      <c r="AI171" s="5">
        <f t="shared" si="27"/>
        <v>58.75</v>
      </c>
      <c r="AJ171" s="5">
        <v>60</v>
      </c>
      <c r="AK171" s="5">
        <v>77</v>
      </c>
      <c r="AL171" s="5">
        <v>39</v>
      </c>
      <c r="AM171" s="5">
        <v>93</v>
      </c>
      <c r="AN171" s="5">
        <f t="shared" si="28"/>
        <v>269</v>
      </c>
      <c r="AO171" s="5">
        <f t="shared" si="29"/>
        <v>67.25</v>
      </c>
      <c r="AP171" s="73"/>
      <c r="AQ171" s="111">
        <f>AVERAGE(Table6[[#This Row],[CA1_Average]],Table6[[#This Row],[CA2_Average]],Table6[[#This Row],[MID_Average]],Table6[[#This Row],[CA3_Average]])</f>
        <v>70.75</v>
      </c>
    </row>
    <row r="172" spans="1:43" ht="30">
      <c r="A172" s="99" t="s">
        <v>349</v>
      </c>
      <c r="B172" s="82" t="s">
        <v>350</v>
      </c>
      <c r="C172" s="4" t="s">
        <v>14</v>
      </c>
      <c r="D172" s="4" t="s">
        <v>3155</v>
      </c>
      <c r="E172" s="5">
        <v>11104424</v>
      </c>
      <c r="F172" s="5">
        <v>1539942752</v>
      </c>
      <c r="G172" s="83" t="s">
        <v>3250</v>
      </c>
      <c r="H172" s="6">
        <v>2</v>
      </c>
      <c r="I172" s="84">
        <v>300</v>
      </c>
      <c r="J172" s="79">
        <v>205</v>
      </c>
      <c r="K172" s="85">
        <v>0.68</v>
      </c>
      <c r="L172" s="11">
        <v>20000</v>
      </c>
      <c r="M172" s="5">
        <v>11843</v>
      </c>
      <c r="N172" s="12">
        <f t="shared" si="20"/>
        <v>12000</v>
      </c>
      <c r="O172" s="12">
        <f t="shared" si="21"/>
        <v>8000</v>
      </c>
      <c r="P172" s="4" t="s">
        <v>1868</v>
      </c>
      <c r="Q172" s="4" t="s">
        <v>2094</v>
      </c>
      <c r="R172" s="5">
        <v>40</v>
      </c>
      <c r="S172" s="5">
        <v>59</v>
      </c>
      <c r="T172" s="5">
        <v>58</v>
      </c>
      <c r="U172" s="5">
        <v>97</v>
      </c>
      <c r="V172" s="5">
        <f t="shared" si="22"/>
        <v>254</v>
      </c>
      <c r="W172" s="5">
        <f t="shared" si="23"/>
        <v>63.5</v>
      </c>
      <c r="X172" s="5">
        <v>59</v>
      </c>
      <c r="Y172" s="5">
        <v>74</v>
      </c>
      <c r="Z172" s="5">
        <v>80</v>
      </c>
      <c r="AA172" s="5">
        <v>47</v>
      </c>
      <c r="AB172" s="5">
        <f t="shared" si="24"/>
        <v>260</v>
      </c>
      <c r="AC172" s="5">
        <f t="shared" si="25"/>
        <v>65</v>
      </c>
      <c r="AD172" s="5">
        <v>77</v>
      </c>
      <c r="AE172" s="5">
        <v>99</v>
      </c>
      <c r="AF172" s="5">
        <v>96</v>
      </c>
      <c r="AG172" s="5">
        <v>53</v>
      </c>
      <c r="AH172" s="5">
        <f t="shared" si="26"/>
        <v>325</v>
      </c>
      <c r="AI172" s="5">
        <f t="shared" si="27"/>
        <v>81.25</v>
      </c>
      <c r="AJ172" s="5">
        <v>63</v>
      </c>
      <c r="AK172" s="5">
        <v>75</v>
      </c>
      <c r="AL172" s="5">
        <v>57</v>
      </c>
      <c r="AM172" s="5">
        <v>97</v>
      </c>
      <c r="AN172" s="5">
        <f t="shared" si="28"/>
        <v>292</v>
      </c>
      <c r="AO172" s="5">
        <f t="shared" si="29"/>
        <v>73</v>
      </c>
      <c r="AP172" s="73"/>
      <c r="AQ172" s="111">
        <f>AVERAGE(Table6[[#This Row],[CA1_Average]],Table6[[#This Row],[CA2_Average]],Table6[[#This Row],[MID_Average]],Table6[[#This Row],[CA3_Average]])</f>
        <v>70.6875</v>
      </c>
    </row>
    <row r="173" spans="1:43" ht="30">
      <c r="A173" s="99" t="s">
        <v>351</v>
      </c>
      <c r="B173" s="82" t="s">
        <v>352</v>
      </c>
      <c r="C173" s="4" t="s">
        <v>14</v>
      </c>
      <c r="D173" s="4" t="s">
        <v>3251</v>
      </c>
      <c r="E173" s="5">
        <v>11102489</v>
      </c>
      <c r="F173" s="5">
        <v>1547109652</v>
      </c>
      <c r="G173" s="83" t="s">
        <v>3252</v>
      </c>
      <c r="H173" s="6">
        <v>2</v>
      </c>
      <c r="I173" s="84">
        <v>300</v>
      </c>
      <c r="J173" s="79">
        <v>199</v>
      </c>
      <c r="K173" s="85">
        <v>0.66</v>
      </c>
      <c r="L173" s="11">
        <v>20000</v>
      </c>
      <c r="M173" s="5">
        <v>13678</v>
      </c>
      <c r="N173" s="12">
        <f t="shared" si="20"/>
        <v>14000</v>
      </c>
      <c r="O173" s="12">
        <f t="shared" si="21"/>
        <v>6000</v>
      </c>
      <c r="P173" s="4" t="s">
        <v>2095</v>
      </c>
      <c r="Q173" s="4" t="s">
        <v>2096</v>
      </c>
      <c r="R173" s="5">
        <v>47</v>
      </c>
      <c r="S173" s="5">
        <v>58</v>
      </c>
      <c r="T173" s="5">
        <v>90</v>
      </c>
      <c r="U173" s="5">
        <v>88</v>
      </c>
      <c r="V173" s="5">
        <f t="shared" si="22"/>
        <v>283</v>
      </c>
      <c r="W173" s="5">
        <f t="shared" si="23"/>
        <v>70.75</v>
      </c>
      <c r="X173" s="5">
        <v>46</v>
      </c>
      <c r="Y173" s="5">
        <v>70</v>
      </c>
      <c r="Z173" s="5">
        <v>70</v>
      </c>
      <c r="AA173" s="5">
        <v>87</v>
      </c>
      <c r="AB173" s="5">
        <f t="shared" si="24"/>
        <v>273</v>
      </c>
      <c r="AC173" s="5">
        <f t="shared" si="25"/>
        <v>68.25</v>
      </c>
      <c r="AD173" s="5">
        <v>99</v>
      </c>
      <c r="AE173" s="5">
        <v>87</v>
      </c>
      <c r="AF173" s="5">
        <v>98</v>
      </c>
      <c r="AG173" s="5">
        <v>60</v>
      </c>
      <c r="AH173" s="5">
        <f t="shared" si="26"/>
        <v>344</v>
      </c>
      <c r="AI173" s="5">
        <f t="shared" si="27"/>
        <v>86</v>
      </c>
      <c r="AJ173" s="5">
        <v>76</v>
      </c>
      <c r="AK173" s="5">
        <v>38</v>
      </c>
      <c r="AL173" s="5">
        <v>55</v>
      </c>
      <c r="AM173" s="5">
        <v>83</v>
      </c>
      <c r="AN173" s="5">
        <f t="shared" si="28"/>
        <v>252</v>
      </c>
      <c r="AO173" s="5">
        <f t="shared" si="29"/>
        <v>63</v>
      </c>
      <c r="AP173" s="73"/>
      <c r="AQ173" s="111">
        <f>AVERAGE(Table6[[#This Row],[CA1_Average]],Table6[[#This Row],[CA2_Average]],Table6[[#This Row],[MID_Average]],Table6[[#This Row],[CA3_Average]])</f>
        <v>72</v>
      </c>
    </row>
    <row r="174" spans="1:43" ht="30">
      <c r="A174" s="99" t="s">
        <v>353</v>
      </c>
      <c r="B174" s="82" t="s">
        <v>354</v>
      </c>
      <c r="C174" s="4" t="s">
        <v>14</v>
      </c>
      <c r="D174" s="4" t="s">
        <v>3253</v>
      </c>
      <c r="E174" s="5">
        <v>11100943</v>
      </c>
      <c r="F174" s="5">
        <v>1569388724</v>
      </c>
      <c r="G174" s="83" t="s">
        <v>3254</v>
      </c>
      <c r="H174" s="6">
        <v>2</v>
      </c>
      <c r="I174" s="84">
        <v>300</v>
      </c>
      <c r="J174" s="79">
        <v>218</v>
      </c>
      <c r="K174" s="85">
        <v>0.73</v>
      </c>
      <c r="L174" s="11">
        <v>20000</v>
      </c>
      <c r="M174" s="5">
        <v>8906</v>
      </c>
      <c r="N174" s="12">
        <f t="shared" si="20"/>
        <v>9000</v>
      </c>
      <c r="O174" s="12">
        <f t="shared" si="21"/>
        <v>11000</v>
      </c>
      <c r="P174" s="4" t="s">
        <v>1914</v>
      </c>
      <c r="Q174" s="4" t="s">
        <v>2097</v>
      </c>
      <c r="R174" s="5">
        <v>58</v>
      </c>
      <c r="S174" s="5">
        <v>77</v>
      </c>
      <c r="T174" s="5">
        <v>54</v>
      </c>
      <c r="U174" s="5">
        <v>79</v>
      </c>
      <c r="V174" s="5">
        <f t="shared" si="22"/>
        <v>268</v>
      </c>
      <c r="W174" s="5">
        <f t="shared" si="23"/>
        <v>67</v>
      </c>
      <c r="X174" s="5">
        <v>99</v>
      </c>
      <c r="Y174" s="5">
        <v>98</v>
      </c>
      <c r="Z174" s="5">
        <v>42</v>
      </c>
      <c r="AA174" s="5">
        <v>69</v>
      </c>
      <c r="AB174" s="5">
        <f t="shared" si="24"/>
        <v>308</v>
      </c>
      <c r="AC174" s="5">
        <f t="shared" si="25"/>
        <v>77</v>
      </c>
      <c r="AD174" s="5">
        <v>93</v>
      </c>
      <c r="AE174" s="5">
        <v>81</v>
      </c>
      <c r="AF174" s="5">
        <v>84</v>
      </c>
      <c r="AG174" s="5">
        <v>72</v>
      </c>
      <c r="AH174" s="5">
        <f t="shared" si="26"/>
        <v>330</v>
      </c>
      <c r="AI174" s="5">
        <f t="shared" si="27"/>
        <v>82.5</v>
      </c>
      <c r="AJ174" s="5">
        <v>48</v>
      </c>
      <c r="AK174" s="5">
        <v>95</v>
      </c>
      <c r="AL174" s="5">
        <v>38</v>
      </c>
      <c r="AM174" s="5">
        <v>72</v>
      </c>
      <c r="AN174" s="5">
        <f t="shared" si="28"/>
        <v>253</v>
      </c>
      <c r="AO174" s="5">
        <f t="shared" si="29"/>
        <v>63.25</v>
      </c>
      <c r="AP174" s="73"/>
      <c r="AQ174" s="111">
        <f>AVERAGE(Table6[[#This Row],[CA1_Average]],Table6[[#This Row],[CA2_Average]],Table6[[#This Row],[MID_Average]],Table6[[#This Row],[CA3_Average]])</f>
        <v>72.4375</v>
      </c>
    </row>
    <row r="175" spans="1:43" ht="30">
      <c r="A175" s="99" t="s">
        <v>355</v>
      </c>
      <c r="B175" s="82" t="s">
        <v>356</v>
      </c>
      <c r="C175" s="4" t="s">
        <v>11</v>
      </c>
      <c r="D175" s="4" t="s">
        <v>3255</v>
      </c>
      <c r="E175" s="5">
        <v>11109611</v>
      </c>
      <c r="F175" s="5">
        <v>1624899785</v>
      </c>
      <c r="G175" s="83" t="s">
        <v>3256</v>
      </c>
      <c r="H175" s="6">
        <v>2</v>
      </c>
      <c r="I175" s="84">
        <v>300</v>
      </c>
      <c r="J175" s="79">
        <v>261</v>
      </c>
      <c r="K175" s="85">
        <v>0.87</v>
      </c>
      <c r="L175" s="11">
        <v>20000</v>
      </c>
      <c r="M175" s="5">
        <v>18126</v>
      </c>
      <c r="N175" s="12">
        <f t="shared" si="20"/>
        <v>18500</v>
      </c>
      <c r="O175" s="12">
        <f t="shared" si="21"/>
        <v>1500</v>
      </c>
      <c r="P175" s="4" t="s">
        <v>1874</v>
      </c>
      <c r="Q175" s="4" t="s">
        <v>2098</v>
      </c>
      <c r="R175" s="5">
        <v>98</v>
      </c>
      <c r="S175" s="5">
        <v>68</v>
      </c>
      <c r="T175" s="5">
        <v>73</v>
      </c>
      <c r="U175" s="5">
        <v>36</v>
      </c>
      <c r="V175" s="5">
        <f t="shared" si="22"/>
        <v>275</v>
      </c>
      <c r="W175" s="5">
        <f t="shared" si="23"/>
        <v>68.75</v>
      </c>
      <c r="X175" s="5">
        <v>55</v>
      </c>
      <c r="Y175" s="5">
        <v>68</v>
      </c>
      <c r="Z175" s="5">
        <v>60</v>
      </c>
      <c r="AA175" s="5">
        <v>74</v>
      </c>
      <c r="AB175" s="5">
        <f t="shared" si="24"/>
        <v>257</v>
      </c>
      <c r="AC175" s="5">
        <f t="shared" si="25"/>
        <v>64.25</v>
      </c>
      <c r="AD175" s="5">
        <v>45</v>
      </c>
      <c r="AE175" s="5">
        <v>73</v>
      </c>
      <c r="AF175" s="5">
        <v>87</v>
      </c>
      <c r="AG175" s="5">
        <v>82</v>
      </c>
      <c r="AH175" s="5">
        <f t="shared" si="26"/>
        <v>287</v>
      </c>
      <c r="AI175" s="5">
        <f t="shared" si="27"/>
        <v>71.75</v>
      </c>
      <c r="AJ175" s="5">
        <v>65</v>
      </c>
      <c r="AK175" s="5">
        <v>97</v>
      </c>
      <c r="AL175" s="5">
        <v>62</v>
      </c>
      <c r="AM175" s="5">
        <v>94</v>
      </c>
      <c r="AN175" s="5">
        <f t="shared" si="28"/>
        <v>318</v>
      </c>
      <c r="AO175" s="5">
        <f t="shared" si="29"/>
        <v>79.5</v>
      </c>
      <c r="AP175" s="73"/>
      <c r="AQ175" s="111">
        <f>AVERAGE(Table6[[#This Row],[CA1_Average]],Table6[[#This Row],[CA2_Average]],Table6[[#This Row],[MID_Average]],Table6[[#This Row],[CA3_Average]])</f>
        <v>71.0625</v>
      </c>
    </row>
    <row r="176" spans="1:43" ht="30">
      <c r="A176" s="99" t="s">
        <v>357</v>
      </c>
      <c r="B176" s="82" t="s">
        <v>358</v>
      </c>
      <c r="C176" s="4" t="s">
        <v>11</v>
      </c>
      <c r="D176" s="4" t="s">
        <v>3257</v>
      </c>
      <c r="E176" s="5">
        <v>11107328</v>
      </c>
      <c r="F176" s="5">
        <v>1641906932</v>
      </c>
      <c r="G176" s="83" t="s">
        <v>3258</v>
      </c>
      <c r="H176" s="6">
        <v>2</v>
      </c>
      <c r="I176" s="84">
        <v>300</v>
      </c>
      <c r="J176" s="79">
        <v>229</v>
      </c>
      <c r="K176" s="85">
        <v>0.76</v>
      </c>
      <c r="L176" s="11">
        <v>20000</v>
      </c>
      <c r="M176" s="5">
        <v>12174</v>
      </c>
      <c r="N176" s="12">
        <f t="shared" si="20"/>
        <v>12500</v>
      </c>
      <c r="O176" s="12">
        <f t="shared" si="21"/>
        <v>7500</v>
      </c>
      <c r="P176" s="4" t="s">
        <v>1920</v>
      </c>
      <c r="Q176" s="4" t="s">
        <v>2099</v>
      </c>
      <c r="R176" s="5">
        <v>60</v>
      </c>
      <c r="S176" s="5">
        <v>91</v>
      </c>
      <c r="T176" s="5">
        <v>85</v>
      </c>
      <c r="U176" s="5">
        <v>68</v>
      </c>
      <c r="V176" s="5">
        <f t="shared" si="22"/>
        <v>304</v>
      </c>
      <c r="W176" s="5">
        <f t="shared" si="23"/>
        <v>76</v>
      </c>
      <c r="X176" s="5">
        <v>66</v>
      </c>
      <c r="Y176" s="5">
        <v>53</v>
      </c>
      <c r="Z176" s="5">
        <v>40</v>
      </c>
      <c r="AA176" s="5">
        <v>52</v>
      </c>
      <c r="AB176" s="5">
        <f t="shared" si="24"/>
        <v>211</v>
      </c>
      <c r="AC176" s="5">
        <f t="shared" si="25"/>
        <v>52.75</v>
      </c>
      <c r="AD176" s="5">
        <v>68</v>
      </c>
      <c r="AE176" s="5">
        <v>45</v>
      </c>
      <c r="AF176" s="5">
        <v>76</v>
      </c>
      <c r="AG176" s="5">
        <v>42</v>
      </c>
      <c r="AH176" s="5">
        <f t="shared" si="26"/>
        <v>231</v>
      </c>
      <c r="AI176" s="5">
        <f t="shared" si="27"/>
        <v>57.75</v>
      </c>
      <c r="AJ176" s="5">
        <v>99</v>
      </c>
      <c r="AK176" s="5">
        <v>41</v>
      </c>
      <c r="AL176" s="5">
        <v>46</v>
      </c>
      <c r="AM176" s="5">
        <v>36</v>
      </c>
      <c r="AN176" s="5">
        <f t="shared" si="28"/>
        <v>222</v>
      </c>
      <c r="AO176" s="5">
        <f t="shared" si="29"/>
        <v>55.5</v>
      </c>
      <c r="AP176" s="73"/>
      <c r="AQ176" s="111">
        <f>AVERAGE(Table6[[#This Row],[CA1_Average]],Table6[[#This Row],[CA2_Average]],Table6[[#This Row],[MID_Average]],Table6[[#This Row],[CA3_Average]])</f>
        <v>60.5</v>
      </c>
    </row>
    <row r="177" spans="1:43" ht="30">
      <c r="A177" s="99" t="s">
        <v>359</v>
      </c>
      <c r="B177" s="82" t="s">
        <v>360</v>
      </c>
      <c r="C177" s="4" t="s">
        <v>11</v>
      </c>
      <c r="D177" s="4" t="s">
        <v>3259</v>
      </c>
      <c r="E177" s="5">
        <v>11102917</v>
      </c>
      <c r="F177" s="5">
        <v>1643438508</v>
      </c>
      <c r="G177" s="83" t="s">
        <v>3260</v>
      </c>
      <c r="H177" s="6">
        <v>2</v>
      </c>
      <c r="I177" s="84">
        <v>300</v>
      </c>
      <c r="J177" s="79">
        <v>215</v>
      </c>
      <c r="K177" s="85">
        <v>0.72</v>
      </c>
      <c r="L177" s="11">
        <v>20000</v>
      </c>
      <c r="M177" s="5">
        <v>16577</v>
      </c>
      <c r="N177" s="12">
        <f t="shared" si="20"/>
        <v>17000</v>
      </c>
      <c r="O177" s="12">
        <f t="shared" si="21"/>
        <v>3000</v>
      </c>
      <c r="P177" s="4" t="s">
        <v>1922</v>
      </c>
      <c r="Q177" s="4" t="s">
        <v>2100</v>
      </c>
      <c r="R177" s="5">
        <v>96</v>
      </c>
      <c r="S177" s="5">
        <v>81</v>
      </c>
      <c r="T177" s="5">
        <v>67</v>
      </c>
      <c r="U177" s="5">
        <v>63</v>
      </c>
      <c r="V177" s="5">
        <f t="shared" si="22"/>
        <v>307</v>
      </c>
      <c r="W177" s="5">
        <f t="shared" si="23"/>
        <v>76.75</v>
      </c>
      <c r="X177" s="5">
        <v>79</v>
      </c>
      <c r="Y177" s="5">
        <v>98</v>
      </c>
      <c r="Z177" s="5">
        <v>65</v>
      </c>
      <c r="AA177" s="5">
        <v>70</v>
      </c>
      <c r="AB177" s="5">
        <f t="shared" si="24"/>
        <v>312</v>
      </c>
      <c r="AC177" s="5">
        <f t="shared" si="25"/>
        <v>78</v>
      </c>
      <c r="AD177" s="5">
        <v>85</v>
      </c>
      <c r="AE177" s="5">
        <v>53</v>
      </c>
      <c r="AF177" s="5">
        <v>90</v>
      </c>
      <c r="AG177" s="5">
        <v>47</v>
      </c>
      <c r="AH177" s="5">
        <f t="shared" si="26"/>
        <v>275</v>
      </c>
      <c r="AI177" s="5">
        <f t="shared" si="27"/>
        <v>68.75</v>
      </c>
      <c r="AJ177" s="5">
        <v>60</v>
      </c>
      <c r="AK177" s="5">
        <v>86</v>
      </c>
      <c r="AL177" s="5">
        <v>47</v>
      </c>
      <c r="AM177" s="5">
        <v>47</v>
      </c>
      <c r="AN177" s="5">
        <f t="shared" si="28"/>
        <v>240</v>
      </c>
      <c r="AO177" s="5">
        <f t="shared" si="29"/>
        <v>60</v>
      </c>
      <c r="AP177" s="73"/>
      <c r="AQ177" s="111">
        <f>AVERAGE(Table6[[#This Row],[CA1_Average]],Table6[[#This Row],[CA2_Average]],Table6[[#This Row],[MID_Average]],Table6[[#This Row],[CA3_Average]])</f>
        <v>70.875</v>
      </c>
    </row>
    <row r="178" spans="1:43" ht="30">
      <c r="A178" s="99" t="s">
        <v>361</v>
      </c>
      <c r="B178" s="82" t="s">
        <v>362</v>
      </c>
      <c r="C178" s="4" t="s">
        <v>11</v>
      </c>
      <c r="D178" s="4" t="s">
        <v>3261</v>
      </c>
      <c r="E178" s="5">
        <v>11100263</v>
      </c>
      <c r="F178" s="5">
        <v>1683021383</v>
      </c>
      <c r="G178" s="83" t="s">
        <v>3262</v>
      </c>
      <c r="H178" s="6">
        <v>3</v>
      </c>
      <c r="I178" s="84">
        <v>300</v>
      </c>
      <c r="J178" s="79">
        <v>290</v>
      </c>
      <c r="K178" s="85">
        <v>0.97</v>
      </c>
      <c r="L178" s="11">
        <v>30000</v>
      </c>
      <c r="M178" s="5">
        <v>27265</v>
      </c>
      <c r="N178" s="12">
        <f t="shared" si="20"/>
        <v>27500</v>
      </c>
      <c r="O178" s="12">
        <f t="shared" si="21"/>
        <v>2500</v>
      </c>
      <c r="P178" s="4" t="s">
        <v>1881</v>
      </c>
      <c r="Q178" s="4" t="s">
        <v>2101</v>
      </c>
      <c r="R178" s="5">
        <v>47</v>
      </c>
      <c r="S178" s="5">
        <v>40</v>
      </c>
      <c r="T178" s="5">
        <v>63</v>
      </c>
      <c r="U178" s="5">
        <v>68</v>
      </c>
      <c r="V178" s="5">
        <f t="shared" si="22"/>
        <v>218</v>
      </c>
      <c r="W178" s="5">
        <f t="shared" si="23"/>
        <v>54.5</v>
      </c>
      <c r="X178" s="5">
        <v>60</v>
      </c>
      <c r="Y178" s="5">
        <v>50</v>
      </c>
      <c r="Z178" s="5">
        <v>53</v>
      </c>
      <c r="AA178" s="5">
        <v>47</v>
      </c>
      <c r="AB178" s="5">
        <f t="shared" si="24"/>
        <v>210</v>
      </c>
      <c r="AC178" s="5">
        <f t="shared" si="25"/>
        <v>52.5</v>
      </c>
      <c r="AD178" s="5">
        <v>78</v>
      </c>
      <c r="AE178" s="5">
        <v>42</v>
      </c>
      <c r="AF178" s="5">
        <v>68</v>
      </c>
      <c r="AG178" s="5">
        <v>90</v>
      </c>
      <c r="AH178" s="5">
        <f t="shared" si="26"/>
        <v>278</v>
      </c>
      <c r="AI178" s="5">
        <f t="shared" si="27"/>
        <v>69.5</v>
      </c>
      <c r="AJ178" s="5">
        <v>44</v>
      </c>
      <c r="AK178" s="5">
        <v>42</v>
      </c>
      <c r="AL178" s="5">
        <v>75</v>
      </c>
      <c r="AM178" s="5">
        <v>39</v>
      </c>
      <c r="AN178" s="5">
        <f t="shared" si="28"/>
        <v>200</v>
      </c>
      <c r="AO178" s="5">
        <f t="shared" si="29"/>
        <v>50</v>
      </c>
      <c r="AP178" s="73"/>
      <c r="AQ178" s="111">
        <f>AVERAGE(Table6[[#This Row],[CA1_Average]],Table6[[#This Row],[CA2_Average]],Table6[[#This Row],[MID_Average]],Table6[[#This Row],[CA3_Average]])</f>
        <v>56.625</v>
      </c>
    </row>
    <row r="179" spans="1:43" ht="30">
      <c r="A179" s="99" t="s">
        <v>363</v>
      </c>
      <c r="B179" s="82" t="s">
        <v>364</v>
      </c>
      <c r="C179" s="4" t="s">
        <v>14</v>
      </c>
      <c r="D179" s="4" t="s">
        <v>3263</v>
      </c>
      <c r="E179" s="5">
        <v>11108906</v>
      </c>
      <c r="F179" s="5">
        <v>1695777278</v>
      </c>
      <c r="G179" s="83" t="s">
        <v>3264</v>
      </c>
      <c r="H179" s="6">
        <v>3</v>
      </c>
      <c r="I179" s="84">
        <v>300</v>
      </c>
      <c r="J179" s="79">
        <v>252</v>
      </c>
      <c r="K179" s="85">
        <v>0.84</v>
      </c>
      <c r="L179" s="11">
        <v>30000</v>
      </c>
      <c r="M179" s="5">
        <v>21004</v>
      </c>
      <c r="N179" s="12">
        <f t="shared" si="20"/>
        <v>21500</v>
      </c>
      <c r="O179" s="12">
        <f t="shared" si="21"/>
        <v>8500</v>
      </c>
      <c r="P179" s="4" t="s">
        <v>2102</v>
      </c>
      <c r="Q179" s="4" t="s">
        <v>2103</v>
      </c>
      <c r="R179" s="5">
        <v>85</v>
      </c>
      <c r="S179" s="5">
        <v>53</v>
      </c>
      <c r="T179" s="5">
        <v>77</v>
      </c>
      <c r="U179" s="5">
        <v>94</v>
      </c>
      <c r="V179" s="5">
        <f t="shared" si="22"/>
        <v>309</v>
      </c>
      <c r="W179" s="5">
        <f t="shared" si="23"/>
        <v>77.25</v>
      </c>
      <c r="X179" s="5">
        <v>46</v>
      </c>
      <c r="Y179" s="5">
        <v>95</v>
      </c>
      <c r="Z179" s="5">
        <v>63</v>
      </c>
      <c r="AA179" s="5">
        <v>77</v>
      </c>
      <c r="AB179" s="5">
        <f t="shared" si="24"/>
        <v>281</v>
      </c>
      <c r="AC179" s="5">
        <f t="shared" si="25"/>
        <v>70.25</v>
      </c>
      <c r="AD179" s="5">
        <v>54</v>
      </c>
      <c r="AE179" s="5">
        <v>79</v>
      </c>
      <c r="AF179" s="5">
        <v>81</v>
      </c>
      <c r="AG179" s="5">
        <v>36</v>
      </c>
      <c r="AH179" s="5">
        <f t="shared" si="26"/>
        <v>250</v>
      </c>
      <c r="AI179" s="5">
        <f t="shared" si="27"/>
        <v>62.5</v>
      </c>
      <c r="AJ179" s="5">
        <v>66</v>
      </c>
      <c r="AK179" s="5">
        <v>90</v>
      </c>
      <c r="AL179" s="5">
        <v>89</v>
      </c>
      <c r="AM179" s="5">
        <v>44</v>
      </c>
      <c r="AN179" s="5">
        <f t="shared" si="28"/>
        <v>289</v>
      </c>
      <c r="AO179" s="5">
        <f t="shared" si="29"/>
        <v>72.25</v>
      </c>
      <c r="AP179" s="73"/>
      <c r="AQ179" s="111">
        <f>AVERAGE(Table6[[#This Row],[CA1_Average]],Table6[[#This Row],[CA2_Average]],Table6[[#This Row],[MID_Average]],Table6[[#This Row],[CA3_Average]])</f>
        <v>70.5625</v>
      </c>
    </row>
    <row r="180" spans="1:43" ht="30">
      <c r="A180" s="99" t="s">
        <v>365</v>
      </c>
      <c r="B180" s="82" t="s">
        <v>366</v>
      </c>
      <c r="C180" s="4" t="s">
        <v>14</v>
      </c>
      <c r="D180" s="4" t="s">
        <v>3265</v>
      </c>
      <c r="E180" s="5">
        <v>11108598</v>
      </c>
      <c r="F180" s="5">
        <v>1719909774</v>
      </c>
      <c r="G180" s="83" t="s">
        <v>3266</v>
      </c>
      <c r="H180" s="6">
        <v>3</v>
      </c>
      <c r="I180" s="84">
        <v>300</v>
      </c>
      <c r="J180" s="79">
        <v>216</v>
      </c>
      <c r="K180" s="85">
        <v>0.72</v>
      </c>
      <c r="L180" s="11">
        <v>30000</v>
      </c>
      <c r="M180" s="5">
        <v>20315</v>
      </c>
      <c r="N180" s="12">
        <f t="shared" si="20"/>
        <v>20500</v>
      </c>
      <c r="O180" s="12">
        <f t="shared" si="21"/>
        <v>9500</v>
      </c>
      <c r="P180" s="4" t="s">
        <v>2072</v>
      </c>
      <c r="Q180" s="4" t="s">
        <v>2104</v>
      </c>
      <c r="R180" s="5">
        <v>41</v>
      </c>
      <c r="S180" s="5">
        <v>66</v>
      </c>
      <c r="T180" s="5">
        <v>69</v>
      </c>
      <c r="U180" s="5">
        <v>40</v>
      </c>
      <c r="V180" s="5">
        <f t="shared" si="22"/>
        <v>216</v>
      </c>
      <c r="W180" s="5">
        <f t="shared" si="23"/>
        <v>54</v>
      </c>
      <c r="X180" s="5">
        <v>58</v>
      </c>
      <c r="Y180" s="5">
        <v>37</v>
      </c>
      <c r="Z180" s="5">
        <v>96</v>
      </c>
      <c r="AA180" s="5">
        <v>72</v>
      </c>
      <c r="AB180" s="5">
        <f t="shared" si="24"/>
        <v>263</v>
      </c>
      <c r="AC180" s="5">
        <f t="shared" si="25"/>
        <v>65.75</v>
      </c>
      <c r="AD180" s="5">
        <v>93</v>
      </c>
      <c r="AE180" s="5">
        <v>64</v>
      </c>
      <c r="AF180" s="5">
        <v>52</v>
      </c>
      <c r="AG180" s="5">
        <v>70</v>
      </c>
      <c r="AH180" s="5">
        <f t="shared" si="26"/>
        <v>279</v>
      </c>
      <c r="AI180" s="5">
        <f t="shared" si="27"/>
        <v>69.75</v>
      </c>
      <c r="AJ180" s="5">
        <v>44</v>
      </c>
      <c r="AK180" s="5">
        <v>79</v>
      </c>
      <c r="AL180" s="5">
        <v>44</v>
      </c>
      <c r="AM180" s="5">
        <v>75</v>
      </c>
      <c r="AN180" s="5">
        <f t="shared" si="28"/>
        <v>242</v>
      </c>
      <c r="AO180" s="5">
        <f t="shared" si="29"/>
        <v>60.5</v>
      </c>
      <c r="AP180" s="73"/>
      <c r="AQ180" s="111">
        <f>AVERAGE(Table6[[#This Row],[CA1_Average]],Table6[[#This Row],[CA2_Average]],Table6[[#This Row],[MID_Average]],Table6[[#This Row],[CA3_Average]])</f>
        <v>62.5</v>
      </c>
    </row>
    <row r="181" spans="1:43" ht="30">
      <c r="A181" s="99" t="s">
        <v>367</v>
      </c>
      <c r="B181" s="82" t="s">
        <v>368</v>
      </c>
      <c r="C181" s="4" t="s">
        <v>14</v>
      </c>
      <c r="D181" s="4" t="s">
        <v>3267</v>
      </c>
      <c r="E181" s="5">
        <v>11106328</v>
      </c>
      <c r="F181" s="5">
        <v>1729497654</v>
      </c>
      <c r="G181" s="83" t="s">
        <v>3268</v>
      </c>
      <c r="H181" s="6">
        <v>3</v>
      </c>
      <c r="I181" s="84">
        <v>300</v>
      </c>
      <c r="J181" s="79">
        <v>251</v>
      </c>
      <c r="K181" s="85">
        <v>0.84</v>
      </c>
      <c r="L181" s="11">
        <v>30000</v>
      </c>
      <c r="M181" s="5">
        <v>27401</v>
      </c>
      <c r="N181" s="12">
        <f t="shared" si="20"/>
        <v>27500</v>
      </c>
      <c r="O181" s="12">
        <f t="shared" si="21"/>
        <v>2500</v>
      </c>
      <c r="P181" s="4" t="s">
        <v>2105</v>
      </c>
      <c r="Q181" s="4" t="s">
        <v>2106</v>
      </c>
      <c r="R181" s="5">
        <v>58</v>
      </c>
      <c r="S181" s="5">
        <v>93</v>
      </c>
      <c r="T181" s="5">
        <v>88</v>
      </c>
      <c r="U181" s="5">
        <v>51</v>
      </c>
      <c r="V181" s="5">
        <f t="shared" si="22"/>
        <v>290</v>
      </c>
      <c r="W181" s="5">
        <f t="shared" si="23"/>
        <v>72.5</v>
      </c>
      <c r="X181" s="5">
        <v>39</v>
      </c>
      <c r="Y181" s="5">
        <v>92</v>
      </c>
      <c r="Z181" s="5">
        <v>99</v>
      </c>
      <c r="AA181" s="5">
        <v>54</v>
      </c>
      <c r="AB181" s="5">
        <f t="shared" si="24"/>
        <v>284</v>
      </c>
      <c r="AC181" s="5">
        <f t="shared" si="25"/>
        <v>71</v>
      </c>
      <c r="AD181" s="5">
        <v>45</v>
      </c>
      <c r="AE181" s="5">
        <v>65</v>
      </c>
      <c r="AF181" s="5">
        <v>62</v>
      </c>
      <c r="AG181" s="5">
        <v>99</v>
      </c>
      <c r="AH181" s="5">
        <f t="shared" si="26"/>
        <v>271</v>
      </c>
      <c r="AI181" s="5">
        <f t="shared" si="27"/>
        <v>67.75</v>
      </c>
      <c r="AJ181" s="5">
        <v>88</v>
      </c>
      <c r="AK181" s="5">
        <v>91</v>
      </c>
      <c r="AL181" s="5">
        <v>46</v>
      </c>
      <c r="AM181" s="5">
        <v>74</v>
      </c>
      <c r="AN181" s="5">
        <f t="shared" si="28"/>
        <v>299</v>
      </c>
      <c r="AO181" s="5">
        <f t="shared" si="29"/>
        <v>74.75</v>
      </c>
      <c r="AP181" s="73"/>
      <c r="AQ181" s="111">
        <f>AVERAGE(Table6[[#This Row],[CA1_Average]],Table6[[#This Row],[CA2_Average]],Table6[[#This Row],[MID_Average]],Table6[[#This Row],[CA3_Average]])</f>
        <v>71.5</v>
      </c>
    </row>
    <row r="182" spans="1:43" ht="30">
      <c r="A182" s="99" t="s">
        <v>369</v>
      </c>
      <c r="B182" s="82" t="s">
        <v>370</v>
      </c>
      <c r="C182" s="4" t="s">
        <v>11</v>
      </c>
      <c r="D182" s="4" t="s">
        <v>3269</v>
      </c>
      <c r="E182" s="5">
        <v>11102757</v>
      </c>
      <c r="F182" s="5">
        <v>1736584893</v>
      </c>
      <c r="G182" s="83" t="s">
        <v>3270</v>
      </c>
      <c r="H182" s="6">
        <v>3</v>
      </c>
      <c r="I182" s="84">
        <v>300</v>
      </c>
      <c r="J182" s="79">
        <v>219</v>
      </c>
      <c r="K182" s="85">
        <v>0.73</v>
      </c>
      <c r="L182" s="11">
        <v>30000</v>
      </c>
      <c r="M182" s="5">
        <v>18736</v>
      </c>
      <c r="N182" s="12">
        <f t="shared" si="20"/>
        <v>19000</v>
      </c>
      <c r="O182" s="12">
        <f t="shared" si="21"/>
        <v>11000</v>
      </c>
      <c r="P182" s="4" t="s">
        <v>1927</v>
      </c>
      <c r="Q182" s="4" t="s">
        <v>2107</v>
      </c>
      <c r="R182" s="5">
        <v>35</v>
      </c>
      <c r="S182" s="5">
        <v>38</v>
      </c>
      <c r="T182" s="5">
        <v>99</v>
      </c>
      <c r="U182" s="5">
        <v>60</v>
      </c>
      <c r="V182" s="5">
        <f t="shared" si="22"/>
        <v>232</v>
      </c>
      <c r="W182" s="5">
        <f t="shared" si="23"/>
        <v>58</v>
      </c>
      <c r="X182" s="5">
        <v>44</v>
      </c>
      <c r="Y182" s="5">
        <v>57</v>
      </c>
      <c r="Z182" s="5">
        <v>46</v>
      </c>
      <c r="AA182" s="5">
        <v>72</v>
      </c>
      <c r="AB182" s="5">
        <f t="shared" si="24"/>
        <v>219</v>
      </c>
      <c r="AC182" s="5">
        <f t="shared" si="25"/>
        <v>54.75</v>
      </c>
      <c r="AD182" s="5">
        <v>52</v>
      </c>
      <c r="AE182" s="5">
        <v>57</v>
      </c>
      <c r="AF182" s="5">
        <v>81</v>
      </c>
      <c r="AG182" s="5">
        <v>58</v>
      </c>
      <c r="AH182" s="5">
        <f t="shared" si="26"/>
        <v>248</v>
      </c>
      <c r="AI182" s="5">
        <f t="shared" si="27"/>
        <v>62</v>
      </c>
      <c r="AJ182" s="5">
        <v>63</v>
      </c>
      <c r="AK182" s="5">
        <v>49</v>
      </c>
      <c r="AL182" s="5">
        <v>90</v>
      </c>
      <c r="AM182" s="5">
        <v>91</v>
      </c>
      <c r="AN182" s="5">
        <f t="shared" si="28"/>
        <v>293</v>
      </c>
      <c r="AO182" s="5">
        <f t="shared" si="29"/>
        <v>73.25</v>
      </c>
      <c r="AP182" s="73"/>
      <c r="AQ182" s="111">
        <f>AVERAGE(Table6[[#This Row],[CA1_Average]],Table6[[#This Row],[CA2_Average]],Table6[[#This Row],[MID_Average]],Table6[[#This Row],[CA3_Average]])</f>
        <v>62</v>
      </c>
    </row>
    <row r="183" spans="1:43" ht="30">
      <c r="A183" s="99" t="s">
        <v>371</v>
      </c>
      <c r="B183" s="82" t="s">
        <v>372</v>
      </c>
      <c r="C183" s="4" t="s">
        <v>14</v>
      </c>
      <c r="D183" s="4" t="s">
        <v>3271</v>
      </c>
      <c r="E183" s="5">
        <v>11108867</v>
      </c>
      <c r="F183" s="5">
        <v>1746406564</v>
      </c>
      <c r="G183" s="83" t="s">
        <v>3272</v>
      </c>
      <c r="H183" s="6">
        <v>3</v>
      </c>
      <c r="I183" s="84">
        <v>300</v>
      </c>
      <c r="J183" s="79">
        <v>220</v>
      </c>
      <c r="K183" s="85">
        <v>0.73</v>
      </c>
      <c r="L183" s="11">
        <v>30000</v>
      </c>
      <c r="M183" s="5">
        <v>18937</v>
      </c>
      <c r="N183" s="12">
        <f t="shared" si="20"/>
        <v>19000</v>
      </c>
      <c r="O183" s="12">
        <f t="shared" si="21"/>
        <v>11000</v>
      </c>
      <c r="P183" s="4" t="s">
        <v>2007</v>
      </c>
      <c r="Q183" s="4" t="s">
        <v>2108</v>
      </c>
      <c r="R183" s="5">
        <v>46</v>
      </c>
      <c r="S183" s="5">
        <v>51</v>
      </c>
      <c r="T183" s="5">
        <v>66</v>
      </c>
      <c r="U183" s="5">
        <v>63</v>
      </c>
      <c r="V183" s="5">
        <f t="shared" si="22"/>
        <v>226</v>
      </c>
      <c r="W183" s="5">
        <f t="shared" si="23"/>
        <v>56.5</v>
      </c>
      <c r="X183" s="5">
        <v>91</v>
      </c>
      <c r="Y183" s="5">
        <v>52</v>
      </c>
      <c r="Z183" s="5">
        <v>78</v>
      </c>
      <c r="AA183" s="5">
        <v>83</v>
      </c>
      <c r="AB183" s="5">
        <f t="shared" si="24"/>
        <v>304</v>
      </c>
      <c r="AC183" s="5">
        <f t="shared" si="25"/>
        <v>76</v>
      </c>
      <c r="AD183" s="5">
        <v>88</v>
      </c>
      <c r="AE183" s="5">
        <v>65</v>
      </c>
      <c r="AF183" s="5">
        <v>57</v>
      </c>
      <c r="AG183" s="5">
        <v>48</v>
      </c>
      <c r="AH183" s="5">
        <f t="shared" si="26"/>
        <v>258</v>
      </c>
      <c r="AI183" s="5">
        <f t="shared" si="27"/>
        <v>64.5</v>
      </c>
      <c r="AJ183" s="5">
        <v>76</v>
      </c>
      <c r="AK183" s="5">
        <v>77</v>
      </c>
      <c r="AL183" s="5">
        <v>99</v>
      </c>
      <c r="AM183" s="5">
        <v>98</v>
      </c>
      <c r="AN183" s="5">
        <f t="shared" si="28"/>
        <v>350</v>
      </c>
      <c r="AO183" s="5">
        <f t="shared" si="29"/>
        <v>87.5</v>
      </c>
      <c r="AP183" s="73"/>
      <c r="AQ183" s="111">
        <f>AVERAGE(Table6[[#This Row],[CA1_Average]],Table6[[#This Row],[CA2_Average]],Table6[[#This Row],[MID_Average]],Table6[[#This Row],[CA3_Average]])</f>
        <v>71.125</v>
      </c>
    </row>
    <row r="184" spans="1:43" ht="30">
      <c r="A184" s="99" t="s">
        <v>373</v>
      </c>
      <c r="B184" s="82" t="s">
        <v>374</v>
      </c>
      <c r="C184" s="4" t="s">
        <v>11</v>
      </c>
      <c r="D184" s="4" t="s">
        <v>3273</v>
      </c>
      <c r="E184" s="5">
        <v>11103522</v>
      </c>
      <c r="F184" s="5">
        <v>1757424852</v>
      </c>
      <c r="G184" s="83" t="s">
        <v>3274</v>
      </c>
      <c r="H184" s="6">
        <v>3</v>
      </c>
      <c r="I184" s="84">
        <v>300</v>
      </c>
      <c r="J184" s="79">
        <v>199</v>
      </c>
      <c r="K184" s="85">
        <v>0.66</v>
      </c>
      <c r="L184" s="11">
        <v>30000</v>
      </c>
      <c r="M184" s="5">
        <v>29050</v>
      </c>
      <c r="N184" s="12">
        <f t="shared" si="20"/>
        <v>29500</v>
      </c>
      <c r="O184" s="12">
        <f t="shared" si="21"/>
        <v>500</v>
      </c>
      <c r="P184" s="4" t="s">
        <v>2109</v>
      </c>
      <c r="Q184" s="4" t="s">
        <v>2110</v>
      </c>
      <c r="R184" s="5">
        <v>57</v>
      </c>
      <c r="S184" s="5">
        <v>78</v>
      </c>
      <c r="T184" s="5">
        <v>67</v>
      </c>
      <c r="U184" s="5">
        <v>87</v>
      </c>
      <c r="V184" s="5">
        <f t="shared" si="22"/>
        <v>289</v>
      </c>
      <c r="W184" s="5">
        <f t="shared" si="23"/>
        <v>72.25</v>
      </c>
      <c r="X184" s="5">
        <v>60</v>
      </c>
      <c r="Y184" s="5">
        <v>62</v>
      </c>
      <c r="Z184" s="5">
        <v>45</v>
      </c>
      <c r="AA184" s="5">
        <v>52</v>
      </c>
      <c r="AB184" s="5">
        <f t="shared" si="24"/>
        <v>219</v>
      </c>
      <c r="AC184" s="5">
        <f t="shared" si="25"/>
        <v>54.75</v>
      </c>
      <c r="AD184" s="5">
        <v>39</v>
      </c>
      <c r="AE184" s="5">
        <v>93</v>
      </c>
      <c r="AF184" s="5">
        <v>56</v>
      </c>
      <c r="AG184" s="5">
        <v>50</v>
      </c>
      <c r="AH184" s="5">
        <f t="shared" si="26"/>
        <v>238</v>
      </c>
      <c r="AI184" s="5">
        <f t="shared" si="27"/>
        <v>59.5</v>
      </c>
      <c r="AJ184" s="5">
        <v>51</v>
      </c>
      <c r="AK184" s="5">
        <v>86</v>
      </c>
      <c r="AL184" s="5">
        <v>96</v>
      </c>
      <c r="AM184" s="5">
        <v>95</v>
      </c>
      <c r="AN184" s="5">
        <f t="shared" si="28"/>
        <v>328</v>
      </c>
      <c r="AO184" s="5">
        <f t="shared" si="29"/>
        <v>82</v>
      </c>
      <c r="AP184" s="73"/>
      <c r="AQ184" s="111">
        <f>AVERAGE(Table6[[#This Row],[CA1_Average]],Table6[[#This Row],[CA2_Average]],Table6[[#This Row],[MID_Average]],Table6[[#This Row],[CA3_Average]])</f>
        <v>67.125</v>
      </c>
    </row>
    <row r="185" spans="1:43" ht="30">
      <c r="A185" s="99" t="s">
        <v>375</v>
      </c>
      <c r="B185" s="82" t="s">
        <v>376</v>
      </c>
      <c r="C185" s="4" t="s">
        <v>11</v>
      </c>
      <c r="D185" s="4" t="s">
        <v>3275</v>
      </c>
      <c r="E185" s="5">
        <v>11100191</v>
      </c>
      <c r="F185" s="5">
        <v>1759295819</v>
      </c>
      <c r="G185" s="83" t="s">
        <v>3276</v>
      </c>
      <c r="H185" s="6">
        <v>3</v>
      </c>
      <c r="I185" s="84">
        <v>300</v>
      </c>
      <c r="J185" s="79">
        <v>244</v>
      </c>
      <c r="K185" s="85">
        <v>0.81</v>
      </c>
      <c r="L185" s="11">
        <v>30000</v>
      </c>
      <c r="M185" s="5">
        <v>19569</v>
      </c>
      <c r="N185" s="12">
        <f t="shared" si="20"/>
        <v>20000</v>
      </c>
      <c r="O185" s="12">
        <f t="shared" si="21"/>
        <v>10000</v>
      </c>
      <c r="P185" s="4" t="s">
        <v>1969</v>
      </c>
      <c r="Q185" s="4" t="s">
        <v>2111</v>
      </c>
      <c r="R185" s="5">
        <v>97</v>
      </c>
      <c r="S185" s="5">
        <v>91</v>
      </c>
      <c r="T185" s="5">
        <v>56</v>
      </c>
      <c r="U185" s="5">
        <v>56</v>
      </c>
      <c r="V185" s="5">
        <f t="shared" si="22"/>
        <v>300</v>
      </c>
      <c r="W185" s="5">
        <f t="shared" si="23"/>
        <v>75</v>
      </c>
      <c r="X185" s="5">
        <v>61</v>
      </c>
      <c r="Y185" s="5">
        <v>37</v>
      </c>
      <c r="Z185" s="5">
        <v>71</v>
      </c>
      <c r="AA185" s="5">
        <v>79</v>
      </c>
      <c r="AB185" s="5">
        <f t="shared" si="24"/>
        <v>248</v>
      </c>
      <c r="AC185" s="5">
        <f t="shared" si="25"/>
        <v>62</v>
      </c>
      <c r="AD185" s="5">
        <v>35</v>
      </c>
      <c r="AE185" s="5">
        <v>44</v>
      </c>
      <c r="AF185" s="5">
        <v>75</v>
      </c>
      <c r="AG185" s="5">
        <v>66</v>
      </c>
      <c r="AH185" s="5">
        <f t="shared" si="26"/>
        <v>220</v>
      </c>
      <c r="AI185" s="5">
        <f t="shared" si="27"/>
        <v>55</v>
      </c>
      <c r="AJ185" s="5">
        <v>43</v>
      </c>
      <c r="AK185" s="5">
        <v>37</v>
      </c>
      <c r="AL185" s="5">
        <v>78</v>
      </c>
      <c r="AM185" s="5">
        <v>91</v>
      </c>
      <c r="AN185" s="5">
        <f t="shared" si="28"/>
        <v>249</v>
      </c>
      <c r="AO185" s="5">
        <f t="shared" si="29"/>
        <v>62.25</v>
      </c>
      <c r="AP185" s="73"/>
      <c r="AQ185" s="111">
        <f>AVERAGE(Table6[[#This Row],[CA1_Average]],Table6[[#This Row],[CA2_Average]],Table6[[#This Row],[MID_Average]],Table6[[#This Row],[CA3_Average]])</f>
        <v>63.5625</v>
      </c>
    </row>
    <row r="186" spans="1:43" ht="30">
      <c r="A186" s="99" t="s">
        <v>377</v>
      </c>
      <c r="B186" s="82" t="s">
        <v>378</v>
      </c>
      <c r="C186" s="4" t="s">
        <v>11</v>
      </c>
      <c r="D186" s="4" t="s">
        <v>3277</v>
      </c>
      <c r="E186" s="5">
        <v>11106053</v>
      </c>
      <c r="F186" s="5">
        <v>1776473445</v>
      </c>
      <c r="G186" s="83" t="s">
        <v>3278</v>
      </c>
      <c r="H186" s="6">
        <v>3</v>
      </c>
      <c r="I186" s="84">
        <v>300</v>
      </c>
      <c r="J186" s="79">
        <v>232</v>
      </c>
      <c r="K186" s="85">
        <v>0.77</v>
      </c>
      <c r="L186" s="11">
        <v>30000</v>
      </c>
      <c r="M186" s="5">
        <v>22109</v>
      </c>
      <c r="N186" s="12">
        <f t="shared" si="20"/>
        <v>22500</v>
      </c>
      <c r="O186" s="12">
        <f t="shared" si="21"/>
        <v>7500</v>
      </c>
      <c r="P186" s="4" t="s">
        <v>1930</v>
      </c>
      <c r="Q186" s="4" t="s">
        <v>2112</v>
      </c>
      <c r="R186" s="5">
        <v>64</v>
      </c>
      <c r="S186" s="5">
        <v>38</v>
      </c>
      <c r="T186" s="5">
        <v>82</v>
      </c>
      <c r="U186" s="5">
        <v>40</v>
      </c>
      <c r="V186" s="5">
        <f t="shared" si="22"/>
        <v>224</v>
      </c>
      <c r="W186" s="5">
        <f t="shared" si="23"/>
        <v>56</v>
      </c>
      <c r="X186" s="5">
        <v>62</v>
      </c>
      <c r="Y186" s="5">
        <v>93</v>
      </c>
      <c r="Z186" s="5">
        <v>68</v>
      </c>
      <c r="AA186" s="5">
        <v>71</v>
      </c>
      <c r="AB186" s="5">
        <f t="shared" si="24"/>
        <v>294</v>
      </c>
      <c r="AC186" s="5">
        <f t="shared" si="25"/>
        <v>73.5</v>
      </c>
      <c r="AD186" s="5">
        <v>37</v>
      </c>
      <c r="AE186" s="5">
        <v>69</v>
      </c>
      <c r="AF186" s="5">
        <v>62</v>
      </c>
      <c r="AG186" s="5">
        <v>68</v>
      </c>
      <c r="AH186" s="5">
        <f t="shared" si="26"/>
        <v>236</v>
      </c>
      <c r="AI186" s="5">
        <f t="shared" si="27"/>
        <v>59</v>
      </c>
      <c r="AJ186" s="5">
        <v>66</v>
      </c>
      <c r="AK186" s="5">
        <v>96</v>
      </c>
      <c r="AL186" s="5">
        <v>58</v>
      </c>
      <c r="AM186" s="5">
        <v>61</v>
      </c>
      <c r="AN186" s="5">
        <f t="shared" si="28"/>
        <v>281</v>
      </c>
      <c r="AO186" s="5">
        <f t="shared" si="29"/>
        <v>70.25</v>
      </c>
      <c r="AP186" s="73"/>
      <c r="AQ186" s="111">
        <f>AVERAGE(Table6[[#This Row],[CA1_Average]],Table6[[#This Row],[CA2_Average]],Table6[[#This Row],[MID_Average]],Table6[[#This Row],[CA3_Average]])</f>
        <v>64.6875</v>
      </c>
    </row>
    <row r="187" spans="1:43" ht="30">
      <c r="A187" s="99" t="s">
        <v>379</v>
      </c>
      <c r="B187" s="82" t="s">
        <v>380</v>
      </c>
      <c r="C187" s="4" t="s">
        <v>11</v>
      </c>
      <c r="D187" s="4" t="s">
        <v>3279</v>
      </c>
      <c r="E187" s="5">
        <v>11102856</v>
      </c>
      <c r="F187" s="5">
        <v>1795136800</v>
      </c>
      <c r="G187" s="83" t="s">
        <v>3280</v>
      </c>
      <c r="H187" s="6">
        <v>3</v>
      </c>
      <c r="I187" s="84">
        <v>300</v>
      </c>
      <c r="J187" s="79">
        <v>212</v>
      </c>
      <c r="K187" s="85">
        <v>0.71</v>
      </c>
      <c r="L187" s="11">
        <v>30000</v>
      </c>
      <c r="M187" s="5">
        <v>23425</v>
      </c>
      <c r="N187" s="12">
        <f t="shared" si="20"/>
        <v>23500</v>
      </c>
      <c r="O187" s="12">
        <f t="shared" si="21"/>
        <v>6500</v>
      </c>
      <c r="P187" s="4" t="s">
        <v>1844</v>
      </c>
      <c r="Q187" s="4" t="s">
        <v>2113</v>
      </c>
      <c r="R187" s="5">
        <v>58</v>
      </c>
      <c r="S187" s="5">
        <v>42</v>
      </c>
      <c r="T187" s="5">
        <v>51</v>
      </c>
      <c r="U187" s="5">
        <v>90</v>
      </c>
      <c r="V187" s="5">
        <f t="shared" si="22"/>
        <v>241</v>
      </c>
      <c r="W187" s="5">
        <f t="shared" si="23"/>
        <v>60.25</v>
      </c>
      <c r="X187" s="5">
        <v>82</v>
      </c>
      <c r="Y187" s="5">
        <v>47</v>
      </c>
      <c r="Z187" s="5">
        <v>42</v>
      </c>
      <c r="AA187" s="5">
        <v>90</v>
      </c>
      <c r="AB187" s="5">
        <f t="shared" si="24"/>
        <v>261</v>
      </c>
      <c r="AC187" s="5">
        <f t="shared" si="25"/>
        <v>65.25</v>
      </c>
      <c r="AD187" s="5">
        <v>51</v>
      </c>
      <c r="AE187" s="5">
        <v>46</v>
      </c>
      <c r="AF187" s="5">
        <v>92</v>
      </c>
      <c r="AG187" s="5">
        <v>54</v>
      </c>
      <c r="AH187" s="5">
        <f t="shared" si="26"/>
        <v>243</v>
      </c>
      <c r="AI187" s="5">
        <f t="shared" si="27"/>
        <v>60.75</v>
      </c>
      <c r="AJ187" s="5">
        <v>85</v>
      </c>
      <c r="AK187" s="5">
        <v>95</v>
      </c>
      <c r="AL187" s="5">
        <v>63</v>
      </c>
      <c r="AM187" s="5">
        <v>55</v>
      </c>
      <c r="AN187" s="5">
        <f t="shared" si="28"/>
        <v>298</v>
      </c>
      <c r="AO187" s="5">
        <f t="shared" si="29"/>
        <v>74.5</v>
      </c>
      <c r="AP187" s="73"/>
      <c r="AQ187" s="111">
        <f>AVERAGE(Table6[[#This Row],[CA1_Average]],Table6[[#This Row],[CA2_Average]],Table6[[#This Row],[MID_Average]],Table6[[#This Row],[CA3_Average]])</f>
        <v>65.1875</v>
      </c>
    </row>
    <row r="188" spans="1:43" ht="30">
      <c r="A188" s="99" t="s">
        <v>381</v>
      </c>
      <c r="B188" s="82" t="s">
        <v>382</v>
      </c>
      <c r="C188" s="4" t="s">
        <v>14</v>
      </c>
      <c r="D188" s="4" t="s">
        <v>3281</v>
      </c>
      <c r="E188" s="5">
        <v>11109376</v>
      </c>
      <c r="F188" s="5">
        <v>1796580307</v>
      </c>
      <c r="G188" s="83" t="s">
        <v>3282</v>
      </c>
      <c r="H188" s="6">
        <v>3</v>
      </c>
      <c r="I188" s="84">
        <v>300</v>
      </c>
      <c r="J188" s="79">
        <v>241</v>
      </c>
      <c r="K188" s="86">
        <v>0.8</v>
      </c>
      <c r="L188" s="11">
        <v>30000</v>
      </c>
      <c r="M188" s="5">
        <v>25913</v>
      </c>
      <c r="N188" s="12">
        <f t="shared" si="20"/>
        <v>26000</v>
      </c>
      <c r="O188" s="12">
        <f t="shared" si="21"/>
        <v>4000</v>
      </c>
      <c r="P188" s="4" t="s">
        <v>1846</v>
      </c>
      <c r="Q188" s="4" t="s">
        <v>2114</v>
      </c>
      <c r="R188" s="5">
        <v>36</v>
      </c>
      <c r="S188" s="5">
        <v>68</v>
      </c>
      <c r="T188" s="5">
        <v>41</v>
      </c>
      <c r="U188" s="5">
        <v>36</v>
      </c>
      <c r="V188" s="5">
        <f t="shared" si="22"/>
        <v>181</v>
      </c>
      <c r="W188" s="5">
        <f t="shared" si="23"/>
        <v>45.25</v>
      </c>
      <c r="X188" s="5">
        <v>90</v>
      </c>
      <c r="Y188" s="5">
        <v>39</v>
      </c>
      <c r="Z188" s="5">
        <v>63</v>
      </c>
      <c r="AA188" s="5">
        <v>95</v>
      </c>
      <c r="AB188" s="5">
        <f t="shared" si="24"/>
        <v>287</v>
      </c>
      <c r="AC188" s="5">
        <f t="shared" si="25"/>
        <v>71.75</v>
      </c>
      <c r="AD188" s="5">
        <v>84</v>
      </c>
      <c r="AE188" s="5">
        <v>46</v>
      </c>
      <c r="AF188" s="5">
        <v>45</v>
      </c>
      <c r="AG188" s="5">
        <v>99</v>
      </c>
      <c r="AH188" s="5">
        <f t="shared" si="26"/>
        <v>274</v>
      </c>
      <c r="AI188" s="5">
        <f t="shared" si="27"/>
        <v>68.5</v>
      </c>
      <c r="AJ188" s="5">
        <v>71</v>
      </c>
      <c r="AK188" s="5">
        <v>42</v>
      </c>
      <c r="AL188" s="5">
        <v>36</v>
      </c>
      <c r="AM188" s="5">
        <v>96</v>
      </c>
      <c r="AN188" s="5">
        <f t="shared" si="28"/>
        <v>245</v>
      </c>
      <c r="AO188" s="5">
        <f t="shared" si="29"/>
        <v>61.25</v>
      </c>
      <c r="AP188" s="73"/>
      <c r="AQ188" s="111">
        <f>AVERAGE(Table6[[#This Row],[CA1_Average]],Table6[[#This Row],[CA2_Average]],Table6[[#This Row],[MID_Average]],Table6[[#This Row],[CA3_Average]])</f>
        <v>61.6875</v>
      </c>
    </row>
    <row r="189" spans="1:43" ht="30">
      <c r="A189" s="99" t="s">
        <v>383</v>
      </c>
      <c r="B189" s="82" t="s">
        <v>384</v>
      </c>
      <c r="C189" s="4" t="s">
        <v>14</v>
      </c>
      <c r="D189" s="4" t="s">
        <v>3283</v>
      </c>
      <c r="E189" s="5">
        <v>11109328</v>
      </c>
      <c r="F189" s="5">
        <v>1804884175</v>
      </c>
      <c r="G189" s="83" t="s">
        <v>3284</v>
      </c>
      <c r="H189" s="6">
        <v>3</v>
      </c>
      <c r="I189" s="84">
        <v>300</v>
      </c>
      <c r="J189" s="79">
        <v>239</v>
      </c>
      <c r="K189" s="86">
        <v>0.8</v>
      </c>
      <c r="L189" s="11">
        <v>30000</v>
      </c>
      <c r="M189" s="5">
        <v>27904</v>
      </c>
      <c r="N189" s="12">
        <f t="shared" si="20"/>
        <v>28000</v>
      </c>
      <c r="O189" s="12">
        <f t="shared" si="21"/>
        <v>2000</v>
      </c>
      <c r="P189" s="4" t="s">
        <v>2115</v>
      </c>
      <c r="Q189" s="4" t="s">
        <v>2116</v>
      </c>
      <c r="R189" s="5">
        <v>69</v>
      </c>
      <c r="S189" s="5">
        <v>83</v>
      </c>
      <c r="T189" s="5">
        <v>94</v>
      </c>
      <c r="U189" s="5">
        <v>95</v>
      </c>
      <c r="V189" s="5">
        <f t="shared" si="22"/>
        <v>341</v>
      </c>
      <c r="W189" s="5">
        <f t="shared" si="23"/>
        <v>85.25</v>
      </c>
      <c r="X189" s="5">
        <v>63</v>
      </c>
      <c r="Y189" s="5">
        <v>98</v>
      </c>
      <c r="Z189" s="5">
        <v>97</v>
      </c>
      <c r="AA189" s="5">
        <v>78</v>
      </c>
      <c r="AB189" s="5">
        <f t="shared" si="24"/>
        <v>336</v>
      </c>
      <c r="AC189" s="5">
        <f t="shared" si="25"/>
        <v>84</v>
      </c>
      <c r="AD189" s="5">
        <v>86</v>
      </c>
      <c r="AE189" s="5">
        <v>67</v>
      </c>
      <c r="AF189" s="5">
        <v>78</v>
      </c>
      <c r="AG189" s="5">
        <v>48</v>
      </c>
      <c r="AH189" s="5">
        <f t="shared" si="26"/>
        <v>279</v>
      </c>
      <c r="AI189" s="5">
        <f t="shared" si="27"/>
        <v>69.75</v>
      </c>
      <c r="AJ189" s="5">
        <v>56</v>
      </c>
      <c r="AK189" s="5">
        <v>73</v>
      </c>
      <c r="AL189" s="5">
        <v>38</v>
      </c>
      <c r="AM189" s="5">
        <v>58</v>
      </c>
      <c r="AN189" s="5">
        <f t="shared" si="28"/>
        <v>225</v>
      </c>
      <c r="AO189" s="5">
        <f t="shared" si="29"/>
        <v>56.25</v>
      </c>
      <c r="AP189" s="73"/>
      <c r="AQ189" s="111">
        <f>AVERAGE(Table6[[#This Row],[CA1_Average]],Table6[[#This Row],[CA2_Average]],Table6[[#This Row],[MID_Average]],Table6[[#This Row],[CA3_Average]])</f>
        <v>73.8125</v>
      </c>
    </row>
    <row r="190" spans="1:43" ht="30">
      <c r="A190" s="99" t="s">
        <v>385</v>
      </c>
      <c r="B190" s="82" t="s">
        <v>386</v>
      </c>
      <c r="C190" s="4" t="s">
        <v>11</v>
      </c>
      <c r="D190" s="4" t="s">
        <v>3285</v>
      </c>
      <c r="E190" s="5">
        <v>11109574</v>
      </c>
      <c r="F190" s="5">
        <v>1820474852</v>
      </c>
      <c r="G190" s="83" t="s">
        <v>3286</v>
      </c>
      <c r="H190" s="6">
        <v>3</v>
      </c>
      <c r="I190" s="84">
        <v>300</v>
      </c>
      <c r="J190" s="79">
        <v>258</v>
      </c>
      <c r="K190" s="85">
        <v>0.86</v>
      </c>
      <c r="L190" s="11">
        <v>30000</v>
      </c>
      <c r="M190" s="5">
        <v>29051</v>
      </c>
      <c r="N190" s="12">
        <f t="shared" si="20"/>
        <v>29500</v>
      </c>
      <c r="O190" s="12">
        <f t="shared" si="21"/>
        <v>500</v>
      </c>
      <c r="P190" s="4" t="s">
        <v>1974</v>
      </c>
      <c r="Q190" s="4" t="s">
        <v>2117</v>
      </c>
      <c r="R190" s="5">
        <v>99</v>
      </c>
      <c r="S190" s="5">
        <v>60</v>
      </c>
      <c r="T190" s="5">
        <v>67</v>
      </c>
      <c r="U190" s="5">
        <v>84</v>
      </c>
      <c r="V190" s="5">
        <f t="shared" si="22"/>
        <v>310</v>
      </c>
      <c r="W190" s="5">
        <f t="shared" si="23"/>
        <v>77.5</v>
      </c>
      <c r="X190" s="5">
        <v>78</v>
      </c>
      <c r="Y190" s="5">
        <v>35</v>
      </c>
      <c r="Z190" s="5">
        <v>97</v>
      </c>
      <c r="AA190" s="5">
        <v>78</v>
      </c>
      <c r="AB190" s="5">
        <f t="shared" si="24"/>
        <v>288</v>
      </c>
      <c r="AC190" s="5">
        <f t="shared" si="25"/>
        <v>72</v>
      </c>
      <c r="AD190" s="5">
        <v>54</v>
      </c>
      <c r="AE190" s="5">
        <v>81</v>
      </c>
      <c r="AF190" s="5">
        <v>84</v>
      </c>
      <c r="AG190" s="5">
        <v>37</v>
      </c>
      <c r="AH190" s="5">
        <f t="shared" si="26"/>
        <v>256</v>
      </c>
      <c r="AI190" s="5">
        <f t="shared" si="27"/>
        <v>64</v>
      </c>
      <c r="AJ190" s="5">
        <v>39</v>
      </c>
      <c r="AK190" s="5">
        <v>62</v>
      </c>
      <c r="AL190" s="5">
        <v>94</v>
      </c>
      <c r="AM190" s="5">
        <v>64</v>
      </c>
      <c r="AN190" s="5">
        <f t="shared" si="28"/>
        <v>259</v>
      </c>
      <c r="AO190" s="5">
        <f t="shared" si="29"/>
        <v>64.75</v>
      </c>
      <c r="AP190" s="73"/>
      <c r="AQ190" s="111">
        <f>AVERAGE(Table6[[#This Row],[CA1_Average]],Table6[[#This Row],[CA2_Average]],Table6[[#This Row],[MID_Average]],Table6[[#This Row],[CA3_Average]])</f>
        <v>69.5625</v>
      </c>
    </row>
    <row r="191" spans="1:43" ht="30">
      <c r="A191" s="99" t="s">
        <v>387</v>
      </c>
      <c r="B191" s="82" t="s">
        <v>388</v>
      </c>
      <c r="C191" s="4" t="s">
        <v>14</v>
      </c>
      <c r="D191" s="4" t="s">
        <v>3287</v>
      </c>
      <c r="E191" s="5">
        <v>11101631</v>
      </c>
      <c r="F191" s="5">
        <v>1827624323</v>
      </c>
      <c r="G191" s="83" t="s">
        <v>3288</v>
      </c>
      <c r="H191" s="6">
        <v>3</v>
      </c>
      <c r="I191" s="84">
        <v>300</v>
      </c>
      <c r="J191" s="79">
        <v>266</v>
      </c>
      <c r="K191" s="85">
        <v>0.89</v>
      </c>
      <c r="L191" s="11">
        <v>30000</v>
      </c>
      <c r="M191" s="5">
        <v>19576</v>
      </c>
      <c r="N191" s="12">
        <f t="shared" si="20"/>
        <v>20000</v>
      </c>
      <c r="O191" s="12">
        <f t="shared" si="21"/>
        <v>10000</v>
      </c>
      <c r="P191" s="4" t="s">
        <v>2013</v>
      </c>
      <c r="Q191" s="4" t="s">
        <v>2118</v>
      </c>
      <c r="R191" s="5">
        <v>87</v>
      </c>
      <c r="S191" s="5">
        <v>57</v>
      </c>
      <c r="T191" s="5">
        <v>39</v>
      </c>
      <c r="U191" s="5">
        <v>81</v>
      </c>
      <c r="V191" s="5">
        <f t="shared" si="22"/>
        <v>264</v>
      </c>
      <c r="W191" s="5">
        <f t="shared" si="23"/>
        <v>66</v>
      </c>
      <c r="X191" s="5">
        <v>58</v>
      </c>
      <c r="Y191" s="5">
        <v>56</v>
      </c>
      <c r="Z191" s="5">
        <v>97</v>
      </c>
      <c r="AA191" s="5">
        <v>88</v>
      </c>
      <c r="AB191" s="5">
        <f t="shared" si="24"/>
        <v>299</v>
      </c>
      <c r="AC191" s="5">
        <f t="shared" si="25"/>
        <v>74.75</v>
      </c>
      <c r="AD191" s="5">
        <v>56</v>
      </c>
      <c r="AE191" s="5">
        <v>50</v>
      </c>
      <c r="AF191" s="5">
        <v>65</v>
      </c>
      <c r="AG191" s="5">
        <v>70</v>
      </c>
      <c r="AH191" s="5">
        <f t="shared" si="26"/>
        <v>241</v>
      </c>
      <c r="AI191" s="5">
        <f t="shared" si="27"/>
        <v>60.25</v>
      </c>
      <c r="AJ191" s="5">
        <v>66</v>
      </c>
      <c r="AK191" s="5">
        <v>64</v>
      </c>
      <c r="AL191" s="5">
        <v>82</v>
      </c>
      <c r="AM191" s="5">
        <v>55</v>
      </c>
      <c r="AN191" s="5">
        <f t="shared" si="28"/>
        <v>267</v>
      </c>
      <c r="AO191" s="5">
        <f t="shared" si="29"/>
        <v>66.75</v>
      </c>
      <c r="AP191" s="73"/>
      <c r="AQ191" s="111">
        <f>AVERAGE(Table6[[#This Row],[CA1_Average]],Table6[[#This Row],[CA2_Average]],Table6[[#This Row],[MID_Average]],Table6[[#This Row],[CA3_Average]])</f>
        <v>66.9375</v>
      </c>
    </row>
    <row r="192" spans="1:43" ht="30">
      <c r="A192" s="99" t="s">
        <v>389</v>
      </c>
      <c r="B192" s="82" t="s">
        <v>390</v>
      </c>
      <c r="C192" s="4" t="s">
        <v>11</v>
      </c>
      <c r="D192" s="4" t="s">
        <v>3289</v>
      </c>
      <c r="E192" s="5">
        <v>11102898</v>
      </c>
      <c r="F192" s="5">
        <v>1827969890</v>
      </c>
      <c r="G192" s="83" t="s">
        <v>3290</v>
      </c>
      <c r="H192" s="6">
        <v>3</v>
      </c>
      <c r="I192" s="84">
        <v>300</v>
      </c>
      <c r="J192" s="79">
        <v>284</v>
      </c>
      <c r="K192" s="85">
        <v>0.95</v>
      </c>
      <c r="L192" s="11">
        <v>30000</v>
      </c>
      <c r="M192" s="5">
        <v>28473</v>
      </c>
      <c r="N192" s="12">
        <f t="shared" si="20"/>
        <v>28500</v>
      </c>
      <c r="O192" s="12">
        <f t="shared" si="21"/>
        <v>1500</v>
      </c>
      <c r="P192" s="4" t="s">
        <v>2119</v>
      </c>
      <c r="Q192" s="4" t="s">
        <v>2120</v>
      </c>
      <c r="R192" s="5">
        <v>98</v>
      </c>
      <c r="S192" s="5">
        <v>81</v>
      </c>
      <c r="T192" s="5">
        <v>41</v>
      </c>
      <c r="U192" s="5">
        <v>85</v>
      </c>
      <c r="V192" s="5">
        <f t="shared" si="22"/>
        <v>305</v>
      </c>
      <c r="W192" s="5">
        <f t="shared" si="23"/>
        <v>76.25</v>
      </c>
      <c r="X192" s="5">
        <v>50</v>
      </c>
      <c r="Y192" s="5">
        <v>57</v>
      </c>
      <c r="Z192" s="5">
        <v>76</v>
      </c>
      <c r="AA192" s="5">
        <v>51</v>
      </c>
      <c r="AB192" s="5">
        <f t="shared" si="24"/>
        <v>234</v>
      </c>
      <c r="AC192" s="5">
        <f t="shared" si="25"/>
        <v>58.5</v>
      </c>
      <c r="AD192" s="5">
        <v>66</v>
      </c>
      <c r="AE192" s="5">
        <v>53</v>
      </c>
      <c r="AF192" s="5">
        <v>91</v>
      </c>
      <c r="AG192" s="5">
        <v>97</v>
      </c>
      <c r="AH192" s="5">
        <f t="shared" si="26"/>
        <v>307</v>
      </c>
      <c r="AI192" s="5">
        <f t="shared" si="27"/>
        <v>76.75</v>
      </c>
      <c r="AJ192" s="5">
        <v>46</v>
      </c>
      <c r="AK192" s="5">
        <v>78</v>
      </c>
      <c r="AL192" s="5">
        <v>92</v>
      </c>
      <c r="AM192" s="5">
        <v>50</v>
      </c>
      <c r="AN192" s="5">
        <f t="shared" si="28"/>
        <v>266</v>
      </c>
      <c r="AO192" s="5">
        <f t="shared" si="29"/>
        <v>66.5</v>
      </c>
      <c r="AP192" s="73"/>
      <c r="AQ192" s="111">
        <f>AVERAGE(Table6[[#This Row],[CA1_Average]],Table6[[#This Row],[CA2_Average]],Table6[[#This Row],[MID_Average]],Table6[[#This Row],[CA3_Average]])</f>
        <v>69.5</v>
      </c>
    </row>
    <row r="193" spans="1:43" ht="30">
      <c r="A193" s="99" t="s">
        <v>391</v>
      </c>
      <c r="B193" s="82" t="s">
        <v>392</v>
      </c>
      <c r="C193" s="4" t="s">
        <v>14</v>
      </c>
      <c r="D193" s="4" t="s">
        <v>3291</v>
      </c>
      <c r="E193" s="5">
        <v>11103134</v>
      </c>
      <c r="F193" s="5">
        <v>1838407350</v>
      </c>
      <c r="G193" s="83" t="s">
        <v>3292</v>
      </c>
      <c r="H193" s="6">
        <v>3</v>
      </c>
      <c r="I193" s="84">
        <v>300</v>
      </c>
      <c r="J193" s="79">
        <v>245</v>
      </c>
      <c r="K193" s="85">
        <v>0.82</v>
      </c>
      <c r="L193" s="11">
        <v>30000</v>
      </c>
      <c r="M193" s="5">
        <v>29204</v>
      </c>
      <c r="N193" s="12">
        <f t="shared" si="20"/>
        <v>29500</v>
      </c>
      <c r="O193" s="12">
        <f t="shared" si="21"/>
        <v>500</v>
      </c>
      <c r="P193" s="4" t="s">
        <v>2121</v>
      </c>
      <c r="Q193" s="4" t="s">
        <v>2122</v>
      </c>
      <c r="R193" s="5">
        <v>58</v>
      </c>
      <c r="S193" s="5">
        <v>35</v>
      </c>
      <c r="T193" s="5">
        <v>79</v>
      </c>
      <c r="U193" s="5">
        <v>70</v>
      </c>
      <c r="V193" s="5">
        <f t="shared" si="22"/>
        <v>242</v>
      </c>
      <c r="W193" s="5">
        <f t="shared" si="23"/>
        <v>60.5</v>
      </c>
      <c r="X193" s="5">
        <v>90</v>
      </c>
      <c r="Y193" s="5">
        <v>52</v>
      </c>
      <c r="Z193" s="5">
        <v>40</v>
      </c>
      <c r="AA193" s="5">
        <v>81</v>
      </c>
      <c r="AB193" s="5">
        <f t="shared" si="24"/>
        <v>263</v>
      </c>
      <c r="AC193" s="5">
        <f t="shared" si="25"/>
        <v>65.75</v>
      </c>
      <c r="AD193" s="5">
        <v>55</v>
      </c>
      <c r="AE193" s="5">
        <v>49</v>
      </c>
      <c r="AF193" s="5">
        <v>99</v>
      </c>
      <c r="AG193" s="5">
        <v>82</v>
      </c>
      <c r="AH193" s="5">
        <f t="shared" si="26"/>
        <v>285</v>
      </c>
      <c r="AI193" s="5">
        <f t="shared" si="27"/>
        <v>71.25</v>
      </c>
      <c r="AJ193" s="5">
        <v>35</v>
      </c>
      <c r="AK193" s="5">
        <v>44</v>
      </c>
      <c r="AL193" s="5">
        <v>66</v>
      </c>
      <c r="AM193" s="5">
        <v>55</v>
      </c>
      <c r="AN193" s="5">
        <f t="shared" si="28"/>
        <v>200</v>
      </c>
      <c r="AO193" s="5">
        <f t="shared" si="29"/>
        <v>50</v>
      </c>
      <c r="AP193" s="73"/>
      <c r="AQ193" s="111">
        <f>AVERAGE(Table6[[#This Row],[CA1_Average]],Table6[[#This Row],[CA2_Average]],Table6[[#This Row],[MID_Average]],Table6[[#This Row],[CA3_Average]])</f>
        <v>61.875</v>
      </c>
    </row>
    <row r="194" spans="1:43" ht="30">
      <c r="A194" s="99" t="s">
        <v>393</v>
      </c>
      <c r="B194" s="82" t="s">
        <v>394</v>
      </c>
      <c r="C194" s="4" t="s">
        <v>11</v>
      </c>
      <c r="D194" s="4" t="s">
        <v>3293</v>
      </c>
      <c r="E194" s="5">
        <v>11106456</v>
      </c>
      <c r="F194" s="5">
        <v>1844410587</v>
      </c>
      <c r="G194" s="83" t="s">
        <v>3294</v>
      </c>
      <c r="H194" s="6">
        <v>3</v>
      </c>
      <c r="I194" s="84">
        <v>300</v>
      </c>
      <c r="J194" s="79">
        <v>241</v>
      </c>
      <c r="K194" s="86">
        <v>0.8</v>
      </c>
      <c r="L194" s="11">
        <v>30000</v>
      </c>
      <c r="M194" s="5">
        <v>24915</v>
      </c>
      <c r="N194" s="12">
        <f t="shared" ref="N194:N257" si="30">CEILING(M194,500)</f>
        <v>25000</v>
      </c>
      <c r="O194" s="12">
        <f t="shared" ref="O194:O257" si="31">L194-N194</f>
        <v>5000</v>
      </c>
      <c r="P194" s="4" t="s">
        <v>1941</v>
      </c>
      <c r="Q194" s="4" t="s">
        <v>2123</v>
      </c>
      <c r="R194" s="5">
        <v>78</v>
      </c>
      <c r="S194" s="5">
        <v>72</v>
      </c>
      <c r="T194" s="5">
        <v>75</v>
      </c>
      <c r="U194" s="5">
        <v>40</v>
      </c>
      <c r="V194" s="5">
        <f t="shared" ref="V194:V257" si="32">SUM(R194:U194)</f>
        <v>265</v>
      </c>
      <c r="W194" s="5">
        <f t="shared" ref="W194:W257" si="33">AVERAGE(R194:U194)</f>
        <v>66.25</v>
      </c>
      <c r="X194" s="5">
        <v>90</v>
      </c>
      <c r="Y194" s="5">
        <v>68</v>
      </c>
      <c r="Z194" s="5">
        <v>51</v>
      </c>
      <c r="AA194" s="5">
        <v>49</v>
      </c>
      <c r="AB194" s="5">
        <f t="shared" ref="AB194:AB257" si="34">SUM(X194:AA194)</f>
        <v>258</v>
      </c>
      <c r="AC194" s="5">
        <f t="shared" ref="AC194:AC257" si="35">AVERAGE(X194:AA194)</f>
        <v>64.5</v>
      </c>
      <c r="AD194" s="5">
        <v>96</v>
      </c>
      <c r="AE194" s="5">
        <v>74</v>
      </c>
      <c r="AF194" s="5">
        <v>97</v>
      </c>
      <c r="AG194" s="5">
        <v>64</v>
      </c>
      <c r="AH194" s="5">
        <f t="shared" ref="AH194:AH257" si="36">SUM(AD194:AG194)</f>
        <v>331</v>
      </c>
      <c r="AI194" s="5">
        <f t="shared" ref="AI194:AI257" si="37">AVERAGE(AD194:AG194)</f>
        <v>82.75</v>
      </c>
      <c r="AJ194" s="5">
        <v>92</v>
      </c>
      <c r="AK194" s="5">
        <v>43</v>
      </c>
      <c r="AL194" s="5">
        <v>41</v>
      </c>
      <c r="AM194" s="5">
        <v>77</v>
      </c>
      <c r="AN194" s="5">
        <f t="shared" ref="AN194:AN257" si="38">SUM(AJ194:AM194)</f>
        <v>253</v>
      </c>
      <c r="AO194" s="5">
        <f t="shared" ref="AO194:AO257" si="39">AVERAGE(AJ194:AM194)</f>
        <v>63.25</v>
      </c>
      <c r="AP194" s="73"/>
      <c r="AQ194" s="111">
        <f>AVERAGE(Table6[[#This Row],[CA1_Average]],Table6[[#This Row],[CA2_Average]],Table6[[#This Row],[MID_Average]],Table6[[#This Row],[CA3_Average]])</f>
        <v>69.1875</v>
      </c>
    </row>
    <row r="195" spans="1:43" ht="30">
      <c r="A195" s="99" t="s">
        <v>395</v>
      </c>
      <c r="B195" s="82" t="s">
        <v>396</v>
      </c>
      <c r="C195" s="4" t="s">
        <v>11</v>
      </c>
      <c r="D195" s="4" t="s">
        <v>3295</v>
      </c>
      <c r="E195" s="5">
        <v>11103869</v>
      </c>
      <c r="F195" s="5">
        <v>1847440897</v>
      </c>
      <c r="G195" s="83" t="s">
        <v>3296</v>
      </c>
      <c r="H195" s="6">
        <v>3</v>
      </c>
      <c r="I195" s="84">
        <v>300</v>
      </c>
      <c r="J195" s="79">
        <v>210</v>
      </c>
      <c r="K195" s="86">
        <v>0.7</v>
      </c>
      <c r="L195" s="11">
        <v>30000</v>
      </c>
      <c r="M195" s="5">
        <v>22119</v>
      </c>
      <c r="N195" s="12">
        <f t="shared" si="30"/>
        <v>22500</v>
      </c>
      <c r="O195" s="12">
        <f t="shared" si="31"/>
        <v>7500</v>
      </c>
      <c r="P195" s="4" t="s">
        <v>1896</v>
      </c>
      <c r="Q195" s="4" t="s">
        <v>2124</v>
      </c>
      <c r="R195" s="5">
        <v>41</v>
      </c>
      <c r="S195" s="5">
        <v>46</v>
      </c>
      <c r="T195" s="5">
        <v>35</v>
      </c>
      <c r="U195" s="5">
        <v>60</v>
      </c>
      <c r="V195" s="5">
        <f t="shared" si="32"/>
        <v>182</v>
      </c>
      <c r="W195" s="5">
        <f t="shared" si="33"/>
        <v>45.5</v>
      </c>
      <c r="X195" s="5">
        <v>84</v>
      </c>
      <c r="Y195" s="5">
        <v>51</v>
      </c>
      <c r="Z195" s="5">
        <v>71</v>
      </c>
      <c r="AA195" s="5">
        <v>58</v>
      </c>
      <c r="AB195" s="5">
        <f t="shared" si="34"/>
        <v>264</v>
      </c>
      <c r="AC195" s="5">
        <f t="shared" si="35"/>
        <v>66</v>
      </c>
      <c r="AD195" s="5">
        <v>90</v>
      </c>
      <c r="AE195" s="5">
        <v>42</v>
      </c>
      <c r="AF195" s="5">
        <v>71</v>
      </c>
      <c r="AG195" s="5">
        <v>43</v>
      </c>
      <c r="AH195" s="5">
        <f t="shared" si="36"/>
        <v>246</v>
      </c>
      <c r="AI195" s="5">
        <f t="shared" si="37"/>
        <v>61.5</v>
      </c>
      <c r="AJ195" s="5">
        <v>60</v>
      </c>
      <c r="AK195" s="5">
        <v>66</v>
      </c>
      <c r="AL195" s="5">
        <v>55</v>
      </c>
      <c r="AM195" s="5">
        <v>61</v>
      </c>
      <c r="AN195" s="5">
        <f t="shared" si="38"/>
        <v>242</v>
      </c>
      <c r="AO195" s="5">
        <f t="shared" si="39"/>
        <v>60.5</v>
      </c>
      <c r="AP195" s="73"/>
      <c r="AQ195" s="111">
        <f>AVERAGE(Table6[[#This Row],[CA1_Average]],Table6[[#This Row],[CA2_Average]],Table6[[#This Row],[MID_Average]],Table6[[#This Row],[CA3_Average]])</f>
        <v>58.375</v>
      </c>
    </row>
    <row r="196" spans="1:43" ht="30">
      <c r="A196" s="99" t="s">
        <v>397</v>
      </c>
      <c r="B196" s="82" t="s">
        <v>398</v>
      </c>
      <c r="C196" s="4" t="s">
        <v>14</v>
      </c>
      <c r="D196" s="4" t="s">
        <v>3297</v>
      </c>
      <c r="E196" s="5">
        <v>11105047</v>
      </c>
      <c r="F196" s="5">
        <v>1847716975</v>
      </c>
      <c r="G196" s="83" t="s">
        <v>3298</v>
      </c>
      <c r="H196" s="6">
        <v>3</v>
      </c>
      <c r="I196" s="84">
        <v>300</v>
      </c>
      <c r="J196" s="79">
        <v>230</v>
      </c>
      <c r="K196" s="85">
        <v>0.77</v>
      </c>
      <c r="L196" s="11">
        <v>30000</v>
      </c>
      <c r="M196" s="5">
        <v>28121</v>
      </c>
      <c r="N196" s="12">
        <f t="shared" si="30"/>
        <v>28500</v>
      </c>
      <c r="O196" s="12">
        <f t="shared" si="31"/>
        <v>1500</v>
      </c>
      <c r="P196" s="4" t="s">
        <v>2125</v>
      </c>
      <c r="Q196" s="4" t="s">
        <v>2126</v>
      </c>
      <c r="R196" s="5">
        <v>90</v>
      </c>
      <c r="S196" s="5">
        <v>63</v>
      </c>
      <c r="T196" s="5">
        <v>74</v>
      </c>
      <c r="U196" s="5">
        <v>54</v>
      </c>
      <c r="V196" s="5">
        <f t="shared" si="32"/>
        <v>281</v>
      </c>
      <c r="W196" s="5">
        <f t="shared" si="33"/>
        <v>70.25</v>
      </c>
      <c r="X196" s="5">
        <v>67</v>
      </c>
      <c r="Y196" s="5">
        <v>65</v>
      </c>
      <c r="Z196" s="5">
        <v>79</v>
      </c>
      <c r="AA196" s="5">
        <v>41</v>
      </c>
      <c r="AB196" s="5">
        <f t="shared" si="34"/>
        <v>252</v>
      </c>
      <c r="AC196" s="5">
        <f t="shared" si="35"/>
        <v>63</v>
      </c>
      <c r="AD196" s="5">
        <v>98</v>
      </c>
      <c r="AE196" s="5">
        <v>39</v>
      </c>
      <c r="AF196" s="5">
        <v>87</v>
      </c>
      <c r="AG196" s="5">
        <v>63</v>
      </c>
      <c r="AH196" s="5">
        <f t="shared" si="36"/>
        <v>287</v>
      </c>
      <c r="AI196" s="5">
        <f t="shared" si="37"/>
        <v>71.75</v>
      </c>
      <c r="AJ196" s="5">
        <v>84</v>
      </c>
      <c r="AK196" s="5">
        <v>75</v>
      </c>
      <c r="AL196" s="5">
        <v>50</v>
      </c>
      <c r="AM196" s="5">
        <v>57</v>
      </c>
      <c r="AN196" s="5">
        <f t="shared" si="38"/>
        <v>266</v>
      </c>
      <c r="AO196" s="5">
        <f t="shared" si="39"/>
        <v>66.5</v>
      </c>
      <c r="AP196" s="73"/>
      <c r="AQ196" s="111">
        <f>AVERAGE(Table6[[#This Row],[CA1_Average]],Table6[[#This Row],[CA2_Average]],Table6[[#This Row],[MID_Average]],Table6[[#This Row],[CA3_Average]])</f>
        <v>67.875</v>
      </c>
    </row>
    <row r="197" spans="1:43" ht="30">
      <c r="A197" s="99" t="s">
        <v>399</v>
      </c>
      <c r="B197" s="82" t="s">
        <v>400</v>
      </c>
      <c r="C197" s="4" t="s">
        <v>14</v>
      </c>
      <c r="D197" s="4" t="s">
        <v>3299</v>
      </c>
      <c r="E197" s="5">
        <v>11103172</v>
      </c>
      <c r="F197" s="5">
        <v>1847913612</v>
      </c>
      <c r="G197" s="83" t="s">
        <v>3300</v>
      </c>
      <c r="H197" s="6">
        <v>3</v>
      </c>
      <c r="I197" s="84">
        <v>300</v>
      </c>
      <c r="J197" s="79">
        <v>277</v>
      </c>
      <c r="K197" s="85">
        <v>0.92</v>
      </c>
      <c r="L197" s="11">
        <v>30000</v>
      </c>
      <c r="M197" s="5">
        <v>20135</v>
      </c>
      <c r="N197" s="12">
        <f t="shared" si="30"/>
        <v>20500</v>
      </c>
      <c r="O197" s="12">
        <f t="shared" si="31"/>
        <v>9500</v>
      </c>
      <c r="P197" s="4" t="s">
        <v>2058</v>
      </c>
      <c r="Q197" s="4" t="s">
        <v>2127</v>
      </c>
      <c r="R197" s="5">
        <v>89</v>
      </c>
      <c r="S197" s="5">
        <v>82</v>
      </c>
      <c r="T197" s="5">
        <v>91</v>
      </c>
      <c r="U197" s="5">
        <v>80</v>
      </c>
      <c r="V197" s="5">
        <f t="shared" si="32"/>
        <v>342</v>
      </c>
      <c r="W197" s="5">
        <f t="shared" si="33"/>
        <v>85.5</v>
      </c>
      <c r="X197" s="5">
        <v>65</v>
      </c>
      <c r="Y197" s="5">
        <v>70</v>
      </c>
      <c r="Z197" s="5">
        <v>40</v>
      </c>
      <c r="AA197" s="5">
        <v>78</v>
      </c>
      <c r="AB197" s="5">
        <f t="shared" si="34"/>
        <v>253</v>
      </c>
      <c r="AC197" s="5">
        <f t="shared" si="35"/>
        <v>63.25</v>
      </c>
      <c r="AD197" s="5">
        <v>69</v>
      </c>
      <c r="AE197" s="5">
        <v>79</v>
      </c>
      <c r="AF197" s="5">
        <v>73</v>
      </c>
      <c r="AG197" s="5">
        <v>91</v>
      </c>
      <c r="AH197" s="5">
        <f t="shared" si="36"/>
        <v>312</v>
      </c>
      <c r="AI197" s="5">
        <f t="shared" si="37"/>
        <v>78</v>
      </c>
      <c r="AJ197" s="5">
        <v>92</v>
      </c>
      <c r="AK197" s="5">
        <v>70</v>
      </c>
      <c r="AL197" s="5">
        <v>77</v>
      </c>
      <c r="AM197" s="5">
        <v>84</v>
      </c>
      <c r="AN197" s="5">
        <f t="shared" si="38"/>
        <v>323</v>
      </c>
      <c r="AO197" s="5">
        <f t="shared" si="39"/>
        <v>80.75</v>
      </c>
      <c r="AP197" s="73"/>
      <c r="AQ197" s="111">
        <f>AVERAGE(Table6[[#This Row],[CA1_Average]],Table6[[#This Row],[CA2_Average]],Table6[[#This Row],[MID_Average]],Table6[[#This Row],[CA3_Average]])</f>
        <v>76.875</v>
      </c>
    </row>
    <row r="198" spans="1:43" ht="30">
      <c r="A198" s="99" t="s">
        <v>401</v>
      </c>
      <c r="B198" s="82" t="s">
        <v>402</v>
      </c>
      <c r="C198" s="4" t="s">
        <v>14</v>
      </c>
      <c r="D198" s="4" t="s">
        <v>3301</v>
      </c>
      <c r="E198" s="5">
        <v>11102553</v>
      </c>
      <c r="F198" s="5">
        <v>1855033637</v>
      </c>
      <c r="G198" s="83" t="s">
        <v>3302</v>
      </c>
      <c r="H198" s="6">
        <v>3</v>
      </c>
      <c r="I198" s="84">
        <v>300</v>
      </c>
      <c r="J198" s="79">
        <v>292</v>
      </c>
      <c r="K198" s="85">
        <v>0.97</v>
      </c>
      <c r="L198" s="11">
        <v>30000</v>
      </c>
      <c r="M198" s="5">
        <v>29765</v>
      </c>
      <c r="N198" s="12">
        <f t="shared" si="30"/>
        <v>30000</v>
      </c>
      <c r="O198" s="12">
        <f t="shared" si="31"/>
        <v>0</v>
      </c>
      <c r="P198" s="4" t="s">
        <v>1908</v>
      </c>
      <c r="Q198" s="4" t="s">
        <v>2128</v>
      </c>
      <c r="R198" s="5">
        <v>71</v>
      </c>
      <c r="S198" s="5">
        <v>72</v>
      </c>
      <c r="T198" s="5">
        <v>73</v>
      </c>
      <c r="U198" s="5">
        <v>38</v>
      </c>
      <c r="V198" s="5">
        <f t="shared" si="32"/>
        <v>254</v>
      </c>
      <c r="W198" s="5">
        <f t="shared" si="33"/>
        <v>63.5</v>
      </c>
      <c r="X198" s="5">
        <v>78</v>
      </c>
      <c r="Y198" s="5">
        <v>86</v>
      </c>
      <c r="Z198" s="5">
        <v>58</v>
      </c>
      <c r="AA198" s="5">
        <v>49</v>
      </c>
      <c r="AB198" s="5">
        <f t="shared" si="34"/>
        <v>271</v>
      </c>
      <c r="AC198" s="5">
        <f t="shared" si="35"/>
        <v>67.75</v>
      </c>
      <c r="AD198" s="5">
        <v>94</v>
      </c>
      <c r="AE198" s="5">
        <v>63</v>
      </c>
      <c r="AF198" s="5">
        <v>38</v>
      </c>
      <c r="AG198" s="5">
        <v>66</v>
      </c>
      <c r="AH198" s="5">
        <f t="shared" si="36"/>
        <v>261</v>
      </c>
      <c r="AI198" s="5">
        <f t="shared" si="37"/>
        <v>65.25</v>
      </c>
      <c r="AJ198" s="5">
        <v>40</v>
      </c>
      <c r="AK198" s="5">
        <v>84</v>
      </c>
      <c r="AL198" s="5">
        <v>80</v>
      </c>
      <c r="AM198" s="5">
        <v>36</v>
      </c>
      <c r="AN198" s="5">
        <f t="shared" si="38"/>
        <v>240</v>
      </c>
      <c r="AO198" s="5">
        <f t="shared" si="39"/>
        <v>60</v>
      </c>
      <c r="AP198" s="73"/>
      <c r="AQ198" s="111">
        <f>AVERAGE(Table6[[#This Row],[CA1_Average]],Table6[[#This Row],[CA2_Average]],Table6[[#This Row],[MID_Average]],Table6[[#This Row],[CA3_Average]])</f>
        <v>64.125</v>
      </c>
    </row>
    <row r="199" spans="1:43" ht="30">
      <c r="A199" s="99" t="s">
        <v>403</v>
      </c>
      <c r="B199" s="82" t="s">
        <v>404</v>
      </c>
      <c r="C199" s="4" t="s">
        <v>14</v>
      </c>
      <c r="D199" s="4" t="s">
        <v>3303</v>
      </c>
      <c r="E199" s="5">
        <v>11102931</v>
      </c>
      <c r="F199" s="5">
        <v>1857905516</v>
      </c>
      <c r="G199" s="83" t="s">
        <v>3304</v>
      </c>
      <c r="H199" s="6">
        <v>3</v>
      </c>
      <c r="I199" s="84">
        <v>300</v>
      </c>
      <c r="J199" s="79">
        <v>231</v>
      </c>
      <c r="K199" s="85">
        <v>0.77</v>
      </c>
      <c r="L199" s="11">
        <v>30000</v>
      </c>
      <c r="M199" s="5">
        <v>21660</v>
      </c>
      <c r="N199" s="12">
        <f t="shared" si="30"/>
        <v>22000</v>
      </c>
      <c r="O199" s="12">
        <f t="shared" si="31"/>
        <v>8000</v>
      </c>
      <c r="P199" s="4" t="s">
        <v>2095</v>
      </c>
      <c r="Q199" s="4" t="s">
        <v>2129</v>
      </c>
      <c r="R199" s="5">
        <v>64</v>
      </c>
      <c r="S199" s="5">
        <v>48</v>
      </c>
      <c r="T199" s="5">
        <v>90</v>
      </c>
      <c r="U199" s="5">
        <v>43</v>
      </c>
      <c r="V199" s="5">
        <f t="shared" si="32"/>
        <v>245</v>
      </c>
      <c r="W199" s="5">
        <f t="shared" si="33"/>
        <v>61.25</v>
      </c>
      <c r="X199" s="5">
        <v>53</v>
      </c>
      <c r="Y199" s="5">
        <v>89</v>
      </c>
      <c r="Z199" s="5">
        <v>57</v>
      </c>
      <c r="AA199" s="5">
        <v>36</v>
      </c>
      <c r="AB199" s="5">
        <f t="shared" si="34"/>
        <v>235</v>
      </c>
      <c r="AC199" s="5">
        <f t="shared" si="35"/>
        <v>58.75</v>
      </c>
      <c r="AD199" s="5">
        <v>68</v>
      </c>
      <c r="AE199" s="5">
        <v>91</v>
      </c>
      <c r="AF199" s="5">
        <v>42</v>
      </c>
      <c r="AG199" s="5">
        <v>90</v>
      </c>
      <c r="AH199" s="5">
        <f t="shared" si="36"/>
        <v>291</v>
      </c>
      <c r="AI199" s="5">
        <f t="shared" si="37"/>
        <v>72.75</v>
      </c>
      <c r="AJ199" s="5">
        <v>82</v>
      </c>
      <c r="AK199" s="5">
        <v>42</v>
      </c>
      <c r="AL199" s="5">
        <v>79</v>
      </c>
      <c r="AM199" s="5">
        <v>93</v>
      </c>
      <c r="AN199" s="5">
        <f t="shared" si="38"/>
        <v>296</v>
      </c>
      <c r="AO199" s="5">
        <f t="shared" si="39"/>
        <v>74</v>
      </c>
      <c r="AP199" s="73"/>
      <c r="AQ199" s="111">
        <f>AVERAGE(Table6[[#This Row],[CA1_Average]],Table6[[#This Row],[CA2_Average]],Table6[[#This Row],[MID_Average]],Table6[[#This Row],[CA3_Average]])</f>
        <v>66.6875</v>
      </c>
    </row>
    <row r="200" spans="1:43" ht="30">
      <c r="A200" s="99" t="s">
        <v>405</v>
      </c>
      <c r="B200" s="82" t="s">
        <v>406</v>
      </c>
      <c r="C200" s="4" t="s">
        <v>14</v>
      </c>
      <c r="D200" s="4" t="s">
        <v>3305</v>
      </c>
      <c r="E200" s="5">
        <v>11102073</v>
      </c>
      <c r="F200" s="5">
        <v>1859838619</v>
      </c>
      <c r="G200" s="83" t="s">
        <v>3306</v>
      </c>
      <c r="H200" s="6">
        <v>3</v>
      </c>
      <c r="I200" s="84">
        <v>300</v>
      </c>
      <c r="J200" s="79">
        <v>258</v>
      </c>
      <c r="K200" s="85">
        <v>0.86</v>
      </c>
      <c r="L200" s="11">
        <v>30000</v>
      </c>
      <c r="M200" s="5">
        <v>23805</v>
      </c>
      <c r="N200" s="12">
        <f t="shared" si="30"/>
        <v>24000</v>
      </c>
      <c r="O200" s="12">
        <f t="shared" si="31"/>
        <v>6000</v>
      </c>
      <c r="P200" s="4" t="s">
        <v>1872</v>
      </c>
      <c r="Q200" s="4" t="s">
        <v>2130</v>
      </c>
      <c r="R200" s="5">
        <v>87</v>
      </c>
      <c r="S200" s="5">
        <v>58</v>
      </c>
      <c r="T200" s="5">
        <v>84</v>
      </c>
      <c r="U200" s="5">
        <v>59</v>
      </c>
      <c r="V200" s="5">
        <f t="shared" si="32"/>
        <v>288</v>
      </c>
      <c r="W200" s="5">
        <f t="shared" si="33"/>
        <v>72</v>
      </c>
      <c r="X200" s="5">
        <v>39</v>
      </c>
      <c r="Y200" s="5">
        <v>70</v>
      </c>
      <c r="Z200" s="5">
        <v>42</v>
      </c>
      <c r="AA200" s="5">
        <v>98</v>
      </c>
      <c r="AB200" s="5">
        <f t="shared" si="34"/>
        <v>249</v>
      </c>
      <c r="AC200" s="5">
        <f t="shared" si="35"/>
        <v>62.25</v>
      </c>
      <c r="AD200" s="5">
        <v>49</v>
      </c>
      <c r="AE200" s="5">
        <v>64</v>
      </c>
      <c r="AF200" s="5">
        <v>82</v>
      </c>
      <c r="AG200" s="5">
        <v>67</v>
      </c>
      <c r="AH200" s="5">
        <f t="shared" si="36"/>
        <v>262</v>
      </c>
      <c r="AI200" s="5">
        <f t="shared" si="37"/>
        <v>65.5</v>
      </c>
      <c r="AJ200" s="5">
        <v>70</v>
      </c>
      <c r="AK200" s="5">
        <v>84</v>
      </c>
      <c r="AL200" s="5">
        <v>79</v>
      </c>
      <c r="AM200" s="5">
        <v>57</v>
      </c>
      <c r="AN200" s="5">
        <f t="shared" si="38"/>
        <v>290</v>
      </c>
      <c r="AO200" s="5">
        <f t="shared" si="39"/>
        <v>72.5</v>
      </c>
      <c r="AP200" s="73"/>
      <c r="AQ200" s="111">
        <f>AVERAGE(Table6[[#This Row],[CA1_Average]],Table6[[#This Row],[CA2_Average]],Table6[[#This Row],[MID_Average]],Table6[[#This Row],[CA3_Average]])</f>
        <v>68.0625</v>
      </c>
    </row>
    <row r="201" spans="1:43" ht="30">
      <c r="A201" s="99" t="s">
        <v>407</v>
      </c>
      <c r="B201" s="82" t="s">
        <v>408</v>
      </c>
      <c r="C201" s="4" t="s">
        <v>14</v>
      </c>
      <c r="D201" s="4" t="s">
        <v>3307</v>
      </c>
      <c r="E201" s="5">
        <v>11105595</v>
      </c>
      <c r="F201" s="5">
        <v>1873032403</v>
      </c>
      <c r="G201" s="83" t="s">
        <v>3308</v>
      </c>
      <c r="H201" s="6">
        <v>3</v>
      </c>
      <c r="I201" s="84">
        <v>300</v>
      </c>
      <c r="J201" s="79">
        <v>272</v>
      </c>
      <c r="K201" s="85">
        <v>0.91</v>
      </c>
      <c r="L201" s="11">
        <v>30000</v>
      </c>
      <c r="M201" s="5">
        <v>27266</v>
      </c>
      <c r="N201" s="12">
        <f t="shared" si="30"/>
        <v>27500</v>
      </c>
      <c r="O201" s="12">
        <f t="shared" si="31"/>
        <v>2500</v>
      </c>
      <c r="P201" s="4" t="s">
        <v>1874</v>
      </c>
      <c r="Q201" s="4" t="s">
        <v>2131</v>
      </c>
      <c r="R201" s="5">
        <v>72</v>
      </c>
      <c r="S201" s="5">
        <v>80</v>
      </c>
      <c r="T201" s="5">
        <v>70</v>
      </c>
      <c r="U201" s="5">
        <v>58</v>
      </c>
      <c r="V201" s="5">
        <f t="shared" si="32"/>
        <v>280</v>
      </c>
      <c r="W201" s="5">
        <f t="shared" si="33"/>
        <v>70</v>
      </c>
      <c r="X201" s="5">
        <v>37</v>
      </c>
      <c r="Y201" s="5">
        <v>99</v>
      </c>
      <c r="Z201" s="5">
        <v>58</v>
      </c>
      <c r="AA201" s="5">
        <v>94</v>
      </c>
      <c r="AB201" s="5">
        <f t="shared" si="34"/>
        <v>288</v>
      </c>
      <c r="AC201" s="5">
        <f t="shared" si="35"/>
        <v>72</v>
      </c>
      <c r="AD201" s="5">
        <v>68</v>
      </c>
      <c r="AE201" s="5">
        <v>40</v>
      </c>
      <c r="AF201" s="5">
        <v>54</v>
      </c>
      <c r="AG201" s="5">
        <v>60</v>
      </c>
      <c r="AH201" s="5">
        <f t="shared" si="36"/>
        <v>222</v>
      </c>
      <c r="AI201" s="5">
        <f t="shared" si="37"/>
        <v>55.5</v>
      </c>
      <c r="AJ201" s="5">
        <v>78</v>
      </c>
      <c r="AK201" s="5">
        <v>35</v>
      </c>
      <c r="AL201" s="5">
        <v>39</v>
      </c>
      <c r="AM201" s="5">
        <v>76</v>
      </c>
      <c r="AN201" s="5">
        <f t="shared" si="38"/>
        <v>228</v>
      </c>
      <c r="AO201" s="5">
        <f t="shared" si="39"/>
        <v>57</v>
      </c>
      <c r="AP201" s="73"/>
      <c r="AQ201" s="111">
        <f>AVERAGE(Table6[[#This Row],[CA1_Average]],Table6[[#This Row],[CA2_Average]],Table6[[#This Row],[MID_Average]],Table6[[#This Row],[CA3_Average]])</f>
        <v>63.625</v>
      </c>
    </row>
    <row r="202" spans="1:43" ht="30">
      <c r="A202" s="99" t="s">
        <v>409</v>
      </c>
      <c r="B202" s="82" t="s">
        <v>410</v>
      </c>
      <c r="C202" s="4" t="s">
        <v>14</v>
      </c>
      <c r="D202" s="4" t="s">
        <v>3309</v>
      </c>
      <c r="E202" s="5">
        <v>11109481</v>
      </c>
      <c r="F202" s="5">
        <v>1878684846</v>
      </c>
      <c r="G202" s="83" t="s">
        <v>3310</v>
      </c>
      <c r="H202" s="6">
        <v>3</v>
      </c>
      <c r="I202" s="84">
        <v>300</v>
      </c>
      <c r="J202" s="79">
        <v>196</v>
      </c>
      <c r="K202" s="85">
        <v>0.65</v>
      </c>
      <c r="L202" s="11">
        <v>30000</v>
      </c>
      <c r="M202" s="5">
        <v>25138</v>
      </c>
      <c r="N202" s="12">
        <f t="shared" si="30"/>
        <v>25500</v>
      </c>
      <c r="O202" s="12">
        <f t="shared" si="31"/>
        <v>4500</v>
      </c>
      <c r="P202" s="4" t="s">
        <v>2132</v>
      </c>
      <c r="Q202" s="4" t="s">
        <v>2133</v>
      </c>
      <c r="R202" s="5">
        <v>43</v>
      </c>
      <c r="S202" s="5">
        <v>49</v>
      </c>
      <c r="T202" s="5">
        <v>67</v>
      </c>
      <c r="U202" s="5">
        <v>89</v>
      </c>
      <c r="V202" s="5">
        <f t="shared" si="32"/>
        <v>248</v>
      </c>
      <c r="W202" s="5">
        <f t="shared" si="33"/>
        <v>62</v>
      </c>
      <c r="X202" s="5">
        <v>55</v>
      </c>
      <c r="Y202" s="5">
        <v>89</v>
      </c>
      <c r="Z202" s="5">
        <v>60</v>
      </c>
      <c r="AA202" s="5">
        <v>56</v>
      </c>
      <c r="AB202" s="5">
        <f t="shared" si="34"/>
        <v>260</v>
      </c>
      <c r="AC202" s="5">
        <f t="shared" si="35"/>
        <v>65</v>
      </c>
      <c r="AD202" s="5">
        <v>84</v>
      </c>
      <c r="AE202" s="5">
        <v>41</v>
      </c>
      <c r="AF202" s="5">
        <v>52</v>
      </c>
      <c r="AG202" s="5">
        <v>69</v>
      </c>
      <c r="AH202" s="5">
        <f t="shared" si="36"/>
        <v>246</v>
      </c>
      <c r="AI202" s="5">
        <f t="shared" si="37"/>
        <v>61.5</v>
      </c>
      <c r="AJ202" s="5">
        <v>53</v>
      </c>
      <c r="AK202" s="5">
        <v>68</v>
      </c>
      <c r="AL202" s="5">
        <v>44</v>
      </c>
      <c r="AM202" s="5">
        <v>37</v>
      </c>
      <c r="AN202" s="5">
        <f t="shared" si="38"/>
        <v>202</v>
      </c>
      <c r="AO202" s="5">
        <f t="shared" si="39"/>
        <v>50.5</v>
      </c>
      <c r="AP202" s="73"/>
      <c r="AQ202" s="111">
        <f>AVERAGE(Table6[[#This Row],[CA1_Average]],Table6[[#This Row],[CA2_Average]],Table6[[#This Row],[MID_Average]],Table6[[#This Row],[CA3_Average]])</f>
        <v>59.75</v>
      </c>
    </row>
    <row r="203" spans="1:43" ht="30">
      <c r="A203" s="99" t="s">
        <v>411</v>
      </c>
      <c r="B203" s="82" t="s">
        <v>412</v>
      </c>
      <c r="C203" s="4" t="s">
        <v>14</v>
      </c>
      <c r="D203" s="4" t="s">
        <v>3311</v>
      </c>
      <c r="E203" s="5">
        <v>11109980</v>
      </c>
      <c r="F203" s="5">
        <v>1910736430</v>
      </c>
      <c r="G203" s="83" t="s">
        <v>3312</v>
      </c>
      <c r="H203" s="6">
        <v>3</v>
      </c>
      <c r="I203" s="84">
        <v>300</v>
      </c>
      <c r="J203" s="79">
        <v>284</v>
      </c>
      <c r="K203" s="85">
        <v>0.95</v>
      </c>
      <c r="L203" s="11">
        <v>30000</v>
      </c>
      <c r="M203" s="5">
        <v>29230</v>
      </c>
      <c r="N203" s="12">
        <f t="shared" si="30"/>
        <v>29500</v>
      </c>
      <c r="O203" s="12">
        <f t="shared" si="31"/>
        <v>500</v>
      </c>
      <c r="P203" s="4" t="s">
        <v>1828</v>
      </c>
      <c r="Q203" s="4" t="s">
        <v>2134</v>
      </c>
      <c r="R203" s="5">
        <v>39</v>
      </c>
      <c r="S203" s="5">
        <v>38</v>
      </c>
      <c r="T203" s="5">
        <v>91</v>
      </c>
      <c r="U203" s="5">
        <v>84</v>
      </c>
      <c r="V203" s="5">
        <f t="shared" si="32"/>
        <v>252</v>
      </c>
      <c r="W203" s="5">
        <f t="shared" si="33"/>
        <v>63</v>
      </c>
      <c r="X203" s="5">
        <v>35</v>
      </c>
      <c r="Y203" s="5">
        <v>39</v>
      </c>
      <c r="Z203" s="5">
        <v>83</v>
      </c>
      <c r="AA203" s="5">
        <v>88</v>
      </c>
      <c r="AB203" s="5">
        <f t="shared" si="34"/>
        <v>245</v>
      </c>
      <c r="AC203" s="5">
        <f t="shared" si="35"/>
        <v>61.25</v>
      </c>
      <c r="AD203" s="5">
        <v>43</v>
      </c>
      <c r="AE203" s="5">
        <v>71</v>
      </c>
      <c r="AF203" s="5">
        <v>83</v>
      </c>
      <c r="AG203" s="5">
        <v>84</v>
      </c>
      <c r="AH203" s="5">
        <f t="shared" si="36"/>
        <v>281</v>
      </c>
      <c r="AI203" s="5">
        <f t="shared" si="37"/>
        <v>70.25</v>
      </c>
      <c r="AJ203" s="5">
        <v>35</v>
      </c>
      <c r="AK203" s="5">
        <v>84</v>
      </c>
      <c r="AL203" s="5">
        <v>95</v>
      </c>
      <c r="AM203" s="5">
        <v>86</v>
      </c>
      <c r="AN203" s="5">
        <f t="shared" si="38"/>
        <v>300</v>
      </c>
      <c r="AO203" s="5">
        <f t="shared" si="39"/>
        <v>75</v>
      </c>
      <c r="AP203" s="73"/>
      <c r="AQ203" s="111">
        <f>AVERAGE(Table6[[#This Row],[CA1_Average]],Table6[[#This Row],[CA2_Average]],Table6[[#This Row],[MID_Average]],Table6[[#This Row],[CA3_Average]])</f>
        <v>67.375</v>
      </c>
    </row>
    <row r="204" spans="1:43" ht="30">
      <c r="A204" s="99" t="s">
        <v>413</v>
      </c>
      <c r="B204" s="82" t="s">
        <v>414</v>
      </c>
      <c r="C204" s="4" t="s">
        <v>11</v>
      </c>
      <c r="D204" s="4" t="s">
        <v>3313</v>
      </c>
      <c r="E204" s="5">
        <v>11109500</v>
      </c>
      <c r="F204" s="5">
        <v>1919504310</v>
      </c>
      <c r="G204" s="83" t="s">
        <v>3314</v>
      </c>
      <c r="H204" s="6">
        <v>3</v>
      </c>
      <c r="I204" s="84">
        <v>300</v>
      </c>
      <c r="J204" s="79">
        <v>210</v>
      </c>
      <c r="K204" s="86">
        <v>0.7</v>
      </c>
      <c r="L204" s="11">
        <v>30000</v>
      </c>
      <c r="M204" s="5">
        <v>23192</v>
      </c>
      <c r="N204" s="12">
        <f t="shared" si="30"/>
        <v>23500</v>
      </c>
      <c r="O204" s="12">
        <f t="shared" si="31"/>
        <v>6500</v>
      </c>
      <c r="P204" s="4" t="s">
        <v>2135</v>
      </c>
      <c r="Q204" s="4" t="s">
        <v>2136</v>
      </c>
      <c r="R204" s="5">
        <v>85</v>
      </c>
      <c r="S204" s="5">
        <v>74</v>
      </c>
      <c r="T204" s="5">
        <v>81</v>
      </c>
      <c r="U204" s="5">
        <v>92</v>
      </c>
      <c r="V204" s="5">
        <f t="shared" si="32"/>
        <v>332</v>
      </c>
      <c r="W204" s="5">
        <f t="shared" si="33"/>
        <v>83</v>
      </c>
      <c r="X204" s="5">
        <v>46</v>
      </c>
      <c r="Y204" s="5">
        <v>39</v>
      </c>
      <c r="Z204" s="5">
        <v>62</v>
      </c>
      <c r="AA204" s="5">
        <v>57</v>
      </c>
      <c r="AB204" s="5">
        <f t="shared" si="34"/>
        <v>204</v>
      </c>
      <c r="AC204" s="5">
        <f t="shared" si="35"/>
        <v>51</v>
      </c>
      <c r="AD204" s="5">
        <v>67</v>
      </c>
      <c r="AE204" s="5">
        <v>73</v>
      </c>
      <c r="AF204" s="5">
        <v>80</v>
      </c>
      <c r="AG204" s="5">
        <v>48</v>
      </c>
      <c r="AH204" s="5">
        <f t="shared" si="36"/>
        <v>268</v>
      </c>
      <c r="AI204" s="5">
        <f t="shared" si="37"/>
        <v>67</v>
      </c>
      <c r="AJ204" s="5">
        <v>36</v>
      </c>
      <c r="AK204" s="5">
        <v>77</v>
      </c>
      <c r="AL204" s="5">
        <v>47</v>
      </c>
      <c r="AM204" s="5">
        <v>94</v>
      </c>
      <c r="AN204" s="5">
        <f t="shared" si="38"/>
        <v>254</v>
      </c>
      <c r="AO204" s="5">
        <f t="shared" si="39"/>
        <v>63.5</v>
      </c>
      <c r="AP204" s="73"/>
      <c r="AQ204" s="111">
        <f>AVERAGE(Table6[[#This Row],[CA1_Average]],Table6[[#This Row],[CA2_Average]],Table6[[#This Row],[MID_Average]],Table6[[#This Row],[CA3_Average]])</f>
        <v>66.125</v>
      </c>
    </row>
    <row r="205" spans="1:43" ht="30">
      <c r="A205" s="99" t="s">
        <v>415</v>
      </c>
      <c r="B205" s="82" t="s">
        <v>416</v>
      </c>
      <c r="C205" s="4" t="s">
        <v>11</v>
      </c>
      <c r="D205" s="4" t="s">
        <v>3315</v>
      </c>
      <c r="E205" s="5">
        <v>11109679</v>
      </c>
      <c r="F205" s="5">
        <v>1954507598</v>
      </c>
      <c r="G205" s="83" t="s">
        <v>3316</v>
      </c>
      <c r="H205" s="6">
        <v>3</v>
      </c>
      <c r="I205" s="84">
        <v>300</v>
      </c>
      <c r="J205" s="79">
        <v>231</v>
      </c>
      <c r="K205" s="85">
        <v>0.77</v>
      </c>
      <c r="L205" s="11">
        <v>30000</v>
      </c>
      <c r="M205" s="5">
        <v>22367</v>
      </c>
      <c r="N205" s="12">
        <f t="shared" si="30"/>
        <v>22500</v>
      </c>
      <c r="O205" s="12">
        <f t="shared" si="31"/>
        <v>7500</v>
      </c>
      <c r="P205" s="4" t="s">
        <v>1830</v>
      </c>
      <c r="Q205" s="4" t="s">
        <v>2137</v>
      </c>
      <c r="R205" s="5">
        <v>84</v>
      </c>
      <c r="S205" s="5">
        <v>74</v>
      </c>
      <c r="T205" s="5">
        <v>68</v>
      </c>
      <c r="U205" s="5">
        <v>40</v>
      </c>
      <c r="V205" s="5">
        <f t="shared" si="32"/>
        <v>266</v>
      </c>
      <c r="W205" s="5">
        <f t="shared" si="33"/>
        <v>66.5</v>
      </c>
      <c r="X205" s="5">
        <v>37</v>
      </c>
      <c r="Y205" s="5">
        <v>42</v>
      </c>
      <c r="Z205" s="5">
        <v>82</v>
      </c>
      <c r="AA205" s="5">
        <v>35</v>
      </c>
      <c r="AB205" s="5">
        <f t="shared" si="34"/>
        <v>196</v>
      </c>
      <c r="AC205" s="5">
        <f t="shared" si="35"/>
        <v>49</v>
      </c>
      <c r="AD205" s="5">
        <v>70</v>
      </c>
      <c r="AE205" s="5">
        <v>97</v>
      </c>
      <c r="AF205" s="5">
        <v>87</v>
      </c>
      <c r="AG205" s="5">
        <v>83</v>
      </c>
      <c r="AH205" s="5">
        <f t="shared" si="36"/>
        <v>337</v>
      </c>
      <c r="AI205" s="5">
        <f t="shared" si="37"/>
        <v>84.25</v>
      </c>
      <c r="AJ205" s="5">
        <v>73</v>
      </c>
      <c r="AK205" s="5">
        <v>63</v>
      </c>
      <c r="AL205" s="5">
        <v>60</v>
      </c>
      <c r="AM205" s="5">
        <v>49</v>
      </c>
      <c r="AN205" s="5">
        <f t="shared" si="38"/>
        <v>245</v>
      </c>
      <c r="AO205" s="5">
        <f t="shared" si="39"/>
        <v>61.25</v>
      </c>
      <c r="AP205" s="73"/>
      <c r="AQ205" s="111">
        <f>AVERAGE(Table6[[#This Row],[CA1_Average]],Table6[[#This Row],[CA2_Average]],Table6[[#This Row],[MID_Average]],Table6[[#This Row],[CA3_Average]])</f>
        <v>65.25</v>
      </c>
    </row>
    <row r="206" spans="1:43" ht="30">
      <c r="A206" s="99" t="s">
        <v>417</v>
      </c>
      <c r="B206" s="82" t="s">
        <v>418</v>
      </c>
      <c r="C206" s="4" t="s">
        <v>11</v>
      </c>
      <c r="D206" s="4" t="s">
        <v>3317</v>
      </c>
      <c r="E206" s="5">
        <v>11102178</v>
      </c>
      <c r="F206" s="5">
        <v>1964844652</v>
      </c>
      <c r="G206" s="83" t="s">
        <v>3318</v>
      </c>
      <c r="H206" s="6">
        <v>3</v>
      </c>
      <c r="I206" s="84">
        <v>300</v>
      </c>
      <c r="J206" s="79">
        <v>242</v>
      </c>
      <c r="K206" s="85">
        <v>0.81</v>
      </c>
      <c r="L206" s="11">
        <v>30000</v>
      </c>
      <c r="M206" s="5">
        <v>18223</v>
      </c>
      <c r="N206" s="12">
        <f t="shared" si="30"/>
        <v>18500</v>
      </c>
      <c r="O206" s="12">
        <f t="shared" si="31"/>
        <v>11500</v>
      </c>
      <c r="P206" s="4" t="s">
        <v>1834</v>
      </c>
      <c r="Q206" s="4" t="s">
        <v>2138</v>
      </c>
      <c r="R206" s="5">
        <v>67</v>
      </c>
      <c r="S206" s="5">
        <v>62</v>
      </c>
      <c r="T206" s="5">
        <v>77</v>
      </c>
      <c r="U206" s="5">
        <v>52</v>
      </c>
      <c r="V206" s="5">
        <f t="shared" si="32"/>
        <v>258</v>
      </c>
      <c r="W206" s="5">
        <f t="shared" si="33"/>
        <v>64.5</v>
      </c>
      <c r="X206" s="5">
        <v>67</v>
      </c>
      <c r="Y206" s="5">
        <v>98</v>
      </c>
      <c r="Z206" s="5">
        <v>69</v>
      </c>
      <c r="AA206" s="5">
        <v>71</v>
      </c>
      <c r="AB206" s="5">
        <f t="shared" si="34"/>
        <v>305</v>
      </c>
      <c r="AC206" s="5">
        <f t="shared" si="35"/>
        <v>76.25</v>
      </c>
      <c r="AD206" s="5">
        <v>96</v>
      </c>
      <c r="AE206" s="5">
        <v>51</v>
      </c>
      <c r="AF206" s="5">
        <v>54</v>
      </c>
      <c r="AG206" s="5">
        <v>69</v>
      </c>
      <c r="AH206" s="5">
        <f t="shared" si="36"/>
        <v>270</v>
      </c>
      <c r="AI206" s="5">
        <f t="shared" si="37"/>
        <v>67.5</v>
      </c>
      <c r="AJ206" s="5">
        <v>66</v>
      </c>
      <c r="AK206" s="5">
        <v>64</v>
      </c>
      <c r="AL206" s="5">
        <v>92</v>
      </c>
      <c r="AM206" s="5">
        <v>60</v>
      </c>
      <c r="AN206" s="5">
        <f t="shared" si="38"/>
        <v>282</v>
      </c>
      <c r="AO206" s="5">
        <f t="shared" si="39"/>
        <v>70.5</v>
      </c>
      <c r="AP206" s="73"/>
      <c r="AQ206" s="111">
        <f>AVERAGE(Table6[[#This Row],[CA1_Average]],Table6[[#This Row],[CA2_Average]],Table6[[#This Row],[MID_Average]],Table6[[#This Row],[CA3_Average]])</f>
        <v>69.6875</v>
      </c>
    </row>
    <row r="207" spans="1:43" ht="30">
      <c r="A207" s="99" t="s">
        <v>419</v>
      </c>
      <c r="B207" s="82" t="s">
        <v>420</v>
      </c>
      <c r="C207" s="4" t="s">
        <v>11</v>
      </c>
      <c r="D207" s="4" t="s">
        <v>3319</v>
      </c>
      <c r="E207" s="5">
        <v>11107788</v>
      </c>
      <c r="F207" s="5">
        <v>1971512774</v>
      </c>
      <c r="G207" s="83" t="s">
        <v>3320</v>
      </c>
      <c r="H207" s="6">
        <v>3</v>
      </c>
      <c r="I207" s="84">
        <v>300</v>
      </c>
      <c r="J207" s="79">
        <v>292</v>
      </c>
      <c r="K207" s="85">
        <v>0.97</v>
      </c>
      <c r="L207" s="11">
        <v>30000</v>
      </c>
      <c r="M207" s="5">
        <v>26256</v>
      </c>
      <c r="N207" s="12">
        <f t="shared" si="30"/>
        <v>26500</v>
      </c>
      <c r="O207" s="12">
        <f t="shared" si="31"/>
        <v>3500</v>
      </c>
      <c r="P207" s="4" t="s">
        <v>2109</v>
      </c>
      <c r="Q207" s="4" t="s">
        <v>2139</v>
      </c>
      <c r="R207" s="5">
        <v>81</v>
      </c>
      <c r="S207" s="5">
        <v>67</v>
      </c>
      <c r="T207" s="5">
        <v>71</v>
      </c>
      <c r="U207" s="5">
        <v>88</v>
      </c>
      <c r="V207" s="5">
        <f t="shared" si="32"/>
        <v>307</v>
      </c>
      <c r="W207" s="5">
        <f t="shared" si="33"/>
        <v>76.75</v>
      </c>
      <c r="X207" s="5">
        <v>41</v>
      </c>
      <c r="Y207" s="5">
        <v>35</v>
      </c>
      <c r="Z207" s="5">
        <v>64</v>
      </c>
      <c r="AA207" s="5">
        <v>64</v>
      </c>
      <c r="AB207" s="5">
        <f t="shared" si="34"/>
        <v>204</v>
      </c>
      <c r="AC207" s="5">
        <f t="shared" si="35"/>
        <v>51</v>
      </c>
      <c r="AD207" s="5">
        <v>98</v>
      </c>
      <c r="AE207" s="5">
        <v>66</v>
      </c>
      <c r="AF207" s="5">
        <v>67</v>
      </c>
      <c r="AG207" s="5">
        <v>42</v>
      </c>
      <c r="AH207" s="5">
        <f t="shared" si="36"/>
        <v>273</v>
      </c>
      <c r="AI207" s="5">
        <f t="shared" si="37"/>
        <v>68.25</v>
      </c>
      <c r="AJ207" s="5">
        <v>39</v>
      </c>
      <c r="AK207" s="5">
        <v>89</v>
      </c>
      <c r="AL207" s="5">
        <v>67</v>
      </c>
      <c r="AM207" s="5">
        <v>87</v>
      </c>
      <c r="AN207" s="5">
        <f t="shared" si="38"/>
        <v>282</v>
      </c>
      <c r="AO207" s="5">
        <f t="shared" si="39"/>
        <v>70.5</v>
      </c>
      <c r="AP207" s="73"/>
      <c r="AQ207" s="111">
        <f>AVERAGE(Table6[[#This Row],[CA1_Average]],Table6[[#This Row],[CA2_Average]],Table6[[#This Row],[MID_Average]],Table6[[#This Row],[CA3_Average]])</f>
        <v>66.625</v>
      </c>
    </row>
    <row r="208" spans="1:43" ht="30">
      <c r="A208" s="99" t="s">
        <v>421</v>
      </c>
      <c r="B208" s="82" t="s">
        <v>422</v>
      </c>
      <c r="C208" s="4" t="s">
        <v>14</v>
      </c>
      <c r="D208" s="4" t="s">
        <v>3321</v>
      </c>
      <c r="E208" s="5">
        <v>11105037</v>
      </c>
      <c r="F208" s="5">
        <v>1991974579</v>
      </c>
      <c r="G208" s="83" t="s">
        <v>3322</v>
      </c>
      <c r="H208" s="6">
        <v>3</v>
      </c>
      <c r="I208" s="84">
        <v>300</v>
      </c>
      <c r="J208" s="79">
        <v>252</v>
      </c>
      <c r="K208" s="85">
        <v>0.84</v>
      </c>
      <c r="L208" s="11">
        <v>30000</v>
      </c>
      <c r="M208" s="5">
        <v>27639</v>
      </c>
      <c r="N208" s="12">
        <f t="shared" si="30"/>
        <v>28000</v>
      </c>
      <c r="O208" s="12">
        <f t="shared" si="31"/>
        <v>2000</v>
      </c>
      <c r="P208" s="4" t="s">
        <v>2140</v>
      </c>
      <c r="Q208" s="4" t="s">
        <v>2141</v>
      </c>
      <c r="R208" s="5">
        <v>98</v>
      </c>
      <c r="S208" s="5">
        <v>45</v>
      </c>
      <c r="T208" s="5">
        <v>69</v>
      </c>
      <c r="U208" s="5">
        <v>62</v>
      </c>
      <c r="V208" s="5">
        <f t="shared" si="32"/>
        <v>274</v>
      </c>
      <c r="W208" s="5">
        <f t="shared" si="33"/>
        <v>68.5</v>
      </c>
      <c r="X208" s="5">
        <v>97</v>
      </c>
      <c r="Y208" s="5">
        <v>85</v>
      </c>
      <c r="Z208" s="5">
        <v>53</v>
      </c>
      <c r="AA208" s="5">
        <v>85</v>
      </c>
      <c r="AB208" s="5">
        <f t="shared" si="34"/>
        <v>320</v>
      </c>
      <c r="AC208" s="5">
        <f t="shared" si="35"/>
        <v>80</v>
      </c>
      <c r="AD208" s="5">
        <v>98</v>
      </c>
      <c r="AE208" s="5">
        <v>69</v>
      </c>
      <c r="AF208" s="5">
        <v>98</v>
      </c>
      <c r="AG208" s="5">
        <v>40</v>
      </c>
      <c r="AH208" s="5">
        <f t="shared" si="36"/>
        <v>305</v>
      </c>
      <c r="AI208" s="5">
        <f t="shared" si="37"/>
        <v>76.25</v>
      </c>
      <c r="AJ208" s="5">
        <v>73</v>
      </c>
      <c r="AK208" s="5">
        <v>48</v>
      </c>
      <c r="AL208" s="5">
        <v>36</v>
      </c>
      <c r="AM208" s="5">
        <v>80</v>
      </c>
      <c r="AN208" s="5">
        <f t="shared" si="38"/>
        <v>237</v>
      </c>
      <c r="AO208" s="5">
        <f t="shared" si="39"/>
        <v>59.25</v>
      </c>
      <c r="AP208" s="73"/>
      <c r="AQ208" s="111">
        <f>AVERAGE(Table6[[#This Row],[CA1_Average]],Table6[[#This Row],[CA2_Average]],Table6[[#This Row],[MID_Average]],Table6[[#This Row],[CA3_Average]])</f>
        <v>71</v>
      </c>
    </row>
    <row r="209" spans="1:43" ht="30">
      <c r="A209" s="99" t="s">
        <v>423</v>
      </c>
      <c r="B209" s="82" t="s">
        <v>424</v>
      </c>
      <c r="C209" s="4" t="s">
        <v>14</v>
      </c>
      <c r="D209" s="4" t="s">
        <v>3323</v>
      </c>
      <c r="E209" s="5">
        <v>11109717</v>
      </c>
      <c r="F209" s="5">
        <v>1998824225</v>
      </c>
      <c r="G209" s="83" t="s">
        <v>3324</v>
      </c>
      <c r="H209" s="6">
        <v>3</v>
      </c>
      <c r="I209" s="84">
        <v>300</v>
      </c>
      <c r="J209" s="79">
        <v>231</v>
      </c>
      <c r="K209" s="85">
        <v>0.77</v>
      </c>
      <c r="L209" s="11">
        <v>30000</v>
      </c>
      <c r="M209" s="5">
        <v>21972</v>
      </c>
      <c r="N209" s="12">
        <f t="shared" si="30"/>
        <v>22000</v>
      </c>
      <c r="O209" s="12">
        <f t="shared" si="31"/>
        <v>8000</v>
      </c>
      <c r="P209" s="4" t="s">
        <v>2142</v>
      </c>
      <c r="Q209" s="4" t="s">
        <v>2143</v>
      </c>
      <c r="R209" s="5">
        <v>48</v>
      </c>
      <c r="S209" s="5">
        <v>71</v>
      </c>
      <c r="T209" s="5">
        <v>80</v>
      </c>
      <c r="U209" s="5">
        <v>50</v>
      </c>
      <c r="V209" s="5">
        <f t="shared" si="32"/>
        <v>249</v>
      </c>
      <c r="W209" s="5">
        <f t="shared" si="33"/>
        <v>62.25</v>
      </c>
      <c r="X209" s="5">
        <v>86</v>
      </c>
      <c r="Y209" s="5">
        <v>92</v>
      </c>
      <c r="Z209" s="5">
        <v>89</v>
      </c>
      <c r="AA209" s="5">
        <v>56</v>
      </c>
      <c r="AB209" s="5">
        <f t="shared" si="34"/>
        <v>323</v>
      </c>
      <c r="AC209" s="5">
        <f t="shared" si="35"/>
        <v>80.75</v>
      </c>
      <c r="AD209" s="5">
        <v>88</v>
      </c>
      <c r="AE209" s="5">
        <v>56</v>
      </c>
      <c r="AF209" s="5">
        <v>53</v>
      </c>
      <c r="AG209" s="5">
        <v>78</v>
      </c>
      <c r="AH209" s="5">
        <f t="shared" si="36"/>
        <v>275</v>
      </c>
      <c r="AI209" s="5">
        <f t="shared" si="37"/>
        <v>68.75</v>
      </c>
      <c r="AJ209" s="5">
        <v>92</v>
      </c>
      <c r="AK209" s="5">
        <v>78</v>
      </c>
      <c r="AL209" s="5">
        <v>66</v>
      </c>
      <c r="AM209" s="5">
        <v>36</v>
      </c>
      <c r="AN209" s="5">
        <f t="shared" si="38"/>
        <v>272</v>
      </c>
      <c r="AO209" s="5">
        <f t="shared" si="39"/>
        <v>68</v>
      </c>
      <c r="AP209" s="73"/>
      <c r="AQ209" s="111">
        <f>AVERAGE(Table6[[#This Row],[CA1_Average]],Table6[[#This Row],[CA2_Average]],Table6[[#This Row],[MID_Average]],Table6[[#This Row],[CA3_Average]])</f>
        <v>69.9375</v>
      </c>
    </row>
    <row r="210" spans="1:43" ht="30">
      <c r="A210" s="99" t="s">
        <v>425</v>
      </c>
      <c r="B210" s="82" t="s">
        <v>426</v>
      </c>
      <c r="C210" s="4" t="s">
        <v>11</v>
      </c>
      <c r="D210" s="4" t="s">
        <v>3325</v>
      </c>
      <c r="E210" s="5">
        <v>11107989</v>
      </c>
      <c r="F210" s="5">
        <v>2016844036</v>
      </c>
      <c r="G210" s="83" t="s">
        <v>3326</v>
      </c>
      <c r="H210" s="6">
        <v>3</v>
      </c>
      <c r="I210" s="84">
        <v>300</v>
      </c>
      <c r="J210" s="79">
        <v>235</v>
      </c>
      <c r="K210" s="85">
        <v>0.78</v>
      </c>
      <c r="L210" s="11">
        <v>30000</v>
      </c>
      <c r="M210" s="5">
        <v>23377</v>
      </c>
      <c r="N210" s="12">
        <f t="shared" si="30"/>
        <v>23500</v>
      </c>
      <c r="O210" s="12">
        <f t="shared" si="31"/>
        <v>6500</v>
      </c>
      <c r="P210" s="4" t="s">
        <v>1844</v>
      </c>
      <c r="Q210" s="4" t="s">
        <v>2144</v>
      </c>
      <c r="R210" s="5">
        <v>65</v>
      </c>
      <c r="S210" s="5">
        <v>58</v>
      </c>
      <c r="T210" s="5">
        <v>70</v>
      </c>
      <c r="U210" s="5">
        <v>96</v>
      </c>
      <c r="V210" s="5">
        <f t="shared" si="32"/>
        <v>289</v>
      </c>
      <c r="W210" s="5">
        <f t="shared" si="33"/>
        <v>72.25</v>
      </c>
      <c r="X210" s="5">
        <v>62</v>
      </c>
      <c r="Y210" s="5">
        <v>60</v>
      </c>
      <c r="Z210" s="5">
        <v>86</v>
      </c>
      <c r="AA210" s="5">
        <v>79</v>
      </c>
      <c r="AB210" s="5">
        <f t="shared" si="34"/>
        <v>287</v>
      </c>
      <c r="AC210" s="5">
        <f t="shared" si="35"/>
        <v>71.75</v>
      </c>
      <c r="AD210" s="5">
        <v>90</v>
      </c>
      <c r="AE210" s="5">
        <v>59</v>
      </c>
      <c r="AF210" s="5">
        <v>76</v>
      </c>
      <c r="AG210" s="5">
        <v>65</v>
      </c>
      <c r="AH210" s="5">
        <f t="shared" si="36"/>
        <v>290</v>
      </c>
      <c r="AI210" s="5">
        <f t="shared" si="37"/>
        <v>72.5</v>
      </c>
      <c r="AJ210" s="5">
        <v>51</v>
      </c>
      <c r="AK210" s="5">
        <v>91</v>
      </c>
      <c r="AL210" s="5">
        <v>88</v>
      </c>
      <c r="AM210" s="5">
        <v>87</v>
      </c>
      <c r="AN210" s="5">
        <f t="shared" si="38"/>
        <v>317</v>
      </c>
      <c r="AO210" s="5">
        <f t="shared" si="39"/>
        <v>79.25</v>
      </c>
      <c r="AP210" s="73"/>
      <c r="AQ210" s="111">
        <f>AVERAGE(Table6[[#This Row],[CA1_Average]],Table6[[#This Row],[CA2_Average]],Table6[[#This Row],[MID_Average]],Table6[[#This Row],[CA3_Average]])</f>
        <v>73.9375</v>
      </c>
    </row>
    <row r="211" spans="1:43" ht="30">
      <c r="A211" s="99" t="s">
        <v>427</v>
      </c>
      <c r="B211" s="82" t="s">
        <v>428</v>
      </c>
      <c r="C211" s="4" t="s">
        <v>11</v>
      </c>
      <c r="D211" s="4" t="s">
        <v>3327</v>
      </c>
      <c r="E211" s="5">
        <v>11102425</v>
      </c>
      <c r="F211" s="5">
        <v>2044161631</v>
      </c>
      <c r="G211" s="83" t="s">
        <v>3328</v>
      </c>
      <c r="H211" s="6">
        <v>3</v>
      </c>
      <c r="I211" s="84">
        <v>300</v>
      </c>
      <c r="J211" s="79">
        <v>294</v>
      </c>
      <c r="K211" s="85">
        <v>0.98</v>
      </c>
      <c r="L211" s="11">
        <v>30000</v>
      </c>
      <c r="M211" s="5">
        <v>25871</v>
      </c>
      <c r="N211" s="12">
        <f t="shared" si="30"/>
        <v>26000</v>
      </c>
      <c r="O211" s="12">
        <f t="shared" si="31"/>
        <v>4000</v>
      </c>
      <c r="P211" s="4" t="s">
        <v>2145</v>
      </c>
      <c r="Q211" s="4" t="s">
        <v>2146</v>
      </c>
      <c r="R211" s="5">
        <v>68</v>
      </c>
      <c r="S211" s="5">
        <v>60</v>
      </c>
      <c r="T211" s="5">
        <v>85</v>
      </c>
      <c r="U211" s="5">
        <v>87</v>
      </c>
      <c r="V211" s="5">
        <f t="shared" si="32"/>
        <v>300</v>
      </c>
      <c r="W211" s="5">
        <f t="shared" si="33"/>
        <v>75</v>
      </c>
      <c r="X211" s="5">
        <v>56</v>
      </c>
      <c r="Y211" s="5">
        <v>93</v>
      </c>
      <c r="Z211" s="5">
        <v>35</v>
      </c>
      <c r="AA211" s="5">
        <v>62</v>
      </c>
      <c r="AB211" s="5">
        <f t="shared" si="34"/>
        <v>246</v>
      </c>
      <c r="AC211" s="5">
        <f t="shared" si="35"/>
        <v>61.5</v>
      </c>
      <c r="AD211" s="5">
        <v>46</v>
      </c>
      <c r="AE211" s="5">
        <v>82</v>
      </c>
      <c r="AF211" s="5">
        <v>71</v>
      </c>
      <c r="AG211" s="5">
        <v>76</v>
      </c>
      <c r="AH211" s="5">
        <f t="shared" si="36"/>
        <v>275</v>
      </c>
      <c r="AI211" s="5">
        <f t="shared" si="37"/>
        <v>68.75</v>
      </c>
      <c r="AJ211" s="5">
        <v>81</v>
      </c>
      <c r="AK211" s="5">
        <v>67</v>
      </c>
      <c r="AL211" s="5">
        <v>67</v>
      </c>
      <c r="AM211" s="5">
        <v>63</v>
      </c>
      <c r="AN211" s="5">
        <f t="shared" si="38"/>
        <v>278</v>
      </c>
      <c r="AO211" s="5">
        <f t="shared" si="39"/>
        <v>69.5</v>
      </c>
      <c r="AP211" s="73"/>
      <c r="AQ211" s="111">
        <f>AVERAGE(Table6[[#This Row],[CA1_Average]],Table6[[#This Row],[CA2_Average]],Table6[[#This Row],[MID_Average]],Table6[[#This Row],[CA3_Average]])</f>
        <v>68.6875</v>
      </c>
    </row>
    <row r="212" spans="1:43" ht="30">
      <c r="A212" s="99" t="s">
        <v>429</v>
      </c>
      <c r="B212" s="82" t="s">
        <v>430</v>
      </c>
      <c r="C212" s="4" t="s">
        <v>14</v>
      </c>
      <c r="D212" s="4" t="s">
        <v>3329</v>
      </c>
      <c r="E212" s="5">
        <v>11103539</v>
      </c>
      <c r="F212" s="5">
        <v>2049394219</v>
      </c>
      <c r="G212" s="83" t="s">
        <v>3330</v>
      </c>
      <c r="H212" s="6">
        <v>3</v>
      </c>
      <c r="I212" s="84">
        <v>300</v>
      </c>
      <c r="J212" s="79">
        <v>228</v>
      </c>
      <c r="K212" s="85">
        <v>0.76</v>
      </c>
      <c r="L212" s="11">
        <v>30000</v>
      </c>
      <c r="M212" s="5">
        <v>28842</v>
      </c>
      <c r="N212" s="12">
        <f t="shared" si="30"/>
        <v>29000</v>
      </c>
      <c r="O212" s="12">
        <f t="shared" si="31"/>
        <v>1000</v>
      </c>
      <c r="P212" s="4" t="s">
        <v>2080</v>
      </c>
      <c r="Q212" s="4" t="s">
        <v>2147</v>
      </c>
      <c r="R212" s="5">
        <v>81</v>
      </c>
      <c r="S212" s="5">
        <v>58</v>
      </c>
      <c r="T212" s="5">
        <v>98</v>
      </c>
      <c r="U212" s="5">
        <v>52</v>
      </c>
      <c r="V212" s="5">
        <f t="shared" si="32"/>
        <v>289</v>
      </c>
      <c r="W212" s="5">
        <f t="shared" si="33"/>
        <v>72.25</v>
      </c>
      <c r="X212" s="5">
        <v>59</v>
      </c>
      <c r="Y212" s="5">
        <v>88</v>
      </c>
      <c r="Z212" s="5">
        <v>45</v>
      </c>
      <c r="AA212" s="5">
        <v>72</v>
      </c>
      <c r="AB212" s="5">
        <f t="shared" si="34"/>
        <v>264</v>
      </c>
      <c r="AC212" s="5">
        <f t="shared" si="35"/>
        <v>66</v>
      </c>
      <c r="AD212" s="5">
        <v>65</v>
      </c>
      <c r="AE212" s="5">
        <v>94</v>
      </c>
      <c r="AF212" s="5">
        <v>82</v>
      </c>
      <c r="AG212" s="5">
        <v>50</v>
      </c>
      <c r="AH212" s="5">
        <f t="shared" si="36"/>
        <v>291</v>
      </c>
      <c r="AI212" s="5">
        <f t="shared" si="37"/>
        <v>72.75</v>
      </c>
      <c r="AJ212" s="5">
        <v>53</v>
      </c>
      <c r="AK212" s="5">
        <v>88</v>
      </c>
      <c r="AL212" s="5">
        <v>89</v>
      </c>
      <c r="AM212" s="5">
        <v>93</v>
      </c>
      <c r="AN212" s="5">
        <f t="shared" si="38"/>
        <v>323</v>
      </c>
      <c r="AO212" s="5">
        <f t="shared" si="39"/>
        <v>80.75</v>
      </c>
      <c r="AP212" s="73"/>
      <c r="AQ212" s="111">
        <f>AVERAGE(Table6[[#This Row],[CA1_Average]],Table6[[#This Row],[CA2_Average]],Table6[[#This Row],[MID_Average]],Table6[[#This Row],[CA3_Average]])</f>
        <v>72.9375</v>
      </c>
    </row>
    <row r="213" spans="1:43" ht="30">
      <c r="A213" s="99" t="s">
        <v>431</v>
      </c>
      <c r="B213" s="82" t="s">
        <v>432</v>
      </c>
      <c r="C213" s="4" t="s">
        <v>14</v>
      </c>
      <c r="D213" s="4" t="s">
        <v>3331</v>
      </c>
      <c r="E213" s="5">
        <v>11105105</v>
      </c>
      <c r="F213" s="5">
        <v>2081695384</v>
      </c>
      <c r="G213" s="83" t="s">
        <v>3332</v>
      </c>
      <c r="H213" s="6">
        <v>3</v>
      </c>
      <c r="I213" s="84">
        <v>300</v>
      </c>
      <c r="J213" s="79">
        <v>261</v>
      </c>
      <c r="K213" s="85">
        <v>0.87</v>
      </c>
      <c r="L213" s="11">
        <v>30000</v>
      </c>
      <c r="M213" s="5">
        <v>19222</v>
      </c>
      <c r="N213" s="12">
        <f t="shared" si="30"/>
        <v>19500</v>
      </c>
      <c r="O213" s="12">
        <f t="shared" si="31"/>
        <v>10500</v>
      </c>
      <c r="P213" s="4" t="s">
        <v>1980</v>
      </c>
      <c r="Q213" s="4" t="s">
        <v>2148</v>
      </c>
      <c r="R213" s="5">
        <v>75</v>
      </c>
      <c r="S213" s="5">
        <v>65</v>
      </c>
      <c r="T213" s="5">
        <v>45</v>
      </c>
      <c r="U213" s="5">
        <v>42</v>
      </c>
      <c r="V213" s="5">
        <f t="shared" si="32"/>
        <v>227</v>
      </c>
      <c r="W213" s="5">
        <f t="shared" si="33"/>
        <v>56.75</v>
      </c>
      <c r="X213" s="5">
        <v>68</v>
      </c>
      <c r="Y213" s="5">
        <v>71</v>
      </c>
      <c r="Z213" s="5">
        <v>87</v>
      </c>
      <c r="AA213" s="5">
        <v>37</v>
      </c>
      <c r="AB213" s="5">
        <f t="shared" si="34"/>
        <v>263</v>
      </c>
      <c r="AC213" s="5">
        <f t="shared" si="35"/>
        <v>65.75</v>
      </c>
      <c r="AD213" s="5">
        <v>99</v>
      </c>
      <c r="AE213" s="5">
        <v>68</v>
      </c>
      <c r="AF213" s="5">
        <v>91</v>
      </c>
      <c r="AG213" s="5">
        <v>50</v>
      </c>
      <c r="AH213" s="5">
        <f t="shared" si="36"/>
        <v>308</v>
      </c>
      <c r="AI213" s="5">
        <f t="shared" si="37"/>
        <v>77</v>
      </c>
      <c r="AJ213" s="5">
        <v>41</v>
      </c>
      <c r="AK213" s="5">
        <v>81</v>
      </c>
      <c r="AL213" s="5">
        <v>40</v>
      </c>
      <c r="AM213" s="5">
        <v>67</v>
      </c>
      <c r="AN213" s="5">
        <f t="shared" si="38"/>
        <v>229</v>
      </c>
      <c r="AO213" s="5">
        <f t="shared" si="39"/>
        <v>57.25</v>
      </c>
      <c r="AP213" s="73"/>
      <c r="AQ213" s="111">
        <f>AVERAGE(Table6[[#This Row],[CA1_Average]],Table6[[#This Row],[CA2_Average]],Table6[[#This Row],[MID_Average]],Table6[[#This Row],[CA3_Average]])</f>
        <v>64.1875</v>
      </c>
    </row>
    <row r="214" spans="1:43" ht="30">
      <c r="A214" s="99" t="s">
        <v>433</v>
      </c>
      <c r="B214" s="82" t="s">
        <v>434</v>
      </c>
      <c r="C214" s="4" t="s">
        <v>11</v>
      </c>
      <c r="D214" s="4" t="s">
        <v>3333</v>
      </c>
      <c r="E214" s="5">
        <v>11102619</v>
      </c>
      <c r="F214" s="5">
        <v>2087648538</v>
      </c>
      <c r="G214" s="83" t="s">
        <v>3334</v>
      </c>
      <c r="H214" s="6">
        <v>3</v>
      </c>
      <c r="I214" s="84">
        <v>300</v>
      </c>
      <c r="J214" s="79">
        <v>251</v>
      </c>
      <c r="K214" s="85">
        <v>0.84</v>
      </c>
      <c r="L214" s="11">
        <v>30000</v>
      </c>
      <c r="M214" s="5">
        <v>25017</v>
      </c>
      <c r="N214" s="12">
        <f t="shared" si="30"/>
        <v>25500</v>
      </c>
      <c r="O214" s="12">
        <f t="shared" si="31"/>
        <v>4500</v>
      </c>
      <c r="P214" s="4" t="s">
        <v>2049</v>
      </c>
      <c r="Q214" s="4" t="s">
        <v>2149</v>
      </c>
      <c r="R214" s="5">
        <v>66</v>
      </c>
      <c r="S214" s="5">
        <v>73</v>
      </c>
      <c r="T214" s="5">
        <v>51</v>
      </c>
      <c r="U214" s="5">
        <v>42</v>
      </c>
      <c r="V214" s="5">
        <f t="shared" si="32"/>
        <v>232</v>
      </c>
      <c r="W214" s="5">
        <f t="shared" si="33"/>
        <v>58</v>
      </c>
      <c r="X214" s="5">
        <v>52</v>
      </c>
      <c r="Y214" s="5">
        <v>88</v>
      </c>
      <c r="Z214" s="5">
        <v>99</v>
      </c>
      <c r="AA214" s="5">
        <v>35</v>
      </c>
      <c r="AB214" s="5">
        <f t="shared" si="34"/>
        <v>274</v>
      </c>
      <c r="AC214" s="5">
        <f t="shared" si="35"/>
        <v>68.5</v>
      </c>
      <c r="AD214" s="5">
        <v>49</v>
      </c>
      <c r="AE214" s="5">
        <v>53</v>
      </c>
      <c r="AF214" s="5">
        <v>79</v>
      </c>
      <c r="AG214" s="5">
        <v>54</v>
      </c>
      <c r="AH214" s="5">
        <f t="shared" si="36"/>
        <v>235</v>
      </c>
      <c r="AI214" s="5">
        <f t="shared" si="37"/>
        <v>58.75</v>
      </c>
      <c r="AJ214" s="5">
        <v>70</v>
      </c>
      <c r="AK214" s="5">
        <v>53</v>
      </c>
      <c r="AL214" s="5">
        <v>95</v>
      </c>
      <c r="AM214" s="5">
        <v>95</v>
      </c>
      <c r="AN214" s="5">
        <f t="shared" si="38"/>
        <v>313</v>
      </c>
      <c r="AO214" s="5">
        <f t="shared" si="39"/>
        <v>78.25</v>
      </c>
      <c r="AP214" s="73"/>
      <c r="AQ214" s="111">
        <f>AVERAGE(Table6[[#This Row],[CA1_Average]],Table6[[#This Row],[CA2_Average]],Table6[[#This Row],[MID_Average]],Table6[[#This Row],[CA3_Average]])</f>
        <v>65.875</v>
      </c>
    </row>
    <row r="215" spans="1:43" ht="30">
      <c r="A215" s="99" t="s">
        <v>435</v>
      </c>
      <c r="B215" s="82" t="s">
        <v>436</v>
      </c>
      <c r="C215" s="4" t="s">
        <v>14</v>
      </c>
      <c r="D215" s="4" t="s">
        <v>3335</v>
      </c>
      <c r="E215" s="5">
        <v>11101336</v>
      </c>
      <c r="F215" s="5">
        <v>2090850773</v>
      </c>
      <c r="G215" s="83" t="s">
        <v>3336</v>
      </c>
      <c r="H215" s="6">
        <v>3</v>
      </c>
      <c r="I215" s="84">
        <v>300</v>
      </c>
      <c r="J215" s="79">
        <v>190</v>
      </c>
      <c r="K215" s="85">
        <v>0.63</v>
      </c>
      <c r="L215" s="11">
        <v>30000</v>
      </c>
      <c r="M215" s="5">
        <v>23273</v>
      </c>
      <c r="N215" s="12">
        <f t="shared" si="30"/>
        <v>23500</v>
      </c>
      <c r="O215" s="12">
        <f t="shared" si="31"/>
        <v>6500</v>
      </c>
      <c r="P215" s="4" t="s">
        <v>2084</v>
      </c>
      <c r="Q215" s="4" t="s">
        <v>2150</v>
      </c>
      <c r="R215" s="5">
        <v>96</v>
      </c>
      <c r="S215" s="5">
        <v>95</v>
      </c>
      <c r="T215" s="5">
        <v>51</v>
      </c>
      <c r="U215" s="5">
        <v>66</v>
      </c>
      <c r="V215" s="5">
        <f t="shared" si="32"/>
        <v>308</v>
      </c>
      <c r="W215" s="5">
        <f t="shared" si="33"/>
        <v>77</v>
      </c>
      <c r="X215" s="5">
        <v>53</v>
      </c>
      <c r="Y215" s="5">
        <v>44</v>
      </c>
      <c r="Z215" s="5">
        <v>75</v>
      </c>
      <c r="AA215" s="5">
        <v>79</v>
      </c>
      <c r="AB215" s="5">
        <f t="shared" si="34"/>
        <v>251</v>
      </c>
      <c r="AC215" s="5">
        <f t="shared" si="35"/>
        <v>62.75</v>
      </c>
      <c r="AD215" s="5">
        <v>42</v>
      </c>
      <c r="AE215" s="5">
        <v>72</v>
      </c>
      <c r="AF215" s="5">
        <v>48</v>
      </c>
      <c r="AG215" s="5">
        <v>70</v>
      </c>
      <c r="AH215" s="5">
        <f t="shared" si="36"/>
        <v>232</v>
      </c>
      <c r="AI215" s="5">
        <f t="shared" si="37"/>
        <v>58</v>
      </c>
      <c r="AJ215" s="5">
        <v>39</v>
      </c>
      <c r="AK215" s="5">
        <v>62</v>
      </c>
      <c r="AL215" s="5">
        <v>78</v>
      </c>
      <c r="AM215" s="5">
        <v>62</v>
      </c>
      <c r="AN215" s="5">
        <f t="shared" si="38"/>
        <v>241</v>
      </c>
      <c r="AO215" s="5">
        <f t="shared" si="39"/>
        <v>60.25</v>
      </c>
      <c r="AP215" s="73"/>
      <c r="AQ215" s="111">
        <f>AVERAGE(Table6[[#This Row],[CA1_Average]],Table6[[#This Row],[CA2_Average]],Table6[[#This Row],[MID_Average]],Table6[[#This Row],[CA3_Average]])</f>
        <v>64.5</v>
      </c>
    </row>
    <row r="216" spans="1:43" ht="30">
      <c r="A216" s="99" t="s">
        <v>437</v>
      </c>
      <c r="B216" s="82" t="s">
        <v>438</v>
      </c>
      <c r="C216" s="4" t="s">
        <v>14</v>
      </c>
      <c r="D216" s="4" t="s">
        <v>3337</v>
      </c>
      <c r="E216" s="5">
        <v>11102252</v>
      </c>
      <c r="F216" s="5">
        <v>2105502784</v>
      </c>
      <c r="G216" s="83" t="s">
        <v>3338</v>
      </c>
      <c r="H216" s="6">
        <v>3</v>
      </c>
      <c r="I216" s="84">
        <v>300</v>
      </c>
      <c r="J216" s="79">
        <v>280</v>
      </c>
      <c r="K216" s="85">
        <v>0.93</v>
      </c>
      <c r="L216" s="11">
        <v>30000</v>
      </c>
      <c r="M216" s="5">
        <v>18023</v>
      </c>
      <c r="N216" s="12">
        <f t="shared" si="30"/>
        <v>18500</v>
      </c>
      <c r="O216" s="12">
        <f t="shared" si="31"/>
        <v>11500</v>
      </c>
      <c r="P216" s="4" t="s">
        <v>1941</v>
      </c>
      <c r="Q216" s="4" t="s">
        <v>2151</v>
      </c>
      <c r="R216" s="5">
        <v>83</v>
      </c>
      <c r="S216" s="5">
        <v>51</v>
      </c>
      <c r="T216" s="5">
        <v>92</v>
      </c>
      <c r="U216" s="5">
        <v>55</v>
      </c>
      <c r="V216" s="5">
        <f t="shared" si="32"/>
        <v>281</v>
      </c>
      <c r="W216" s="5">
        <f t="shared" si="33"/>
        <v>70.25</v>
      </c>
      <c r="X216" s="5">
        <v>38</v>
      </c>
      <c r="Y216" s="5">
        <v>66</v>
      </c>
      <c r="Z216" s="5">
        <v>53</v>
      </c>
      <c r="AA216" s="5">
        <v>86</v>
      </c>
      <c r="AB216" s="5">
        <f t="shared" si="34"/>
        <v>243</v>
      </c>
      <c r="AC216" s="5">
        <f t="shared" si="35"/>
        <v>60.75</v>
      </c>
      <c r="AD216" s="5">
        <v>42</v>
      </c>
      <c r="AE216" s="5">
        <v>53</v>
      </c>
      <c r="AF216" s="5">
        <v>67</v>
      </c>
      <c r="AG216" s="5">
        <v>42</v>
      </c>
      <c r="AH216" s="5">
        <f t="shared" si="36"/>
        <v>204</v>
      </c>
      <c r="AI216" s="5">
        <f t="shared" si="37"/>
        <v>51</v>
      </c>
      <c r="AJ216" s="5">
        <v>73</v>
      </c>
      <c r="AK216" s="5">
        <v>44</v>
      </c>
      <c r="AL216" s="5">
        <v>89</v>
      </c>
      <c r="AM216" s="5">
        <v>58</v>
      </c>
      <c r="AN216" s="5">
        <f t="shared" si="38"/>
        <v>264</v>
      </c>
      <c r="AO216" s="5">
        <f t="shared" si="39"/>
        <v>66</v>
      </c>
      <c r="AP216" s="73"/>
      <c r="AQ216" s="111">
        <f>AVERAGE(Table6[[#This Row],[CA1_Average]],Table6[[#This Row],[CA2_Average]],Table6[[#This Row],[MID_Average]],Table6[[#This Row],[CA3_Average]])</f>
        <v>62</v>
      </c>
    </row>
    <row r="217" spans="1:43" ht="30">
      <c r="A217" s="99" t="s">
        <v>439</v>
      </c>
      <c r="B217" s="82" t="s">
        <v>440</v>
      </c>
      <c r="C217" s="4" t="s">
        <v>14</v>
      </c>
      <c r="D217" s="4" t="s">
        <v>3339</v>
      </c>
      <c r="E217" s="5">
        <v>11109421</v>
      </c>
      <c r="F217" s="5">
        <v>2114668545</v>
      </c>
      <c r="G217" s="83" t="s">
        <v>3340</v>
      </c>
      <c r="H217" s="6">
        <v>3</v>
      </c>
      <c r="I217" s="84">
        <v>300</v>
      </c>
      <c r="J217" s="79">
        <v>216</v>
      </c>
      <c r="K217" s="85">
        <v>0.72</v>
      </c>
      <c r="L217" s="11">
        <v>30000</v>
      </c>
      <c r="M217" s="5">
        <v>21848</v>
      </c>
      <c r="N217" s="12">
        <f t="shared" si="30"/>
        <v>22000</v>
      </c>
      <c r="O217" s="12">
        <f t="shared" si="31"/>
        <v>8000</v>
      </c>
      <c r="P217" s="4" t="s">
        <v>2152</v>
      </c>
      <c r="Q217" s="4" t="s">
        <v>2153</v>
      </c>
      <c r="R217" s="5">
        <v>79</v>
      </c>
      <c r="S217" s="5">
        <v>99</v>
      </c>
      <c r="T217" s="5">
        <v>70</v>
      </c>
      <c r="U217" s="5">
        <v>54</v>
      </c>
      <c r="V217" s="5">
        <f t="shared" si="32"/>
        <v>302</v>
      </c>
      <c r="W217" s="5">
        <f t="shared" si="33"/>
        <v>75.5</v>
      </c>
      <c r="X217" s="5">
        <v>35</v>
      </c>
      <c r="Y217" s="5">
        <v>70</v>
      </c>
      <c r="Z217" s="5">
        <v>41</v>
      </c>
      <c r="AA217" s="5">
        <v>49</v>
      </c>
      <c r="AB217" s="5">
        <f t="shared" si="34"/>
        <v>195</v>
      </c>
      <c r="AC217" s="5">
        <f t="shared" si="35"/>
        <v>48.75</v>
      </c>
      <c r="AD217" s="5">
        <v>36</v>
      </c>
      <c r="AE217" s="5">
        <v>71</v>
      </c>
      <c r="AF217" s="5">
        <v>39</v>
      </c>
      <c r="AG217" s="5">
        <v>68</v>
      </c>
      <c r="AH217" s="5">
        <f t="shared" si="36"/>
        <v>214</v>
      </c>
      <c r="AI217" s="5">
        <f t="shared" si="37"/>
        <v>53.5</v>
      </c>
      <c r="AJ217" s="5">
        <v>52</v>
      </c>
      <c r="AK217" s="5">
        <v>48</v>
      </c>
      <c r="AL217" s="5">
        <v>61</v>
      </c>
      <c r="AM217" s="5">
        <v>97</v>
      </c>
      <c r="AN217" s="5">
        <f t="shared" si="38"/>
        <v>258</v>
      </c>
      <c r="AO217" s="5">
        <f t="shared" si="39"/>
        <v>64.5</v>
      </c>
      <c r="AP217" s="73"/>
      <c r="AQ217" s="111">
        <f>AVERAGE(Table6[[#This Row],[CA1_Average]],Table6[[#This Row],[CA2_Average]],Table6[[#This Row],[MID_Average]],Table6[[#This Row],[CA3_Average]])</f>
        <v>60.5625</v>
      </c>
    </row>
    <row r="218" spans="1:43" ht="30">
      <c r="A218" s="99" t="s">
        <v>441</v>
      </c>
      <c r="B218" s="82" t="s">
        <v>442</v>
      </c>
      <c r="C218" s="4" t="s">
        <v>14</v>
      </c>
      <c r="D218" s="4" t="s">
        <v>3341</v>
      </c>
      <c r="E218" s="5">
        <v>11109556</v>
      </c>
      <c r="F218" s="5">
        <v>2137782635</v>
      </c>
      <c r="G218" s="83" t="s">
        <v>3342</v>
      </c>
      <c r="H218" s="6">
        <v>3</v>
      </c>
      <c r="I218" s="84">
        <v>300</v>
      </c>
      <c r="J218" s="79">
        <v>261</v>
      </c>
      <c r="K218" s="85">
        <v>0.87</v>
      </c>
      <c r="L218" s="11">
        <v>30000</v>
      </c>
      <c r="M218" s="5">
        <v>20087</v>
      </c>
      <c r="N218" s="12">
        <f t="shared" si="30"/>
        <v>20500</v>
      </c>
      <c r="O218" s="12">
        <f t="shared" si="31"/>
        <v>9500</v>
      </c>
      <c r="P218" s="4" t="s">
        <v>1896</v>
      </c>
      <c r="Q218" s="4" t="s">
        <v>2154</v>
      </c>
      <c r="R218" s="5">
        <v>49</v>
      </c>
      <c r="S218" s="5">
        <v>48</v>
      </c>
      <c r="T218" s="5">
        <v>95</v>
      </c>
      <c r="U218" s="5">
        <v>74</v>
      </c>
      <c r="V218" s="5">
        <f t="shared" si="32"/>
        <v>266</v>
      </c>
      <c r="W218" s="5">
        <f t="shared" si="33"/>
        <v>66.5</v>
      </c>
      <c r="X218" s="5">
        <v>71</v>
      </c>
      <c r="Y218" s="5">
        <v>53</v>
      </c>
      <c r="Z218" s="5">
        <v>47</v>
      </c>
      <c r="AA218" s="5">
        <v>61</v>
      </c>
      <c r="AB218" s="5">
        <f t="shared" si="34"/>
        <v>232</v>
      </c>
      <c r="AC218" s="5">
        <f t="shared" si="35"/>
        <v>58</v>
      </c>
      <c r="AD218" s="5">
        <v>55</v>
      </c>
      <c r="AE218" s="5">
        <v>79</v>
      </c>
      <c r="AF218" s="5">
        <v>38</v>
      </c>
      <c r="AG218" s="5">
        <v>58</v>
      </c>
      <c r="AH218" s="5">
        <f t="shared" si="36"/>
        <v>230</v>
      </c>
      <c r="AI218" s="5">
        <f t="shared" si="37"/>
        <v>57.5</v>
      </c>
      <c r="AJ218" s="5">
        <v>86</v>
      </c>
      <c r="AK218" s="5">
        <v>49</v>
      </c>
      <c r="AL218" s="5">
        <v>48</v>
      </c>
      <c r="AM218" s="5">
        <v>83</v>
      </c>
      <c r="AN218" s="5">
        <f t="shared" si="38"/>
        <v>266</v>
      </c>
      <c r="AO218" s="5">
        <f t="shared" si="39"/>
        <v>66.5</v>
      </c>
      <c r="AP218" s="73"/>
      <c r="AQ218" s="111">
        <f>AVERAGE(Table6[[#This Row],[CA1_Average]],Table6[[#This Row],[CA2_Average]],Table6[[#This Row],[MID_Average]],Table6[[#This Row],[CA3_Average]])</f>
        <v>62.125</v>
      </c>
    </row>
    <row r="219" spans="1:43" ht="30">
      <c r="A219" s="99" t="s">
        <v>443</v>
      </c>
      <c r="B219" s="82" t="s">
        <v>444</v>
      </c>
      <c r="C219" s="4" t="s">
        <v>14</v>
      </c>
      <c r="D219" s="4" t="s">
        <v>3343</v>
      </c>
      <c r="E219" s="5">
        <v>11104267</v>
      </c>
      <c r="F219" s="5">
        <v>2139939794</v>
      </c>
      <c r="G219" s="83" t="s">
        <v>3344</v>
      </c>
      <c r="H219" s="6">
        <v>3</v>
      </c>
      <c r="I219" s="84">
        <v>300</v>
      </c>
      <c r="J219" s="79">
        <v>199</v>
      </c>
      <c r="K219" s="85">
        <v>0.66</v>
      </c>
      <c r="L219" s="11">
        <v>30000</v>
      </c>
      <c r="M219" s="5">
        <v>22012</v>
      </c>
      <c r="N219" s="12">
        <f t="shared" si="30"/>
        <v>22500</v>
      </c>
      <c r="O219" s="12">
        <f t="shared" si="31"/>
        <v>7500</v>
      </c>
      <c r="P219" s="4" t="s">
        <v>2155</v>
      </c>
      <c r="Q219" s="4" t="s">
        <v>2156</v>
      </c>
      <c r="R219" s="5">
        <v>51</v>
      </c>
      <c r="S219" s="5">
        <v>41</v>
      </c>
      <c r="T219" s="5">
        <v>83</v>
      </c>
      <c r="U219" s="5">
        <v>41</v>
      </c>
      <c r="V219" s="5">
        <f t="shared" si="32"/>
        <v>216</v>
      </c>
      <c r="W219" s="5">
        <f t="shared" si="33"/>
        <v>54</v>
      </c>
      <c r="X219" s="5">
        <v>98</v>
      </c>
      <c r="Y219" s="5">
        <v>89</v>
      </c>
      <c r="Z219" s="5">
        <v>47</v>
      </c>
      <c r="AA219" s="5">
        <v>46</v>
      </c>
      <c r="AB219" s="5">
        <f t="shared" si="34"/>
        <v>280</v>
      </c>
      <c r="AC219" s="5">
        <f t="shared" si="35"/>
        <v>70</v>
      </c>
      <c r="AD219" s="5">
        <v>95</v>
      </c>
      <c r="AE219" s="5">
        <v>48</v>
      </c>
      <c r="AF219" s="5">
        <v>77</v>
      </c>
      <c r="AG219" s="5">
        <v>68</v>
      </c>
      <c r="AH219" s="5">
        <f t="shared" si="36"/>
        <v>288</v>
      </c>
      <c r="AI219" s="5">
        <f t="shared" si="37"/>
        <v>72</v>
      </c>
      <c r="AJ219" s="5">
        <v>62</v>
      </c>
      <c r="AK219" s="5">
        <v>97</v>
      </c>
      <c r="AL219" s="5">
        <v>46</v>
      </c>
      <c r="AM219" s="5">
        <v>82</v>
      </c>
      <c r="AN219" s="5">
        <f t="shared" si="38"/>
        <v>287</v>
      </c>
      <c r="AO219" s="5">
        <f t="shared" si="39"/>
        <v>71.75</v>
      </c>
      <c r="AP219" s="73"/>
      <c r="AQ219" s="111">
        <f>AVERAGE(Table6[[#This Row],[CA1_Average]],Table6[[#This Row],[CA2_Average]],Table6[[#This Row],[MID_Average]],Table6[[#This Row],[CA3_Average]])</f>
        <v>66.9375</v>
      </c>
    </row>
    <row r="220" spans="1:43" ht="30">
      <c r="A220" s="99" t="s">
        <v>445</v>
      </c>
      <c r="B220" s="82" t="s">
        <v>446</v>
      </c>
      <c r="C220" s="4" t="s">
        <v>14</v>
      </c>
      <c r="D220" s="4" t="s">
        <v>3345</v>
      </c>
      <c r="E220" s="5">
        <v>11103696</v>
      </c>
      <c r="F220" s="5">
        <v>2142516232</v>
      </c>
      <c r="G220" s="83" t="s">
        <v>3346</v>
      </c>
      <c r="H220" s="6">
        <v>3</v>
      </c>
      <c r="I220" s="84">
        <v>300</v>
      </c>
      <c r="J220" s="79">
        <v>235</v>
      </c>
      <c r="K220" s="85">
        <v>0.78</v>
      </c>
      <c r="L220" s="11">
        <v>30000</v>
      </c>
      <c r="M220" s="5">
        <v>26803</v>
      </c>
      <c r="N220" s="12">
        <f t="shared" si="30"/>
        <v>27000</v>
      </c>
      <c r="O220" s="12">
        <f t="shared" si="31"/>
        <v>3000</v>
      </c>
      <c r="P220" s="4" t="s">
        <v>1900</v>
      </c>
      <c r="Q220" s="4" t="s">
        <v>2157</v>
      </c>
      <c r="R220" s="5">
        <v>47</v>
      </c>
      <c r="S220" s="5">
        <v>88</v>
      </c>
      <c r="T220" s="5">
        <v>96</v>
      </c>
      <c r="U220" s="5">
        <v>81</v>
      </c>
      <c r="V220" s="5">
        <f t="shared" si="32"/>
        <v>312</v>
      </c>
      <c r="W220" s="5">
        <f t="shared" si="33"/>
        <v>78</v>
      </c>
      <c r="X220" s="5">
        <v>86</v>
      </c>
      <c r="Y220" s="5">
        <v>59</v>
      </c>
      <c r="Z220" s="5">
        <v>71</v>
      </c>
      <c r="AA220" s="5">
        <v>70</v>
      </c>
      <c r="AB220" s="5">
        <f t="shared" si="34"/>
        <v>286</v>
      </c>
      <c r="AC220" s="5">
        <f t="shared" si="35"/>
        <v>71.5</v>
      </c>
      <c r="AD220" s="5">
        <v>86</v>
      </c>
      <c r="AE220" s="5">
        <v>41</v>
      </c>
      <c r="AF220" s="5">
        <v>46</v>
      </c>
      <c r="AG220" s="5">
        <v>97</v>
      </c>
      <c r="AH220" s="5">
        <f t="shared" si="36"/>
        <v>270</v>
      </c>
      <c r="AI220" s="5">
        <f t="shared" si="37"/>
        <v>67.5</v>
      </c>
      <c r="AJ220" s="5">
        <v>51</v>
      </c>
      <c r="AK220" s="5">
        <v>70</v>
      </c>
      <c r="AL220" s="5">
        <v>67</v>
      </c>
      <c r="AM220" s="5">
        <v>69</v>
      </c>
      <c r="AN220" s="5">
        <f t="shared" si="38"/>
        <v>257</v>
      </c>
      <c r="AO220" s="5">
        <f t="shared" si="39"/>
        <v>64.25</v>
      </c>
      <c r="AP220" s="73"/>
      <c r="AQ220" s="111">
        <f>AVERAGE(Table6[[#This Row],[CA1_Average]],Table6[[#This Row],[CA2_Average]],Table6[[#This Row],[MID_Average]],Table6[[#This Row],[CA3_Average]])</f>
        <v>70.3125</v>
      </c>
    </row>
    <row r="221" spans="1:43" ht="30">
      <c r="A221" s="99" t="s">
        <v>447</v>
      </c>
      <c r="B221" s="82" t="s">
        <v>448</v>
      </c>
      <c r="C221" s="4" t="s">
        <v>14</v>
      </c>
      <c r="D221" s="4" t="s">
        <v>3347</v>
      </c>
      <c r="E221" s="5">
        <v>11107180</v>
      </c>
      <c r="F221" s="5">
        <v>2159453911</v>
      </c>
      <c r="G221" s="83" t="s">
        <v>3348</v>
      </c>
      <c r="H221" s="6">
        <v>3</v>
      </c>
      <c r="I221" s="84">
        <v>300</v>
      </c>
      <c r="J221" s="79">
        <v>252</v>
      </c>
      <c r="K221" s="85">
        <v>0.84</v>
      </c>
      <c r="L221" s="11">
        <v>30000</v>
      </c>
      <c r="M221" s="5">
        <v>22147</v>
      </c>
      <c r="N221" s="12">
        <f t="shared" si="30"/>
        <v>22500</v>
      </c>
      <c r="O221" s="12">
        <f t="shared" si="31"/>
        <v>7500</v>
      </c>
      <c r="P221" s="4" t="s">
        <v>2158</v>
      </c>
      <c r="Q221" s="4" t="s">
        <v>2159</v>
      </c>
      <c r="R221" s="5">
        <v>36</v>
      </c>
      <c r="S221" s="5">
        <v>47</v>
      </c>
      <c r="T221" s="5">
        <v>74</v>
      </c>
      <c r="U221" s="5">
        <v>92</v>
      </c>
      <c r="V221" s="5">
        <f t="shared" si="32"/>
        <v>249</v>
      </c>
      <c r="W221" s="5">
        <f t="shared" si="33"/>
        <v>62.25</v>
      </c>
      <c r="X221" s="5">
        <v>42</v>
      </c>
      <c r="Y221" s="5">
        <v>95</v>
      </c>
      <c r="Z221" s="5">
        <v>94</v>
      </c>
      <c r="AA221" s="5">
        <v>91</v>
      </c>
      <c r="AB221" s="5">
        <f t="shared" si="34"/>
        <v>322</v>
      </c>
      <c r="AC221" s="5">
        <f t="shared" si="35"/>
        <v>80.5</v>
      </c>
      <c r="AD221" s="5">
        <v>89</v>
      </c>
      <c r="AE221" s="5">
        <v>51</v>
      </c>
      <c r="AF221" s="5">
        <v>36</v>
      </c>
      <c r="AG221" s="5">
        <v>75</v>
      </c>
      <c r="AH221" s="5">
        <f t="shared" si="36"/>
        <v>251</v>
      </c>
      <c r="AI221" s="5">
        <f t="shared" si="37"/>
        <v>62.75</v>
      </c>
      <c r="AJ221" s="5">
        <v>82</v>
      </c>
      <c r="AK221" s="5">
        <v>96</v>
      </c>
      <c r="AL221" s="5">
        <v>68</v>
      </c>
      <c r="AM221" s="5">
        <v>58</v>
      </c>
      <c r="AN221" s="5">
        <f t="shared" si="38"/>
        <v>304</v>
      </c>
      <c r="AO221" s="5">
        <f t="shared" si="39"/>
        <v>76</v>
      </c>
      <c r="AP221" s="73"/>
      <c r="AQ221" s="111">
        <f>AVERAGE(Table6[[#This Row],[CA1_Average]],Table6[[#This Row],[CA2_Average]],Table6[[#This Row],[MID_Average]],Table6[[#This Row],[CA3_Average]])</f>
        <v>70.375</v>
      </c>
    </row>
    <row r="222" spans="1:43" ht="30">
      <c r="A222" s="99" t="s">
        <v>449</v>
      </c>
      <c r="B222" s="82" t="s">
        <v>450</v>
      </c>
      <c r="C222" s="4" t="s">
        <v>14</v>
      </c>
      <c r="D222" s="4" t="s">
        <v>3349</v>
      </c>
      <c r="E222" s="5">
        <v>11104063</v>
      </c>
      <c r="F222" s="5">
        <v>2166349055</v>
      </c>
      <c r="G222" s="83" t="s">
        <v>3350</v>
      </c>
      <c r="H222" s="6">
        <v>3</v>
      </c>
      <c r="I222" s="84">
        <v>300</v>
      </c>
      <c r="J222" s="79">
        <v>201</v>
      </c>
      <c r="K222" s="85">
        <v>0.67</v>
      </c>
      <c r="L222" s="11">
        <v>30000</v>
      </c>
      <c r="M222" s="5">
        <v>27253</v>
      </c>
      <c r="N222" s="12">
        <f t="shared" si="30"/>
        <v>27500</v>
      </c>
      <c r="O222" s="12">
        <f t="shared" si="31"/>
        <v>2500</v>
      </c>
      <c r="P222" s="4" t="s">
        <v>2020</v>
      </c>
      <c r="Q222" s="4" t="s">
        <v>2160</v>
      </c>
      <c r="R222" s="5">
        <v>51</v>
      </c>
      <c r="S222" s="5">
        <v>91</v>
      </c>
      <c r="T222" s="5">
        <v>68</v>
      </c>
      <c r="U222" s="5">
        <v>86</v>
      </c>
      <c r="V222" s="5">
        <f t="shared" si="32"/>
        <v>296</v>
      </c>
      <c r="W222" s="5">
        <f t="shared" si="33"/>
        <v>74</v>
      </c>
      <c r="X222" s="5">
        <v>58</v>
      </c>
      <c r="Y222" s="5">
        <v>61</v>
      </c>
      <c r="Z222" s="5">
        <v>54</v>
      </c>
      <c r="AA222" s="5">
        <v>63</v>
      </c>
      <c r="AB222" s="5">
        <f t="shared" si="34"/>
        <v>236</v>
      </c>
      <c r="AC222" s="5">
        <f t="shared" si="35"/>
        <v>59</v>
      </c>
      <c r="AD222" s="5">
        <v>74</v>
      </c>
      <c r="AE222" s="5">
        <v>42</v>
      </c>
      <c r="AF222" s="5">
        <v>68</v>
      </c>
      <c r="AG222" s="5">
        <v>53</v>
      </c>
      <c r="AH222" s="5">
        <f t="shared" si="36"/>
        <v>237</v>
      </c>
      <c r="AI222" s="5">
        <f t="shared" si="37"/>
        <v>59.25</v>
      </c>
      <c r="AJ222" s="5">
        <v>64</v>
      </c>
      <c r="AK222" s="5">
        <v>98</v>
      </c>
      <c r="AL222" s="5">
        <v>89</v>
      </c>
      <c r="AM222" s="5">
        <v>50</v>
      </c>
      <c r="AN222" s="5">
        <f t="shared" si="38"/>
        <v>301</v>
      </c>
      <c r="AO222" s="5">
        <f t="shared" si="39"/>
        <v>75.25</v>
      </c>
      <c r="AP222" s="73"/>
      <c r="AQ222" s="111">
        <f>AVERAGE(Table6[[#This Row],[CA1_Average]],Table6[[#This Row],[CA2_Average]],Table6[[#This Row],[MID_Average]],Table6[[#This Row],[CA3_Average]])</f>
        <v>66.875</v>
      </c>
    </row>
    <row r="223" spans="1:43" ht="30">
      <c r="A223" s="99" t="s">
        <v>451</v>
      </c>
      <c r="B223" s="82" t="s">
        <v>452</v>
      </c>
      <c r="C223" s="4" t="s">
        <v>14</v>
      </c>
      <c r="D223" s="4" t="s">
        <v>3351</v>
      </c>
      <c r="E223" s="5">
        <v>11109468</v>
      </c>
      <c r="F223" s="5">
        <v>2182517795</v>
      </c>
      <c r="G223" s="83" t="s">
        <v>3352</v>
      </c>
      <c r="H223" s="6">
        <v>3</v>
      </c>
      <c r="I223" s="84">
        <v>300</v>
      </c>
      <c r="J223" s="79">
        <v>294</v>
      </c>
      <c r="K223" s="85">
        <v>0.98</v>
      </c>
      <c r="L223" s="11">
        <v>30000</v>
      </c>
      <c r="M223" s="5">
        <v>25564</v>
      </c>
      <c r="N223" s="12">
        <f t="shared" si="30"/>
        <v>26000</v>
      </c>
      <c r="O223" s="12">
        <f t="shared" si="31"/>
        <v>4000</v>
      </c>
      <c r="P223" s="4" t="s">
        <v>1864</v>
      </c>
      <c r="Q223" s="4" t="s">
        <v>2161</v>
      </c>
      <c r="R223" s="5">
        <v>60</v>
      </c>
      <c r="S223" s="5">
        <v>89</v>
      </c>
      <c r="T223" s="5">
        <v>99</v>
      </c>
      <c r="U223" s="5">
        <v>83</v>
      </c>
      <c r="V223" s="5">
        <f t="shared" si="32"/>
        <v>331</v>
      </c>
      <c r="W223" s="5">
        <f t="shared" si="33"/>
        <v>82.75</v>
      </c>
      <c r="X223" s="5">
        <v>81</v>
      </c>
      <c r="Y223" s="5">
        <v>58</v>
      </c>
      <c r="Z223" s="5">
        <v>59</v>
      </c>
      <c r="AA223" s="5">
        <v>75</v>
      </c>
      <c r="AB223" s="5">
        <f t="shared" si="34"/>
        <v>273</v>
      </c>
      <c r="AC223" s="5">
        <f t="shared" si="35"/>
        <v>68.25</v>
      </c>
      <c r="AD223" s="5">
        <v>46</v>
      </c>
      <c r="AE223" s="5">
        <v>44</v>
      </c>
      <c r="AF223" s="5">
        <v>89</v>
      </c>
      <c r="AG223" s="5">
        <v>62</v>
      </c>
      <c r="AH223" s="5">
        <f t="shared" si="36"/>
        <v>241</v>
      </c>
      <c r="AI223" s="5">
        <f t="shared" si="37"/>
        <v>60.25</v>
      </c>
      <c r="AJ223" s="5">
        <v>52</v>
      </c>
      <c r="AK223" s="5">
        <v>67</v>
      </c>
      <c r="AL223" s="5">
        <v>69</v>
      </c>
      <c r="AM223" s="5">
        <v>77</v>
      </c>
      <c r="AN223" s="5">
        <f t="shared" si="38"/>
        <v>265</v>
      </c>
      <c r="AO223" s="5">
        <f t="shared" si="39"/>
        <v>66.25</v>
      </c>
      <c r="AP223" s="73"/>
      <c r="AQ223" s="111">
        <f>AVERAGE(Table6[[#This Row],[CA1_Average]],Table6[[#This Row],[CA2_Average]],Table6[[#This Row],[MID_Average]],Table6[[#This Row],[CA3_Average]])</f>
        <v>69.375</v>
      </c>
    </row>
    <row r="224" spans="1:43" ht="30">
      <c r="A224" s="99" t="s">
        <v>453</v>
      </c>
      <c r="B224" s="82" t="s">
        <v>454</v>
      </c>
      <c r="C224" s="4" t="s">
        <v>14</v>
      </c>
      <c r="D224" s="4" t="s">
        <v>3353</v>
      </c>
      <c r="E224" s="5">
        <v>11102789</v>
      </c>
      <c r="F224" s="5">
        <v>2214300636</v>
      </c>
      <c r="G224" s="83" t="s">
        <v>3354</v>
      </c>
      <c r="H224" s="6">
        <v>3</v>
      </c>
      <c r="I224" s="84">
        <v>300</v>
      </c>
      <c r="J224" s="79">
        <v>288</v>
      </c>
      <c r="K224" s="85">
        <v>0.96</v>
      </c>
      <c r="L224" s="11">
        <v>30000</v>
      </c>
      <c r="M224" s="5">
        <v>29272</v>
      </c>
      <c r="N224" s="12">
        <f t="shared" si="30"/>
        <v>29500</v>
      </c>
      <c r="O224" s="12">
        <f t="shared" si="31"/>
        <v>500</v>
      </c>
      <c r="P224" s="4" t="s">
        <v>1868</v>
      </c>
      <c r="Q224" s="4" t="s">
        <v>2162</v>
      </c>
      <c r="R224" s="5">
        <v>52</v>
      </c>
      <c r="S224" s="5">
        <v>94</v>
      </c>
      <c r="T224" s="5">
        <v>84</v>
      </c>
      <c r="U224" s="5">
        <v>42</v>
      </c>
      <c r="V224" s="5">
        <f t="shared" si="32"/>
        <v>272</v>
      </c>
      <c r="W224" s="5">
        <f t="shared" si="33"/>
        <v>68</v>
      </c>
      <c r="X224" s="5">
        <v>53</v>
      </c>
      <c r="Y224" s="5">
        <v>40</v>
      </c>
      <c r="Z224" s="5">
        <v>93</v>
      </c>
      <c r="AA224" s="5">
        <v>77</v>
      </c>
      <c r="AB224" s="5">
        <f t="shared" si="34"/>
        <v>263</v>
      </c>
      <c r="AC224" s="5">
        <f t="shared" si="35"/>
        <v>65.75</v>
      </c>
      <c r="AD224" s="5">
        <v>40</v>
      </c>
      <c r="AE224" s="5">
        <v>82</v>
      </c>
      <c r="AF224" s="5">
        <v>38</v>
      </c>
      <c r="AG224" s="5">
        <v>65</v>
      </c>
      <c r="AH224" s="5">
        <f t="shared" si="36"/>
        <v>225</v>
      </c>
      <c r="AI224" s="5">
        <f t="shared" si="37"/>
        <v>56.25</v>
      </c>
      <c r="AJ224" s="5">
        <v>94</v>
      </c>
      <c r="AK224" s="5">
        <v>48</v>
      </c>
      <c r="AL224" s="5">
        <v>52</v>
      </c>
      <c r="AM224" s="5">
        <v>89</v>
      </c>
      <c r="AN224" s="5">
        <f t="shared" si="38"/>
        <v>283</v>
      </c>
      <c r="AO224" s="5">
        <f t="shared" si="39"/>
        <v>70.75</v>
      </c>
      <c r="AP224" s="73"/>
      <c r="AQ224" s="111">
        <f>AVERAGE(Table6[[#This Row],[CA1_Average]],Table6[[#This Row],[CA2_Average]],Table6[[#This Row],[MID_Average]],Table6[[#This Row],[CA3_Average]])</f>
        <v>65.1875</v>
      </c>
    </row>
    <row r="225" spans="1:43" ht="30">
      <c r="A225" s="99" t="s">
        <v>455</v>
      </c>
      <c r="B225" s="82" t="s">
        <v>456</v>
      </c>
      <c r="C225" s="4" t="s">
        <v>11</v>
      </c>
      <c r="D225" s="4" t="s">
        <v>3355</v>
      </c>
      <c r="E225" s="5">
        <v>11107862</v>
      </c>
      <c r="F225" s="5">
        <v>2217629487</v>
      </c>
      <c r="G225" s="83" t="s">
        <v>3356</v>
      </c>
      <c r="H225" s="6">
        <v>3</v>
      </c>
      <c r="I225" s="84">
        <v>300</v>
      </c>
      <c r="J225" s="79">
        <v>193</v>
      </c>
      <c r="K225" s="85">
        <v>0.64</v>
      </c>
      <c r="L225" s="11">
        <v>30000</v>
      </c>
      <c r="M225" s="5">
        <v>27481</v>
      </c>
      <c r="N225" s="12">
        <f t="shared" si="30"/>
        <v>27500</v>
      </c>
      <c r="O225" s="12">
        <f t="shared" si="31"/>
        <v>2500</v>
      </c>
      <c r="P225" s="4" t="s">
        <v>1872</v>
      </c>
      <c r="Q225" s="4" t="s">
        <v>2163</v>
      </c>
      <c r="R225" s="5">
        <v>79</v>
      </c>
      <c r="S225" s="5">
        <v>80</v>
      </c>
      <c r="T225" s="5">
        <v>48</v>
      </c>
      <c r="U225" s="5">
        <v>58</v>
      </c>
      <c r="V225" s="5">
        <f t="shared" si="32"/>
        <v>265</v>
      </c>
      <c r="W225" s="5">
        <f t="shared" si="33"/>
        <v>66.25</v>
      </c>
      <c r="X225" s="5">
        <v>60</v>
      </c>
      <c r="Y225" s="5">
        <v>36</v>
      </c>
      <c r="Z225" s="5">
        <v>68</v>
      </c>
      <c r="AA225" s="5">
        <v>86</v>
      </c>
      <c r="AB225" s="5">
        <f t="shared" si="34"/>
        <v>250</v>
      </c>
      <c r="AC225" s="5">
        <f t="shared" si="35"/>
        <v>62.5</v>
      </c>
      <c r="AD225" s="5">
        <v>79</v>
      </c>
      <c r="AE225" s="5">
        <v>86</v>
      </c>
      <c r="AF225" s="5">
        <v>52</v>
      </c>
      <c r="AG225" s="5">
        <v>36</v>
      </c>
      <c r="AH225" s="5">
        <f t="shared" si="36"/>
        <v>253</v>
      </c>
      <c r="AI225" s="5">
        <f t="shared" si="37"/>
        <v>63.25</v>
      </c>
      <c r="AJ225" s="5">
        <v>43</v>
      </c>
      <c r="AK225" s="5">
        <v>77</v>
      </c>
      <c r="AL225" s="5">
        <v>83</v>
      </c>
      <c r="AM225" s="5">
        <v>91</v>
      </c>
      <c r="AN225" s="5">
        <f t="shared" si="38"/>
        <v>294</v>
      </c>
      <c r="AO225" s="5">
        <f t="shared" si="39"/>
        <v>73.5</v>
      </c>
      <c r="AP225" s="73"/>
      <c r="AQ225" s="111">
        <f>AVERAGE(Table6[[#This Row],[CA1_Average]],Table6[[#This Row],[CA2_Average]],Table6[[#This Row],[MID_Average]],Table6[[#This Row],[CA3_Average]])</f>
        <v>66.375</v>
      </c>
    </row>
    <row r="226" spans="1:43" ht="30">
      <c r="A226" s="99" t="s">
        <v>457</v>
      </c>
      <c r="B226" s="82" t="s">
        <v>458</v>
      </c>
      <c r="C226" s="4" t="s">
        <v>11</v>
      </c>
      <c r="D226" s="4" t="s">
        <v>3357</v>
      </c>
      <c r="E226" s="5">
        <v>11100423</v>
      </c>
      <c r="F226" s="5">
        <v>2222080388</v>
      </c>
      <c r="G226" s="83" t="s">
        <v>3358</v>
      </c>
      <c r="H226" s="6">
        <v>3</v>
      </c>
      <c r="I226" s="84">
        <v>300</v>
      </c>
      <c r="J226" s="79">
        <v>243</v>
      </c>
      <c r="K226" s="85">
        <v>0.81</v>
      </c>
      <c r="L226" s="11">
        <v>30000</v>
      </c>
      <c r="M226" s="5">
        <v>23516</v>
      </c>
      <c r="N226" s="12">
        <f t="shared" si="30"/>
        <v>24000</v>
      </c>
      <c r="O226" s="12">
        <f t="shared" si="31"/>
        <v>6000</v>
      </c>
      <c r="P226" s="4" t="s">
        <v>2034</v>
      </c>
      <c r="Q226" s="4" t="s">
        <v>2164</v>
      </c>
      <c r="R226" s="5">
        <v>36</v>
      </c>
      <c r="S226" s="5">
        <v>46</v>
      </c>
      <c r="T226" s="5">
        <v>90</v>
      </c>
      <c r="U226" s="5">
        <v>39</v>
      </c>
      <c r="V226" s="5">
        <f t="shared" si="32"/>
        <v>211</v>
      </c>
      <c r="W226" s="5">
        <f t="shared" si="33"/>
        <v>52.75</v>
      </c>
      <c r="X226" s="5">
        <v>92</v>
      </c>
      <c r="Y226" s="5">
        <v>48</v>
      </c>
      <c r="Z226" s="5">
        <v>37</v>
      </c>
      <c r="AA226" s="5">
        <v>72</v>
      </c>
      <c r="AB226" s="5">
        <f t="shared" si="34"/>
        <v>249</v>
      </c>
      <c r="AC226" s="5">
        <f t="shared" si="35"/>
        <v>62.25</v>
      </c>
      <c r="AD226" s="5">
        <v>94</v>
      </c>
      <c r="AE226" s="5">
        <v>47</v>
      </c>
      <c r="AF226" s="5">
        <v>84</v>
      </c>
      <c r="AG226" s="5">
        <v>63</v>
      </c>
      <c r="AH226" s="5">
        <f t="shared" si="36"/>
        <v>288</v>
      </c>
      <c r="AI226" s="5">
        <f t="shared" si="37"/>
        <v>72</v>
      </c>
      <c r="AJ226" s="5">
        <v>45</v>
      </c>
      <c r="AK226" s="5">
        <v>63</v>
      </c>
      <c r="AL226" s="5">
        <v>97</v>
      </c>
      <c r="AM226" s="5">
        <v>67</v>
      </c>
      <c r="AN226" s="5">
        <f t="shared" si="38"/>
        <v>272</v>
      </c>
      <c r="AO226" s="5">
        <f t="shared" si="39"/>
        <v>68</v>
      </c>
      <c r="AP226" s="73"/>
      <c r="AQ226" s="111">
        <f>AVERAGE(Table6[[#This Row],[CA1_Average]],Table6[[#This Row],[CA2_Average]],Table6[[#This Row],[MID_Average]],Table6[[#This Row],[CA3_Average]])</f>
        <v>63.75</v>
      </c>
    </row>
    <row r="227" spans="1:43" ht="30">
      <c r="A227" s="99" t="s">
        <v>459</v>
      </c>
      <c r="B227" s="82" t="s">
        <v>460</v>
      </c>
      <c r="C227" s="4" t="s">
        <v>11</v>
      </c>
      <c r="D227" s="4" t="s">
        <v>3359</v>
      </c>
      <c r="E227" s="5">
        <v>11106110</v>
      </c>
      <c r="F227" s="5">
        <v>2230432056</v>
      </c>
      <c r="G227" s="83" t="s">
        <v>3360</v>
      </c>
      <c r="H227" s="6">
        <v>3</v>
      </c>
      <c r="I227" s="84">
        <v>300</v>
      </c>
      <c r="J227" s="79">
        <v>226</v>
      </c>
      <c r="K227" s="85">
        <v>0.75</v>
      </c>
      <c r="L227" s="11">
        <v>30000</v>
      </c>
      <c r="M227" s="5">
        <v>27983</v>
      </c>
      <c r="N227" s="12">
        <f t="shared" si="30"/>
        <v>28000</v>
      </c>
      <c r="O227" s="12">
        <f t="shared" si="31"/>
        <v>2000</v>
      </c>
      <c r="P227" s="4" t="s">
        <v>2132</v>
      </c>
      <c r="Q227" s="4" t="s">
        <v>2165</v>
      </c>
      <c r="R227" s="5">
        <v>71</v>
      </c>
      <c r="S227" s="5">
        <v>52</v>
      </c>
      <c r="T227" s="5">
        <v>54</v>
      </c>
      <c r="U227" s="5">
        <v>94</v>
      </c>
      <c r="V227" s="5">
        <f t="shared" si="32"/>
        <v>271</v>
      </c>
      <c r="W227" s="5">
        <f t="shared" si="33"/>
        <v>67.75</v>
      </c>
      <c r="X227" s="5">
        <v>43</v>
      </c>
      <c r="Y227" s="5">
        <v>98</v>
      </c>
      <c r="Z227" s="5">
        <v>43</v>
      </c>
      <c r="AA227" s="5">
        <v>43</v>
      </c>
      <c r="AB227" s="5">
        <f t="shared" si="34"/>
        <v>227</v>
      </c>
      <c r="AC227" s="5">
        <f t="shared" si="35"/>
        <v>56.75</v>
      </c>
      <c r="AD227" s="5">
        <v>95</v>
      </c>
      <c r="AE227" s="5">
        <v>59</v>
      </c>
      <c r="AF227" s="5">
        <v>58</v>
      </c>
      <c r="AG227" s="5">
        <v>54</v>
      </c>
      <c r="AH227" s="5">
        <f t="shared" si="36"/>
        <v>266</v>
      </c>
      <c r="AI227" s="5">
        <f t="shared" si="37"/>
        <v>66.5</v>
      </c>
      <c r="AJ227" s="5">
        <v>47</v>
      </c>
      <c r="AK227" s="5">
        <v>83</v>
      </c>
      <c r="AL227" s="5">
        <v>91</v>
      </c>
      <c r="AM227" s="5">
        <v>55</v>
      </c>
      <c r="AN227" s="5">
        <f t="shared" si="38"/>
        <v>276</v>
      </c>
      <c r="AO227" s="5">
        <f t="shared" si="39"/>
        <v>69</v>
      </c>
      <c r="AP227" s="73"/>
      <c r="AQ227" s="111">
        <f>AVERAGE(Table6[[#This Row],[CA1_Average]],Table6[[#This Row],[CA2_Average]],Table6[[#This Row],[MID_Average]],Table6[[#This Row],[CA3_Average]])</f>
        <v>65</v>
      </c>
    </row>
    <row r="228" spans="1:43" ht="30">
      <c r="A228" s="99" t="s">
        <v>461</v>
      </c>
      <c r="B228" s="82" t="s">
        <v>462</v>
      </c>
      <c r="C228" s="4" t="s">
        <v>14</v>
      </c>
      <c r="D228" s="4" t="s">
        <v>3361</v>
      </c>
      <c r="E228" s="5">
        <v>11105295</v>
      </c>
      <c r="F228" s="5">
        <v>2234882617</v>
      </c>
      <c r="G228" s="83" t="s">
        <v>3362</v>
      </c>
      <c r="H228" s="6">
        <v>3</v>
      </c>
      <c r="I228" s="84">
        <v>300</v>
      </c>
      <c r="J228" s="79">
        <v>288</v>
      </c>
      <c r="K228" s="85">
        <v>0.96</v>
      </c>
      <c r="L228" s="11">
        <v>30000</v>
      </c>
      <c r="M228" s="5">
        <v>25315</v>
      </c>
      <c r="N228" s="12">
        <f t="shared" si="30"/>
        <v>25500</v>
      </c>
      <c r="O228" s="12">
        <f t="shared" si="31"/>
        <v>4500</v>
      </c>
      <c r="P228" s="4" t="s">
        <v>1828</v>
      </c>
      <c r="Q228" s="4" t="s">
        <v>2166</v>
      </c>
      <c r="R228" s="5">
        <v>83</v>
      </c>
      <c r="S228" s="5">
        <v>96</v>
      </c>
      <c r="T228" s="5">
        <v>74</v>
      </c>
      <c r="U228" s="5">
        <v>71</v>
      </c>
      <c r="V228" s="5">
        <f t="shared" si="32"/>
        <v>324</v>
      </c>
      <c r="W228" s="5">
        <f t="shared" si="33"/>
        <v>81</v>
      </c>
      <c r="X228" s="5">
        <v>83</v>
      </c>
      <c r="Y228" s="5">
        <v>82</v>
      </c>
      <c r="Z228" s="5">
        <v>61</v>
      </c>
      <c r="AA228" s="5">
        <v>45</v>
      </c>
      <c r="AB228" s="5">
        <f t="shared" si="34"/>
        <v>271</v>
      </c>
      <c r="AC228" s="5">
        <f t="shared" si="35"/>
        <v>67.75</v>
      </c>
      <c r="AD228" s="5">
        <v>94</v>
      </c>
      <c r="AE228" s="5">
        <v>79</v>
      </c>
      <c r="AF228" s="5">
        <v>60</v>
      </c>
      <c r="AG228" s="5">
        <v>44</v>
      </c>
      <c r="AH228" s="5">
        <f t="shared" si="36"/>
        <v>277</v>
      </c>
      <c r="AI228" s="5">
        <f t="shared" si="37"/>
        <v>69.25</v>
      </c>
      <c r="AJ228" s="5">
        <v>37</v>
      </c>
      <c r="AK228" s="5">
        <v>91</v>
      </c>
      <c r="AL228" s="5">
        <v>44</v>
      </c>
      <c r="AM228" s="5">
        <v>90</v>
      </c>
      <c r="AN228" s="5">
        <f t="shared" si="38"/>
        <v>262</v>
      </c>
      <c r="AO228" s="5">
        <f t="shared" si="39"/>
        <v>65.5</v>
      </c>
      <c r="AP228" s="73"/>
      <c r="AQ228" s="111">
        <f>AVERAGE(Table6[[#This Row],[CA1_Average]],Table6[[#This Row],[CA2_Average]],Table6[[#This Row],[MID_Average]],Table6[[#This Row],[CA3_Average]])</f>
        <v>70.875</v>
      </c>
    </row>
    <row r="229" spans="1:43" ht="30">
      <c r="A229" s="99" t="s">
        <v>463</v>
      </c>
      <c r="B229" s="82" t="s">
        <v>464</v>
      </c>
      <c r="C229" s="4" t="s">
        <v>14</v>
      </c>
      <c r="D229" s="4" t="s">
        <v>3363</v>
      </c>
      <c r="E229" s="5">
        <v>11105129</v>
      </c>
      <c r="F229" s="5">
        <v>2237327672</v>
      </c>
      <c r="G229" s="83" t="s">
        <v>3364</v>
      </c>
      <c r="H229" s="6">
        <v>3</v>
      </c>
      <c r="I229" s="84">
        <v>300</v>
      </c>
      <c r="J229" s="79">
        <v>250</v>
      </c>
      <c r="K229" s="85">
        <v>0.83</v>
      </c>
      <c r="L229" s="11">
        <v>30000</v>
      </c>
      <c r="M229" s="5">
        <v>19931</v>
      </c>
      <c r="N229" s="12">
        <f t="shared" si="30"/>
        <v>20000</v>
      </c>
      <c r="O229" s="12">
        <f t="shared" si="31"/>
        <v>10000</v>
      </c>
      <c r="P229" s="4" t="s">
        <v>1924</v>
      </c>
      <c r="Q229" s="4" t="s">
        <v>2167</v>
      </c>
      <c r="R229" s="5">
        <v>89</v>
      </c>
      <c r="S229" s="5">
        <v>68</v>
      </c>
      <c r="T229" s="5">
        <v>41</v>
      </c>
      <c r="U229" s="5">
        <v>42</v>
      </c>
      <c r="V229" s="5">
        <f t="shared" si="32"/>
        <v>240</v>
      </c>
      <c r="W229" s="5">
        <f t="shared" si="33"/>
        <v>60</v>
      </c>
      <c r="X229" s="5">
        <v>59</v>
      </c>
      <c r="Y229" s="5">
        <v>55</v>
      </c>
      <c r="Z229" s="5">
        <v>37</v>
      </c>
      <c r="AA229" s="5">
        <v>57</v>
      </c>
      <c r="AB229" s="5">
        <f t="shared" si="34"/>
        <v>208</v>
      </c>
      <c r="AC229" s="5">
        <f t="shared" si="35"/>
        <v>52</v>
      </c>
      <c r="AD229" s="5">
        <v>59</v>
      </c>
      <c r="AE229" s="5">
        <v>78</v>
      </c>
      <c r="AF229" s="5">
        <v>72</v>
      </c>
      <c r="AG229" s="5">
        <v>93</v>
      </c>
      <c r="AH229" s="5">
        <f t="shared" si="36"/>
        <v>302</v>
      </c>
      <c r="AI229" s="5">
        <f t="shared" si="37"/>
        <v>75.5</v>
      </c>
      <c r="AJ229" s="5">
        <v>42</v>
      </c>
      <c r="AK229" s="5">
        <v>52</v>
      </c>
      <c r="AL229" s="5">
        <v>68</v>
      </c>
      <c r="AM229" s="5">
        <v>94</v>
      </c>
      <c r="AN229" s="5">
        <f t="shared" si="38"/>
        <v>256</v>
      </c>
      <c r="AO229" s="5">
        <f t="shared" si="39"/>
        <v>64</v>
      </c>
      <c r="AP229" s="73"/>
      <c r="AQ229" s="111">
        <f>AVERAGE(Table6[[#This Row],[CA1_Average]],Table6[[#This Row],[CA2_Average]],Table6[[#This Row],[MID_Average]],Table6[[#This Row],[CA3_Average]])</f>
        <v>62.875</v>
      </c>
    </row>
    <row r="230" spans="1:43" ht="30">
      <c r="A230" s="99" t="s">
        <v>465</v>
      </c>
      <c r="B230" s="82" t="s">
        <v>466</v>
      </c>
      <c r="C230" s="4" t="s">
        <v>11</v>
      </c>
      <c r="D230" s="4" t="s">
        <v>3365</v>
      </c>
      <c r="E230" s="5">
        <v>11103424</v>
      </c>
      <c r="F230" s="5">
        <v>2253760695</v>
      </c>
      <c r="G230" s="83" t="s">
        <v>3366</v>
      </c>
      <c r="H230" s="6">
        <v>3</v>
      </c>
      <c r="I230" s="84">
        <v>300</v>
      </c>
      <c r="J230" s="79">
        <v>207</v>
      </c>
      <c r="K230" s="85">
        <v>0.69</v>
      </c>
      <c r="L230" s="11">
        <v>30000</v>
      </c>
      <c r="M230" s="5">
        <v>26131</v>
      </c>
      <c r="N230" s="12">
        <f t="shared" si="30"/>
        <v>26500</v>
      </c>
      <c r="O230" s="12">
        <f t="shared" si="31"/>
        <v>3500</v>
      </c>
      <c r="P230" s="4" t="s">
        <v>1834</v>
      </c>
      <c r="Q230" s="4" t="s">
        <v>2168</v>
      </c>
      <c r="R230" s="5">
        <v>65</v>
      </c>
      <c r="S230" s="5">
        <v>41</v>
      </c>
      <c r="T230" s="5">
        <v>66</v>
      </c>
      <c r="U230" s="5">
        <v>41</v>
      </c>
      <c r="V230" s="5">
        <f t="shared" si="32"/>
        <v>213</v>
      </c>
      <c r="W230" s="5">
        <f t="shared" si="33"/>
        <v>53.25</v>
      </c>
      <c r="X230" s="5">
        <v>46</v>
      </c>
      <c r="Y230" s="5">
        <v>59</v>
      </c>
      <c r="Z230" s="5">
        <v>79</v>
      </c>
      <c r="AA230" s="5">
        <v>61</v>
      </c>
      <c r="AB230" s="5">
        <f t="shared" si="34"/>
        <v>245</v>
      </c>
      <c r="AC230" s="5">
        <f t="shared" si="35"/>
        <v>61.25</v>
      </c>
      <c r="AD230" s="5">
        <v>40</v>
      </c>
      <c r="AE230" s="5">
        <v>41</v>
      </c>
      <c r="AF230" s="5">
        <v>84</v>
      </c>
      <c r="AG230" s="5">
        <v>87</v>
      </c>
      <c r="AH230" s="5">
        <f t="shared" si="36"/>
        <v>252</v>
      </c>
      <c r="AI230" s="5">
        <f t="shared" si="37"/>
        <v>63</v>
      </c>
      <c r="AJ230" s="5">
        <v>79</v>
      </c>
      <c r="AK230" s="5">
        <v>49</v>
      </c>
      <c r="AL230" s="5">
        <v>84</v>
      </c>
      <c r="AM230" s="5">
        <v>40</v>
      </c>
      <c r="AN230" s="5">
        <f t="shared" si="38"/>
        <v>252</v>
      </c>
      <c r="AO230" s="5">
        <f t="shared" si="39"/>
        <v>63</v>
      </c>
      <c r="AP230" s="73"/>
      <c r="AQ230" s="111">
        <f>AVERAGE(Table6[[#This Row],[CA1_Average]],Table6[[#This Row],[CA2_Average]],Table6[[#This Row],[MID_Average]],Table6[[#This Row],[CA3_Average]])</f>
        <v>60.125</v>
      </c>
    </row>
    <row r="231" spans="1:43" ht="30">
      <c r="A231" s="99" t="s">
        <v>467</v>
      </c>
      <c r="B231" s="82" t="s">
        <v>468</v>
      </c>
      <c r="C231" s="4" t="s">
        <v>14</v>
      </c>
      <c r="D231" s="4" t="s">
        <v>3367</v>
      </c>
      <c r="E231" s="5">
        <v>11108296</v>
      </c>
      <c r="F231" s="5">
        <v>2259032620</v>
      </c>
      <c r="G231" s="83" t="s">
        <v>3368</v>
      </c>
      <c r="H231" s="6">
        <v>3</v>
      </c>
      <c r="I231" s="84">
        <v>300</v>
      </c>
      <c r="J231" s="79">
        <v>196</v>
      </c>
      <c r="K231" s="85">
        <v>0.65</v>
      </c>
      <c r="L231" s="11">
        <v>30000</v>
      </c>
      <c r="M231" s="5">
        <v>19527</v>
      </c>
      <c r="N231" s="12">
        <f t="shared" si="30"/>
        <v>20000</v>
      </c>
      <c r="O231" s="12">
        <f t="shared" si="31"/>
        <v>10000</v>
      </c>
      <c r="P231" s="4" t="s">
        <v>1840</v>
      </c>
      <c r="Q231" s="4" t="s">
        <v>2169</v>
      </c>
      <c r="R231" s="5">
        <v>67</v>
      </c>
      <c r="S231" s="5">
        <v>80</v>
      </c>
      <c r="T231" s="5">
        <v>94</v>
      </c>
      <c r="U231" s="5">
        <v>71</v>
      </c>
      <c r="V231" s="5">
        <f t="shared" si="32"/>
        <v>312</v>
      </c>
      <c r="W231" s="5">
        <f t="shared" si="33"/>
        <v>78</v>
      </c>
      <c r="X231" s="5">
        <v>38</v>
      </c>
      <c r="Y231" s="5">
        <v>66</v>
      </c>
      <c r="Z231" s="5">
        <v>37</v>
      </c>
      <c r="AA231" s="5">
        <v>98</v>
      </c>
      <c r="AB231" s="5">
        <f t="shared" si="34"/>
        <v>239</v>
      </c>
      <c r="AC231" s="5">
        <f t="shared" si="35"/>
        <v>59.75</v>
      </c>
      <c r="AD231" s="5">
        <v>49</v>
      </c>
      <c r="AE231" s="5">
        <v>50</v>
      </c>
      <c r="AF231" s="5">
        <v>98</v>
      </c>
      <c r="AG231" s="5">
        <v>50</v>
      </c>
      <c r="AH231" s="5">
        <f t="shared" si="36"/>
        <v>247</v>
      </c>
      <c r="AI231" s="5">
        <f t="shared" si="37"/>
        <v>61.75</v>
      </c>
      <c r="AJ231" s="5">
        <v>80</v>
      </c>
      <c r="AK231" s="5">
        <v>39</v>
      </c>
      <c r="AL231" s="5">
        <v>37</v>
      </c>
      <c r="AM231" s="5">
        <v>84</v>
      </c>
      <c r="AN231" s="5">
        <f t="shared" si="38"/>
        <v>240</v>
      </c>
      <c r="AO231" s="5">
        <f t="shared" si="39"/>
        <v>60</v>
      </c>
      <c r="AP231" s="73"/>
      <c r="AQ231" s="111">
        <f>AVERAGE(Table6[[#This Row],[CA1_Average]],Table6[[#This Row],[CA2_Average]],Table6[[#This Row],[MID_Average]],Table6[[#This Row],[CA3_Average]])</f>
        <v>64.875</v>
      </c>
    </row>
    <row r="232" spans="1:43" ht="30">
      <c r="A232" s="99" t="s">
        <v>469</v>
      </c>
      <c r="B232" s="82" t="s">
        <v>470</v>
      </c>
      <c r="C232" s="4" t="s">
        <v>14</v>
      </c>
      <c r="D232" s="4" t="s">
        <v>3369</v>
      </c>
      <c r="E232" s="5">
        <v>11106069</v>
      </c>
      <c r="F232" s="5">
        <v>2259724773</v>
      </c>
      <c r="G232" s="83" t="s">
        <v>3370</v>
      </c>
      <c r="H232" s="6">
        <v>3</v>
      </c>
      <c r="I232" s="84">
        <v>300</v>
      </c>
      <c r="J232" s="79">
        <v>195</v>
      </c>
      <c r="K232" s="85">
        <v>0.65</v>
      </c>
      <c r="L232" s="11">
        <v>30000</v>
      </c>
      <c r="M232" s="5">
        <v>22885</v>
      </c>
      <c r="N232" s="12">
        <f t="shared" si="30"/>
        <v>23000</v>
      </c>
      <c r="O232" s="12">
        <f t="shared" si="31"/>
        <v>7000</v>
      </c>
      <c r="P232" s="4" t="s">
        <v>1935</v>
      </c>
      <c r="Q232" s="4" t="s">
        <v>2170</v>
      </c>
      <c r="R232" s="5">
        <v>67</v>
      </c>
      <c r="S232" s="5">
        <v>53</v>
      </c>
      <c r="T232" s="5">
        <v>68</v>
      </c>
      <c r="U232" s="5">
        <v>52</v>
      </c>
      <c r="V232" s="5">
        <f t="shared" si="32"/>
        <v>240</v>
      </c>
      <c r="W232" s="5">
        <f t="shared" si="33"/>
        <v>60</v>
      </c>
      <c r="X232" s="5">
        <v>80</v>
      </c>
      <c r="Y232" s="5">
        <v>92</v>
      </c>
      <c r="Z232" s="5">
        <v>72</v>
      </c>
      <c r="AA232" s="5">
        <v>71</v>
      </c>
      <c r="AB232" s="5">
        <f t="shared" si="34"/>
        <v>315</v>
      </c>
      <c r="AC232" s="5">
        <f t="shared" si="35"/>
        <v>78.75</v>
      </c>
      <c r="AD232" s="5">
        <v>89</v>
      </c>
      <c r="AE232" s="5">
        <v>99</v>
      </c>
      <c r="AF232" s="5">
        <v>40</v>
      </c>
      <c r="AG232" s="5">
        <v>48</v>
      </c>
      <c r="AH232" s="5">
        <f t="shared" si="36"/>
        <v>276</v>
      </c>
      <c r="AI232" s="5">
        <f t="shared" si="37"/>
        <v>69</v>
      </c>
      <c r="AJ232" s="5">
        <v>42</v>
      </c>
      <c r="AK232" s="5">
        <v>95</v>
      </c>
      <c r="AL232" s="5">
        <v>51</v>
      </c>
      <c r="AM232" s="5">
        <v>55</v>
      </c>
      <c r="AN232" s="5">
        <f t="shared" si="38"/>
        <v>243</v>
      </c>
      <c r="AO232" s="5">
        <f t="shared" si="39"/>
        <v>60.75</v>
      </c>
      <c r="AP232" s="73"/>
      <c r="AQ232" s="111">
        <f>AVERAGE(Table6[[#This Row],[CA1_Average]],Table6[[#This Row],[CA2_Average]],Table6[[#This Row],[MID_Average]],Table6[[#This Row],[CA3_Average]])</f>
        <v>67.125</v>
      </c>
    </row>
    <row r="233" spans="1:43" ht="30">
      <c r="A233" s="99" t="s">
        <v>471</v>
      </c>
      <c r="B233" s="82" t="s">
        <v>472</v>
      </c>
      <c r="C233" s="4" t="s">
        <v>14</v>
      </c>
      <c r="D233" s="4" t="s">
        <v>3371</v>
      </c>
      <c r="E233" s="5">
        <v>11102098</v>
      </c>
      <c r="F233" s="5">
        <v>2262333809</v>
      </c>
      <c r="G233" s="83" t="s">
        <v>3372</v>
      </c>
      <c r="H233" s="6">
        <v>3</v>
      </c>
      <c r="I233" s="84">
        <v>300</v>
      </c>
      <c r="J233" s="79">
        <v>266</v>
      </c>
      <c r="K233" s="85">
        <v>0.89</v>
      </c>
      <c r="L233" s="11">
        <v>30000</v>
      </c>
      <c r="M233" s="5">
        <v>27431</v>
      </c>
      <c r="N233" s="12">
        <f t="shared" si="30"/>
        <v>27500</v>
      </c>
      <c r="O233" s="12">
        <f t="shared" si="31"/>
        <v>2500</v>
      </c>
      <c r="P233" s="4" t="s">
        <v>1937</v>
      </c>
      <c r="Q233" s="4" t="s">
        <v>2171</v>
      </c>
      <c r="R233" s="5">
        <v>98</v>
      </c>
      <c r="S233" s="5">
        <v>69</v>
      </c>
      <c r="T233" s="5">
        <v>46</v>
      </c>
      <c r="U233" s="5">
        <v>60</v>
      </c>
      <c r="V233" s="5">
        <f t="shared" si="32"/>
        <v>273</v>
      </c>
      <c r="W233" s="5">
        <f t="shared" si="33"/>
        <v>68.25</v>
      </c>
      <c r="X233" s="5">
        <v>58</v>
      </c>
      <c r="Y233" s="5">
        <v>88</v>
      </c>
      <c r="Z233" s="5">
        <v>52</v>
      </c>
      <c r="AA233" s="5">
        <v>36</v>
      </c>
      <c r="AB233" s="5">
        <f t="shared" si="34"/>
        <v>234</v>
      </c>
      <c r="AC233" s="5">
        <f t="shared" si="35"/>
        <v>58.5</v>
      </c>
      <c r="AD233" s="5">
        <v>39</v>
      </c>
      <c r="AE233" s="5">
        <v>89</v>
      </c>
      <c r="AF233" s="5">
        <v>49</v>
      </c>
      <c r="AG233" s="5">
        <v>35</v>
      </c>
      <c r="AH233" s="5">
        <f t="shared" si="36"/>
        <v>212</v>
      </c>
      <c r="AI233" s="5">
        <f t="shared" si="37"/>
        <v>53</v>
      </c>
      <c r="AJ233" s="5">
        <v>72</v>
      </c>
      <c r="AK233" s="5">
        <v>75</v>
      </c>
      <c r="AL233" s="5">
        <v>45</v>
      </c>
      <c r="AM233" s="5">
        <v>95</v>
      </c>
      <c r="AN233" s="5">
        <f t="shared" si="38"/>
        <v>287</v>
      </c>
      <c r="AO233" s="5">
        <f t="shared" si="39"/>
        <v>71.75</v>
      </c>
      <c r="AP233" s="73"/>
      <c r="AQ233" s="111">
        <f>AVERAGE(Table6[[#This Row],[CA1_Average]],Table6[[#This Row],[CA2_Average]],Table6[[#This Row],[MID_Average]],Table6[[#This Row],[CA3_Average]])</f>
        <v>62.875</v>
      </c>
    </row>
    <row r="234" spans="1:43" ht="30">
      <c r="A234" s="99" t="s">
        <v>473</v>
      </c>
      <c r="B234" s="82" t="s">
        <v>474</v>
      </c>
      <c r="C234" s="4" t="s">
        <v>14</v>
      </c>
      <c r="D234" s="4" t="s">
        <v>3329</v>
      </c>
      <c r="E234" s="5">
        <v>11109872</v>
      </c>
      <c r="F234" s="5">
        <v>2265140946</v>
      </c>
      <c r="G234" s="83" t="s">
        <v>3373</v>
      </c>
      <c r="H234" s="6">
        <v>3</v>
      </c>
      <c r="I234" s="84">
        <v>300</v>
      </c>
      <c r="J234" s="79">
        <v>235</v>
      </c>
      <c r="K234" s="85">
        <v>0.78</v>
      </c>
      <c r="L234" s="11">
        <v>30000</v>
      </c>
      <c r="M234" s="5">
        <v>28184</v>
      </c>
      <c r="N234" s="12">
        <f t="shared" si="30"/>
        <v>28500</v>
      </c>
      <c r="O234" s="12">
        <f t="shared" si="31"/>
        <v>1500</v>
      </c>
      <c r="P234" s="4" t="s">
        <v>1848</v>
      </c>
      <c r="Q234" s="4" t="s">
        <v>2172</v>
      </c>
      <c r="R234" s="5">
        <v>69</v>
      </c>
      <c r="S234" s="5">
        <v>82</v>
      </c>
      <c r="T234" s="5">
        <v>45</v>
      </c>
      <c r="U234" s="5">
        <v>80</v>
      </c>
      <c r="V234" s="5">
        <f t="shared" si="32"/>
        <v>276</v>
      </c>
      <c r="W234" s="5">
        <f t="shared" si="33"/>
        <v>69</v>
      </c>
      <c r="X234" s="5">
        <v>43</v>
      </c>
      <c r="Y234" s="5">
        <v>67</v>
      </c>
      <c r="Z234" s="5">
        <v>97</v>
      </c>
      <c r="AA234" s="5">
        <v>80</v>
      </c>
      <c r="AB234" s="5">
        <f t="shared" si="34"/>
        <v>287</v>
      </c>
      <c r="AC234" s="5">
        <f t="shared" si="35"/>
        <v>71.75</v>
      </c>
      <c r="AD234" s="5">
        <v>80</v>
      </c>
      <c r="AE234" s="5">
        <v>89</v>
      </c>
      <c r="AF234" s="5">
        <v>87</v>
      </c>
      <c r="AG234" s="5">
        <v>94</v>
      </c>
      <c r="AH234" s="5">
        <f t="shared" si="36"/>
        <v>350</v>
      </c>
      <c r="AI234" s="5">
        <f t="shared" si="37"/>
        <v>87.5</v>
      </c>
      <c r="AJ234" s="5">
        <v>83</v>
      </c>
      <c r="AK234" s="5">
        <v>72</v>
      </c>
      <c r="AL234" s="5">
        <v>96</v>
      </c>
      <c r="AM234" s="5">
        <v>96</v>
      </c>
      <c r="AN234" s="5">
        <f t="shared" si="38"/>
        <v>347</v>
      </c>
      <c r="AO234" s="5">
        <f t="shared" si="39"/>
        <v>86.75</v>
      </c>
      <c r="AP234" s="73"/>
      <c r="AQ234" s="111">
        <f>AVERAGE(Table6[[#This Row],[CA1_Average]],Table6[[#This Row],[CA2_Average]],Table6[[#This Row],[MID_Average]],Table6[[#This Row],[CA3_Average]])</f>
        <v>78.75</v>
      </c>
    </row>
    <row r="235" spans="1:43" ht="30">
      <c r="A235" s="99" t="s">
        <v>475</v>
      </c>
      <c r="B235" s="82" t="s">
        <v>476</v>
      </c>
      <c r="C235" s="4" t="s">
        <v>11</v>
      </c>
      <c r="D235" s="4" t="s">
        <v>3374</v>
      </c>
      <c r="E235" s="5">
        <v>11109969</v>
      </c>
      <c r="F235" s="5">
        <v>2270191782</v>
      </c>
      <c r="G235" s="83" t="s">
        <v>3375</v>
      </c>
      <c r="H235" s="6">
        <v>3</v>
      </c>
      <c r="I235" s="84">
        <v>300</v>
      </c>
      <c r="J235" s="79">
        <v>193</v>
      </c>
      <c r="K235" s="85">
        <v>0.64</v>
      </c>
      <c r="L235" s="11">
        <v>30000</v>
      </c>
      <c r="M235" s="5">
        <v>26117</v>
      </c>
      <c r="N235" s="12">
        <f t="shared" si="30"/>
        <v>26500</v>
      </c>
      <c r="O235" s="12">
        <f t="shared" si="31"/>
        <v>3500</v>
      </c>
      <c r="P235" s="4" t="s">
        <v>1982</v>
      </c>
      <c r="Q235" s="4" t="s">
        <v>2173</v>
      </c>
      <c r="R235" s="5">
        <v>67</v>
      </c>
      <c r="S235" s="5">
        <v>95</v>
      </c>
      <c r="T235" s="5">
        <v>69</v>
      </c>
      <c r="U235" s="5">
        <v>39</v>
      </c>
      <c r="V235" s="5">
        <f t="shared" si="32"/>
        <v>270</v>
      </c>
      <c r="W235" s="5">
        <f t="shared" si="33"/>
        <v>67.5</v>
      </c>
      <c r="X235" s="5">
        <v>94</v>
      </c>
      <c r="Y235" s="5">
        <v>91</v>
      </c>
      <c r="Z235" s="5">
        <v>51</v>
      </c>
      <c r="AA235" s="5">
        <v>91</v>
      </c>
      <c r="AB235" s="5">
        <f t="shared" si="34"/>
        <v>327</v>
      </c>
      <c r="AC235" s="5">
        <f t="shared" si="35"/>
        <v>81.75</v>
      </c>
      <c r="AD235" s="5">
        <v>68</v>
      </c>
      <c r="AE235" s="5">
        <v>67</v>
      </c>
      <c r="AF235" s="5">
        <v>37</v>
      </c>
      <c r="AG235" s="5">
        <v>45</v>
      </c>
      <c r="AH235" s="5">
        <f t="shared" si="36"/>
        <v>217</v>
      </c>
      <c r="AI235" s="5">
        <f t="shared" si="37"/>
        <v>54.25</v>
      </c>
      <c r="AJ235" s="5">
        <v>81</v>
      </c>
      <c r="AK235" s="5">
        <v>96</v>
      </c>
      <c r="AL235" s="5">
        <v>82</v>
      </c>
      <c r="AM235" s="5">
        <v>76</v>
      </c>
      <c r="AN235" s="5">
        <f t="shared" si="38"/>
        <v>335</v>
      </c>
      <c r="AO235" s="5">
        <f t="shared" si="39"/>
        <v>83.75</v>
      </c>
      <c r="AP235" s="73"/>
      <c r="AQ235" s="111">
        <f>AVERAGE(Table6[[#This Row],[CA1_Average]],Table6[[#This Row],[CA2_Average]],Table6[[#This Row],[MID_Average]],Table6[[#This Row],[CA3_Average]])</f>
        <v>71.8125</v>
      </c>
    </row>
    <row r="236" spans="1:43" ht="30">
      <c r="A236" s="99" t="s">
        <v>477</v>
      </c>
      <c r="B236" s="82" t="s">
        <v>478</v>
      </c>
      <c r="C236" s="4" t="s">
        <v>14</v>
      </c>
      <c r="D236" s="4" t="s">
        <v>3281</v>
      </c>
      <c r="E236" s="5">
        <v>11100857</v>
      </c>
      <c r="F236" s="5">
        <v>2270213794</v>
      </c>
      <c r="G236" s="83" t="s">
        <v>3376</v>
      </c>
      <c r="H236" s="6">
        <v>3</v>
      </c>
      <c r="I236" s="84">
        <v>300</v>
      </c>
      <c r="J236" s="79">
        <v>216</v>
      </c>
      <c r="K236" s="85">
        <v>0.72</v>
      </c>
      <c r="L236" s="11">
        <v>30000</v>
      </c>
      <c r="M236" s="5">
        <v>25538</v>
      </c>
      <c r="N236" s="12">
        <f t="shared" si="30"/>
        <v>26000</v>
      </c>
      <c r="O236" s="12">
        <f t="shared" si="31"/>
        <v>4000</v>
      </c>
      <c r="P236" s="4" t="s">
        <v>1988</v>
      </c>
      <c r="Q236" s="4" t="s">
        <v>2174</v>
      </c>
      <c r="R236" s="5">
        <v>64</v>
      </c>
      <c r="S236" s="5">
        <v>90</v>
      </c>
      <c r="T236" s="5">
        <v>99</v>
      </c>
      <c r="U236" s="5">
        <v>56</v>
      </c>
      <c r="V236" s="5">
        <f t="shared" si="32"/>
        <v>309</v>
      </c>
      <c r="W236" s="5">
        <f t="shared" si="33"/>
        <v>77.25</v>
      </c>
      <c r="X236" s="5">
        <v>39</v>
      </c>
      <c r="Y236" s="5">
        <v>54</v>
      </c>
      <c r="Z236" s="5">
        <v>73</v>
      </c>
      <c r="AA236" s="5">
        <v>75</v>
      </c>
      <c r="AB236" s="5">
        <f t="shared" si="34"/>
        <v>241</v>
      </c>
      <c r="AC236" s="5">
        <f t="shared" si="35"/>
        <v>60.25</v>
      </c>
      <c r="AD236" s="5">
        <v>85</v>
      </c>
      <c r="AE236" s="5">
        <v>82</v>
      </c>
      <c r="AF236" s="5">
        <v>56</v>
      </c>
      <c r="AG236" s="5">
        <v>62</v>
      </c>
      <c r="AH236" s="5">
        <f t="shared" si="36"/>
        <v>285</v>
      </c>
      <c r="AI236" s="5">
        <f t="shared" si="37"/>
        <v>71.25</v>
      </c>
      <c r="AJ236" s="5">
        <v>89</v>
      </c>
      <c r="AK236" s="5">
        <v>82</v>
      </c>
      <c r="AL236" s="5">
        <v>66</v>
      </c>
      <c r="AM236" s="5">
        <v>89</v>
      </c>
      <c r="AN236" s="5">
        <f t="shared" si="38"/>
        <v>326</v>
      </c>
      <c r="AO236" s="5">
        <f t="shared" si="39"/>
        <v>81.5</v>
      </c>
      <c r="AP236" s="73"/>
      <c r="AQ236" s="111">
        <f>AVERAGE(Table6[[#This Row],[CA1_Average]],Table6[[#This Row],[CA2_Average]],Table6[[#This Row],[MID_Average]],Table6[[#This Row],[CA3_Average]])</f>
        <v>72.5625</v>
      </c>
    </row>
    <row r="237" spans="1:43" ht="30">
      <c r="A237" s="99" t="s">
        <v>479</v>
      </c>
      <c r="B237" s="82" t="s">
        <v>480</v>
      </c>
      <c r="C237" s="4" t="s">
        <v>14</v>
      </c>
      <c r="D237" s="4" t="s">
        <v>3377</v>
      </c>
      <c r="E237" s="5">
        <v>11106794</v>
      </c>
      <c r="F237" s="5">
        <v>2272902143</v>
      </c>
      <c r="G237" s="83" t="s">
        <v>3378</v>
      </c>
      <c r="H237" s="6">
        <v>3</v>
      </c>
      <c r="I237" s="84">
        <v>300</v>
      </c>
      <c r="J237" s="79">
        <v>229</v>
      </c>
      <c r="K237" s="85">
        <v>0.76</v>
      </c>
      <c r="L237" s="11">
        <v>30000</v>
      </c>
      <c r="M237" s="5">
        <v>25873</v>
      </c>
      <c r="N237" s="12">
        <f t="shared" si="30"/>
        <v>26000</v>
      </c>
      <c r="O237" s="12">
        <f t="shared" si="31"/>
        <v>4000</v>
      </c>
      <c r="P237" s="4" t="s">
        <v>1858</v>
      </c>
      <c r="Q237" s="4" t="s">
        <v>2175</v>
      </c>
      <c r="R237" s="5">
        <v>96</v>
      </c>
      <c r="S237" s="5">
        <v>48</v>
      </c>
      <c r="T237" s="5">
        <v>62</v>
      </c>
      <c r="U237" s="5">
        <v>93</v>
      </c>
      <c r="V237" s="5">
        <f t="shared" si="32"/>
        <v>299</v>
      </c>
      <c r="W237" s="5">
        <f t="shared" si="33"/>
        <v>74.75</v>
      </c>
      <c r="X237" s="5">
        <v>67</v>
      </c>
      <c r="Y237" s="5">
        <v>55</v>
      </c>
      <c r="Z237" s="5">
        <v>65</v>
      </c>
      <c r="AA237" s="5">
        <v>75</v>
      </c>
      <c r="AB237" s="5">
        <f t="shared" si="34"/>
        <v>262</v>
      </c>
      <c r="AC237" s="5">
        <f t="shared" si="35"/>
        <v>65.5</v>
      </c>
      <c r="AD237" s="5">
        <v>37</v>
      </c>
      <c r="AE237" s="5">
        <v>47</v>
      </c>
      <c r="AF237" s="5">
        <v>97</v>
      </c>
      <c r="AG237" s="5">
        <v>44</v>
      </c>
      <c r="AH237" s="5">
        <f t="shared" si="36"/>
        <v>225</v>
      </c>
      <c r="AI237" s="5">
        <f t="shared" si="37"/>
        <v>56.25</v>
      </c>
      <c r="AJ237" s="5">
        <v>97</v>
      </c>
      <c r="AK237" s="5">
        <v>77</v>
      </c>
      <c r="AL237" s="5">
        <v>52</v>
      </c>
      <c r="AM237" s="5">
        <v>95</v>
      </c>
      <c r="AN237" s="5">
        <f t="shared" si="38"/>
        <v>321</v>
      </c>
      <c r="AO237" s="5">
        <f t="shared" si="39"/>
        <v>80.25</v>
      </c>
      <c r="AP237" s="73"/>
      <c r="AQ237" s="111">
        <f>AVERAGE(Table6[[#This Row],[CA1_Average]],Table6[[#This Row],[CA2_Average]],Table6[[#This Row],[MID_Average]],Table6[[#This Row],[CA3_Average]])</f>
        <v>69.1875</v>
      </c>
    </row>
    <row r="238" spans="1:43" ht="30">
      <c r="A238" s="99" t="s">
        <v>481</v>
      </c>
      <c r="B238" s="82" t="s">
        <v>482</v>
      </c>
      <c r="C238" s="4" t="s">
        <v>11</v>
      </c>
      <c r="D238" s="4" t="s">
        <v>3379</v>
      </c>
      <c r="E238" s="5">
        <v>11106455</v>
      </c>
      <c r="F238" s="5">
        <v>2325089104</v>
      </c>
      <c r="G238" s="83" t="s">
        <v>3380</v>
      </c>
      <c r="H238" s="6">
        <v>3</v>
      </c>
      <c r="I238" s="84">
        <v>300</v>
      </c>
      <c r="J238" s="79">
        <v>260</v>
      </c>
      <c r="K238" s="85">
        <v>0.87</v>
      </c>
      <c r="L238" s="11">
        <v>30000</v>
      </c>
      <c r="M238" s="5">
        <v>19279</v>
      </c>
      <c r="N238" s="12">
        <f t="shared" si="30"/>
        <v>19500</v>
      </c>
      <c r="O238" s="12">
        <f t="shared" si="31"/>
        <v>10500</v>
      </c>
      <c r="P238" s="4" t="s">
        <v>2056</v>
      </c>
      <c r="Q238" s="4" t="s">
        <v>2176</v>
      </c>
      <c r="R238" s="5">
        <v>62</v>
      </c>
      <c r="S238" s="5">
        <v>50</v>
      </c>
      <c r="T238" s="5">
        <v>63</v>
      </c>
      <c r="U238" s="5">
        <v>79</v>
      </c>
      <c r="V238" s="5">
        <f t="shared" si="32"/>
        <v>254</v>
      </c>
      <c r="W238" s="5">
        <f t="shared" si="33"/>
        <v>63.5</v>
      </c>
      <c r="X238" s="5">
        <v>37</v>
      </c>
      <c r="Y238" s="5">
        <v>68</v>
      </c>
      <c r="Z238" s="5">
        <v>77</v>
      </c>
      <c r="AA238" s="5">
        <v>91</v>
      </c>
      <c r="AB238" s="5">
        <f t="shared" si="34"/>
        <v>273</v>
      </c>
      <c r="AC238" s="5">
        <f t="shared" si="35"/>
        <v>68.25</v>
      </c>
      <c r="AD238" s="5">
        <v>99</v>
      </c>
      <c r="AE238" s="5">
        <v>77</v>
      </c>
      <c r="AF238" s="5">
        <v>93</v>
      </c>
      <c r="AG238" s="5">
        <v>88</v>
      </c>
      <c r="AH238" s="5">
        <f t="shared" si="36"/>
        <v>357</v>
      </c>
      <c r="AI238" s="5">
        <f t="shared" si="37"/>
        <v>89.25</v>
      </c>
      <c r="AJ238" s="5">
        <v>63</v>
      </c>
      <c r="AK238" s="5">
        <v>97</v>
      </c>
      <c r="AL238" s="5">
        <v>69</v>
      </c>
      <c r="AM238" s="5">
        <v>69</v>
      </c>
      <c r="AN238" s="5">
        <f t="shared" si="38"/>
        <v>298</v>
      </c>
      <c r="AO238" s="5">
        <f t="shared" si="39"/>
        <v>74.5</v>
      </c>
      <c r="AP238" s="73"/>
      <c r="AQ238" s="111">
        <f>AVERAGE(Table6[[#This Row],[CA1_Average]],Table6[[#This Row],[CA2_Average]],Table6[[#This Row],[MID_Average]],Table6[[#This Row],[CA3_Average]])</f>
        <v>73.875</v>
      </c>
    </row>
    <row r="239" spans="1:43" ht="30">
      <c r="A239" s="99" t="s">
        <v>483</v>
      </c>
      <c r="B239" s="82" t="s">
        <v>484</v>
      </c>
      <c r="C239" s="4" t="s">
        <v>11</v>
      </c>
      <c r="D239" s="4" t="s">
        <v>3381</v>
      </c>
      <c r="E239" s="5">
        <v>11107554</v>
      </c>
      <c r="F239" s="5">
        <v>2331851946</v>
      </c>
      <c r="G239" s="83" t="s">
        <v>3382</v>
      </c>
      <c r="H239" s="6">
        <v>3</v>
      </c>
      <c r="I239" s="84">
        <v>300</v>
      </c>
      <c r="J239" s="79">
        <v>292</v>
      </c>
      <c r="K239" s="85">
        <v>0.97</v>
      </c>
      <c r="L239" s="11">
        <v>30000</v>
      </c>
      <c r="M239" s="5">
        <v>26226</v>
      </c>
      <c r="N239" s="12">
        <f t="shared" si="30"/>
        <v>26500</v>
      </c>
      <c r="O239" s="12">
        <f t="shared" si="31"/>
        <v>3500</v>
      </c>
      <c r="P239" s="4" t="s">
        <v>2087</v>
      </c>
      <c r="Q239" s="4" t="s">
        <v>2177</v>
      </c>
      <c r="R239" s="5">
        <v>84</v>
      </c>
      <c r="S239" s="5">
        <v>83</v>
      </c>
      <c r="T239" s="5">
        <v>64</v>
      </c>
      <c r="U239" s="5">
        <v>87</v>
      </c>
      <c r="V239" s="5">
        <f t="shared" si="32"/>
        <v>318</v>
      </c>
      <c r="W239" s="5">
        <f t="shared" si="33"/>
        <v>79.5</v>
      </c>
      <c r="X239" s="5">
        <v>94</v>
      </c>
      <c r="Y239" s="5">
        <v>47</v>
      </c>
      <c r="Z239" s="5">
        <v>62</v>
      </c>
      <c r="AA239" s="5">
        <v>41</v>
      </c>
      <c r="AB239" s="5">
        <f t="shared" si="34"/>
        <v>244</v>
      </c>
      <c r="AC239" s="5">
        <f t="shared" si="35"/>
        <v>61</v>
      </c>
      <c r="AD239" s="5">
        <v>49</v>
      </c>
      <c r="AE239" s="5">
        <v>76</v>
      </c>
      <c r="AF239" s="5">
        <v>74</v>
      </c>
      <c r="AG239" s="5">
        <v>45</v>
      </c>
      <c r="AH239" s="5">
        <f t="shared" si="36"/>
        <v>244</v>
      </c>
      <c r="AI239" s="5">
        <f t="shared" si="37"/>
        <v>61</v>
      </c>
      <c r="AJ239" s="5">
        <v>57</v>
      </c>
      <c r="AK239" s="5">
        <v>82</v>
      </c>
      <c r="AL239" s="5">
        <v>92</v>
      </c>
      <c r="AM239" s="5">
        <v>38</v>
      </c>
      <c r="AN239" s="5">
        <f t="shared" si="38"/>
        <v>269</v>
      </c>
      <c r="AO239" s="5">
        <f t="shared" si="39"/>
        <v>67.25</v>
      </c>
      <c r="AP239" s="73"/>
      <c r="AQ239" s="111">
        <f>AVERAGE(Table6[[#This Row],[CA1_Average]],Table6[[#This Row],[CA2_Average]],Table6[[#This Row],[MID_Average]],Table6[[#This Row],[CA3_Average]])</f>
        <v>67.1875</v>
      </c>
    </row>
    <row r="240" spans="1:43" ht="30">
      <c r="A240" s="99" t="s">
        <v>485</v>
      </c>
      <c r="B240" s="82" t="s">
        <v>486</v>
      </c>
      <c r="C240" s="4" t="s">
        <v>11</v>
      </c>
      <c r="D240" s="4" t="s">
        <v>3345</v>
      </c>
      <c r="E240" s="5">
        <v>11101829</v>
      </c>
      <c r="F240" s="5">
        <v>2333854893</v>
      </c>
      <c r="G240" s="83" t="s">
        <v>3383</v>
      </c>
      <c r="H240" s="6">
        <v>3</v>
      </c>
      <c r="I240" s="84">
        <v>300</v>
      </c>
      <c r="J240" s="79">
        <v>194</v>
      </c>
      <c r="K240" s="85">
        <v>0.65</v>
      </c>
      <c r="L240" s="11">
        <v>30000</v>
      </c>
      <c r="M240" s="5">
        <v>21912</v>
      </c>
      <c r="N240" s="12">
        <f t="shared" si="30"/>
        <v>22000</v>
      </c>
      <c r="O240" s="12">
        <f t="shared" si="31"/>
        <v>8000</v>
      </c>
      <c r="P240" s="4" t="s">
        <v>1900</v>
      </c>
      <c r="Q240" s="4" t="s">
        <v>2178</v>
      </c>
      <c r="R240" s="5">
        <v>35</v>
      </c>
      <c r="S240" s="5">
        <v>41</v>
      </c>
      <c r="T240" s="5">
        <v>68</v>
      </c>
      <c r="U240" s="5">
        <v>44</v>
      </c>
      <c r="V240" s="5">
        <f t="shared" si="32"/>
        <v>188</v>
      </c>
      <c r="W240" s="5">
        <f t="shared" si="33"/>
        <v>47</v>
      </c>
      <c r="X240" s="5">
        <v>53</v>
      </c>
      <c r="Y240" s="5">
        <v>93</v>
      </c>
      <c r="Z240" s="5">
        <v>91</v>
      </c>
      <c r="AA240" s="5">
        <v>36</v>
      </c>
      <c r="AB240" s="5">
        <f t="shared" si="34"/>
        <v>273</v>
      </c>
      <c r="AC240" s="5">
        <f t="shared" si="35"/>
        <v>68.25</v>
      </c>
      <c r="AD240" s="5">
        <v>86</v>
      </c>
      <c r="AE240" s="5">
        <v>39</v>
      </c>
      <c r="AF240" s="5">
        <v>78</v>
      </c>
      <c r="AG240" s="5">
        <v>56</v>
      </c>
      <c r="AH240" s="5">
        <f t="shared" si="36"/>
        <v>259</v>
      </c>
      <c r="AI240" s="5">
        <f t="shared" si="37"/>
        <v>64.75</v>
      </c>
      <c r="AJ240" s="5">
        <v>63</v>
      </c>
      <c r="AK240" s="5">
        <v>78</v>
      </c>
      <c r="AL240" s="5">
        <v>61</v>
      </c>
      <c r="AM240" s="5">
        <v>85</v>
      </c>
      <c r="AN240" s="5">
        <f t="shared" si="38"/>
        <v>287</v>
      </c>
      <c r="AO240" s="5">
        <f t="shared" si="39"/>
        <v>71.75</v>
      </c>
      <c r="AP240" s="73"/>
      <c r="AQ240" s="111">
        <f>AVERAGE(Table6[[#This Row],[CA1_Average]],Table6[[#This Row],[CA2_Average]],Table6[[#This Row],[MID_Average]],Table6[[#This Row],[CA3_Average]])</f>
        <v>62.9375</v>
      </c>
    </row>
    <row r="241" spans="1:43" ht="30">
      <c r="A241" s="99" t="s">
        <v>487</v>
      </c>
      <c r="B241" s="82" t="s">
        <v>488</v>
      </c>
      <c r="C241" s="4" t="s">
        <v>14</v>
      </c>
      <c r="D241" s="4" t="s">
        <v>3384</v>
      </c>
      <c r="E241" s="5">
        <v>11105876</v>
      </c>
      <c r="F241" s="5">
        <v>2348639084</v>
      </c>
      <c r="G241" s="83" t="s">
        <v>3385</v>
      </c>
      <c r="H241" s="6">
        <v>3</v>
      </c>
      <c r="I241" s="84">
        <v>300</v>
      </c>
      <c r="J241" s="79">
        <v>241</v>
      </c>
      <c r="K241" s="86">
        <v>0.8</v>
      </c>
      <c r="L241" s="11">
        <v>30000</v>
      </c>
      <c r="M241" s="5">
        <v>19827</v>
      </c>
      <c r="N241" s="12">
        <f t="shared" si="30"/>
        <v>20000</v>
      </c>
      <c r="O241" s="12">
        <f t="shared" si="31"/>
        <v>10000</v>
      </c>
      <c r="P241" s="4" t="s">
        <v>1902</v>
      </c>
      <c r="Q241" s="4" t="s">
        <v>2179</v>
      </c>
      <c r="R241" s="5">
        <v>85</v>
      </c>
      <c r="S241" s="5">
        <v>54</v>
      </c>
      <c r="T241" s="5">
        <v>96</v>
      </c>
      <c r="U241" s="5">
        <v>76</v>
      </c>
      <c r="V241" s="5">
        <f t="shared" si="32"/>
        <v>311</v>
      </c>
      <c r="W241" s="5">
        <f t="shared" si="33"/>
        <v>77.75</v>
      </c>
      <c r="X241" s="5">
        <v>52</v>
      </c>
      <c r="Y241" s="5">
        <v>52</v>
      </c>
      <c r="Z241" s="5">
        <v>85</v>
      </c>
      <c r="AA241" s="5">
        <v>67</v>
      </c>
      <c r="AB241" s="5">
        <f t="shared" si="34"/>
        <v>256</v>
      </c>
      <c r="AC241" s="5">
        <f t="shared" si="35"/>
        <v>64</v>
      </c>
      <c r="AD241" s="5">
        <v>50</v>
      </c>
      <c r="AE241" s="5">
        <v>64</v>
      </c>
      <c r="AF241" s="5">
        <v>73</v>
      </c>
      <c r="AG241" s="5">
        <v>41</v>
      </c>
      <c r="AH241" s="5">
        <f t="shared" si="36"/>
        <v>228</v>
      </c>
      <c r="AI241" s="5">
        <f t="shared" si="37"/>
        <v>57</v>
      </c>
      <c r="AJ241" s="5">
        <v>51</v>
      </c>
      <c r="AK241" s="5">
        <v>86</v>
      </c>
      <c r="AL241" s="5">
        <v>85</v>
      </c>
      <c r="AM241" s="5">
        <v>83</v>
      </c>
      <c r="AN241" s="5">
        <f t="shared" si="38"/>
        <v>305</v>
      </c>
      <c r="AO241" s="5">
        <f t="shared" si="39"/>
        <v>76.25</v>
      </c>
      <c r="AP241" s="73"/>
      <c r="AQ241" s="111">
        <f>AVERAGE(Table6[[#This Row],[CA1_Average]],Table6[[#This Row],[CA2_Average]],Table6[[#This Row],[MID_Average]],Table6[[#This Row],[CA3_Average]])</f>
        <v>68.75</v>
      </c>
    </row>
    <row r="242" spans="1:43" ht="30">
      <c r="A242" s="99" t="s">
        <v>489</v>
      </c>
      <c r="B242" s="82" t="s">
        <v>490</v>
      </c>
      <c r="C242" s="4" t="s">
        <v>14</v>
      </c>
      <c r="D242" s="4" t="s">
        <v>3386</v>
      </c>
      <c r="E242" s="5">
        <v>11100473</v>
      </c>
      <c r="F242" s="5">
        <v>2360281650</v>
      </c>
      <c r="G242" s="83" t="s">
        <v>3387</v>
      </c>
      <c r="H242" s="6">
        <v>3</v>
      </c>
      <c r="I242" s="84">
        <v>300</v>
      </c>
      <c r="J242" s="79">
        <v>293</v>
      </c>
      <c r="K242" s="85">
        <v>0.98</v>
      </c>
      <c r="L242" s="11">
        <v>30000</v>
      </c>
      <c r="M242" s="5">
        <v>24411</v>
      </c>
      <c r="N242" s="12">
        <f t="shared" si="30"/>
        <v>24500</v>
      </c>
      <c r="O242" s="12">
        <f t="shared" si="31"/>
        <v>5500</v>
      </c>
      <c r="P242" s="4" t="s">
        <v>2158</v>
      </c>
      <c r="Q242" s="4" t="s">
        <v>2180</v>
      </c>
      <c r="R242" s="5">
        <v>97</v>
      </c>
      <c r="S242" s="5">
        <v>73</v>
      </c>
      <c r="T242" s="5">
        <v>71</v>
      </c>
      <c r="U242" s="5">
        <v>85</v>
      </c>
      <c r="V242" s="5">
        <f t="shared" si="32"/>
        <v>326</v>
      </c>
      <c r="W242" s="5">
        <f t="shared" si="33"/>
        <v>81.5</v>
      </c>
      <c r="X242" s="5">
        <v>88</v>
      </c>
      <c r="Y242" s="5">
        <v>68</v>
      </c>
      <c r="Z242" s="5">
        <v>57</v>
      </c>
      <c r="AA242" s="5">
        <v>54</v>
      </c>
      <c r="AB242" s="5">
        <f t="shared" si="34"/>
        <v>267</v>
      </c>
      <c r="AC242" s="5">
        <f t="shared" si="35"/>
        <v>66.75</v>
      </c>
      <c r="AD242" s="5">
        <v>45</v>
      </c>
      <c r="AE242" s="5">
        <v>91</v>
      </c>
      <c r="AF242" s="5">
        <v>38</v>
      </c>
      <c r="AG242" s="5">
        <v>38</v>
      </c>
      <c r="AH242" s="5">
        <f t="shared" si="36"/>
        <v>212</v>
      </c>
      <c r="AI242" s="5">
        <f t="shared" si="37"/>
        <v>53</v>
      </c>
      <c r="AJ242" s="5">
        <v>71</v>
      </c>
      <c r="AK242" s="5">
        <v>84</v>
      </c>
      <c r="AL242" s="5">
        <v>35</v>
      </c>
      <c r="AM242" s="5">
        <v>90</v>
      </c>
      <c r="AN242" s="5">
        <f t="shared" si="38"/>
        <v>280</v>
      </c>
      <c r="AO242" s="5">
        <f t="shared" si="39"/>
        <v>70</v>
      </c>
      <c r="AP242" s="73"/>
      <c r="AQ242" s="111">
        <f>AVERAGE(Table6[[#This Row],[CA1_Average]],Table6[[#This Row],[CA2_Average]],Table6[[#This Row],[MID_Average]],Table6[[#This Row],[CA3_Average]])</f>
        <v>67.8125</v>
      </c>
    </row>
    <row r="243" spans="1:43" ht="30">
      <c r="A243" s="99" t="s">
        <v>491</v>
      </c>
      <c r="B243" s="82" t="s">
        <v>492</v>
      </c>
      <c r="C243" s="4" t="s">
        <v>11</v>
      </c>
      <c r="D243" s="4" t="s">
        <v>3388</v>
      </c>
      <c r="E243" s="5">
        <v>11100335</v>
      </c>
      <c r="F243" s="5">
        <v>2364002009</v>
      </c>
      <c r="G243" s="83" t="s">
        <v>3389</v>
      </c>
      <c r="H243" s="6">
        <v>3</v>
      </c>
      <c r="I243" s="84">
        <v>300</v>
      </c>
      <c r="J243" s="79">
        <v>258</v>
      </c>
      <c r="K243" s="85">
        <v>0.86</v>
      </c>
      <c r="L243" s="11">
        <v>30000</v>
      </c>
      <c r="M243" s="5">
        <v>21854</v>
      </c>
      <c r="N243" s="12">
        <f t="shared" si="30"/>
        <v>22000</v>
      </c>
      <c r="O243" s="12">
        <f t="shared" si="31"/>
        <v>8000</v>
      </c>
      <c r="P243" s="4" t="s">
        <v>2020</v>
      </c>
      <c r="Q243" s="4" t="s">
        <v>2181</v>
      </c>
      <c r="R243" s="5">
        <v>55</v>
      </c>
      <c r="S243" s="5">
        <v>92</v>
      </c>
      <c r="T243" s="5">
        <v>76</v>
      </c>
      <c r="U243" s="5">
        <v>92</v>
      </c>
      <c r="V243" s="5">
        <f t="shared" si="32"/>
        <v>315</v>
      </c>
      <c r="W243" s="5">
        <f t="shared" si="33"/>
        <v>78.75</v>
      </c>
      <c r="X243" s="5">
        <v>69</v>
      </c>
      <c r="Y243" s="5">
        <v>48</v>
      </c>
      <c r="Z243" s="5">
        <v>94</v>
      </c>
      <c r="AA243" s="5">
        <v>70</v>
      </c>
      <c r="AB243" s="5">
        <f t="shared" si="34"/>
        <v>281</v>
      </c>
      <c r="AC243" s="5">
        <f t="shared" si="35"/>
        <v>70.25</v>
      </c>
      <c r="AD243" s="5">
        <v>66</v>
      </c>
      <c r="AE243" s="5">
        <v>58</v>
      </c>
      <c r="AF243" s="5">
        <v>55</v>
      </c>
      <c r="AG243" s="5">
        <v>85</v>
      </c>
      <c r="AH243" s="5">
        <f t="shared" si="36"/>
        <v>264</v>
      </c>
      <c r="AI243" s="5">
        <f t="shared" si="37"/>
        <v>66</v>
      </c>
      <c r="AJ243" s="5">
        <v>69</v>
      </c>
      <c r="AK243" s="5">
        <v>87</v>
      </c>
      <c r="AL243" s="5">
        <v>96</v>
      </c>
      <c r="AM243" s="5">
        <v>68</v>
      </c>
      <c r="AN243" s="5">
        <f t="shared" si="38"/>
        <v>320</v>
      </c>
      <c r="AO243" s="5">
        <f t="shared" si="39"/>
        <v>80</v>
      </c>
      <c r="AP243" s="73"/>
      <c r="AQ243" s="111">
        <f>AVERAGE(Table6[[#This Row],[CA1_Average]],Table6[[#This Row],[CA2_Average]],Table6[[#This Row],[MID_Average]],Table6[[#This Row],[CA3_Average]])</f>
        <v>73.75</v>
      </c>
    </row>
    <row r="244" spans="1:43" ht="30">
      <c r="A244" s="99" t="s">
        <v>493</v>
      </c>
      <c r="B244" s="82" t="s">
        <v>494</v>
      </c>
      <c r="C244" s="4" t="s">
        <v>14</v>
      </c>
      <c r="D244" s="4" t="s">
        <v>3390</v>
      </c>
      <c r="E244" s="5">
        <v>11109708</v>
      </c>
      <c r="F244" s="5">
        <v>2373894298</v>
      </c>
      <c r="G244" s="83" t="s">
        <v>3391</v>
      </c>
      <c r="H244" s="6">
        <v>3</v>
      </c>
      <c r="I244" s="84">
        <v>300</v>
      </c>
      <c r="J244" s="79">
        <v>200</v>
      </c>
      <c r="K244" s="85">
        <v>0.67</v>
      </c>
      <c r="L244" s="11">
        <v>30000</v>
      </c>
      <c r="M244" s="5">
        <v>19176</v>
      </c>
      <c r="N244" s="12">
        <f t="shared" si="30"/>
        <v>19500</v>
      </c>
      <c r="O244" s="12">
        <f t="shared" si="31"/>
        <v>10500</v>
      </c>
      <c r="P244" s="4" t="s">
        <v>2023</v>
      </c>
      <c r="Q244" s="4" t="s">
        <v>2182</v>
      </c>
      <c r="R244" s="5">
        <v>90</v>
      </c>
      <c r="S244" s="5">
        <v>52</v>
      </c>
      <c r="T244" s="5">
        <v>80</v>
      </c>
      <c r="U244" s="5">
        <v>41</v>
      </c>
      <c r="V244" s="5">
        <f t="shared" si="32"/>
        <v>263</v>
      </c>
      <c r="W244" s="5">
        <f t="shared" si="33"/>
        <v>65.75</v>
      </c>
      <c r="X244" s="5">
        <v>82</v>
      </c>
      <c r="Y244" s="5">
        <v>35</v>
      </c>
      <c r="Z244" s="5">
        <v>47</v>
      </c>
      <c r="AA244" s="5">
        <v>65</v>
      </c>
      <c r="AB244" s="5">
        <f t="shared" si="34"/>
        <v>229</v>
      </c>
      <c r="AC244" s="5">
        <f t="shared" si="35"/>
        <v>57.25</v>
      </c>
      <c r="AD244" s="5">
        <v>55</v>
      </c>
      <c r="AE244" s="5">
        <v>64</v>
      </c>
      <c r="AF244" s="5">
        <v>95</v>
      </c>
      <c r="AG244" s="5">
        <v>41</v>
      </c>
      <c r="AH244" s="5">
        <f t="shared" si="36"/>
        <v>255</v>
      </c>
      <c r="AI244" s="5">
        <f t="shared" si="37"/>
        <v>63.75</v>
      </c>
      <c r="AJ244" s="5">
        <v>57</v>
      </c>
      <c r="AK244" s="5">
        <v>98</v>
      </c>
      <c r="AL244" s="5">
        <v>98</v>
      </c>
      <c r="AM244" s="5">
        <v>98</v>
      </c>
      <c r="AN244" s="5">
        <f t="shared" si="38"/>
        <v>351</v>
      </c>
      <c r="AO244" s="5">
        <f t="shared" si="39"/>
        <v>87.75</v>
      </c>
      <c r="AP244" s="73"/>
      <c r="AQ244" s="111">
        <f>AVERAGE(Table6[[#This Row],[CA1_Average]],Table6[[#This Row],[CA2_Average]],Table6[[#This Row],[MID_Average]],Table6[[#This Row],[CA3_Average]])</f>
        <v>68.625</v>
      </c>
    </row>
    <row r="245" spans="1:43" ht="30">
      <c r="A245" s="99" t="s">
        <v>495</v>
      </c>
      <c r="B245" s="82" t="s">
        <v>496</v>
      </c>
      <c r="C245" s="4" t="s">
        <v>11</v>
      </c>
      <c r="D245" s="4" t="s">
        <v>3392</v>
      </c>
      <c r="E245" s="5">
        <v>11108343</v>
      </c>
      <c r="F245" s="5">
        <v>2389854090</v>
      </c>
      <c r="G245" s="83" t="s">
        <v>3393</v>
      </c>
      <c r="H245" s="6">
        <v>3</v>
      </c>
      <c r="I245" s="84">
        <v>300</v>
      </c>
      <c r="J245" s="79">
        <v>220</v>
      </c>
      <c r="K245" s="85">
        <v>0.73</v>
      </c>
      <c r="L245" s="11">
        <v>30000</v>
      </c>
      <c r="M245" s="5">
        <v>26317</v>
      </c>
      <c r="N245" s="12">
        <f t="shared" si="30"/>
        <v>26500</v>
      </c>
      <c r="O245" s="12">
        <f t="shared" si="31"/>
        <v>3500</v>
      </c>
      <c r="P245" s="4" t="s">
        <v>1951</v>
      </c>
      <c r="Q245" s="4" t="s">
        <v>2183</v>
      </c>
      <c r="R245" s="5">
        <v>88</v>
      </c>
      <c r="S245" s="5">
        <v>56</v>
      </c>
      <c r="T245" s="5">
        <v>66</v>
      </c>
      <c r="U245" s="5">
        <v>77</v>
      </c>
      <c r="V245" s="5">
        <f t="shared" si="32"/>
        <v>287</v>
      </c>
      <c r="W245" s="5">
        <f t="shared" si="33"/>
        <v>71.75</v>
      </c>
      <c r="X245" s="5">
        <v>98</v>
      </c>
      <c r="Y245" s="5">
        <v>54</v>
      </c>
      <c r="Z245" s="5">
        <v>39</v>
      </c>
      <c r="AA245" s="5">
        <v>49</v>
      </c>
      <c r="AB245" s="5">
        <f t="shared" si="34"/>
        <v>240</v>
      </c>
      <c r="AC245" s="5">
        <f t="shared" si="35"/>
        <v>60</v>
      </c>
      <c r="AD245" s="5">
        <v>68</v>
      </c>
      <c r="AE245" s="5">
        <v>95</v>
      </c>
      <c r="AF245" s="5">
        <v>94</v>
      </c>
      <c r="AG245" s="5">
        <v>94</v>
      </c>
      <c r="AH245" s="5">
        <f t="shared" si="36"/>
        <v>351</v>
      </c>
      <c r="AI245" s="5">
        <f t="shared" si="37"/>
        <v>87.75</v>
      </c>
      <c r="AJ245" s="5">
        <v>37</v>
      </c>
      <c r="AK245" s="5">
        <v>55</v>
      </c>
      <c r="AL245" s="5">
        <v>98</v>
      </c>
      <c r="AM245" s="5">
        <v>96</v>
      </c>
      <c r="AN245" s="5">
        <f t="shared" si="38"/>
        <v>286</v>
      </c>
      <c r="AO245" s="5">
        <f t="shared" si="39"/>
        <v>71.5</v>
      </c>
      <c r="AP245" s="73"/>
      <c r="AQ245" s="111">
        <f>AVERAGE(Table6[[#This Row],[CA1_Average]],Table6[[#This Row],[CA2_Average]],Table6[[#This Row],[MID_Average]],Table6[[#This Row],[CA3_Average]])</f>
        <v>72.75</v>
      </c>
    </row>
    <row r="246" spans="1:43" ht="30">
      <c r="A246" s="99" t="s">
        <v>497</v>
      </c>
      <c r="B246" s="82" t="s">
        <v>498</v>
      </c>
      <c r="C246" s="4" t="s">
        <v>14</v>
      </c>
      <c r="D246" s="4" t="s">
        <v>3394</v>
      </c>
      <c r="E246" s="5">
        <v>11105918</v>
      </c>
      <c r="F246" s="5">
        <v>2398916587</v>
      </c>
      <c r="G246" s="83" t="s">
        <v>3395</v>
      </c>
      <c r="H246" s="6">
        <v>3</v>
      </c>
      <c r="I246" s="84">
        <v>300</v>
      </c>
      <c r="J246" s="79">
        <v>226</v>
      </c>
      <c r="K246" s="85">
        <v>0.75</v>
      </c>
      <c r="L246" s="11">
        <v>30000</v>
      </c>
      <c r="M246" s="5">
        <v>20241</v>
      </c>
      <c r="N246" s="12">
        <f t="shared" si="30"/>
        <v>20500</v>
      </c>
      <c r="O246" s="12">
        <f t="shared" si="31"/>
        <v>9500</v>
      </c>
      <c r="P246" s="4" t="s">
        <v>1908</v>
      </c>
      <c r="Q246" s="4" t="s">
        <v>2184</v>
      </c>
      <c r="R246" s="5">
        <v>96</v>
      </c>
      <c r="S246" s="5">
        <v>62</v>
      </c>
      <c r="T246" s="5">
        <v>98</v>
      </c>
      <c r="U246" s="5">
        <v>45</v>
      </c>
      <c r="V246" s="5">
        <f t="shared" si="32"/>
        <v>301</v>
      </c>
      <c r="W246" s="5">
        <f t="shared" si="33"/>
        <v>75.25</v>
      </c>
      <c r="X246" s="5">
        <v>59</v>
      </c>
      <c r="Y246" s="5">
        <v>89</v>
      </c>
      <c r="Z246" s="5">
        <v>91</v>
      </c>
      <c r="AA246" s="5">
        <v>60</v>
      </c>
      <c r="AB246" s="5">
        <f t="shared" si="34"/>
        <v>299</v>
      </c>
      <c r="AC246" s="5">
        <f t="shared" si="35"/>
        <v>74.75</v>
      </c>
      <c r="AD246" s="5">
        <v>89</v>
      </c>
      <c r="AE246" s="5">
        <v>69</v>
      </c>
      <c r="AF246" s="5">
        <v>52</v>
      </c>
      <c r="AG246" s="5">
        <v>53</v>
      </c>
      <c r="AH246" s="5">
        <f t="shared" si="36"/>
        <v>263</v>
      </c>
      <c r="AI246" s="5">
        <f t="shared" si="37"/>
        <v>65.75</v>
      </c>
      <c r="AJ246" s="5">
        <v>52</v>
      </c>
      <c r="AK246" s="5">
        <v>87</v>
      </c>
      <c r="AL246" s="5">
        <v>48</v>
      </c>
      <c r="AM246" s="5">
        <v>48</v>
      </c>
      <c r="AN246" s="5">
        <f t="shared" si="38"/>
        <v>235</v>
      </c>
      <c r="AO246" s="5">
        <f t="shared" si="39"/>
        <v>58.75</v>
      </c>
      <c r="AP246" s="73"/>
      <c r="AQ246" s="111">
        <f>AVERAGE(Table6[[#This Row],[CA1_Average]],Table6[[#This Row],[CA2_Average]],Table6[[#This Row],[MID_Average]],Table6[[#This Row],[CA3_Average]])</f>
        <v>68.625</v>
      </c>
    </row>
    <row r="247" spans="1:43" ht="30">
      <c r="A247" s="99" t="s">
        <v>499</v>
      </c>
      <c r="B247" s="82" t="s">
        <v>500</v>
      </c>
      <c r="C247" s="4" t="s">
        <v>14</v>
      </c>
      <c r="D247" s="4" t="s">
        <v>3396</v>
      </c>
      <c r="E247" s="5">
        <v>11101057</v>
      </c>
      <c r="F247" s="5">
        <v>2414795084</v>
      </c>
      <c r="G247" s="83" t="s">
        <v>3397</v>
      </c>
      <c r="H247" s="6">
        <v>3</v>
      </c>
      <c r="I247" s="84">
        <v>300</v>
      </c>
      <c r="J247" s="79">
        <v>234</v>
      </c>
      <c r="K247" s="85">
        <v>0.78</v>
      </c>
      <c r="L247" s="11">
        <v>30000</v>
      </c>
      <c r="M247" s="5">
        <v>24259</v>
      </c>
      <c r="N247" s="12">
        <f t="shared" si="30"/>
        <v>24500</v>
      </c>
      <c r="O247" s="12">
        <f t="shared" si="31"/>
        <v>5500</v>
      </c>
      <c r="P247" s="4" t="s">
        <v>1868</v>
      </c>
      <c r="Q247" s="4" t="s">
        <v>2185</v>
      </c>
      <c r="R247" s="5">
        <v>35</v>
      </c>
      <c r="S247" s="5">
        <v>66</v>
      </c>
      <c r="T247" s="5">
        <v>72</v>
      </c>
      <c r="U247" s="5">
        <v>67</v>
      </c>
      <c r="V247" s="5">
        <f t="shared" si="32"/>
        <v>240</v>
      </c>
      <c r="W247" s="5">
        <f t="shared" si="33"/>
        <v>60</v>
      </c>
      <c r="X247" s="5">
        <v>40</v>
      </c>
      <c r="Y247" s="5">
        <v>79</v>
      </c>
      <c r="Z247" s="5">
        <v>69</v>
      </c>
      <c r="AA247" s="5">
        <v>71</v>
      </c>
      <c r="AB247" s="5">
        <f t="shared" si="34"/>
        <v>259</v>
      </c>
      <c r="AC247" s="5">
        <f t="shared" si="35"/>
        <v>64.75</v>
      </c>
      <c r="AD247" s="5">
        <v>81</v>
      </c>
      <c r="AE247" s="5">
        <v>71</v>
      </c>
      <c r="AF247" s="5">
        <v>88</v>
      </c>
      <c r="AG247" s="5">
        <v>64</v>
      </c>
      <c r="AH247" s="5">
        <f t="shared" si="36"/>
        <v>304</v>
      </c>
      <c r="AI247" s="5">
        <f t="shared" si="37"/>
        <v>76</v>
      </c>
      <c r="AJ247" s="5">
        <v>64</v>
      </c>
      <c r="AK247" s="5">
        <v>72</v>
      </c>
      <c r="AL247" s="5">
        <v>84</v>
      </c>
      <c r="AM247" s="5">
        <v>71</v>
      </c>
      <c r="AN247" s="5">
        <f t="shared" si="38"/>
        <v>291</v>
      </c>
      <c r="AO247" s="5">
        <f t="shared" si="39"/>
        <v>72.75</v>
      </c>
      <c r="AP247" s="73"/>
      <c r="AQ247" s="111">
        <f>AVERAGE(Table6[[#This Row],[CA1_Average]],Table6[[#This Row],[CA2_Average]],Table6[[#This Row],[MID_Average]],Table6[[#This Row],[CA3_Average]])</f>
        <v>68.375</v>
      </c>
    </row>
    <row r="248" spans="1:43" ht="30">
      <c r="A248" s="99" t="s">
        <v>501</v>
      </c>
      <c r="B248" s="82" t="s">
        <v>502</v>
      </c>
      <c r="C248" s="4" t="s">
        <v>14</v>
      </c>
      <c r="D248" s="4" t="s">
        <v>3398</v>
      </c>
      <c r="E248" s="5">
        <v>11108474</v>
      </c>
      <c r="F248" s="5">
        <v>2417630584</v>
      </c>
      <c r="G248" s="83" t="s">
        <v>3399</v>
      </c>
      <c r="H248" s="6">
        <v>3</v>
      </c>
      <c r="I248" s="84">
        <v>300</v>
      </c>
      <c r="J248" s="79">
        <v>249</v>
      </c>
      <c r="K248" s="85">
        <v>0.83</v>
      </c>
      <c r="L248" s="11">
        <v>30000</v>
      </c>
      <c r="M248" s="5">
        <v>24238</v>
      </c>
      <c r="N248" s="12">
        <f t="shared" si="30"/>
        <v>24500</v>
      </c>
      <c r="O248" s="12">
        <f t="shared" si="31"/>
        <v>5500</v>
      </c>
      <c r="P248" s="4" t="s">
        <v>2186</v>
      </c>
      <c r="Q248" s="4" t="s">
        <v>2187</v>
      </c>
      <c r="R248" s="5">
        <v>72</v>
      </c>
      <c r="S248" s="5">
        <v>48</v>
      </c>
      <c r="T248" s="5">
        <v>58</v>
      </c>
      <c r="U248" s="5">
        <v>52</v>
      </c>
      <c r="V248" s="5">
        <f t="shared" si="32"/>
        <v>230</v>
      </c>
      <c r="W248" s="5">
        <f t="shared" si="33"/>
        <v>57.5</v>
      </c>
      <c r="X248" s="5">
        <v>47</v>
      </c>
      <c r="Y248" s="5">
        <v>67</v>
      </c>
      <c r="Z248" s="5">
        <v>87</v>
      </c>
      <c r="AA248" s="5">
        <v>68</v>
      </c>
      <c r="AB248" s="5">
        <f t="shared" si="34"/>
        <v>269</v>
      </c>
      <c r="AC248" s="5">
        <f t="shared" si="35"/>
        <v>67.25</v>
      </c>
      <c r="AD248" s="5">
        <v>55</v>
      </c>
      <c r="AE248" s="5">
        <v>84</v>
      </c>
      <c r="AF248" s="5">
        <v>81</v>
      </c>
      <c r="AG248" s="5">
        <v>77</v>
      </c>
      <c r="AH248" s="5">
        <f t="shared" si="36"/>
        <v>297</v>
      </c>
      <c r="AI248" s="5">
        <f t="shared" si="37"/>
        <v>74.25</v>
      </c>
      <c r="AJ248" s="5">
        <v>89</v>
      </c>
      <c r="AK248" s="5">
        <v>63</v>
      </c>
      <c r="AL248" s="5">
        <v>89</v>
      </c>
      <c r="AM248" s="5">
        <v>79</v>
      </c>
      <c r="AN248" s="5">
        <f t="shared" si="38"/>
        <v>320</v>
      </c>
      <c r="AO248" s="5">
        <f t="shared" si="39"/>
        <v>80</v>
      </c>
      <c r="AP248" s="73"/>
      <c r="AQ248" s="111">
        <f>AVERAGE(Table6[[#This Row],[CA1_Average]],Table6[[#This Row],[CA2_Average]],Table6[[#This Row],[MID_Average]],Table6[[#This Row],[CA3_Average]])</f>
        <v>69.75</v>
      </c>
    </row>
    <row r="249" spans="1:43" ht="30">
      <c r="A249" s="99" t="s">
        <v>503</v>
      </c>
      <c r="B249" s="82" t="s">
        <v>504</v>
      </c>
      <c r="C249" s="4" t="s">
        <v>11</v>
      </c>
      <c r="D249" s="4" t="s">
        <v>3400</v>
      </c>
      <c r="E249" s="5">
        <v>11100958</v>
      </c>
      <c r="F249" s="5">
        <v>2423341289</v>
      </c>
      <c r="G249" s="83" t="s">
        <v>3401</v>
      </c>
      <c r="H249" s="6">
        <v>3</v>
      </c>
      <c r="I249" s="84">
        <v>300</v>
      </c>
      <c r="J249" s="79">
        <v>219</v>
      </c>
      <c r="K249" s="85">
        <v>0.73</v>
      </c>
      <c r="L249" s="11">
        <v>30000</v>
      </c>
      <c r="M249" s="5">
        <v>24718</v>
      </c>
      <c r="N249" s="12">
        <f t="shared" si="30"/>
        <v>25000</v>
      </c>
      <c r="O249" s="12">
        <f t="shared" si="31"/>
        <v>5000</v>
      </c>
      <c r="P249" s="4" t="s">
        <v>1874</v>
      </c>
      <c r="Q249" s="4" t="s">
        <v>2188</v>
      </c>
      <c r="R249" s="5">
        <v>67</v>
      </c>
      <c r="S249" s="5">
        <v>69</v>
      </c>
      <c r="T249" s="5">
        <v>40</v>
      </c>
      <c r="U249" s="5">
        <v>47</v>
      </c>
      <c r="V249" s="5">
        <f t="shared" si="32"/>
        <v>223</v>
      </c>
      <c r="W249" s="5">
        <f t="shared" si="33"/>
        <v>55.75</v>
      </c>
      <c r="X249" s="5">
        <v>93</v>
      </c>
      <c r="Y249" s="5">
        <v>66</v>
      </c>
      <c r="Z249" s="5">
        <v>61</v>
      </c>
      <c r="AA249" s="5">
        <v>61</v>
      </c>
      <c r="AB249" s="5">
        <f t="shared" si="34"/>
        <v>281</v>
      </c>
      <c r="AC249" s="5">
        <f t="shared" si="35"/>
        <v>70.25</v>
      </c>
      <c r="AD249" s="5">
        <v>53</v>
      </c>
      <c r="AE249" s="5">
        <v>71</v>
      </c>
      <c r="AF249" s="5">
        <v>58</v>
      </c>
      <c r="AG249" s="5">
        <v>86</v>
      </c>
      <c r="AH249" s="5">
        <f t="shared" si="36"/>
        <v>268</v>
      </c>
      <c r="AI249" s="5">
        <f t="shared" si="37"/>
        <v>67</v>
      </c>
      <c r="AJ249" s="5">
        <v>73</v>
      </c>
      <c r="AK249" s="5">
        <v>45</v>
      </c>
      <c r="AL249" s="5">
        <v>81</v>
      </c>
      <c r="AM249" s="5">
        <v>95</v>
      </c>
      <c r="AN249" s="5">
        <f t="shared" si="38"/>
        <v>294</v>
      </c>
      <c r="AO249" s="5">
        <f t="shared" si="39"/>
        <v>73.5</v>
      </c>
      <c r="AP249" s="73"/>
      <c r="AQ249" s="111">
        <f>AVERAGE(Table6[[#This Row],[CA1_Average]],Table6[[#This Row],[CA2_Average]],Table6[[#This Row],[MID_Average]],Table6[[#This Row],[CA3_Average]])</f>
        <v>66.625</v>
      </c>
    </row>
    <row r="250" spans="1:43" ht="30">
      <c r="A250" s="99" t="s">
        <v>505</v>
      </c>
      <c r="B250" s="82" t="s">
        <v>506</v>
      </c>
      <c r="C250" s="4" t="s">
        <v>14</v>
      </c>
      <c r="D250" s="4" t="s">
        <v>3402</v>
      </c>
      <c r="E250" s="5">
        <v>11104099</v>
      </c>
      <c r="F250" s="5">
        <v>2434079841</v>
      </c>
      <c r="G250" s="83" t="s">
        <v>3403</v>
      </c>
      <c r="H250" s="6">
        <v>3</v>
      </c>
      <c r="I250" s="84">
        <v>300</v>
      </c>
      <c r="J250" s="79">
        <v>248</v>
      </c>
      <c r="K250" s="85">
        <v>0.83</v>
      </c>
      <c r="L250" s="11">
        <v>30000</v>
      </c>
      <c r="M250" s="5">
        <v>29978</v>
      </c>
      <c r="N250" s="12">
        <f t="shared" si="30"/>
        <v>30000</v>
      </c>
      <c r="O250" s="12">
        <f t="shared" si="31"/>
        <v>0</v>
      </c>
      <c r="P250" s="4" t="s">
        <v>1920</v>
      </c>
      <c r="Q250" s="4" t="s">
        <v>2189</v>
      </c>
      <c r="R250" s="5">
        <v>41</v>
      </c>
      <c r="S250" s="5">
        <v>76</v>
      </c>
      <c r="T250" s="5">
        <v>52</v>
      </c>
      <c r="U250" s="5">
        <v>75</v>
      </c>
      <c r="V250" s="5">
        <f t="shared" si="32"/>
        <v>244</v>
      </c>
      <c r="W250" s="5">
        <f t="shared" si="33"/>
        <v>61</v>
      </c>
      <c r="X250" s="5">
        <v>35</v>
      </c>
      <c r="Y250" s="5">
        <v>97</v>
      </c>
      <c r="Z250" s="5">
        <v>43</v>
      </c>
      <c r="AA250" s="5">
        <v>60</v>
      </c>
      <c r="AB250" s="5">
        <f t="shared" si="34"/>
        <v>235</v>
      </c>
      <c r="AC250" s="5">
        <f t="shared" si="35"/>
        <v>58.75</v>
      </c>
      <c r="AD250" s="5">
        <v>65</v>
      </c>
      <c r="AE250" s="5">
        <v>63</v>
      </c>
      <c r="AF250" s="5">
        <v>92</v>
      </c>
      <c r="AG250" s="5">
        <v>39</v>
      </c>
      <c r="AH250" s="5">
        <f t="shared" si="36"/>
        <v>259</v>
      </c>
      <c r="AI250" s="5">
        <f t="shared" si="37"/>
        <v>64.75</v>
      </c>
      <c r="AJ250" s="5">
        <v>42</v>
      </c>
      <c r="AK250" s="5">
        <v>70</v>
      </c>
      <c r="AL250" s="5">
        <v>52</v>
      </c>
      <c r="AM250" s="5">
        <v>68</v>
      </c>
      <c r="AN250" s="5">
        <f t="shared" si="38"/>
        <v>232</v>
      </c>
      <c r="AO250" s="5">
        <f t="shared" si="39"/>
        <v>58</v>
      </c>
      <c r="AP250" s="73"/>
      <c r="AQ250" s="111">
        <f>AVERAGE(Table6[[#This Row],[CA1_Average]],Table6[[#This Row],[CA2_Average]],Table6[[#This Row],[MID_Average]],Table6[[#This Row],[CA3_Average]])</f>
        <v>60.625</v>
      </c>
    </row>
    <row r="251" spans="1:43" ht="30">
      <c r="A251" s="99" t="s">
        <v>507</v>
      </c>
      <c r="B251" s="82" t="s">
        <v>508</v>
      </c>
      <c r="C251" s="4" t="s">
        <v>11</v>
      </c>
      <c r="D251" s="4" t="s">
        <v>3404</v>
      </c>
      <c r="E251" s="5">
        <v>11102819</v>
      </c>
      <c r="F251" s="5">
        <v>2435717336</v>
      </c>
      <c r="G251" s="83" t="s">
        <v>3405</v>
      </c>
      <c r="H251" s="6">
        <v>3</v>
      </c>
      <c r="I251" s="84">
        <v>300</v>
      </c>
      <c r="J251" s="79">
        <v>217</v>
      </c>
      <c r="K251" s="85">
        <v>0.72</v>
      </c>
      <c r="L251" s="11">
        <v>30000</v>
      </c>
      <c r="M251" s="5">
        <v>27572</v>
      </c>
      <c r="N251" s="12">
        <f t="shared" si="30"/>
        <v>28000</v>
      </c>
      <c r="O251" s="12">
        <f t="shared" si="31"/>
        <v>2000</v>
      </c>
      <c r="P251" s="4" t="s">
        <v>2190</v>
      </c>
      <c r="Q251" s="4" t="s">
        <v>2191</v>
      </c>
      <c r="R251" s="5">
        <v>87</v>
      </c>
      <c r="S251" s="5">
        <v>36</v>
      </c>
      <c r="T251" s="5">
        <v>79</v>
      </c>
      <c r="U251" s="5">
        <v>71</v>
      </c>
      <c r="V251" s="5">
        <f t="shared" si="32"/>
        <v>273</v>
      </c>
      <c r="W251" s="5">
        <f t="shared" si="33"/>
        <v>68.25</v>
      </c>
      <c r="X251" s="5">
        <v>76</v>
      </c>
      <c r="Y251" s="5">
        <v>62</v>
      </c>
      <c r="Z251" s="5">
        <v>89</v>
      </c>
      <c r="AA251" s="5">
        <v>62</v>
      </c>
      <c r="AB251" s="5">
        <f t="shared" si="34"/>
        <v>289</v>
      </c>
      <c r="AC251" s="5">
        <f t="shared" si="35"/>
        <v>72.25</v>
      </c>
      <c r="AD251" s="5">
        <v>35</v>
      </c>
      <c r="AE251" s="5">
        <v>59</v>
      </c>
      <c r="AF251" s="5">
        <v>61</v>
      </c>
      <c r="AG251" s="5">
        <v>60</v>
      </c>
      <c r="AH251" s="5">
        <f t="shared" si="36"/>
        <v>215</v>
      </c>
      <c r="AI251" s="5">
        <f t="shared" si="37"/>
        <v>53.75</v>
      </c>
      <c r="AJ251" s="5">
        <v>45</v>
      </c>
      <c r="AK251" s="5">
        <v>93</v>
      </c>
      <c r="AL251" s="5">
        <v>49</v>
      </c>
      <c r="AM251" s="5">
        <v>44</v>
      </c>
      <c r="AN251" s="5">
        <f t="shared" si="38"/>
        <v>231</v>
      </c>
      <c r="AO251" s="5">
        <f t="shared" si="39"/>
        <v>57.75</v>
      </c>
      <c r="AP251" s="73"/>
      <c r="AQ251" s="111">
        <f>AVERAGE(Table6[[#This Row],[CA1_Average]],Table6[[#This Row],[CA2_Average]],Table6[[#This Row],[MID_Average]],Table6[[#This Row],[CA3_Average]])</f>
        <v>63</v>
      </c>
    </row>
    <row r="252" spans="1:43" ht="30">
      <c r="A252" s="99" t="s">
        <v>509</v>
      </c>
      <c r="B252" s="82" t="s">
        <v>510</v>
      </c>
      <c r="C252" s="4" t="s">
        <v>14</v>
      </c>
      <c r="D252" s="4" t="s">
        <v>3406</v>
      </c>
      <c r="E252" s="5">
        <v>11103928</v>
      </c>
      <c r="F252" s="5">
        <v>2457443814</v>
      </c>
      <c r="G252" s="83" t="s">
        <v>3407</v>
      </c>
      <c r="H252" s="6">
        <v>3</v>
      </c>
      <c r="I252" s="84">
        <v>300</v>
      </c>
      <c r="J252" s="79">
        <v>293</v>
      </c>
      <c r="K252" s="85">
        <v>0.98</v>
      </c>
      <c r="L252" s="11">
        <v>30000</v>
      </c>
      <c r="M252" s="5">
        <v>19575</v>
      </c>
      <c r="N252" s="12">
        <f t="shared" si="30"/>
        <v>20000</v>
      </c>
      <c r="O252" s="12">
        <f t="shared" si="31"/>
        <v>10000</v>
      </c>
      <c r="P252" s="4" t="s">
        <v>2132</v>
      </c>
      <c r="Q252" s="4" t="s">
        <v>2192</v>
      </c>
      <c r="R252" s="5">
        <v>93</v>
      </c>
      <c r="S252" s="5">
        <v>73</v>
      </c>
      <c r="T252" s="5">
        <v>45</v>
      </c>
      <c r="U252" s="5">
        <v>52</v>
      </c>
      <c r="V252" s="5">
        <f t="shared" si="32"/>
        <v>263</v>
      </c>
      <c r="W252" s="5">
        <f t="shared" si="33"/>
        <v>65.75</v>
      </c>
      <c r="X252" s="5">
        <v>54</v>
      </c>
      <c r="Y252" s="5">
        <v>39</v>
      </c>
      <c r="Z252" s="5">
        <v>83</v>
      </c>
      <c r="AA252" s="5">
        <v>63</v>
      </c>
      <c r="AB252" s="5">
        <f t="shared" si="34"/>
        <v>239</v>
      </c>
      <c r="AC252" s="5">
        <f t="shared" si="35"/>
        <v>59.75</v>
      </c>
      <c r="AD252" s="5">
        <v>50</v>
      </c>
      <c r="AE252" s="5">
        <v>40</v>
      </c>
      <c r="AF252" s="5">
        <v>44</v>
      </c>
      <c r="AG252" s="5">
        <v>77</v>
      </c>
      <c r="AH252" s="5">
        <f t="shared" si="36"/>
        <v>211</v>
      </c>
      <c r="AI252" s="5">
        <f t="shared" si="37"/>
        <v>52.75</v>
      </c>
      <c r="AJ252" s="5">
        <v>40</v>
      </c>
      <c r="AK252" s="5">
        <v>47</v>
      </c>
      <c r="AL252" s="5">
        <v>79</v>
      </c>
      <c r="AM252" s="5">
        <v>74</v>
      </c>
      <c r="AN252" s="5">
        <f t="shared" si="38"/>
        <v>240</v>
      </c>
      <c r="AO252" s="5">
        <f t="shared" si="39"/>
        <v>60</v>
      </c>
      <c r="AP252" s="73"/>
      <c r="AQ252" s="111">
        <f>AVERAGE(Table6[[#This Row],[CA1_Average]],Table6[[#This Row],[CA2_Average]],Table6[[#This Row],[MID_Average]],Table6[[#This Row],[CA3_Average]])</f>
        <v>59.5625</v>
      </c>
    </row>
    <row r="253" spans="1:43" ht="30">
      <c r="A253" s="99" t="s">
        <v>511</v>
      </c>
      <c r="B253" s="82" t="s">
        <v>512</v>
      </c>
      <c r="C253" s="4" t="s">
        <v>14</v>
      </c>
      <c r="D253" s="4" t="s">
        <v>3408</v>
      </c>
      <c r="E253" s="5">
        <v>11102412</v>
      </c>
      <c r="F253" s="5">
        <v>2466854425</v>
      </c>
      <c r="G253" s="83" t="s">
        <v>3409</v>
      </c>
      <c r="H253" s="6">
        <v>3</v>
      </c>
      <c r="I253" s="84">
        <v>300</v>
      </c>
      <c r="J253" s="79">
        <v>230</v>
      </c>
      <c r="K253" s="85">
        <v>0.77</v>
      </c>
      <c r="L253" s="11">
        <v>30000</v>
      </c>
      <c r="M253" s="5">
        <v>21829</v>
      </c>
      <c r="N253" s="12">
        <f t="shared" si="30"/>
        <v>22000</v>
      </c>
      <c r="O253" s="12">
        <f t="shared" si="31"/>
        <v>8000</v>
      </c>
      <c r="P253" s="4" t="s">
        <v>2193</v>
      </c>
      <c r="Q253" s="4" t="s">
        <v>2194</v>
      </c>
      <c r="R253" s="5">
        <v>40</v>
      </c>
      <c r="S253" s="5">
        <v>87</v>
      </c>
      <c r="T253" s="5">
        <v>37</v>
      </c>
      <c r="U253" s="5">
        <v>92</v>
      </c>
      <c r="V253" s="5">
        <f t="shared" si="32"/>
        <v>256</v>
      </c>
      <c r="W253" s="5">
        <f t="shared" si="33"/>
        <v>64</v>
      </c>
      <c r="X253" s="5">
        <v>74</v>
      </c>
      <c r="Y253" s="5">
        <v>66</v>
      </c>
      <c r="Z253" s="5">
        <v>43</v>
      </c>
      <c r="AA253" s="5">
        <v>59</v>
      </c>
      <c r="AB253" s="5">
        <f t="shared" si="34"/>
        <v>242</v>
      </c>
      <c r="AC253" s="5">
        <f t="shared" si="35"/>
        <v>60.5</v>
      </c>
      <c r="AD253" s="5">
        <v>72</v>
      </c>
      <c r="AE253" s="5">
        <v>76</v>
      </c>
      <c r="AF253" s="5">
        <v>83</v>
      </c>
      <c r="AG253" s="5">
        <v>41</v>
      </c>
      <c r="AH253" s="5">
        <f t="shared" si="36"/>
        <v>272</v>
      </c>
      <c r="AI253" s="5">
        <f t="shared" si="37"/>
        <v>68</v>
      </c>
      <c r="AJ253" s="5">
        <v>89</v>
      </c>
      <c r="AK253" s="5">
        <v>54</v>
      </c>
      <c r="AL253" s="5">
        <v>51</v>
      </c>
      <c r="AM253" s="5">
        <v>88</v>
      </c>
      <c r="AN253" s="5">
        <f t="shared" si="38"/>
        <v>282</v>
      </c>
      <c r="AO253" s="5">
        <f t="shared" si="39"/>
        <v>70.5</v>
      </c>
      <c r="AP253" s="73"/>
      <c r="AQ253" s="111">
        <f>AVERAGE(Table6[[#This Row],[CA1_Average]],Table6[[#This Row],[CA2_Average]],Table6[[#This Row],[MID_Average]],Table6[[#This Row],[CA3_Average]])</f>
        <v>65.75</v>
      </c>
    </row>
    <row r="254" spans="1:43" ht="30">
      <c r="A254" s="99" t="s">
        <v>513</v>
      </c>
      <c r="B254" s="82" t="s">
        <v>514</v>
      </c>
      <c r="C254" s="4" t="s">
        <v>11</v>
      </c>
      <c r="D254" s="4" t="s">
        <v>3410</v>
      </c>
      <c r="E254" s="5">
        <v>11104167</v>
      </c>
      <c r="F254" s="5">
        <v>2481340215</v>
      </c>
      <c r="G254" s="83" t="s">
        <v>3411</v>
      </c>
      <c r="H254" s="6">
        <v>3</v>
      </c>
      <c r="I254" s="84">
        <v>300</v>
      </c>
      <c r="J254" s="79">
        <v>285</v>
      </c>
      <c r="K254" s="85">
        <v>0.95</v>
      </c>
      <c r="L254" s="11">
        <v>30000</v>
      </c>
      <c r="M254" s="5">
        <v>18256</v>
      </c>
      <c r="N254" s="12">
        <f t="shared" si="30"/>
        <v>18500</v>
      </c>
      <c r="O254" s="12">
        <f t="shared" si="31"/>
        <v>11500</v>
      </c>
      <c r="P254" s="4" t="s">
        <v>2102</v>
      </c>
      <c r="Q254" s="4" t="s">
        <v>2195</v>
      </c>
      <c r="R254" s="5">
        <v>90</v>
      </c>
      <c r="S254" s="5">
        <v>35</v>
      </c>
      <c r="T254" s="5">
        <v>46</v>
      </c>
      <c r="U254" s="5">
        <v>73</v>
      </c>
      <c r="V254" s="5">
        <f t="shared" si="32"/>
        <v>244</v>
      </c>
      <c r="W254" s="5">
        <f t="shared" si="33"/>
        <v>61</v>
      </c>
      <c r="X254" s="5">
        <v>82</v>
      </c>
      <c r="Y254" s="5">
        <v>36</v>
      </c>
      <c r="Z254" s="5">
        <v>73</v>
      </c>
      <c r="AA254" s="5">
        <v>93</v>
      </c>
      <c r="AB254" s="5">
        <f t="shared" si="34"/>
        <v>284</v>
      </c>
      <c r="AC254" s="5">
        <f t="shared" si="35"/>
        <v>71</v>
      </c>
      <c r="AD254" s="5">
        <v>84</v>
      </c>
      <c r="AE254" s="5">
        <v>66</v>
      </c>
      <c r="AF254" s="5">
        <v>78</v>
      </c>
      <c r="AG254" s="5">
        <v>47</v>
      </c>
      <c r="AH254" s="5">
        <f t="shared" si="36"/>
        <v>275</v>
      </c>
      <c r="AI254" s="5">
        <f t="shared" si="37"/>
        <v>68.75</v>
      </c>
      <c r="AJ254" s="5">
        <v>77</v>
      </c>
      <c r="AK254" s="5">
        <v>62</v>
      </c>
      <c r="AL254" s="5">
        <v>39</v>
      </c>
      <c r="AM254" s="5">
        <v>80</v>
      </c>
      <c r="AN254" s="5">
        <f t="shared" si="38"/>
        <v>258</v>
      </c>
      <c r="AO254" s="5">
        <f t="shared" si="39"/>
        <v>64.5</v>
      </c>
      <c r="AP254" s="73"/>
      <c r="AQ254" s="111">
        <f>AVERAGE(Table6[[#This Row],[CA1_Average]],Table6[[#This Row],[CA2_Average]],Table6[[#This Row],[MID_Average]],Table6[[#This Row],[CA3_Average]])</f>
        <v>66.3125</v>
      </c>
    </row>
    <row r="255" spans="1:43" ht="30">
      <c r="A255" s="99" t="s">
        <v>515</v>
      </c>
      <c r="B255" s="82" t="s">
        <v>516</v>
      </c>
      <c r="C255" s="4" t="s">
        <v>14</v>
      </c>
      <c r="D255" s="4" t="s">
        <v>3412</v>
      </c>
      <c r="E255" s="5">
        <v>11104936</v>
      </c>
      <c r="F255" s="5">
        <v>2490989218</v>
      </c>
      <c r="G255" s="83" t="s">
        <v>3413</v>
      </c>
      <c r="H255" s="6">
        <v>3</v>
      </c>
      <c r="I255" s="84">
        <v>300</v>
      </c>
      <c r="J255" s="79">
        <v>223</v>
      </c>
      <c r="K255" s="85">
        <v>0.74</v>
      </c>
      <c r="L255" s="11">
        <v>30000</v>
      </c>
      <c r="M255" s="5">
        <v>25936</v>
      </c>
      <c r="N255" s="12">
        <f t="shared" si="30"/>
        <v>26000</v>
      </c>
      <c r="O255" s="12">
        <f t="shared" si="31"/>
        <v>4000</v>
      </c>
      <c r="P255" s="4" t="s">
        <v>2105</v>
      </c>
      <c r="Q255" s="4" t="s">
        <v>2196</v>
      </c>
      <c r="R255" s="5">
        <v>82</v>
      </c>
      <c r="S255" s="5">
        <v>54</v>
      </c>
      <c r="T255" s="5">
        <v>76</v>
      </c>
      <c r="U255" s="5">
        <v>86</v>
      </c>
      <c r="V255" s="5">
        <f t="shared" si="32"/>
        <v>298</v>
      </c>
      <c r="W255" s="5">
        <f t="shared" si="33"/>
        <v>74.5</v>
      </c>
      <c r="X255" s="5">
        <v>86</v>
      </c>
      <c r="Y255" s="5">
        <v>59</v>
      </c>
      <c r="Z255" s="5">
        <v>95</v>
      </c>
      <c r="AA255" s="5">
        <v>77</v>
      </c>
      <c r="AB255" s="5">
        <f t="shared" si="34"/>
        <v>317</v>
      </c>
      <c r="AC255" s="5">
        <f t="shared" si="35"/>
        <v>79.25</v>
      </c>
      <c r="AD255" s="5">
        <v>51</v>
      </c>
      <c r="AE255" s="5">
        <v>64</v>
      </c>
      <c r="AF255" s="5">
        <v>35</v>
      </c>
      <c r="AG255" s="5">
        <v>35</v>
      </c>
      <c r="AH255" s="5">
        <f t="shared" si="36"/>
        <v>185</v>
      </c>
      <c r="AI255" s="5">
        <f t="shared" si="37"/>
        <v>46.25</v>
      </c>
      <c r="AJ255" s="5">
        <v>81</v>
      </c>
      <c r="AK255" s="5">
        <v>90</v>
      </c>
      <c r="AL255" s="5">
        <v>69</v>
      </c>
      <c r="AM255" s="5">
        <v>57</v>
      </c>
      <c r="AN255" s="5">
        <f t="shared" si="38"/>
        <v>297</v>
      </c>
      <c r="AO255" s="5">
        <f t="shared" si="39"/>
        <v>74.25</v>
      </c>
      <c r="AP255" s="73"/>
      <c r="AQ255" s="111">
        <f>AVERAGE(Table6[[#This Row],[CA1_Average]],Table6[[#This Row],[CA2_Average]],Table6[[#This Row],[MID_Average]],Table6[[#This Row],[CA3_Average]])</f>
        <v>68.5625</v>
      </c>
    </row>
    <row r="256" spans="1:43" ht="30">
      <c r="A256" s="99" t="s">
        <v>517</v>
      </c>
      <c r="B256" s="82" t="s">
        <v>518</v>
      </c>
      <c r="C256" s="4" t="s">
        <v>11</v>
      </c>
      <c r="D256" s="4" t="s">
        <v>3414</v>
      </c>
      <c r="E256" s="5">
        <v>11101971</v>
      </c>
      <c r="F256" s="5">
        <v>2494400969</v>
      </c>
      <c r="G256" s="83" t="s">
        <v>3415</v>
      </c>
      <c r="H256" s="6">
        <v>3</v>
      </c>
      <c r="I256" s="84">
        <v>300</v>
      </c>
      <c r="J256" s="79">
        <v>288</v>
      </c>
      <c r="K256" s="85">
        <v>0.96</v>
      </c>
      <c r="L256" s="11">
        <v>30000</v>
      </c>
      <c r="M256" s="5">
        <v>20604</v>
      </c>
      <c r="N256" s="12">
        <f t="shared" si="30"/>
        <v>21000</v>
      </c>
      <c r="O256" s="12">
        <f t="shared" si="31"/>
        <v>9000</v>
      </c>
      <c r="P256" s="4" t="s">
        <v>2197</v>
      </c>
      <c r="Q256" s="4" t="s">
        <v>2198</v>
      </c>
      <c r="R256" s="5">
        <v>47</v>
      </c>
      <c r="S256" s="5">
        <v>39</v>
      </c>
      <c r="T256" s="5">
        <v>88</v>
      </c>
      <c r="U256" s="5">
        <v>81</v>
      </c>
      <c r="V256" s="5">
        <f t="shared" si="32"/>
        <v>255</v>
      </c>
      <c r="W256" s="5">
        <f t="shared" si="33"/>
        <v>63.75</v>
      </c>
      <c r="X256" s="5">
        <v>85</v>
      </c>
      <c r="Y256" s="5">
        <v>49</v>
      </c>
      <c r="Z256" s="5">
        <v>53</v>
      </c>
      <c r="AA256" s="5">
        <v>45</v>
      </c>
      <c r="AB256" s="5">
        <f t="shared" si="34"/>
        <v>232</v>
      </c>
      <c r="AC256" s="5">
        <f t="shared" si="35"/>
        <v>58</v>
      </c>
      <c r="AD256" s="5">
        <v>36</v>
      </c>
      <c r="AE256" s="5">
        <v>93</v>
      </c>
      <c r="AF256" s="5">
        <v>68</v>
      </c>
      <c r="AG256" s="5">
        <v>86</v>
      </c>
      <c r="AH256" s="5">
        <f t="shared" si="36"/>
        <v>283</v>
      </c>
      <c r="AI256" s="5">
        <f t="shared" si="37"/>
        <v>70.75</v>
      </c>
      <c r="AJ256" s="5">
        <v>98</v>
      </c>
      <c r="AK256" s="5">
        <v>81</v>
      </c>
      <c r="AL256" s="5">
        <v>97</v>
      </c>
      <c r="AM256" s="5">
        <v>83</v>
      </c>
      <c r="AN256" s="5">
        <f t="shared" si="38"/>
        <v>359</v>
      </c>
      <c r="AO256" s="5">
        <f t="shared" si="39"/>
        <v>89.75</v>
      </c>
      <c r="AP256" s="73"/>
      <c r="AQ256" s="111">
        <f>AVERAGE(Table6[[#This Row],[CA1_Average]],Table6[[#This Row],[CA2_Average]],Table6[[#This Row],[MID_Average]],Table6[[#This Row],[CA3_Average]])</f>
        <v>70.5625</v>
      </c>
    </row>
    <row r="257" spans="1:43" ht="30">
      <c r="A257" s="99" t="s">
        <v>519</v>
      </c>
      <c r="B257" s="82" t="s">
        <v>520</v>
      </c>
      <c r="C257" s="4" t="s">
        <v>14</v>
      </c>
      <c r="D257" s="4" t="s">
        <v>3416</v>
      </c>
      <c r="E257" s="5">
        <v>11109211</v>
      </c>
      <c r="F257" s="5">
        <v>2502395830</v>
      </c>
      <c r="G257" s="83" t="s">
        <v>3417</v>
      </c>
      <c r="H257" s="6">
        <v>3</v>
      </c>
      <c r="I257" s="84">
        <v>300</v>
      </c>
      <c r="J257" s="79">
        <v>276</v>
      </c>
      <c r="K257" s="85">
        <v>0.92</v>
      </c>
      <c r="L257" s="11">
        <v>30000</v>
      </c>
      <c r="M257" s="5">
        <v>20479</v>
      </c>
      <c r="N257" s="12">
        <f t="shared" si="30"/>
        <v>20500</v>
      </c>
      <c r="O257" s="12">
        <f t="shared" si="31"/>
        <v>9500</v>
      </c>
      <c r="P257" s="4" t="s">
        <v>2199</v>
      </c>
      <c r="Q257" s="4" t="s">
        <v>2200</v>
      </c>
      <c r="R257" s="5">
        <v>69</v>
      </c>
      <c r="S257" s="5">
        <v>40</v>
      </c>
      <c r="T257" s="5">
        <v>96</v>
      </c>
      <c r="U257" s="5">
        <v>74</v>
      </c>
      <c r="V257" s="5">
        <f t="shared" si="32"/>
        <v>279</v>
      </c>
      <c r="W257" s="5">
        <f t="shared" si="33"/>
        <v>69.75</v>
      </c>
      <c r="X257" s="5">
        <v>86</v>
      </c>
      <c r="Y257" s="5">
        <v>79</v>
      </c>
      <c r="Z257" s="5">
        <v>94</v>
      </c>
      <c r="AA257" s="5">
        <v>45</v>
      </c>
      <c r="AB257" s="5">
        <f t="shared" si="34"/>
        <v>304</v>
      </c>
      <c r="AC257" s="5">
        <f t="shared" si="35"/>
        <v>76</v>
      </c>
      <c r="AD257" s="5">
        <v>89</v>
      </c>
      <c r="AE257" s="5">
        <v>51</v>
      </c>
      <c r="AF257" s="5">
        <v>37</v>
      </c>
      <c r="AG257" s="5">
        <v>82</v>
      </c>
      <c r="AH257" s="5">
        <f t="shared" si="36"/>
        <v>259</v>
      </c>
      <c r="AI257" s="5">
        <f t="shared" si="37"/>
        <v>64.75</v>
      </c>
      <c r="AJ257" s="5">
        <v>45</v>
      </c>
      <c r="AK257" s="5">
        <v>82</v>
      </c>
      <c r="AL257" s="5">
        <v>90</v>
      </c>
      <c r="AM257" s="5">
        <v>48</v>
      </c>
      <c r="AN257" s="5">
        <f t="shared" si="38"/>
        <v>265</v>
      </c>
      <c r="AO257" s="5">
        <f t="shared" si="39"/>
        <v>66.25</v>
      </c>
      <c r="AP257" s="73"/>
      <c r="AQ257" s="111">
        <f>AVERAGE(Table6[[#This Row],[CA1_Average]],Table6[[#This Row],[CA2_Average]],Table6[[#This Row],[MID_Average]],Table6[[#This Row],[CA3_Average]])</f>
        <v>69.1875</v>
      </c>
    </row>
    <row r="258" spans="1:43" ht="30">
      <c r="A258" s="99" t="s">
        <v>521</v>
      </c>
      <c r="B258" s="82" t="s">
        <v>522</v>
      </c>
      <c r="C258" s="4" t="s">
        <v>14</v>
      </c>
      <c r="D258" s="4" t="s">
        <v>3418</v>
      </c>
      <c r="E258" s="5">
        <v>11108422</v>
      </c>
      <c r="F258" s="5">
        <v>2521329854</v>
      </c>
      <c r="G258" s="83" t="s">
        <v>3419</v>
      </c>
      <c r="H258" s="6">
        <v>3</v>
      </c>
      <c r="I258" s="84">
        <v>300</v>
      </c>
      <c r="J258" s="79">
        <v>259</v>
      </c>
      <c r="K258" s="85">
        <v>0.86</v>
      </c>
      <c r="L258" s="11">
        <v>30000</v>
      </c>
      <c r="M258" s="5">
        <v>24343</v>
      </c>
      <c r="N258" s="12">
        <f t="shared" ref="N258:N321" si="40">CEILING(M258,500)</f>
        <v>24500</v>
      </c>
      <c r="O258" s="12">
        <f t="shared" ref="O258:O321" si="41">L258-N258</f>
        <v>5500</v>
      </c>
      <c r="P258" s="4" t="s">
        <v>2109</v>
      </c>
      <c r="Q258" s="4" t="s">
        <v>2201</v>
      </c>
      <c r="R258" s="5">
        <v>70</v>
      </c>
      <c r="S258" s="5">
        <v>80</v>
      </c>
      <c r="T258" s="5">
        <v>61</v>
      </c>
      <c r="U258" s="5">
        <v>74</v>
      </c>
      <c r="V258" s="5">
        <f t="shared" ref="V258:V321" si="42">SUM(R258:U258)</f>
        <v>285</v>
      </c>
      <c r="W258" s="5">
        <f t="shared" ref="W258:W321" si="43">AVERAGE(R258:U258)</f>
        <v>71.25</v>
      </c>
      <c r="X258" s="5">
        <v>70</v>
      </c>
      <c r="Y258" s="5">
        <v>63</v>
      </c>
      <c r="Z258" s="5">
        <v>62</v>
      </c>
      <c r="AA258" s="5">
        <v>96</v>
      </c>
      <c r="AB258" s="5">
        <f t="shared" ref="AB258:AB321" si="44">SUM(X258:AA258)</f>
        <v>291</v>
      </c>
      <c r="AC258" s="5">
        <f t="shared" ref="AC258:AC321" si="45">AVERAGE(X258:AA258)</f>
        <v>72.75</v>
      </c>
      <c r="AD258" s="5">
        <v>97</v>
      </c>
      <c r="AE258" s="5">
        <v>76</v>
      </c>
      <c r="AF258" s="5">
        <v>49</v>
      </c>
      <c r="AG258" s="5">
        <v>86</v>
      </c>
      <c r="AH258" s="5">
        <f t="shared" ref="AH258:AH321" si="46">SUM(AD258:AG258)</f>
        <v>308</v>
      </c>
      <c r="AI258" s="5">
        <f t="shared" ref="AI258:AI321" si="47">AVERAGE(AD258:AG258)</f>
        <v>77</v>
      </c>
      <c r="AJ258" s="5">
        <v>85</v>
      </c>
      <c r="AK258" s="5">
        <v>93</v>
      </c>
      <c r="AL258" s="5">
        <v>94</v>
      </c>
      <c r="AM258" s="5">
        <v>52</v>
      </c>
      <c r="AN258" s="5">
        <f t="shared" ref="AN258:AN321" si="48">SUM(AJ258:AM258)</f>
        <v>324</v>
      </c>
      <c r="AO258" s="5">
        <f t="shared" ref="AO258:AO321" si="49">AVERAGE(AJ258:AM258)</f>
        <v>81</v>
      </c>
      <c r="AP258" s="73"/>
      <c r="AQ258" s="111">
        <f>AVERAGE(Table6[[#This Row],[CA1_Average]],Table6[[#This Row],[CA2_Average]],Table6[[#This Row],[MID_Average]],Table6[[#This Row],[CA3_Average]])</f>
        <v>75.5</v>
      </c>
    </row>
    <row r="259" spans="1:43" ht="30">
      <c r="A259" s="99" t="s">
        <v>523</v>
      </c>
      <c r="B259" s="82" t="s">
        <v>524</v>
      </c>
      <c r="C259" s="4" t="s">
        <v>14</v>
      </c>
      <c r="D259" s="4" t="s">
        <v>3420</v>
      </c>
      <c r="E259" s="5">
        <v>11100532</v>
      </c>
      <c r="F259" s="5">
        <v>2524061822</v>
      </c>
      <c r="G259" s="83" t="s">
        <v>3421</v>
      </c>
      <c r="H259" s="6">
        <v>3</v>
      </c>
      <c r="I259" s="84">
        <v>300</v>
      </c>
      <c r="J259" s="79">
        <v>258</v>
      </c>
      <c r="K259" s="85">
        <v>0.86</v>
      </c>
      <c r="L259" s="11">
        <v>30000</v>
      </c>
      <c r="M259" s="5">
        <v>28971</v>
      </c>
      <c r="N259" s="12">
        <f t="shared" si="40"/>
        <v>29000</v>
      </c>
      <c r="O259" s="12">
        <f t="shared" si="41"/>
        <v>1000</v>
      </c>
      <c r="P259" s="4" t="s">
        <v>2140</v>
      </c>
      <c r="Q259" s="12">
        <v>633696</v>
      </c>
      <c r="R259" s="5">
        <v>73</v>
      </c>
      <c r="S259" s="5">
        <v>83</v>
      </c>
      <c r="T259" s="5">
        <v>97</v>
      </c>
      <c r="U259" s="5">
        <v>99</v>
      </c>
      <c r="V259" s="5">
        <f t="shared" si="42"/>
        <v>352</v>
      </c>
      <c r="W259" s="5">
        <f t="shared" si="43"/>
        <v>88</v>
      </c>
      <c r="X259" s="5">
        <v>73</v>
      </c>
      <c r="Y259" s="5">
        <v>56</v>
      </c>
      <c r="Z259" s="5">
        <v>91</v>
      </c>
      <c r="AA259" s="5">
        <v>36</v>
      </c>
      <c r="AB259" s="5">
        <f t="shared" si="44"/>
        <v>256</v>
      </c>
      <c r="AC259" s="5">
        <f t="shared" si="45"/>
        <v>64</v>
      </c>
      <c r="AD259" s="5">
        <v>74</v>
      </c>
      <c r="AE259" s="5">
        <v>45</v>
      </c>
      <c r="AF259" s="5">
        <v>60</v>
      </c>
      <c r="AG259" s="5">
        <v>90</v>
      </c>
      <c r="AH259" s="5">
        <f t="shared" si="46"/>
        <v>269</v>
      </c>
      <c r="AI259" s="5">
        <f t="shared" si="47"/>
        <v>67.25</v>
      </c>
      <c r="AJ259" s="5">
        <v>36</v>
      </c>
      <c r="AK259" s="5">
        <v>59</v>
      </c>
      <c r="AL259" s="5">
        <v>50</v>
      </c>
      <c r="AM259" s="5">
        <v>35</v>
      </c>
      <c r="AN259" s="5">
        <f t="shared" si="48"/>
        <v>180</v>
      </c>
      <c r="AO259" s="5">
        <f t="shared" si="49"/>
        <v>45</v>
      </c>
      <c r="AP259" s="73"/>
      <c r="AQ259" s="111">
        <f>AVERAGE(Table6[[#This Row],[CA1_Average]],Table6[[#This Row],[CA2_Average]],Table6[[#This Row],[MID_Average]],Table6[[#This Row],[CA3_Average]])</f>
        <v>66.0625</v>
      </c>
    </row>
    <row r="260" spans="1:43" ht="30">
      <c r="A260" s="99" t="s">
        <v>525</v>
      </c>
      <c r="B260" s="82" t="s">
        <v>526</v>
      </c>
      <c r="C260" s="4" t="s">
        <v>11</v>
      </c>
      <c r="D260" s="4" t="s">
        <v>3422</v>
      </c>
      <c r="E260" s="5">
        <v>11101510</v>
      </c>
      <c r="F260" s="5">
        <v>2541690533</v>
      </c>
      <c r="G260" s="83" t="s">
        <v>3423</v>
      </c>
      <c r="H260" s="6">
        <v>3</v>
      </c>
      <c r="I260" s="84">
        <v>300</v>
      </c>
      <c r="J260" s="79">
        <v>220</v>
      </c>
      <c r="K260" s="85">
        <v>0.73</v>
      </c>
      <c r="L260" s="11">
        <v>30000</v>
      </c>
      <c r="M260" s="5">
        <v>24671</v>
      </c>
      <c r="N260" s="12">
        <f t="shared" si="40"/>
        <v>25000</v>
      </c>
      <c r="O260" s="12">
        <f t="shared" si="41"/>
        <v>5000</v>
      </c>
      <c r="P260" s="4" t="s">
        <v>2011</v>
      </c>
      <c r="Q260" s="4" t="s">
        <v>2202</v>
      </c>
      <c r="R260" s="5">
        <v>48</v>
      </c>
      <c r="S260" s="5">
        <v>67</v>
      </c>
      <c r="T260" s="5">
        <v>49</v>
      </c>
      <c r="U260" s="5">
        <v>56</v>
      </c>
      <c r="V260" s="5">
        <f t="shared" si="42"/>
        <v>220</v>
      </c>
      <c r="W260" s="5">
        <f t="shared" si="43"/>
        <v>55</v>
      </c>
      <c r="X260" s="5">
        <v>90</v>
      </c>
      <c r="Y260" s="5">
        <v>77</v>
      </c>
      <c r="Z260" s="5">
        <v>37</v>
      </c>
      <c r="AA260" s="5">
        <v>86</v>
      </c>
      <c r="AB260" s="5">
        <f t="shared" si="44"/>
        <v>290</v>
      </c>
      <c r="AC260" s="5">
        <f t="shared" si="45"/>
        <v>72.5</v>
      </c>
      <c r="AD260" s="5">
        <v>88</v>
      </c>
      <c r="AE260" s="5">
        <v>54</v>
      </c>
      <c r="AF260" s="5">
        <v>90</v>
      </c>
      <c r="AG260" s="5">
        <v>64</v>
      </c>
      <c r="AH260" s="5">
        <f t="shared" si="46"/>
        <v>296</v>
      </c>
      <c r="AI260" s="5">
        <f t="shared" si="47"/>
        <v>74</v>
      </c>
      <c r="AJ260" s="5">
        <v>80</v>
      </c>
      <c r="AK260" s="5">
        <v>76</v>
      </c>
      <c r="AL260" s="5">
        <v>92</v>
      </c>
      <c r="AM260" s="5">
        <v>50</v>
      </c>
      <c r="AN260" s="5">
        <f t="shared" si="48"/>
        <v>298</v>
      </c>
      <c r="AO260" s="5">
        <f t="shared" si="49"/>
        <v>74.5</v>
      </c>
      <c r="AP260" s="73"/>
      <c r="AQ260" s="111">
        <f>AVERAGE(Table6[[#This Row],[CA1_Average]],Table6[[#This Row],[CA2_Average]],Table6[[#This Row],[MID_Average]],Table6[[#This Row],[CA3_Average]])</f>
        <v>69</v>
      </c>
    </row>
    <row r="261" spans="1:43" ht="30">
      <c r="A261" s="99" t="s">
        <v>527</v>
      </c>
      <c r="B261" s="82" t="s">
        <v>528</v>
      </c>
      <c r="C261" s="4" t="s">
        <v>14</v>
      </c>
      <c r="D261" s="4" t="s">
        <v>3377</v>
      </c>
      <c r="E261" s="5">
        <v>11100923</v>
      </c>
      <c r="F261" s="5">
        <v>2552227600</v>
      </c>
      <c r="G261" s="83" t="s">
        <v>3424</v>
      </c>
      <c r="H261" s="6">
        <v>3</v>
      </c>
      <c r="I261" s="84">
        <v>300</v>
      </c>
      <c r="J261" s="79">
        <v>234</v>
      </c>
      <c r="K261" s="85">
        <v>0.78</v>
      </c>
      <c r="L261" s="11">
        <v>30000</v>
      </c>
      <c r="M261" s="5">
        <v>22704</v>
      </c>
      <c r="N261" s="12">
        <f t="shared" si="40"/>
        <v>23000</v>
      </c>
      <c r="O261" s="12">
        <f t="shared" si="41"/>
        <v>7000</v>
      </c>
      <c r="P261" s="4" t="s">
        <v>1937</v>
      </c>
      <c r="Q261" s="4" t="s">
        <v>2203</v>
      </c>
      <c r="R261" s="5">
        <v>51</v>
      </c>
      <c r="S261" s="5">
        <v>77</v>
      </c>
      <c r="T261" s="5">
        <v>68</v>
      </c>
      <c r="U261" s="5">
        <v>91</v>
      </c>
      <c r="V261" s="5">
        <f t="shared" si="42"/>
        <v>287</v>
      </c>
      <c r="W261" s="5">
        <f t="shared" si="43"/>
        <v>71.75</v>
      </c>
      <c r="X261" s="5">
        <v>47</v>
      </c>
      <c r="Y261" s="5">
        <v>52</v>
      </c>
      <c r="Z261" s="5">
        <v>92</v>
      </c>
      <c r="AA261" s="5">
        <v>94</v>
      </c>
      <c r="AB261" s="5">
        <f t="shared" si="44"/>
        <v>285</v>
      </c>
      <c r="AC261" s="5">
        <f t="shared" si="45"/>
        <v>71.25</v>
      </c>
      <c r="AD261" s="5">
        <v>42</v>
      </c>
      <c r="AE261" s="5">
        <v>36</v>
      </c>
      <c r="AF261" s="5">
        <v>44</v>
      </c>
      <c r="AG261" s="5">
        <v>51</v>
      </c>
      <c r="AH261" s="5">
        <f t="shared" si="46"/>
        <v>173</v>
      </c>
      <c r="AI261" s="5">
        <f t="shared" si="47"/>
        <v>43.25</v>
      </c>
      <c r="AJ261" s="5">
        <v>46</v>
      </c>
      <c r="AK261" s="5">
        <v>56</v>
      </c>
      <c r="AL261" s="5">
        <v>60</v>
      </c>
      <c r="AM261" s="5">
        <v>45</v>
      </c>
      <c r="AN261" s="5">
        <f t="shared" si="48"/>
        <v>207</v>
      </c>
      <c r="AO261" s="5">
        <f t="shared" si="49"/>
        <v>51.75</v>
      </c>
      <c r="AP261" s="73"/>
      <c r="AQ261" s="111">
        <f>AVERAGE(Table6[[#This Row],[CA1_Average]],Table6[[#This Row],[CA2_Average]],Table6[[#This Row],[MID_Average]],Table6[[#This Row],[CA3_Average]])</f>
        <v>59.5</v>
      </c>
    </row>
    <row r="262" spans="1:43" ht="30">
      <c r="A262" s="99" t="s">
        <v>529</v>
      </c>
      <c r="B262" s="82" t="s">
        <v>530</v>
      </c>
      <c r="C262" s="4" t="s">
        <v>11</v>
      </c>
      <c r="D262" s="4" t="s">
        <v>3425</v>
      </c>
      <c r="E262" s="5">
        <v>11106507</v>
      </c>
      <c r="F262" s="5">
        <v>2552937164</v>
      </c>
      <c r="G262" s="83" t="s">
        <v>3426</v>
      </c>
      <c r="H262" s="6">
        <v>3</v>
      </c>
      <c r="I262" s="84">
        <v>300</v>
      </c>
      <c r="J262" s="79">
        <v>274</v>
      </c>
      <c r="K262" s="85">
        <v>0.91</v>
      </c>
      <c r="L262" s="11">
        <v>30000</v>
      </c>
      <c r="M262" s="5">
        <v>22866</v>
      </c>
      <c r="N262" s="12">
        <f t="shared" si="40"/>
        <v>23000</v>
      </c>
      <c r="O262" s="12">
        <f t="shared" si="41"/>
        <v>7000</v>
      </c>
      <c r="P262" s="4" t="s">
        <v>2045</v>
      </c>
      <c r="Q262" s="4" t="s">
        <v>2204</v>
      </c>
      <c r="R262" s="5">
        <v>87</v>
      </c>
      <c r="S262" s="5">
        <v>93</v>
      </c>
      <c r="T262" s="5">
        <v>89</v>
      </c>
      <c r="U262" s="5">
        <v>50</v>
      </c>
      <c r="V262" s="5">
        <f t="shared" si="42"/>
        <v>319</v>
      </c>
      <c r="W262" s="5">
        <f t="shared" si="43"/>
        <v>79.75</v>
      </c>
      <c r="X262" s="5">
        <v>88</v>
      </c>
      <c r="Y262" s="5">
        <v>86</v>
      </c>
      <c r="Z262" s="5">
        <v>80</v>
      </c>
      <c r="AA262" s="5">
        <v>97</v>
      </c>
      <c r="AB262" s="5">
        <f t="shared" si="44"/>
        <v>351</v>
      </c>
      <c r="AC262" s="5">
        <f t="shared" si="45"/>
        <v>87.75</v>
      </c>
      <c r="AD262" s="5">
        <v>87</v>
      </c>
      <c r="AE262" s="5">
        <v>97</v>
      </c>
      <c r="AF262" s="5">
        <v>85</v>
      </c>
      <c r="AG262" s="5">
        <v>88</v>
      </c>
      <c r="AH262" s="5">
        <f t="shared" si="46"/>
        <v>357</v>
      </c>
      <c r="AI262" s="5">
        <f t="shared" si="47"/>
        <v>89.25</v>
      </c>
      <c r="AJ262" s="5">
        <v>87</v>
      </c>
      <c r="AK262" s="5">
        <v>95</v>
      </c>
      <c r="AL262" s="5">
        <v>44</v>
      </c>
      <c r="AM262" s="5">
        <v>53</v>
      </c>
      <c r="AN262" s="5">
        <f t="shared" si="48"/>
        <v>279</v>
      </c>
      <c r="AO262" s="5">
        <f t="shared" si="49"/>
        <v>69.75</v>
      </c>
      <c r="AP262" s="73"/>
      <c r="AQ262" s="111">
        <f>AVERAGE(Table6[[#This Row],[CA1_Average]],Table6[[#This Row],[CA2_Average]],Table6[[#This Row],[MID_Average]],Table6[[#This Row],[CA3_Average]])</f>
        <v>81.625</v>
      </c>
    </row>
    <row r="263" spans="1:43" ht="30">
      <c r="A263" s="99" t="s">
        <v>531</v>
      </c>
      <c r="B263" s="82" t="s">
        <v>532</v>
      </c>
      <c r="C263" s="4" t="s">
        <v>14</v>
      </c>
      <c r="D263" s="4" t="s">
        <v>3427</v>
      </c>
      <c r="E263" s="5">
        <v>11109045</v>
      </c>
      <c r="F263" s="5">
        <v>2558161872</v>
      </c>
      <c r="G263" s="83" t="s">
        <v>3428</v>
      </c>
      <c r="H263" s="6">
        <v>3</v>
      </c>
      <c r="I263" s="84">
        <v>300</v>
      </c>
      <c r="J263" s="79">
        <v>288</v>
      </c>
      <c r="K263" s="85">
        <v>0.96</v>
      </c>
      <c r="L263" s="11">
        <v>30000</v>
      </c>
      <c r="M263" s="5">
        <v>26295</v>
      </c>
      <c r="N263" s="12">
        <f t="shared" si="40"/>
        <v>26500</v>
      </c>
      <c r="O263" s="12">
        <f t="shared" si="41"/>
        <v>3500</v>
      </c>
      <c r="P263" s="4" t="s">
        <v>2119</v>
      </c>
      <c r="Q263" s="4" t="s">
        <v>2205</v>
      </c>
      <c r="R263" s="5">
        <v>99</v>
      </c>
      <c r="S263" s="5">
        <v>76</v>
      </c>
      <c r="T263" s="5">
        <v>37</v>
      </c>
      <c r="U263" s="5">
        <v>62</v>
      </c>
      <c r="V263" s="5">
        <f t="shared" si="42"/>
        <v>274</v>
      </c>
      <c r="W263" s="5">
        <f t="shared" si="43"/>
        <v>68.5</v>
      </c>
      <c r="X263" s="5">
        <v>66</v>
      </c>
      <c r="Y263" s="5">
        <v>66</v>
      </c>
      <c r="Z263" s="5">
        <v>39</v>
      </c>
      <c r="AA263" s="5">
        <v>98</v>
      </c>
      <c r="AB263" s="5">
        <f t="shared" si="44"/>
        <v>269</v>
      </c>
      <c r="AC263" s="5">
        <f t="shared" si="45"/>
        <v>67.25</v>
      </c>
      <c r="AD263" s="5">
        <v>87</v>
      </c>
      <c r="AE263" s="5">
        <v>68</v>
      </c>
      <c r="AF263" s="5">
        <v>66</v>
      </c>
      <c r="AG263" s="5">
        <v>62</v>
      </c>
      <c r="AH263" s="5">
        <f t="shared" si="46"/>
        <v>283</v>
      </c>
      <c r="AI263" s="5">
        <f t="shared" si="47"/>
        <v>70.75</v>
      </c>
      <c r="AJ263" s="5">
        <v>70</v>
      </c>
      <c r="AK263" s="5">
        <v>68</v>
      </c>
      <c r="AL263" s="5">
        <v>40</v>
      </c>
      <c r="AM263" s="5">
        <v>46</v>
      </c>
      <c r="AN263" s="5">
        <f t="shared" si="48"/>
        <v>224</v>
      </c>
      <c r="AO263" s="5">
        <f t="shared" si="49"/>
        <v>56</v>
      </c>
      <c r="AP263" s="73"/>
      <c r="AQ263" s="111">
        <f>AVERAGE(Table6[[#This Row],[CA1_Average]],Table6[[#This Row],[CA2_Average]],Table6[[#This Row],[MID_Average]],Table6[[#This Row],[CA3_Average]])</f>
        <v>65.625</v>
      </c>
    </row>
    <row r="264" spans="1:43" ht="30">
      <c r="A264" s="99" t="s">
        <v>533</v>
      </c>
      <c r="B264" s="82" t="s">
        <v>534</v>
      </c>
      <c r="C264" s="4" t="s">
        <v>14</v>
      </c>
      <c r="D264" s="4" t="s">
        <v>3384</v>
      </c>
      <c r="E264" s="5">
        <v>11109612</v>
      </c>
      <c r="F264" s="5">
        <v>2562581388</v>
      </c>
      <c r="G264" s="83" t="s">
        <v>3429</v>
      </c>
      <c r="H264" s="6">
        <v>3</v>
      </c>
      <c r="I264" s="84">
        <v>300</v>
      </c>
      <c r="J264" s="79">
        <v>278</v>
      </c>
      <c r="K264" s="85">
        <v>0.93</v>
      </c>
      <c r="L264" s="11">
        <v>30000</v>
      </c>
      <c r="M264" s="5">
        <v>19300</v>
      </c>
      <c r="N264" s="12">
        <f t="shared" si="40"/>
        <v>19500</v>
      </c>
      <c r="O264" s="12">
        <f t="shared" si="41"/>
        <v>10500</v>
      </c>
      <c r="P264" s="4" t="s">
        <v>2049</v>
      </c>
      <c r="Q264" s="4" t="s">
        <v>2206</v>
      </c>
      <c r="R264" s="5">
        <v>92</v>
      </c>
      <c r="S264" s="5">
        <v>69</v>
      </c>
      <c r="T264" s="5">
        <v>55</v>
      </c>
      <c r="U264" s="5">
        <v>50</v>
      </c>
      <c r="V264" s="5">
        <f t="shared" si="42"/>
        <v>266</v>
      </c>
      <c r="W264" s="5">
        <f t="shared" si="43"/>
        <v>66.5</v>
      </c>
      <c r="X264" s="5">
        <v>47</v>
      </c>
      <c r="Y264" s="5">
        <v>89</v>
      </c>
      <c r="Z264" s="5">
        <v>71</v>
      </c>
      <c r="AA264" s="5">
        <v>88</v>
      </c>
      <c r="AB264" s="5">
        <f t="shared" si="44"/>
        <v>295</v>
      </c>
      <c r="AC264" s="5">
        <f t="shared" si="45"/>
        <v>73.75</v>
      </c>
      <c r="AD264" s="5">
        <v>45</v>
      </c>
      <c r="AE264" s="5">
        <v>69</v>
      </c>
      <c r="AF264" s="5">
        <v>46</v>
      </c>
      <c r="AG264" s="5">
        <v>52</v>
      </c>
      <c r="AH264" s="5">
        <f t="shared" si="46"/>
        <v>212</v>
      </c>
      <c r="AI264" s="5">
        <f t="shared" si="47"/>
        <v>53</v>
      </c>
      <c r="AJ264" s="5">
        <v>46</v>
      </c>
      <c r="AK264" s="5">
        <v>98</v>
      </c>
      <c r="AL264" s="5">
        <v>39</v>
      </c>
      <c r="AM264" s="5">
        <v>95</v>
      </c>
      <c r="AN264" s="5">
        <f t="shared" si="48"/>
        <v>278</v>
      </c>
      <c r="AO264" s="5">
        <f t="shared" si="49"/>
        <v>69.5</v>
      </c>
      <c r="AP264" s="73"/>
      <c r="AQ264" s="111">
        <f>AVERAGE(Table6[[#This Row],[CA1_Average]],Table6[[#This Row],[CA2_Average]],Table6[[#This Row],[MID_Average]],Table6[[#This Row],[CA3_Average]])</f>
        <v>65.6875</v>
      </c>
    </row>
    <row r="265" spans="1:43" ht="30">
      <c r="A265" s="99" t="s">
        <v>535</v>
      </c>
      <c r="B265" s="82" t="s">
        <v>536</v>
      </c>
      <c r="C265" s="4" t="s">
        <v>14</v>
      </c>
      <c r="D265" s="4" t="s">
        <v>3430</v>
      </c>
      <c r="E265" s="5">
        <v>11104585</v>
      </c>
      <c r="F265" s="5">
        <v>2587443530</v>
      </c>
      <c r="G265" s="83" t="s">
        <v>3431</v>
      </c>
      <c r="H265" s="6">
        <v>3</v>
      </c>
      <c r="I265" s="84">
        <v>300</v>
      </c>
      <c r="J265" s="79">
        <v>229</v>
      </c>
      <c r="K265" s="85">
        <v>0.76</v>
      </c>
      <c r="L265" s="11">
        <v>30000</v>
      </c>
      <c r="M265" s="5">
        <v>27306</v>
      </c>
      <c r="N265" s="12">
        <f t="shared" si="40"/>
        <v>27500</v>
      </c>
      <c r="O265" s="12">
        <f t="shared" si="41"/>
        <v>2500</v>
      </c>
      <c r="P265" s="4" t="s">
        <v>2152</v>
      </c>
      <c r="Q265" s="4" t="s">
        <v>2207</v>
      </c>
      <c r="R265" s="5">
        <v>67</v>
      </c>
      <c r="S265" s="5">
        <v>96</v>
      </c>
      <c r="T265" s="5">
        <v>85</v>
      </c>
      <c r="U265" s="5">
        <v>98</v>
      </c>
      <c r="V265" s="5">
        <f t="shared" si="42"/>
        <v>346</v>
      </c>
      <c r="W265" s="5">
        <f t="shared" si="43"/>
        <v>86.5</v>
      </c>
      <c r="X265" s="5">
        <v>62</v>
      </c>
      <c r="Y265" s="5">
        <v>65</v>
      </c>
      <c r="Z265" s="5">
        <v>72</v>
      </c>
      <c r="AA265" s="5">
        <v>64</v>
      </c>
      <c r="AB265" s="5">
        <f t="shared" si="44"/>
        <v>263</v>
      </c>
      <c r="AC265" s="5">
        <f t="shared" si="45"/>
        <v>65.75</v>
      </c>
      <c r="AD265" s="5">
        <v>80</v>
      </c>
      <c r="AE265" s="5">
        <v>68</v>
      </c>
      <c r="AF265" s="5">
        <v>35</v>
      </c>
      <c r="AG265" s="5">
        <v>70</v>
      </c>
      <c r="AH265" s="5">
        <f t="shared" si="46"/>
        <v>253</v>
      </c>
      <c r="AI265" s="5">
        <f t="shared" si="47"/>
        <v>63.25</v>
      </c>
      <c r="AJ265" s="5">
        <v>77</v>
      </c>
      <c r="AK265" s="5">
        <v>46</v>
      </c>
      <c r="AL265" s="5">
        <v>85</v>
      </c>
      <c r="AM265" s="5">
        <v>91</v>
      </c>
      <c r="AN265" s="5">
        <f t="shared" si="48"/>
        <v>299</v>
      </c>
      <c r="AO265" s="5">
        <f t="shared" si="49"/>
        <v>74.75</v>
      </c>
      <c r="AP265" s="73"/>
      <c r="AQ265" s="111">
        <f>AVERAGE(Table6[[#This Row],[CA1_Average]],Table6[[#This Row],[CA2_Average]],Table6[[#This Row],[MID_Average]],Table6[[#This Row],[CA3_Average]])</f>
        <v>72.5625</v>
      </c>
    </row>
    <row r="266" spans="1:43" ht="30">
      <c r="A266" s="99" t="s">
        <v>537</v>
      </c>
      <c r="B266" s="82" t="s">
        <v>538</v>
      </c>
      <c r="C266" s="4" t="s">
        <v>14</v>
      </c>
      <c r="D266" s="4" t="s">
        <v>3432</v>
      </c>
      <c r="E266" s="5">
        <v>11103222</v>
      </c>
      <c r="F266" s="5">
        <v>2602722685</v>
      </c>
      <c r="G266" s="83" t="s">
        <v>3433</v>
      </c>
      <c r="H266" s="6">
        <v>3</v>
      </c>
      <c r="I266" s="84">
        <v>300</v>
      </c>
      <c r="J266" s="79">
        <v>258</v>
      </c>
      <c r="K266" s="85">
        <v>0.86</v>
      </c>
      <c r="L266" s="11">
        <v>30000</v>
      </c>
      <c r="M266" s="5">
        <v>23667</v>
      </c>
      <c r="N266" s="12">
        <f t="shared" si="40"/>
        <v>24000</v>
      </c>
      <c r="O266" s="12">
        <f t="shared" si="41"/>
        <v>6000</v>
      </c>
      <c r="P266" s="4" t="s">
        <v>1896</v>
      </c>
      <c r="Q266" s="4" t="s">
        <v>2208</v>
      </c>
      <c r="R266" s="5">
        <v>88</v>
      </c>
      <c r="S266" s="5">
        <v>98</v>
      </c>
      <c r="T266" s="5">
        <v>92</v>
      </c>
      <c r="U266" s="5">
        <v>38</v>
      </c>
      <c r="V266" s="5">
        <f t="shared" si="42"/>
        <v>316</v>
      </c>
      <c r="W266" s="5">
        <f t="shared" si="43"/>
        <v>79</v>
      </c>
      <c r="X266" s="5">
        <v>75</v>
      </c>
      <c r="Y266" s="5">
        <v>77</v>
      </c>
      <c r="Z266" s="5">
        <v>62</v>
      </c>
      <c r="AA266" s="5">
        <v>97</v>
      </c>
      <c r="AB266" s="5">
        <f t="shared" si="44"/>
        <v>311</v>
      </c>
      <c r="AC266" s="5">
        <f t="shared" si="45"/>
        <v>77.75</v>
      </c>
      <c r="AD266" s="5">
        <v>65</v>
      </c>
      <c r="AE266" s="5">
        <v>78</v>
      </c>
      <c r="AF266" s="5">
        <v>99</v>
      </c>
      <c r="AG266" s="5">
        <v>90</v>
      </c>
      <c r="AH266" s="5">
        <f t="shared" si="46"/>
        <v>332</v>
      </c>
      <c r="AI266" s="5">
        <f t="shared" si="47"/>
        <v>83</v>
      </c>
      <c r="AJ266" s="5">
        <v>74</v>
      </c>
      <c r="AK266" s="5">
        <v>76</v>
      </c>
      <c r="AL266" s="5">
        <v>58</v>
      </c>
      <c r="AM266" s="5">
        <v>60</v>
      </c>
      <c r="AN266" s="5">
        <f t="shared" si="48"/>
        <v>268</v>
      </c>
      <c r="AO266" s="5">
        <f t="shared" si="49"/>
        <v>67</v>
      </c>
      <c r="AP266" s="73"/>
      <c r="AQ266" s="111">
        <f>AVERAGE(Table6[[#This Row],[CA1_Average]],Table6[[#This Row],[CA2_Average]],Table6[[#This Row],[MID_Average]],Table6[[#This Row],[CA3_Average]])</f>
        <v>76.6875</v>
      </c>
    </row>
    <row r="267" spans="1:43" ht="30">
      <c r="A267" s="99" t="s">
        <v>539</v>
      </c>
      <c r="B267" s="82" t="s">
        <v>540</v>
      </c>
      <c r="C267" s="4" t="s">
        <v>11</v>
      </c>
      <c r="D267" s="4" t="s">
        <v>3434</v>
      </c>
      <c r="E267" s="5">
        <v>11106131</v>
      </c>
      <c r="F267" s="5">
        <v>2617843078</v>
      </c>
      <c r="G267" s="83" t="s">
        <v>3435</v>
      </c>
      <c r="H267" s="6">
        <v>3</v>
      </c>
      <c r="I267" s="84">
        <v>300</v>
      </c>
      <c r="J267" s="79">
        <v>194</v>
      </c>
      <c r="K267" s="85">
        <v>0.65</v>
      </c>
      <c r="L267" s="11">
        <v>30000</v>
      </c>
      <c r="M267" s="5">
        <v>19102</v>
      </c>
      <c r="N267" s="12">
        <f t="shared" si="40"/>
        <v>19500</v>
      </c>
      <c r="O267" s="12">
        <f t="shared" si="41"/>
        <v>10500</v>
      </c>
      <c r="P267" s="4" t="s">
        <v>2209</v>
      </c>
      <c r="Q267" s="4" t="s">
        <v>2210</v>
      </c>
      <c r="R267" s="5">
        <v>77</v>
      </c>
      <c r="S267" s="5">
        <v>55</v>
      </c>
      <c r="T267" s="5">
        <v>84</v>
      </c>
      <c r="U267" s="5">
        <v>70</v>
      </c>
      <c r="V267" s="5">
        <f t="shared" si="42"/>
        <v>286</v>
      </c>
      <c r="W267" s="5">
        <f t="shared" si="43"/>
        <v>71.5</v>
      </c>
      <c r="X267" s="5">
        <v>40</v>
      </c>
      <c r="Y267" s="5">
        <v>42</v>
      </c>
      <c r="Z267" s="5">
        <v>93</v>
      </c>
      <c r="AA267" s="5">
        <v>66</v>
      </c>
      <c r="AB267" s="5">
        <f t="shared" si="44"/>
        <v>241</v>
      </c>
      <c r="AC267" s="5">
        <f t="shared" si="45"/>
        <v>60.25</v>
      </c>
      <c r="AD267" s="5">
        <v>67</v>
      </c>
      <c r="AE267" s="5">
        <v>55</v>
      </c>
      <c r="AF267" s="5">
        <v>65</v>
      </c>
      <c r="AG267" s="5">
        <v>71</v>
      </c>
      <c r="AH267" s="5">
        <f t="shared" si="46"/>
        <v>258</v>
      </c>
      <c r="AI267" s="5">
        <f t="shared" si="47"/>
        <v>64.5</v>
      </c>
      <c r="AJ267" s="5">
        <v>76</v>
      </c>
      <c r="AK267" s="5">
        <v>64</v>
      </c>
      <c r="AL267" s="5">
        <v>82</v>
      </c>
      <c r="AM267" s="5">
        <v>64</v>
      </c>
      <c r="AN267" s="5">
        <f t="shared" si="48"/>
        <v>286</v>
      </c>
      <c r="AO267" s="5">
        <f t="shared" si="49"/>
        <v>71.5</v>
      </c>
      <c r="AP267" s="73"/>
      <c r="AQ267" s="111">
        <f>AVERAGE(Table6[[#This Row],[CA1_Average]],Table6[[#This Row],[CA2_Average]],Table6[[#This Row],[MID_Average]],Table6[[#This Row],[CA3_Average]])</f>
        <v>66.9375</v>
      </c>
    </row>
    <row r="268" spans="1:43" ht="30">
      <c r="A268" s="99" t="s">
        <v>541</v>
      </c>
      <c r="B268" s="82" t="s">
        <v>542</v>
      </c>
      <c r="C268" s="4" t="s">
        <v>14</v>
      </c>
      <c r="D268" s="4" t="s">
        <v>3436</v>
      </c>
      <c r="E268" s="5">
        <v>11102397</v>
      </c>
      <c r="F268" s="5">
        <v>2628159432</v>
      </c>
      <c r="G268" s="83" t="s">
        <v>3437</v>
      </c>
      <c r="H268" s="6">
        <v>3</v>
      </c>
      <c r="I268" s="84">
        <v>300</v>
      </c>
      <c r="J268" s="79">
        <v>248</v>
      </c>
      <c r="K268" s="85">
        <v>0.83</v>
      </c>
      <c r="L268" s="11">
        <v>30000</v>
      </c>
      <c r="M268" s="5">
        <v>25370</v>
      </c>
      <c r="N268" s="12">
        <f t="shared" si="40"/>
        <v>25500</v>
      </c>
      <c r="O268" s="12">
        <f t="shared" si="41"/>
        <v>4500</v>
      </c>
      <c r="P268" s="4" t="s">
        <v>1943</v>
      </c>
      <c r="Q268" s="4" t="s">
        <v>2211</v>
      </c>
      <c r="R268" s="5">
        <v>60</v>
      </c>
      <c r="S268" s="5">
        <v>98</v>
      </c>
      <c r="T268" s="5">
        <v>89</v>
      </c>
      <c r="U268" s="5">
        <v>38</v>
      </c>
      <c r="V268" s="5">
        <f t="shared" si="42"/>
        <v>285</v>
      </c>
      <c r="W268" s="5">
        <f t="shared" si="43"/>
        <v>71.25</v>
      </c>
      <c r="X268" s="5">
        <v>47</v>
      </c>
      <c r="Y268" s="5">
        <v>98</v>
      </c>
      <c r="Z268" s="5">
        <v>80</v>
      </c>
      <c r="AA268" s="5">
        <v>71</v>
      </c>
      <c r="AB268" s="5">
        <f t="shared" si="44"/>
        <v>296</v>
      </c>
      <c r="AC268" s="5">
        <f t="shared" si="45"/>
        <v>74</v>
      </c>
      <c r="AD268" s="5">
        <v>63</v>
      </c>
      <c r="AE268" s="5">
        <v>48</v>
      </c>
      <c r="AF268" s="5">
        <v>55</v>
      </c>
      <c r="AG268" s="5">
        <v>75</v>
      </c>
      <c r="AH268" s="5">
        <f t="shared" si="46"/>
        <v>241</v>
      </c>
      <c r="AI268" s="5">
        <f t="shared" si="47"/>
        <v>60.25</v>
      </c>
      <c r="AJ268" s="5">
        <v>76</v>
      </c>
      <c r="AK268" s="5">
        <v>91</v>
      </c>
      <c r="AL268" s="5">
        <v>56</v>
      </c>
      <c r="AM268" s="5">
        <v>71</v>
      </c>
      <c r="AN268" s="5">
        <f t="shared" si="48"/>
        <v>294</v>
      </c>
      <c r="AO268" s="5">
        <f t="shared" si="49"/>
        <v>73.5</v>
      </c>
      <c r="AP268" s="73"/>
      <c r="AQ268" s="111">
        <f>AVERAGE(Table6[[#This Row],[CA1_Average]],Table6[[#This Row],[CA2_Average]],Table6[[#This Row],[MID_Average]],Table6[[#This Row],[CA3_Average]])</f>
        <v>69.75</v>
      </c>
    </row>
    <row r="269" spans="1:43" ht="30">
      <c r="A269" s="99" t="s">
        <v>543</v>
      </c>
      <c r="B269" s="82" t="s">
        <v>544</v>
      </c>
      <c r="C269" s="4" t="s">
        <v>14</v>
      </c>
      <c r="D269" s="4" t="s">
        <v>3438</v>
      </c>
      <c r="E269" s="5">
        <v>11109249</v>
      </c>
      <c r="F269" s="5">
        <v>2638935105</v>
      </c>
      <c r="G269" s="83" t="s">
        <v>3439</v>
      </c>
      <c r="H269" s="6">
        <v>3</v>
      </c>
      <c r="I269" s="84">
        <v>300</v>
      </c>
      <c r="J269" s="79">
        <v>267</v>
      </c>
      <c r="K269" s="85">
        <v>0.89</v>
      </c>
      <c r="L269" s="11">
        <v>30000</v>
      </c>
      <c r="M269" s="5">
        <v>28511</v>
      </c>
      <c r="N269" s="12">
        <f t="shared" si="40"/>
        <v>29000</v>
      </c>
      <c r="O269" s="12">
        <f t="shared" si="41"/>
        <v>1000</v>
      </c>
      <c r="P269" s="4" t="s">
        <v>2087</v>
      </c>
      <c r="Q269" s="4" t="s">
        <v>2212</v>
      </c>
      <c r="R269" s="5">
        <v>70</v>
      </c>
      <c r="S269" s="5">
        <v>68</v>
      </c>
      <c r="T269" s="5">
        <v>73</v>
      </c>
      <c r="U269" s="5">
        <v>59</v>
      </c>
      <c r="V269" s="5">
        <f t="shared" si="42"/>
        <v>270</v>
      </c>
      <c r="W269" s="5">
        <f t="shared" si="43"/>
        <v>67.5</v>
      </c>
      <c r="X269" s="5">
        <v>47</v>
      </c>
      <c r="Y269" s="5">
        <v>98</v>
      </c>
      <c r="Z269" s="5">
        <v>86</v>
      </c>
      <c r="AA269" s="5">
        <v>60</v>
      </c>
      <c r="AB269" s="5">
        <f t="shared" si="44"/>
        <v>291</v>
      </c>
      <c r="AC269" s="5">
        <f t="shared" si="45"/>
        <v>72.75</v>
      </c>
      <c r="AD269" s="5">
        <v>77</v>
      </c>
      <c r="AE269" s="5">
        <v>86</v>
      </c>
      <c r="AF269" s="5">
        <v>53</v>
      </c>
      <c r="AG269" s="5">
        <v>57</v>
      </c>
      <c r="AH269" s="5">
        <f t="shared" si="46"/>
        <v>273</v>
      </c>
      <c r="AI269" s="5">
        <f t="shared" si="47"/>
        <v>68.25</v>
      </c>
      <c r="AJ269" s="5">
        <v>60</v>
      </c>
      <c r="AK269" s="5">
        <v>61</v>
      </c>
      <c r="AL269" s="5">
        <v>85</v>
      </c>
      <c r="AM269" s="5">
        <v>49</v>
      </c>
      <c r="AN269" s="5">
        <f t="shared" si="48"/>
        <v>255</v>
      </c>
      <c r="AO269" s="5">
        <f t="shared" si="49"/>
        <v>63.75</v>
      </c>
      <c r="AP269" s="73"/>
      <c r="AQ269" s="111">
        <f>AVERAGE(Table6[[#This Row],[CA1_Average]],Table6[[#This Row],[CA2_Average]],Table6[[#This Row],[MID_Average]],Table6[[#This Row],[CA3_Average]])</f>
        <v>68.0625</v>
      </c>
    </row>
    <row r="270" spans="1:43" ht="30">
      <c r="A270" s="99" t="s">
        <v>545</v>
      </c>
      <c r="B270" s="82" t="s">
        <v>546</v>
      </c>
      <c r="C270" s="4" t="s">
        <v>14</v>
      </c>
      <c r="D270" s="4" t="s">
        <v>3440</v>
      </c>
      <c r="E270" s="5">
        <v>11107361</v>
      </c>
      <c r="F270" s="5">
        <v>2659604650</v>
      </c>
      <c r="G270" s="83" t="s">
        <v>3441</v>
      </c>
      <c r="H270" s="6">
        <v>3</v>
      </c>
      <c r="I270" s="84">
        <v>300</v>
      </c>
      <c r="J270" s="79">
        <v>231</v>
      </c>
      <c r="K270" s="85">
        <v>0.77</v>
      </c>
      <c r="L270" s="11">
        <v>30000</v>
      </c>
      <c r="M270" s="5">
        <v>23308</v>
      </c>
      <c r="N270" s="12">
        <f t="shared" si="40"/>
        <v>23500</v>
      </c>
      <c r="O270" s="12">
        <f t="shared" si="41"/>
        <v>6500</v>
      </c>
      <c r="P270" s="4" t="s">
        <v>1947</v>
      </c>
      <c r="Q270" s="4" t="s">
        <v>2213</v>
      </c>
      <c r="R270" s="5">
        <v>85</v>
      </c>
      <c r="S270" s="5">
        <v>80</v>
      </c>
      <c r="T270" s="5">
        <v>56</v>
      </c>
      <c r="U270" s="5">
        <v>44</v>
      </c>
      <c r="V270" s="5">
        <f t="shared" si="42"/>
        <v>265</v>
      </c>
      <c r="W270" s="5">
        <f t="shared" si="43"/>
        <v>66.25</v>
      </c>
      <c r="X270" s="5">
        <v>98</v>
      </c>
      <c r="Y270" s="5">
        <v>59</v>
      </c>
      <c r="Z270" s="5">
        <v>41</v>
      </c>
      <c r="AA270" s="5">
        <v>54</v>
      </c>
      <c r="AB270" s="5">
        <f t="shared" si="44"/>
        <v>252</v>
      </c>
      <c r="AC270" s="5">
        <f t="shared" si="45"/>
        <v>63</v>
      </c>
      <c r="AD270" s="5">
        <v>39</v>
      </c>
      <c r="AE270" s="5">
        <v>61</v>
      </c>
      <c r="AF270" s="5">
        <v>91</v>
      </c>
      <c r="AG270" s="5">
        <v>66</v>
      </c>
      <c r="AH270" s="5">
        <f t="shared" si="46"/>
        <v>257</v>
      </c>
      <c r="AI270" s="5">
        <f t="shared" si="47"/>
        <v>64.25</v>
      </c>
      <c r="AJ270" s="5">
        <v>90</v>
      </c>
      <c r="AK270" s="5">
        <v>46</v>
      </c>
      <c r="AL270" s="5">
        <v>60</v>
      </c>
      <c r="AM270" s="5">
        <v>87</v>
      </c>
      <c r="AN270" s="5">
        <f t="shared" si="48"/>
        <v>283</v>
      </c>
      <c r="AO270" s="5">
        <f t="shared" si="49"/>
        <v>70.75</v>
      </c>
      <c r="AP270" s="73"/>
      <c r="AQ270" s="111">
        <f>AVERAGE(Table6[[#This Row],[CA1_Average]],Table6[[#This Row],[CA2_Average]],Table6[[#This Row],[MID_Average]],Table6[[#This Row],[CA3_Average]])</f>
        <v>66.0625</v>
      </c>
    </row>
    <row r="271" spans="1:43" ht="30">
      <c r="A271" s="99" t="s">
        <v>547</v>
      </c>
      <c r="B271" s="82" t="s">
        <v>548</v>
      </c>
      <c r="C271" s="4" t="s">
        <v>14</v>
      </c>
      <c r="D271" s="4" t="s">
        <v>3442</v>
      </c>
      <c r="E271" s="5">
        <v>11100816</v>
      </c>
      <c r="F271" s="5">
        <v>2666350665</v>
      </c>
      <c r="G271" s="83" t="s">
        <v>3443</v>
      </c>
      <c r="H271" s="6">
        <v>3</v>
      </c>
      <c r="I271" s="84">
        <v>300</v>
      </c>
      <c r="J271" s="79">
        <v>277</v>
      </c>
      <c r="K271" s="85">
        <v>0.92</v>
      </c>
      <c r="L271" s="11">
        <v>30000</v>
      </c>
      <c r="M271" s="5">
        <v>26298</v>
      </c>
      <c r="N271" s="12">
        <f t="shared" si="40"/>
        <v>26500</v>
      </c>
      <c r="O271" s="12">
        <f t="shared" si="41"/>
        <v>3500</v>
      </c>
      <c r="P271" s="4" t="s">
        <v>1860</v>
      </c>
      <c r="Q271" s="4" t="s">
        <v>2214</v>
      </c>
      <c r="R271" s="5">
        <v>64</v>
      </c>
      <c r="S271" s="5">
        <v>40</v>
      </c>
      <c r="T271" s="5">
        <v>67</v>
      </c>
      <c r="U271" s="5">
        <v>47</v>
      </c>
      <c r="V271" s="5">
        <f t="shared" si="42"/>
        <v>218</v>
      </c>
      <c r="W271" s="5">
        <f t="shared" si="43"/>
        <v>54.5</v>
      </c>
      <c r="X271" s="5">
        <v>48</v>
      </c>
      <c r="Y271" s="5">
        <v>73</v>
      </c>
      <c r="Z271" s="5">
        <v>83</v>
      </c>
      <c r="AA271" s="5">
        <v>51</v>
      </c>
      <c r="AB271" s="5">
        <f t="shared" si="44"/>
        <v>255</v>
      </c>
      <c r="AC271" s="5">
        <f t="shared" si="45"/>
        <v>63.75</v>
      </c>
      <c r="AD271" s="5">
        <v>47</v>
      </c>
      <c r="AE271" s="5">
        <v>83</v>
      </c>
      <c r="AF271" s="5">
        <v>50</v>
      </c>
      <c r="AG271" s="5">
        <v>73</v>
      </c>
      <c r="AH271" s="5">
        <f t="shared" si="46"/>
        <v>253</v>
      </c>
      <c r="AI271" s="5">
        <f t="shared" si="47"/>
        <v>63.25</v>
      </c>
      <c r="AJ271" s="5">
        <v>65</v>
      </c>
      <c r="AK271" s="5">
        <v>87</v>
      </c>
      <c r="AL271" s="5">
        <v>97</v>
      </c>
      <c r="AM271" s="5">
        <v>48</v>
      </c>
      <c r="AN271" s="5">
        <f t="shared" si="48"/>
        <v>297</v>
      </c>
      <c r="AO271" s="5">
        <f t="shared" si="49"/>
        <v>74.25</v>
      </c>
      <c r="AP271" s="73"/>
      <c r="AQ271" s="111">
        <f>AVERAGE(Table6[[#This Row],[CA1_Average]],Table6[[#This Row],[CA2_Average]],Table6[[#This Row],[MID_Average]],Table6[[#This Row],[CA3_Average]])</f>
        <v>63.9375</v>
      </c>
    </row>
    <row r="272" spans="1:43" ht="30">
      <c r="A272" s="99" t="s">
        <v>549</v>
      </c>
      <c r="B272" s="82" t="s">
        <v>550</v>
      </c>
      <c r="C272" s="4" t="s">
        <v>14</v>
      </c>
      <c r="D272" s="4" t="s">
        <v>3444</v>
      </c>
      <c r="E272" s="5">
        <v>11105131</v>
      </c>
      <c r="F272" s="5">
        <v>2671426263</v>
      </c>
      <c r="G272" s="83" t="s">
        <v>3445</v>
      </c>
      <c r="H272" s="6">
        <v>3</v>
      </c>
      <c r="I272" s="84">
        <v>300</v>
      </c>
      <c r="J272" s="79">
        <v>252</v>
      </c>
      <c r="K272" s="85">
        <v>0.84</v>
      </c>
      <c r="L272" s="11">
        <v>30000</v>
      </c>
      <c r="M272" s="5">
        <v>18543</v>
      </c>
      <c r="N272" s="12">
        <f t="shared" si="40"/>
        <v>19000</v>
      </c>
      <c r="O272" s="12">
        <f t="shared" si="41"/>
        <v>11000</v>
      </c>
      <c r="P272" s="4" t="s">
        <v>1906</v>
      </c>
      <c r="Q272" s="4" t="s">
        <v>2215</v>
      </c>
      <c r="R272" s="5">
        <v>48</v>
      </c>
      <c r="S272" s="5">
        <v>60</v>
      </c>
      <c r="T272" s="5">
        <v>78</v>
      </c>
      <c r="U272" s="5">
        <v>79</v>
      </c>
      <c r="V272" s="5">
        <f t="shared" si="42"/>
        <v>265</v>
      </c>
      <c r="W272" s="5">
        <f t="shared" si="43"/>
        <v>66.25</v>
      </c>
      <c r="X272" s="5">
        <v>36</v>
      </c>
      <c r="Y272" s="5">
        <v>79</v>
      </c>
      <c r="Z272" s="5">
        <v>91</v>
      </c>
      <c r="AA272" s="5">
        <v>89</v>
      </c>
      <c r="AB272" s="5">
        <f t="shared" si="44"/>
        <v>295</v>
      </c>
      <c r="AC272" s="5">
        <f t="shared" si="45"/>
        <v>73.75</v>
      </c>
      <c r="AD272" s="5">
        <v>56</v>
      </c>
      <c r="AE272" s="5">
        <v>39</v>
      </c>
      <c r="AF272" s="5">
        <v>47</v>
      </c>
      <c r="AG272" s="5">
        <v>82</v>
      </c>
      <c r="AH272" s="5">
        <f t="shared" si="46"/>
        <v>224</v>
      </c>
      <c r="AI272" s="5">
        <f t="shared" si="47"/>
        <v>56</v>
      </c>
      <c r="AJ272" s="5">
        <v>50</v>
      </c>
      <c r="AK272" s="5">
        <v>78</v>
      </c>
      <c r="AL272" s="5">
        <v>49</v>
      </c>
      <c r="AM272" s="5">
        <v>61</v>
      </c>
      <c r="AN272" s="5">
        <f t="shared" si="48"/>
        <v>238</v>
      </c>
      <c r="AO272" s="5">
        <f t="shared" si="49"/>
        <v>59.5</v>
      </c>
      <c r="AP272" s="73"/>
      <c r="AQ272" s="111">
        <f>AVERAGE(Table6[[#This Row],[CA1_Average]],Table6[[#This Row],[CA2_Average]],Table6[[#This Row],[MID_Average]],Table6[[#This Row],[CA3_Average]])</f>
        <v>63.875</v>
      </c>
    </row>
    <row r="273" spans="1:43" ht="30">
      <c r="A273" s="99" t="s">
        <v>551</v>
      </c>
      <c r="B273" s="82" t="s">
        <v>552</v>
      </c>
      <c r="C273" s="4" t="s">
        <v>11</v>
      </c>
      <c r="D273" s="4" t="s">
        <v>3446</v>
      </c>
      <c r="E273" s="5">
        <v>11106065</v>
      </c>
      <c r="F273" s="5">
        <v>2671877791</v>
      </c>
      <c r="G273" s="83" t="s">
        <v>3447</v>
      </c>
      <c r="H273" s="6">
        <v>3</v>
      </c>
      <c r="I273" s="84">
        <v>300</v>
      </c>
      <c r="J273" s="79">
        <v>260</v>
      </c>
      <c r="K273" s="85">
        <v>0.87</v>
      </c>
      <c r="L273" s="11">
        <v>30000</v>
      </c>
      <c r="M273" s="5">
        <v>25252</v>
      </c>
      <c r="N273" s="12">
        <f t="shared" si="40"/>
        <v>25500</v>
      </c>
      <c r="O273" s="12">
        <f t="shared" si="41"/>
        <v>4500</v>
      </c>
      <c r="P273" s="4" t="s">
        <v>1951</v>
      </c>
      <c r="Q273" s="4" t="s">
        <v>2216</v>
      </c>
      <c r="R273" s="5">
        <v>79</v>
      </c>
      <c r="S273" s="5">
        <v>81</v>
      </c>
      <c r="T273" s="5">
        <v>67</v>
      </c>
      <c r="U273" s="5">
        <v>81</v>
      </c>
      <c r="V273" s="5">
        <f t="shared" si="42"/>
        <v>308</v>
      </c>
      <c r="W273" s="5">
        <f t="shared" si="43"/>
        <v>77</v>
      </c>
      <c r="X273" s="5">
        <v>77</v>
      </c>
      <c r="Y273" s="5">
        <v>43</v>
      </c>
      <c r="Z273" s="5">
        <v>57</v>
      </c>
      <c r="AA273" s="5">
        <v>94</v>
      </c>
      <c r="AB273" s="5">
        <f t="shared" si="44"/>
        <v>271</v>
      </c>
      <c r="AC273" s="5">
        <f t="shared" si="45"/>
        <v>67.75</v>
      </c>
      <c r="AD273" s="5">
        <v>99</v>
      </c>
      <c r="AE273" s="5">
        <v>84</v>
      </c>
      <c r="AF273" s="5">
        <v>59</v>
      </c>
      <c r="AG273" s="5">
        <v>80</v>
      </c>
      <c r="AH273" s="5">
        <f t="shared" si="46"/>
        <v>322</v>
      </c>
      <c r="AI273" s="5">
        <f t="shared" si="47"/>
        <v>80.5</v>
      </c>
      <c r="AJ273" s="5">
        <v>96</v>
      </c>
      <c r="AK273" s="5">
        <v>71</v>
      </c>
      <c r="AL273" s="5">
        <v>39</v>
      </c>
      <c r="AM273" s="5">
        <v>85</v>
      </c>
      <c r="AN273" s="5">
        <f t="shared" si="48"/>
        <v>291</v>
      </c>
      <c r="AO273" s="5">
        <f t="shared" si="49"/>
        <v>72.75</v>
      </c>
      <c r="AP273" s="73"/>
      <c r="AQ273" s="111">
        <f>AVERAGE(Table6[[#This Row],[CA1_Average]],Table6[[#This Row],[CA2_Average]],Table6[[#This Row],[MID_Average]],Table6[[#This Row],[CA3_Average]])</f>
        <v>74.5</v>
      </c>
    </row>
    <row r="274" spans="1:43" ht="30">
      <c r="A274" s="99" t="s">
        <v>553</v>
      </c>
      <c r="B274" s="82" t="s">
        <v>554</v>
      </c>
      <c r="C274" s="4" t="s">
        <v>11</v>
      </c>
      <c r="D274" s="4" t="s">
        <v>3448</v>
      </c>
      <c r="E274" s="5">
        <v>11105177</v>
      </c>
      <c r="F274" s="5">
        <v>2693320940</v>
      </c>
      <c r="G274" s="83" t="s">
        <v>3449</v>
      </c>
      <c r="H274" s="6">
        <v>3</v>
      </c>
      <c r="I274" s="84">
        <v>300</v>
      </c>
      <c r="J274" s="79">
        <v>235</v>
      </c>
      <c r="K274" s="85">
        <v>0.78</v>
      </c>
      <c r="L274" s="11">
        <v>30000</v>
      </c>
      <c r="M274" s="5">
        <v>24051</v>
      </c>
      <c r="N274" s="12">
        <f t="shared" si="40"/>
        <v>24500</v>
      </c>
      <c r="O274" s="12">
        <f t="shared" si="41"/>
        <v>5500</v>
      </c>
      <c r="P274" s="4" t="s">
        <v>1953</v>
      </c>
      <c r="Q274" s="4" t="s">
        <v>2217</v>
      </c>
      <c r="R274" s="5">
        <v>36</v>
      </c>
      <c r="S274" s="5">
        <v>56</v>
      </c>
      <c r="T274" s="5">
        <v>67</v>
      </c>
      <c r="U274" s="5">
        <v>70</v>
      </c>
      <c r="V274" s="5">
        <f t="shared" si="42"/>
        <v>229</v>
      </c>
      <c r="W274" s="5">
        <f t="shared" si="43"/>
        <v>57.25</v>
      </c>
      <c r="X274" s="5">
        <v>95</v>
      </c>
      <c r="Y274" s="5">
        <v>37</v>
      </c>
      <c r="Z274" s="5">
        <v>71</v>
      </c>
      <c r="AA274" s="5">
        <v>76</v>
      </c>
      <c r="AB274" s="5">
        <f t="shared" si="44"/>
        <v>279</v>
      </c>
      <c r="AC274" s="5">
        <f t="shared" si="45"/>
        <v>69.75</v>
      </c>
      <c r="AD274" s="5">
        <v>54</v>
      </c>
      <c r="AE274" s="5">
        <v>49</v>
      </c>
      <c r="AF274" s="5">
        <v>89</v>
      </c>
      <c r="AG274" s="5">
        <v>54</v>
      </c>
      <c r="AH274" s="5">
        <f t="shared" si="46"/>
        <v>246</v>
      </c>
      <c r="AI274" s="5">
        <f t="shared" si="47"/>
        <v>61.5</v>
      </c>
      <c r="AJ274" s="5">
        <v>90</v>
      </c>
      <c r="AK274" s="5">
        <v>90</v>
      </c>
      <c r="AL274" s="5">
        <v>80</v>
      </c>
      <c r="AM274" s="5">
        <v>89</v>
      </c>
      <c r="AN274" s="5">
        <f t="shared" si="48"/>
        <v>349</v>
      </c>
      <c r="AO274" s="5">
        <f t="shared" si="49"/>
        <v>87.25</v>
      </c>
      <c r="AP274" s="73"/>
      <c r="AQ274" s="111">
        <f>AVERAGE(Table6[[#This Row],[CA1_Average]],Table6[[#This Row],[CA2_Average]],Table6[[#This Row],[MID_Average]],Table6[[#This Row],[CA3_Average]])</f>
        <v>68.9375</v>
      </c>
    </row>
    <row r="275" spans="1:43" ht="30">
      <c r="A275" s="99" t="s">
        <v>555</v>
      </c>
      <c r="B275" s="82" t="s">
        <v>556</v>
      </c>
      <c r="C275" s="4" t="s">
        <v>11</v>
      </c>
      <c r="D275" s="4" t="s">
        <v>3406</v>
      </c>
      <c r="E275" s="5">
        <v>11106265</v>
      </c>
      <c r="F275" s="5">
        <v>2710178420</v>
      </c>
      <c r="G275" s="83" t="s">
        <v>3450</v>
      </c>
      <c r="H275" s="6">
        <v>3</v>
      </c>
      <c r="I275" s="84">
        <v>300</v>
      </c>
      <c r="J275" s="79">
        <v>272</v>
      </c>
      <c r="K275" s="85">
        <v>0.91</v>
      </c>
      <c r="L275" s="11">
        <v>30000</v>
      </c>
      <c r="M275" s="5">
        <v>26539</v>
      </c>
      <c r="N275" s="12">
        <f t="shared" si="40"/>
        <v>27000</v>
      </c>
      <c r="O275" s="12">
        <f t="shared" si="41"/>
        <v>3000</v>
      </c>
      <c r="P275" s="4" t="s">
        <v>1874</v>
      </c>
      <c r="Q275" s="4" t="s">
        <v>2218</v>
      </c>
      <c r="R275" s="5">
        <v>51</v>
      </c>
      <c r="S275" s="5">
        <v>80</v>
      </c>
      <c r="T275" s="5">
        <v>88</v>
      </c>
      <c r="U275" s="5">
        <v>38</v>
      </c>
      <c r="V275" s="5">
        <f t="shared" si="42"/>
        <v>257</v>
      </c>
      <c r="W275" s="5">
        <f t="shared" si="43"/>
        <v>64.25</v>
      </c>
      <c r="X275" s="5">
        <v>98</v>
      </c>
      <c r="Y275" s="5">
        <v>40</v>
      </c>
      <c r="Z275" s="5">
        <v>93</v>
      </c>
      <c r="AA275" s="5">
        <v>59</v>
      </c>
      <c r="AB275" s="5">
        <f t="shared" si="44"/>
        <v>290</v>
      </c>
      <c r="AC275" s="5">
        <f t="shared" si="45"/>
        <v>72.5</v>
      </c>
      <c r="AD275" s="5">
        <v>69</v>
      </c>
      <c r="AE275" s="5">
        <v>82</v>
      </c>
      <c r="AF275" s="5">
        <v>77</v>
      </c>
      <c r="AG275" s="5">
        <v>64</v>
      </c>
      <c r="AH275" s="5">
        <f t="shared" si="46"/>
        <v>292</v>
      </c>
      <c r="AI275" s="5">
        <f t="shared" si="47"/>
        <v>73</v>
      </c>
      <c r="AJ275" s="5">
        <v>58</v>
      </c>
      <c r="AK275" s="5">
        <v>84</v>
      </c>
      <c r="AL275" s="5">
        <v>64</v>
      </c>
      <c r="AM275" s="5">
        <v>82</v>
      </c>
      <c r="AN275" s="5">
        <f t="shared" si="48"/>
        <v>288</v>
      </c>
      <c r="AO275" s="5">
        <f t="shared" si="49"/>
        <v>72</v>
      </c>
      <c r="AP275" s="73"/>
      <c r="AQ275" s="111">
        <f>AVERAGE(Table6[[#This Row],[CA1_Average]],Table6[[#This Row],[CA2_Average]],Table6[[#This Row],[MID_Average]],Table6[[#This Row],[CA3_Average]])</f>
        <v>70.4375</v>
      </c>
    </row>
    <row r="276" spans="1:43" ht="30">
      <c r="A276" s="99" t="s">
        <v>557</v>
      </c>
      <c r="B276" s="82" t="s">
        <v>558</v>
      </c>
      <c r="C276" s="4" t="s">
        <v>14</v>
      </c>
      <c r="D276" s="4" t="s">
        <v>3451</v>
      </c>
      <c r="E276" s="5">
        <v>11107446</v>
      </c>
      <c r="F276" s="5">
        <v>2742265592</v>
      </c>
      <c r="G276" s="83" t="s">
        <v>3452</v>
      </c>
      <c r="H276" s="6">
        <v>3</v>
      </c>
      <c r="I276" s="84">
        <v>300</v>
      </c>
      <c r="J276" s="79">
        <v>207</v>
      </c>
      <c r="K276" s="85">
        <v>0.69</v>
      </c>
      <c r="L276" s="11">
        <v>30000</v>
      </c>
      <c r="M276" s="5">
        <v>22561</v>
      </c>
      <c r="N276" s="12">
        <f t="shared" si="40"/>
        <v>23000</v>
      </c>
      <c r="O276" s="12">
        <f t="shared" si="41"/>
        <v>7000</v>
      </c>
      <c r="P276" s="4" t="s">
        <v>2034</v>
      </c>
      <c r="Q276" s="4" t="s">
        <v>2219</v>
      </c>
      <c r="R276" s="5">
        <v>98</v>
      </c>
      <c r="S276" s="5">
        <v>92</v>
      </c>
      <c r="T276" s="5">
        <v>75</v>
      </c>
      <c r="U276" s="5">
        <v>98</v>
      </c>
      <c r="V276" s="5">
        <f t="shared" si="42"/>
        <v>363</v>
      </c>
      <c r="W276" s="5">
        <f t="shared" si="43"/>
        <v>90.75</v>
      </c>
      <c r="X276" s="5">
        <v>80</v>
      </c>
      <c r="Y276" s="5">
        <v>96</v>
      </c>
      <c r="Z276" s="5">
        <v>76</v>
      </c>
      <c r="AA276" s="5">
        <v>62</v>
      </c>
      <c r="AB276" s="5">
        <f t="shared" si="44"/>
        <v>314</v>
      </c>
      <c r="AC276" s="5">
        <f t="shared" si="45"/>
        <v>78.5</v>
      </c>
      <c r="AD276" s="5">
        <v>89</v>
      </c>
      <c r="AE276" s="5">
        <v>41</v>
      </c>
      <c r="AF276" s="5">
        <v>50</v>
      </c>
      <c r="AG276" s="5">
        <v>90</v>
      </c>
      <c r="AH276" s="5">
        <f t="shared" si="46"/>
        <v>270</v>
      </c>
      <c r="AI276" s="5">
        <f t="shared" si="47"/>
        <v>67.5</v>
      </c>
      <c r="AJ276" s="5">
        <v>60</v>
      </c>
      <c r="AK276" s="5">
        <v>47</v>
      </c>
      <c r="AL276" s="5">
        <v>63</v>
      </c>
      <c r="AM276" s="5">
        <v>92</v>
      </c>
      <c r="AN276" s="5">
        <f t="shared" si="48"/>
        <v>262</v>
      </c>
      <c r="AO276" s="5">
        <f t="shared" si="49"/>
        <v>65.5</v>
      </c>
      <c r="AP276" s="73"/>
      <c r="AQ276" s="111">
        <f>AVERAGE(Table6[[#This Row],[CA1_Average]],Table6[[#This Row],[CA2_Average]],Table6[[#This Row],[MID_Average]],Table6[[#This Row],[CA3_Average]])</f>
        <v>75.5625</v>
      </c>
    </row>
    <row r="277" spans="1:43" ht="30">
      <c r="A277" s="99" t="s">
        <v>559</v>
      </c>
      <c r="B277" s="82" t="s">
        <v>560</v>
      </c>
      <c r="C277" s="4" t="s">
        <v>14</v>
      </c>
      <c r="D277" s="4" t="s">
        <v>3453</v>
      </c>
      <c r="E277" s="5">
        <v>11107833</v>
      </c>
      <c r="F277" s="5">
        <v>2750103415</v>
      </c>
      <c r="G277" s="83" t="s">
        <v>3454</v>
      </c>
      <c r="H277" s="6">
        <v>3</v>
      </c>
      <c r="I277" s="84">
        <v>300</v>
      </c>
      <c r="J277" s="79">
        <v>236</v>
      </c>
      <c r="K277" s="85">
        <v>0.79</v>
      </c>
      <c r="L277" s="11">
        <v>30000</v>
      </c>
      <c r="M277" s="5">
        <v>29254</v>
      </c>
      <c r="N277" s="12">
        <f t="shared" si="40"/>
        <v>29500</v>
      </c>
      <c r="O277" s="12">
        <f t="shared" si="41"/>
        <v>500</v>
      </c>
      <c r="P277" s="4" t="s">
        <v>1834</v>
      </c>
      <c r="Q277" s="4" t="s">
        <v>2220</v>
      </c>
      <c r="R277" s="5">
        <v>46</v>
      </c>
      <c r="S277" s="5">
        <v>62</v>
      </c>
      <c r="T277" s="5">
        <v>93</v>
      </c>
      <c r="U277" s="5">
        <v>82</v>
      </c>
      <c r="V277" s="5">
        <f t="shared" si="42"/>
        <v>283</v>
      </c>
      <c r="W277" s="5">
        <f t="shared" si="43"/>
        <v>70.75</v>
      </c>
      <c r="X277" s="5">
        <v>56</v>
      </c>
      <c r="Y277" s="5">
        <v>78</v>
      </c>
      <c r="Z277" s="5">
        <v>85</v>
      </c>
      <c r="AA277" s="5">
        <v>96</v>
      </c>
      <c r="AB277" s="5">
        <f t="shared" si="44"/>
        <v>315</v>
      </c>
      <c r="AC277" s="5">
        <f t="shared" si="45"/>
        <v>78.75</v>
      </c>
      <c r="AD277" s="5">
        <v>90</v>
      </c>
      <c r="AE277" s="5">
        <v>75</v>
      </c>
      <c r="AF277" s="5">
        <v>57</v>
      </c>
      <c r="AG277" s="5">
        <v>42</v>
      </c>
      <c r="AH277" s="5">
        <f t="shared" si="46"/>
        <v>264</v>
      </c>
      <c r="AI277" s="5">
        <f t="shared" si="47"/>
        <v>66</v>
      </c>
      <c r="AJ277" s="5">
        <v>79</v>
      </c>
      <c r="AK277" s="5">
        <v>68</v>
      </c>
      <c r="AL277" s="5">
        <v>89</v>
      </c>
      <c r="AM277" s="5">
        <v>80</v>
      </c>
      <c r="AN277" s="5">
        <f t="shared" si="48"/>
        <v>316</v>
      </c>
      <c r="AO277" s="5">
        <f t="shared" si="49"/>
        <v>79</v>
      </c>
      <c r="AP277" s="73"/>
      <c r="AQ277" s="111">
        <f>AVERAGE(Table6[[#This Row],[CA1_Average]],Table6[[#This Row],[CA2_Average]],Table6[[#This Row],[MID_Average]],Table6[[#This Row],[CA3_Average]])</f>
        <v>73.625</v>
      </c>
    </row>
    <row r="278" spans="1:43" ht="30">
      <c r="A278" s="99" t="s">
        <v>561</v>
      </c>
      <c r="B278" s="82" t="s">
        <v>562</v>
      </c>
      <c r="C278" s="4" t="s">
        <v>14</v>
      </c>
      <c r="D278" s="4" t="s">
        <v>3455</v>
      </c>
      <c r="E278" s="5">
        <v>11101241</v>
      </c>
      <c r="F278" s="5">
        <v>2788853456</v>
      </c>
      <c r="G278" s="83" t="s">
        <v>3456</v>
      </c>
      <c r="H278" s="6">
        <v>3</v>
      </c>
      <c r="I278" s="84">
        <v>300</v>
      </c>
      <c r="J278" s="79">
        <v>284</v>
      </c>
      <c r="K278" s="85">
        <v>0.95</v>
      </c>
      <c r="L278" s="11">
        <v>30000</v>
      </c>
      <c r="M278" s="5">
        <v>28716</v>
      </c>
      <c r="N278" s="12">
        <f t="shared" si="40"/>
        <v>29000</v>
      </c>
      <c r="O278" s="12">
        <f t="shared" si="41"/>
        <v>1000</v>
      </c>
      <c r="P278" s="4" t="s">
        <v>2105</v>
      </c>
      <c r="Q278" s="4" t="s">
        <v>2221</v>
      </c>
      <c r="R278" s="5">
        <v>93</v>
      </c>
      <c r="S278" s="5">
        <v>95</v>
      </c>
      <c r="T278" s="5">
        <v>45</v>
      </c>
      <c r="U278" s="5">
        <v>47</v>
      </c>
      <c r="V278" s="5">
        <f t="shared" si="42"/>
        <v>280</v>
      </c>
      <c r="W278" s="5">
        <f t="shared" si="43"/>
        <v>70</v>
      </c>
      <c r="X278" s="5">
        <v>67</v>
      </c>
      <c r="Y278" s="5">
        <v>92</v>
      </c>
      <c r="Z278" s="5">
        <v>46</v>
      </c>
      <c r="AA278" s="5">
        <v>81</v>
      </c>
      <c r="AB278" s="5">
        <f t="shared" si="44"/>
        <v>286</v>
      </c>
      <c r="AC278" s="5">
        <f t="shared" si="45"/>
        <v>71.5</v>
      </c>
      <c r="AD278" s="5">
        <v>65</v>
      </c>
      <c r="AE278" s="5">
        <v>55</v>
      </c>
      <c r="AF278" s="5">
        <v>54</v>
      </c>
      <c r="AG278" s="5">
        <v>81</v>
      </c>
      <c r="AH278" s="5">
        <f t="shared" si="46"/>
        <v>255</v>
      </c>
      <c r="AI278" s="5">
        <f t="shared" si="47"/>
        <v>63.75</v>
      </c>
      <c r="AJ278" s="5">
        <v>43</v>
      </c>
      <c r="AK278" s="5">
        <v>68</v>
      </c>
      <c r="AL278" s="5">
        <v>70</v>
      </c>
      <c r="AM278" s="5">
        <v>82</v>
      </c>
      <c r="AN278" s="5">
        <f t="shared" si="48"/>
        <v>263</v>
      </c>
      <c r="AO278" s="5">
        <f t="shared" si="49"/>
        <v>65.75</v>
      </c>
      <c r="AP278" s="73"/>
      <c r="AQ278" s="111">
        <f>AVERAGE(Table6[[#This Row],[CA1_Average]],Table6[[#This Row],[CA2_Average]],Table6[[#This Row],[MID_Average]],Table6[[#This Row],[CA3_Average]])</f>
        <v>67.75</v>
      </c>
    </row>
    <row r="279" spans="1:43" ht="30">
      <c r="A279" s="99" t="s">
        <v>563</v>
      </c>
      <c r="B279" s="82" t="s">
        <v>564</v>
      </c>
      <c r="C279" s="4" t="s">
        <v>14</v>
      </c>
      <c r="D279" s="4" t="s">
        <v>3412</v>
      </c>
      <c r="E279" s="5">
        <v>11100647</v>
      </c>
      <c r="F279" s="5">
        <v>2810879042</v>
      </c>
      <c r="G279" s="83" t="s">
        <v>3457</v>
      </c>
      <c r="H279" s="6">
        <v>3</v>
      </c>
      <c r="I279" s="84">
        <v>300</v>
      </c>
      <c r="J279" s="79">
        <v>205</v>
      </c>
      <c r="K279" s="85">
        <v>0.68</v>
      </c>
      <c r="L279" s="11">
        <v>30000</v>
      </c>
      <c r="M279" s="5">
        <v>22947</v>
      </c>
      <c r="N279" s="12">
        <f t="shared" si="40"/>
        <v>23000</v>
      </c>
      <c r="O279" s="12">
        <f t="shared" si="41"/>
        <v>7000</v>
      </c>
      <c r="P279" s="4" t="s">
        <v>2009</v>
      </c>
      <c r="Q279" s="4" t="s">
        <v>2222</v>
      </c>
      <c r="R279" s="5">
        <v>75</v>
      </c>
      <c r="S279" s="5">
        <v>50</v>
      </c>
      <c r="T279" s="5">
        <v>69</v>
      </c>
      <c r="U279" s="5">
        <v>57</v>
      </c>
      <c r="V279" s="5">
        <f t="shared" si="42"/>
        <v>251</v>
      </c>
      <c r="W279" s="5">
        <f t="shared" si="43"/>
        <v>62.75</v>
      </c>
      <c r="X279" s="5">
        <v>40</v>
      </c>
      <c r="Y279" s="5">
        <v>99</v>
      </c>
      <c r="Z279" s="5">
        <v>54</v>
      </c>
      <c r="AA279" s="5">
        <v>86</v>
      </c>
      <c r="AB279" s="5">
        <f t="shared" si="44"/>
        <v>279</v>
      </c>
      <c r="AC279" s="5">
        <f t="shared" si="45"/>
        <v>69.75</v>
      </c>
      <c r="AD279" s="5">
        <v>91</v>
      </c>
      <c r="AE279" s="5">
        <v>97</v>
      </c>
      <c r="AF279" s="5">
        <v>82</v>
      </c>
      <c r="AG279" s="5">
        <v>49</v>
      </c>
      <c r="AH279" s="5">
        <f t="shared" si="46"/>
        <v>319</v>
      </c>
      <c r="AI279" s="5">
        <f t="shared" si="47"/>
        <v>79.75</v>
      </c>
      <c r="AJ279" s="5">
        <v>90</v>
      </c>
      <c r="AK279" s="5">
        <v>35</v>
      </c>
      <c r="AL279" s="5">
        <v>35</v>
      </c>
      <c r="AM279" s="5">
        <v>82</v>
      </c>
      <c r="AN279" s="5">
        <f t="shared" si="48"/>
        <v>242</v>
      </c>
      <c r="AO279" s="5">
        <f t="shared" si="49"/>
        <v>60.5</v>
      </c>
      <c r="AP279" s="73"/>
      <c r="AQ279" s="111">
        <f>AVERAGE(Table6[[#This Row],[CA1_Average]],Table6[[#This Row],[CA2_Average]],Table6[[#This Row],[MID_Average]],Table6[[#This Row],[CA3_Average]])</f>
        <v>68.1875</v>
      </c>
    </row>
    <row r="280" spans="1:43" ht="30">
      <c r="A280" s="99" t="s">
        <v>565</v>
      </c>
      <c r="B280" s="82" t="s">
        <v>566</v>
      </c>
      <c r="C280" s="4" t="s">
        <v>14</v>
      </c>
      <c r="D280" s="4" t="s">
        <v>3458</v>
      </c>
      <c r="E280" s="5">
        <v>11108599</v>
      </c>
      <c r="F280" s="5">
        <v>2835094061</v>
      </c>
      <c r="G280" s="83" t="s">
        <v>3459</v>
      </c>
      <c r="H280" s="6">
        <v>3</v>
      </c>
      <c r="I280" s="84">
        <v>300</v>
      </c>
      <c r="J280" s="79">
        <v>282</v>
      </c>
      <c r="K280" s="85">
        <v>0.94</v>
      </c>
      <c r="L280" s="11">
        <v>30000</v>
      </c>
      <c r="M280" s="5">
        <v>27336</v>
      </c>
      <c r="N280" s="12">
        <f t="shared" si="40"/>
        <v>27500</v>
      </c>
      <c r="O280" s="12">
        <f t="shared" si="41"/>
        <v>2500</v>
      </c>
      <c r="P280" s="4" t="s">
        <v>2140</v>
      </c>
      <c r="Q280" s="4" t="s">
        <v>2223</v>
      </c>
      <c r="R280" s="5">
        <v>54</v>
      </c>
      <c r="S280" s="5">
        <v>63</v>
      </c>
      <c r="T280" s="5">
        <v>79</v>
      </c>
      <c r="U280" s="5">
        <v>47</v>
      </c>
      <c r="V280" s="5">
        <f t="shared" si="42"/>
        <v>243</v>
      </c>
      <c r="W280" s="5">
        <f t="shared" si="43"/>
        <v>60.75</v>
      </c>
      <c r="X280" s="5">
        <v>64</v>
      </c>
      <c r="Y280" s="5">
        <v>72</v>
      </c>
      <c r="Z280" s="5">
        <v>41</v>
      </c>
      <c r="AA280" s="5">
        <v>93</v>
      </c>
      <c r="AB280" s="5">
        <f t="shared" si="44"/>
        <v>270</v>
      </c>
      <c r="AC280" s="5">
        <f t="shared" si="45"/>
        <v>67.5</v>
      </c>
      <c r="AD280" s="5">
        <v>75</v>
      </c>
      <c r="AE280" s="5">
        <v>99</v>
      </c>
      <c r="AF280" s="5">
        <v>62</v>
      </c>
      <c r="AG280" s="5">
        <v>98</v>
      </c>
      <c r="AH280" s="5">
        <f t="shared" si="46"/>
        <v>334</v>
      </c>
      <c r="AI280" s="5">
        <f t="shared" si="47"/>
        <v>83.5</v>
      </c>
      <c r="AJ280" s="5">
        <v>60</v>
      </c>
      <c r="AK280" s="5">
        <v>89</v>
      </c>
      <c r="AL280" s="5">
        <v>74</v>
      </c>
      <c r="AM280" s="5">
        <v>41</v>
      </c>
      <c r="AN280" s="5">
        <f t="shared" si="48"/>
        <v>264</v>
      </c>
      <c r="AO280" s="5">
        <f t="shared" si="49"/>
        <v>66</v>
      </c>
      <c r="AP280" s="73"/>
      <c r="AQ280" s="111">
        <f>AVERAGE(Table6[[#This Row],[CA1_Average]],Table6[[#This Row],[CA2_Average]],Table6[[#This Row],[MID_Average]],Table6[[#This Row],[CA3_Average]])</f>
        <v>69.4375</v>
      </c>
    </row>
    <row r="281" spans="1:43" ht="30">
      <c r="A281" s="99" t="s">
        <v>567</v>
      </c>
      <c r="B281" s="82" t="s">
        <v>568</v>
      </c>
      <c r="C281" s="4" t="s">
        <v>14</v>
      </c>
      <c r="D281" s="4" t="s">
        <v>3460</v>
      </c>
      <c r="E281" s="5">
        <v>11103426</v>
      </c>
      <c r="F281" s="5">
        <v>2836293643</v>
      </c>
      <c r="G281" s="83" t="s">
        <v>3461</v>
      </c>
      <c r="H281" s="6">
        <v>3</v>
      </c>
      <c r="I281" s="84">
        <v>300</v>
      </c>
      <c r="J281" s="79">
        <v>237</v>
      </c>
      <c r="K281" s="85">
        <v>0.79</v>
      </c>
      <c r="L281" s="11">
        <v>30000</v>
      </c>
      <c r="M281" s="5">
        <v>29900</v>
      </c>
      <c r="N281" s="12">
        <f t="shared" si="40"/>
        <v>30000</v>
      </c>
      <c r="O281" s="12">
        <f t="shared" si="41"/>
        <v>0</v>
      </c>
      <c r="P281" s="4" t="s">
        <v>1935</v>
      </c>
      <c r="Q281" s="4" t="s">
        <v>2224</v>
      </c>
      <c r="R281" s="5">
        <v>99</v>
      </c>
      <c r="S281" s="5">
        <v>97</v>
      </c>
      <c r="T281" s="5">
        <v>41</v>
      </c>
      <c r="U281" s="5">
        <v>56</v>
      </c>
      <c r="V281" s="5">
        <f t="shared" si="42"/>
        <v>293</v>
      </c>
      <c r="W281" s="5">
        <f t="shared" si="43"/>
        <v>73.25</v>
      </c>
      <c r="X281" s="5">
        <v>68</v>
      </c>
      <c r="Y281" s="5">
        <v>40</v>
      </c>
      <c r="Z281" s="5">
        <v>78</v>
      </c>
      <c r="AA281" s="5">
        <v>42</v>
      </c>
      <c r="AB281" s="5">
        <f t="shared" si="44"/>
        <v>228</v>
      </c>
      <c r="AC281" s="5">
        <f t="shared" si="45"/>
        <v>57</v>
      </c>
      <c r="AD281" s="5">
        <v>91</v>
      </c>
      <c r="AE281" s="5">
        <v>82</v>
      </c>
      <c r="AF281" s="5">
        <v>92</v>
      </c>
      <c r="AG281" s="5">
        <v>48</v>
      </c>
      <c r="AH281" s="5">
        <f t="shared" si="46"/>
        <v>313</v>
      </c>
      <c r="AI281" s="5">
        <f t="shared" si="47"/>
        <v>78.25</v>
      </c>
      <c r="AJ281" s="5">
        <v>53</v>
      </c>
      <c r="AK281" s="5">
        <v>46</v>
      </c>
      <c r="AL281" s="5">
        <v>78</v>
      </c>
      <c r="AM281" s="5">
        <v>77</v>
      </c>
      <c r="AN281" s="5">
        <f t="shared" si="48"/>
        <v>254</v>
      </c>
      <c r="AO281" s="5">
        <f t="shared" si="49"/>
        <v>63.5</v>
      </c>
      <c r="AP281" s="73"/>
      <c r="AQ281" s="111">
        <f>AVERAGE(Table6[[#This Row],[CA1_Average]],Table6[[#This Row],[CA2_Average]],Table6[[#This Row],[MID_Average]],Table6[[#This Row],[CA3_Average]])</f>
        <v>68</v>
      </c>
    </row>
    <row r="282" spans="1:43" ht="30">
      <c r="A282" s="99" t="s">
        <v>569</v>
      </c>
      <c r="B282" s="82" t="s">
        <v>570</v>
      </c>
      <c r="C282" s="4" t="s">
        <v>11</v>
      </c>
      <c r="D282" s="4" t="s">
        <v>3462</v>
      </c>
      <c r="E282" s="5">
        <v>11101540</v>
      </c>
      <c r="F282" s="5">
        <v>2854565811</v>
      </c>
      <c r="G282" s="83" t="s">
        <v>3463</v>
      </c>
      <c r="H282" s="6">
        <v>4</v>
      </c>
      <c r="I282" s="84">
        <v>300</v>
      </c>
      <c r="J282" s="79">
        <v>293</v>
      </c>
      <c r="K282" s="85">
        <v>0.98</v>
      </c>
      <c r="L282" s="11">
        <v>40000</v>
      </c>
      <c r="M282" s="5">
        <v>31598</v>
      </c>
      <c r="N282" s="12">
        <f t="shared" si="40"/>
        <v>32000</v>
      </c>
      <c r="O282" s="12">
        <f t="shared" si="41"/>
        <v>8000</v>
      </c>
      <c r="P282" s="4" t="s">
        <v>2225</v>
      </c>
      <c r="Q282" s="4" t="s">
        <v>2226</v>
      </c>
      <c r="R282" s="5">
        <v>64</v>
      </c>
      <c r="S282" s="5">
        <v>62</v>
      </c>
      <c r="T282" s="5">
        <v>75</v>
      </c>
      <c r="U282" s="5">
        <v>42</v>
      </c>
      <c r="V282" s="5">
        <f t="shared" si="42"/>
        <v>243</v>
      </c>
      <c r="W282" s="5">
        <f t="shared" si="43"/>
        <v>60.75</v>
      </c>
      <c r="X282" s="5">
        <v>51</v>
      </c>
      <c r="Y282" s="5">
        <v>52</v>
      </c>
      <c r="Z282" s="5">
        <v>47</v>
      </c>
      <c r="AA282" s="5">
        <v>43</v>
      </c>
      <c r="AB282" s="5">
        <f t="shared" si="44"/>
        <v>193</v>
      </c>
      <c r="AC282" s="5">
        <f t="shared" si="45"/>
        <v>48.25</v>
      </c>
      <c r="AD282" s="5">
        <v>53</v>
      </c>
      <c r="AE282" s="5">
        <v>88</v>
      </c>
      <c r="AF282" s="5">
        <v>50</v>
      </c>
      <c r="AG282" s="5">
        <v>89</v>
      </c>
      <c r="AH282" s="5">
        <f t="shared" si="46"/>
        <v>280</v>
      </c>
      <c r="AI282" s="5">
        <f t="shared" si="47"/>
        <v>70</v>
      </c>
      <c r="AJ282" s="5">
        <v>40</v>
      </c>
      <c r="AK282" s="5">
        <v>56</v>
      </c>
      <c r="AL282" s="5">
        <v>45</v>
      </c>
      <c r="AM282" s="5">
        <v>60</v>
      </c>
      <c r="AN282" s="5">
        <f t="shared" si="48"/>
        <v>201</v>
      </c>
      <c r="AO282" s="5">
        <f t="shared" si="49"/>
        <v>50.25</v>
      </c>
      <c r="AP282" s="73"/>
      <c r="AQ282" s="111">
        <f>AVERAGE(Table6[[#This Row],[CA1_Average]],Table6[[#This Row],[CA2_Average]],Table6[[#This Row],[MID_Average]],Table6[[#This Row],[CA3_Average]])</f>
        <v>57.3125</v>
      </c>
    </row>
    <row r="283" spans="1:43" ht="30">
      <c r="A283" s="99" t="s">
        <v>571</v>
      </c>
      <c r="B283" s="82" t="s">
        <v>572</v>
      </c>
      <c r="C283" s="4" t="s">
        <v>14</v>
      </c>
      <c r="D283" s="4" t="s">
        <v>3464</v>
      </c>
      <c r="E283" s="5">
        <v>11101058</v>
      </c>
      <c r="F283" s="5">
        <v>2880275207</v>
      </c>
      <c r="G283" s="83" t="s">
        <v>3465</v>
      </c>
      <c r="H283" s="6">
        <v>4</v>
      </c>
      <c r="I283" s="84">
        <v>300</v>
      </c>
      <c r="J283" s="79">
        <v>215</v>
      </c>
      <c r="K283" s="85">
        <v>0.72</v>
      </c>
      <c r="L283" s="11">
        <v>40000</v>
      </c>
      <c r="M283" s="5">
        <v>36932</v>
      </c>
      <c r="N283" s="12">
        <f t="shared" si="40"/>
        <v>37000</v>
      </c>
      <c r="O283" s="12">
        <f t="shared" si="41"/>
        <v>3000</v>
      </c>
      <c r="P283" s="4" t="s">
        <v>1846</v>
      </c>
      <c r="Q283" s="4" t="s">
        <v>2227</v>
      </c>
      <c r="R283" s="5">
        <v>68</v>
      </c>
      <c r="S283" s="5">
        <v>58</v>
      </c>
      <c r="T283" s="5">
        <v>37</v>
      </c>
      <c r="U283" s="5">
        <v>78</v>
      </c>
      <c r="V283" s="5">
        <f t="shared" si="42"/>
        <v>241</v>
      </c>
      <c r="W283" s="5">
        <f t="shared" si="43"/>
        <v>60.25</v>
      </c>
      <c r="X283" s="5">
        <v>68</v>
      </c>
      <c r="Y283" s="5">
        <v>95</v>
      </c>
      <c r="Z283" s="5">
        <v>78</v>
      </c>
      <c r="AA283" s="5">
        <v>46</v>
      </c>
      <c r="AB283" s="5">
        <f t="shared" si="44"/>
        <v>287</v>
      </c>
      <c r="AC283" s="5">
        <f t="shared" si="45"/>
        <v>71.75</v>
      </c>
      <c r="AD283" s="5">
        <v>67</v>
      </c>
      <c r="AE283" s="5">
        <v>40</v>
      </c>
      <c r="AF283" s="5">
        <v>82</v>
      </c>
      <c r="AG283" s="5">
        <v>59</v>
      </c>
      <c r="AH283" s="5">
        <f t="shared" si="46"/>
        <v>248</v>
      </c>
      <c r="AI283" s="5">
        <f t="shared" si="47"/>
        <v>62</v>
      </c>
      <c r="AJ283" s="5">
        <v>36</v>
      </c>
      <c r="AK283" s="5">
        <v>50</v>
      </c>
      <c r="AL283" s="5">
        <v>86</v>
      </c>
      <c r="AM283" s="5">
        <v>85</v>
      </c>
      <c r="AN283" s="5">
        <f t="shared" si="48"/>
        <v>257</v>
      </c>
      <c r="AO283" s="5">
        <f t="shared" si="49"/>
        <v>64.25</v>
      </c>
      <c r="AP283" s="73"/>
      <c r="AQ283" s="111">
        <f>AVERAGE(Table6[[#This Row],[CA1_Average]],Table6[[#This Row],[CA2_Average]],Table6[[#This Row],[MID_Average]],Table6[[#This Row],[CA3_Average]])</f>
        <v>64.5625</v>
      </c>
    </row>
    <row r="284" spans="1:43" ht="30">
      <c r="A284" s="99" t="s">
        <v>573</v>
      </c>
      <c r="B284" s="82" t="s">
        <v>574</v>
      </c>
      <c r="C284" s="4" t="s">
        <v>14</v>
      </c>
      <c r="D284" s="4" t="s">
        <v>3466</v>
      </c>
      <c r="E284" s="5">
        <v>11108498</v>
      </c>
      <c r="F284" s="5">
        <v>2900401101</v>
      </c>
      <c r="G284" s="83" t="s">
        <v>3467</v>
      </c>
      <c r="H284" s="6">
        <v>4</v>
      </c>
      <c r="I284" s="84">
        <v>300</v>
      </c>
      <c r="J284" s="79">
        <v>200</v>
      </c>
      <c r="K284" s="85">
        <v>0.67</v>
      </c>
      <c r="L284" s="11">
        <v>40000</v>
      </c>
      <c r="M284" s="5">
        <v>38677</v>
      </c>
      <c r="N284" s="12">
        <f t="shared" si="40"/>
        <v>39000</v>
      </c>
      <c r="O284" s="12">
        <f t="shared" si="41"/>
        <v>1000</v>
      </c>
      <c r="P284" s="4" t="s">
        <v>1974</v>
      </c>
      <c r="Q284" s="4" t="s">
        <v>2228</v>
      </c>
      <c r="R284" s="5">
        <v>61</v>
      </c>
      <c r="S284" s="5">
        <v>68</v>
      </c>
      <c r="T284" s="5">
        <v>41</v>
      </c>
      <c r="U284" s="5">
        <v>50</v>
      </c>
      <c r="V284" s="5">
        <f t="shared" si="42"/>
        <v>220</v>
      </c>
      <c r="W284" s="5">
        <f t="shared" si="43"/>
        <v>55</v>
      </c>
      <c r="X284" s="5">
        <v>57</v>
      </c>
      <c r="Y284" s="5">
        <v>51</v>
      </c>
      <c r="Z284" s="5">
        <v>60</v>
      </c>
      <c r="AA284" s="5">
        <v>66</v>
      </c>
      <c r="AB284" s="5">
        <f t="shared" si="44"/>
        <v>234</v>
      </c>
      <c r="AC284" s="5">
        <f t="shared" si="45"/>
        <v>58.5</v>
      </c>
      <c r="AD284" s="5">
        <v>90</v>
      </c>
      <c r="AE284" s="5">
        <v>91</v>
      </c>
      <c r="AF284" s="5">
        <v>41</v>
      </c>
      <c r="AG284" s="5">
        <v>77</v>
      </c>
      <c r="AH284" s="5">
        <f t="shared" si="46"/>
        <v>299</v>
      </c>
      <c r="AI284" s="5">
        <f t="shared" si="47"/>
        <v>74.75</v>
      </c>
      <c r="AJ284" s="5">
        <v>80</v>
      </c>
      <c r="AK284" s="5">
        <v>88</v>
      </c>
      <c r="AL284" s="5">
        <v>48</v>
      </c>
      <c r="AM284" s="5">
        <v>85</v>
      </c>
      <c r="AN284" s="5">
        <f t="shared" si="48"/>
        <v>301</v>
      </c>
      <c r="AO284" s="5">
        <f t="shared" si="49"/>
        <v>75.25</v>
      </c>
      <c r="AP284" s="73"/>
      <c r="AQ284" s="111">
        <f>AVERAGE(Table6[[#This Row],[CA1_Average]],Table6[[#This Row],[CA2_Average]],Table6[[#This Row],[MID_Average]],Table6[[#This Row],[CA3_Average]])</f>
        <v>65.875</v>
      </c>
    </row>
    <row r="285" spans="1:43" ht="30">
      <c r="A285" s="99" t="s">
        <v>575</v>
      </c>
      <c r="B285" s="82" t="s">
        <v>576</v>
      </c>
      <c r="C285" s="4" t="s">
        <v>11</v>
      </c>
      <c r="D285" s="4" t="s">
        <v>3468</v>
      </c>
      <c r="E285" s="5">
        <v>11103713</v>
      </c>
      <c r="F285" s="5">
        <v>2903867910</v>
      </c>
      <c r="G285" s="83" t="s">
        <v>3469</v>
      </c>
      <c r="H285" s="6">
        <v>4</v>
      </c>
      <c r="I285" s="84">
        <v>300</v>
      </c>
      <c r="J285" s="79">
        <v>213</v>
      </c>
      <c r="K285" s="85">
        <v>0.71</v>
      </c>
      <c r="L285" s="11">
        <v>40000</v>
      </c>
      <c r="M285" s="5">
        <v>28360</v>
      </c>
      <c r="N285" s="12">
        <f t="shared" si="40"/>
        <v>28500</v>
      </c>
      <c r="O285" s="12">
        <f t="shared" si="41"/>
        <v>11500</v>
      </c>
      <c r="P285" s="4" t="s">
        <v>1978</v>
      </c>
      <c r="Q285" s="4" t="s">
        <v>2229</v>
      </c>
      <c r="R285" s="5">
        <v>37</v>
      </c>
      <c r="S285" s="5">
        <v>98</v>
      </c>
      <c r="T285" s="5">
        <v>80</v>
      </c>
      <c r="U285" s="5">
        <v>81</v>
      </c>
      <c r="V285" s="5">
        <f t="shared" si="42"/>
        <v>296</v>
      </c>
      <c r="W285" s="5">
        <f t="shared" si="43"/>
        <v>74</v>
      </c>
      <c r="X285" s="5">
        <v>91</v>
      </c>
      <c r="Y285" s="5">
        <v>62</v>
      </c>
      <c r="Z285" s="5">
        <v>47</v>
      </c>
      <c r="AA285" s="5">
        <v>92</v>
      </c>
      <c r="AB285" s="5">
        <f t="shared" si="44"/>
        <v>292</v>
      </c>
      <c r="AC285" s="5">
        <f t="shared" si="45"/>
        <v>73</v>
      </c>
      <c r="AD285" s="5">
        <v>49</v>
      </c>
      <c r="AE285" s="5">
        <v>39</v>
      </c>
      <c r="AF285" s="5">
        <v>94</v>
      </c>
      <c r="AG285" s="5">
        <v>67</v>
      </c>
      <c r="AH285" s="5">
        <f t="shared" si="46"/>
        <v>249</v>
      </c>
      <c r="AI285" s="5">
        <f t="shared" si="47"/>
        <v>62.25</v>
      </c>
      <c r="AJ285" s="5">
        <v>84</v>
      </c>
      <c r="AK285" s="5">
        <v>44</v>
      </c>
      <c r="AL285" s="5">
        <v>48</v>
      </c>
      <c r="AM285" s="5">
        <v>41</v>
      </c>
      <c r="AN285" s="5">
        <f t="shared" si="48"/>
        <v>217</v>
      </c>
      <c r="AO285" s="5">
        <f t="shared" si="49"/>
        <v>54.25</v>
      </c>
      <c r="AP285" s="73"/>
      <c r="AQ285" s="111">
        <f>AVERAGE(Table6[[#This Row],[CA1_Average]],Table6[[#This Row],[CA2_Average]],Table6[[#This Row],[MID_Average]],Table6[[#This Row],[CA3_Average]])</f>
        <v>65.875</v>
      </c>
    </row>
    <row r="286" spans="1:43" ht="30">
      <c r="A286" s="99" t="s">
        <v>577</v>
      </c>
      <c r="B286" s="82" t="s">
        <v>578</v>
      </c>
      <c r="C286" s="4" t="s">
        <v>11</v>
      </c>
      <c r="D286" s="4" t="s">
        <v>3470</v>
      </c>
      <c r="E286" s="5">
        <v>11106591</v>
      </c>
      <c r="F286" s="5">
        <v>2932932938</v>
      </c>
      <c r="G286" s="83" t="s">
        <v>3471</v>
      </c>
      <c r="H286" s="6">
        <v>4</v>
      </c>
      <c r="I286" s="84">
        <v>300</v>
      </c>
      <c r="J286" s="79">
        <v>288</v>
      </c>
      <c r="K286" s="85">
        <v>0.96</v>
      </c>
      <c r="L286" s="11">
        <v>40000</v>
      </c>
      <c r="M286" s="5">
        <v>28855</v>
      </c>
      <c r="N286" s="12">
        <f t="shared" si="40"/>
        <v>29000</v>
      </c>
      <c r="O286" s="12">
        <f t="shared" si="41"/>
        <v>11000</v>
      </c>
      <c r="P286" s="4" t="s">
        <v>1980</v>
      </c>
      <c r="Q286" s="4" t="s">
        <v>2230</v>
      </c>
      <c r="R286" s="5">
        <v>94</v>
      </c>
      <c r="S286" s="5">
        <v>37</v>
      </c>
      <c r="T286" s="5">
        <v>42</v>
      </c>
      <c r="U286" s="5">
        <v>96</v>
      </c>
      <c r="V286" s="5">
        <f t="shared" si="42"/>
        <v>269</v>
      </c>
      <c r="W286" s="5">
        <f t="shared" si="43"/>
        <v>67.25</v>
      </c>
      <c r="X286" s="5">
        <v>55</v>
      </c>
      <c r="Y286" s="5">
        <v>59</v>
      </c>
      <c r="Z286" s="5">
        <v>69</v>
      </c>
      <c r="AA286" s="5">
        <v>53</v>
      </c>
      <c r="AB286" s="5">
        <f t="shared" si="44"/>
        <v>236</v>
      </c>
      <c r="AC286" s="5">
        <f t="shared" si="45"/>
        <v>59</v>
      </c>
      <c r="AD286" s="5">
        <v>57</v>
      </c>
      <c r="AE286" s="5">
        <v>88</v>
      </c>
      <c r="AF286" s="5">
        <v>49</v>
      </c>
      <c r="AG286" s="5">
        <v>70</v>
      </c>
      <c r="AH286" s="5">
        <f t="shared" si="46"/>
        <v>264</v>
      </c>
      <c r="AI286" s="5">
        <f t="shared" si="47"/>
        <v>66</v>
      </c>
      <c r="AJ286" s="5">
        <v>69</v>
      </c>
      <c r="AK286" s="5">
        <v>67</v>
      </c>
      <c r="AL286" s="5">
        <v>92</v>
      </c>
      <c r="AM286" s="5">
        <v>86</v>
      </c>
      <c r="AN286" s="5">
        <f t="shared" si="48"/>
        <v>314</v>
      </c>
      <c r="AO286" s="5">
        <f t="shared" si="49"/>
        <v>78.5</v>
      </c>
      <c r="AP286" s="73"/>
      <c r="AQ286" s="111">
        <f>AVERAGE(Table6[[#This Row],[CA1_Average]],Table6[[#This Row],[CA2_Average]],Table6[[#This Row],[MID_Average]],Table6[[#This Row],[CA3_Average]])</f>
        <v>67.6875</v>
      </c>
    </row>
    <row r="287" spans="1:43" ht="30">
      <c r="A287" s="99" t="s">
        <v>579</v>
      </c>
      <c r="B287" s="82" t="s">
        <v>580</v>
      </c>
      <c r="C287" s="4" t="s">
        <v>14</v>
      </c>
      <c r="D287" s="4" t="s">
        <v>3472</v>
      </c>
      <c r="E287" s="5">
        <v>11104727</v>
      </c>
      <c r="F287" s="5">
        <v>2959962321</v>
      </c>
      <c r="G287" s="83" t="s">
        <v>3473</v>
      </c>
      <c r="H287" s="6">
        <v>4</v>
      </c>
      <c r="I287" s="84">
        <v>300</v>
      </c>
      <c r="J287" s="79">
        <v>247</v>
      </c>
      <c r="K287" s="85">
        <v>0.82</v>
      </c>
      <c r="L287" s="11">
        <v>40000</v>
      </c>
      <c r="M287" s="5">
        <v>31419</v>
      </c>
      <c r="N287" s="12">
        <f t="shared" si="40"/>
        <v>31500</v>
      </c>
      <c r="O287" s="12">
        <f t="shared" si="41"/>
        <v>8500</v>
      </c>
      <c r="P287" s="4" t="s">
        <v>1982</v>
      </c>
      <c r="Q287" s="4" t="s">
        <v>2231</v>
      </c>
      <c r="R287" s="5">
        <v>59</v>
      </c>
      <c r="S287" s="5">
        <v>87</v>
      </c>
      <c r="T287" s="5">
        <v>45</v>
      </c>
      <c r="U287" s="5">
        <v>68</v>
      </c>
      <c r="V287" s="5">
        <f t="shared" si="42"/>
        <v>259</v>
      </c>
      <c r="W287" s="5">
        <f t="shared" si="43"/>
        <v>64.75</v>
      </c>
      <c r="X287" s="5">
        <v>83</v>
      </c>
      <c r="Y287" s="5">
        <v>44</v>
      </c>
      <c r="Z287" s="5">
        <v>67</v>
      </c>
      <c r="AA287" s="5">
        <v>43</v>
      </c>
      <c r="AB287" s="5">
        <f t="shared" si="44"/>
        <v>237</v>
      </c>
      <c r="AC287" s="5">
        <f t="shared" si="45"/>
        <v>59.25</v>
      </c>
      <c r="AD287" s="5">
        <v>93</v>
      </c>
      <c r="AE287" s="5">
        <v>67</v>
      </c>
      <c r="AF287" s="5">
        <v>81</v>
      </c>
      <c r="AG287" s="5">
        <v>87</v>
      </c>
      <c r="AH287" s="5">
        <f t="shared" si="46"/>
        <v>328</v>
      </c>
      <c r="AI287" s="5">
        <f t="shared" si="47"/>
        <v>82</v>
      </c>
      <c r="AJ287" s="5">
        <v>78</v>
      </c>
      <c r="AK287" s="5">
        <v>55</v>
      </c>
      <c r="AL287" s="5">
        <v>61</v>
      </c>
      <c r="AM287" s="5">
        <v>49</v>
      </c>
      <c r="AN287" s="5">
        <f t="shared" si="48"/>
        <v>243</v>
      </c>
      <c r="AO287" s="5">
        <f t="shared" si="49"/>
        <v>60.75</v>
      </c>
      <c r="AP287" s="73"/>
      <c r="AQ287" s="111">
        <f>AVERAGE(Table6[[#This Row],[CA1_Average]],Table6[[#This Row],[CA2_Average]],Table6[[#This Row],[MID_Average]],Table6[[#This Row],[CA3_Average]])</f>
        <v>66.6875</v>
      </c>
    </row>
    <row r="288" spans="1:43" ht="30">
      <c r="A288" s="99" t="s">
        <v>581</v>
      </c>
      <c r="B288" s="82" t="s">
        <v>582</v>
      </c>
      <c r="C288" s="4" t="s">
        <v>11</v>
      </c>
      <c r="D288" s="4" t="s">
        <v>3474</v>
      </c>
      <c r="E288" s="5">
        <v>11105903</v>
      </c>
      <c r="F288" s="5">
        <v>2963394471</v>
      </c>
      <c r="G288" s="83" t="s">
        <v>3475</v>
      </c>
      <c r="H288" s="6">
        <v>4</v>
      </c>
      <c r="I288" s="84">
        <v>300</v>
      </c>
      <c r="J288" s="79">
        <v>276</v>
      </c>
      <c r="K288" s="85">
        <v>0.92</v>
      </c>
      <c r="L288" s="11">
        <v>40000</v>
      </c>
      <c r="M288" s="5">
        <v>30370</v>
      </c>
      <c r="N288" s="12">
        <f t="shared" si="40"/>
        <v>30500</v>
      </c>
      <c r="O288" s="12">
        <f t="shared" si="41"/>
        <v>9500</v>
      </c>
      <c r="P288" s="4" t="s">
        <v>1984</v>
      </c>
      <c r="Q288" s="4" t="s">
        <v>2232</v>
      </c>
      <c r="R288" s="5">
        <v>51</v>
      </c>
      <c r="S288" s="5">
        <v>46</v>
      </c>
      <c r="T288" s="5">
        <v>95</v>
      </c>
      <c r="U288" s="5">
        <v>79</v>
      </c>
      <c r="V288" s="5">
        <f t="shared" si="42"/>
        <v>271</v>
      </c>
      <c r="W288" s="5">
        <f t="shared" si="43"/>
        <v>67.75</v>
      </c>
      <c r="X288" s="5">
        <v>89</v>
      </c>
      <c r="Y288" s="5">
        <v>40</v>
      </c>
      <c r="Z288" s="5">
        <v>76</v>
      </c>
      <c r="AA288" s="5">
        <v>73</v>
      </c>
      <c r="AB288" s="5">
        <f t="shared" si="44"/>
        <v>278</v>
      </c>
      <c r="AC288" s="5">
        <f t="shared" si="45"/>
        <v>69.5</v>
      </c>
      <c r="AD288" s="5">
        <v>60</v>
      </c>
      <c r="AE288" s="5">
        <v>87</v>
      </c>
      <c r="AF288" s="5">
        <v>44</v>
      </c>
      <c r="AG288" s="5">
        <v>35</v>
      </c>
      <c r="AH288" s="5">
        <f t="shared" si="46"/>
        <v>226</v>
      </c>
      <c r="AI288" s="5">
        <f t="shared" si="47"/>
        <v>56.5</v>
      </c>
      <c r="AJ288" s="5">
        <v>80</v>
      </c>
      <c r="AK288" s="5">
        <v>73</v>
      </c>
      <c r="AL288" s="5">
        <v>71</v>
      </c>
      <c r="AM288" s="5">
        <v>58</v>
      </c>
      <c r="AN288" s="5">
        <f t="shared" si="48"/>
        <v>282</v>
      </c>
      <c r="AO288" s="5">
        <f t="shared" si="49"/>
        <v>70.5</v>
      </c>
      <c r="AP288" s="73"/>
      <c r="AQ288" s="111">
        <f>AVERAGE(Table6[[#This Row],[CA1_Average]],Table6[[#This Row],[CA2_Average]],Table6[[#This Row],[MID_Average]],Table6[[#This Row],[CA3_Average]])</f>
        <v>66.0625</v>
      </c>
    </row>
    <row r="289" spans="1:43" ht="30">
      <c r="A289" s="99" t="s">
        <v>583</v>
      </c>
      <c r="B289" s="82" t="s">
        <v>584</v>
      </c>
      <c r="C289" s="4" t="s">
        <v>11</v>
      </c>
      <c r="D289" s="4" t="s">
        <v>3476</v>
      </c>
      <c r="E289" s="5">
        <v>11107655</v>
      </c>
      <c r="F289" s="5">
        <v>2964232822</v>
      </c>
      <c r="G289" s="83" t="s">
        <v>3477</v>
      </c>
      <c r="H289" s="6">
        <v>4</v>
      </c>
      <c r="I289" s="84">
        <v>300</v>
      </c>
      <c r="J289" s="79">
        <v>220</v>
      </c>
      <c r="K289" s="85">
        <v>0.73</v>
      </c>
      <c r="L289" s="11">
        <v>40000</v>
      </c>
      <c r="M289" s="5">
        <v>38991</v>
      </c>
      <c r="N289" s="12">
        <f t="shared" si="40"/>
        <v>39000</v>
      </c>
      <c r="O289" s="12">
        <f t="shared" si="41"/>
        <v>1000</v>
      </c>
      <c r="P289" s="4" t="s">
        <v>2049</v>
      </c>
      <c r="Q289" s="4" t="s">
        <v>2233</v>
      </c>
      <c r="R289" s="5">
        <v>97</v>
      </c>
      <c r="S289" s="5">
        <v>97</v>
      </c>
      <c r="T289" s="5">
        <v>95</v>
      </c>
      <c r="U289" s="5">
        <v>84</v>
      </c>
      <c r="V289" s="5">
        <f t="shared" si="42"/>
        <v>373</v>
      </c>
      <c r="W289" s="5">
        <f t="shared" si="43"/>
        <v>93.25</v>
      </c>
      <c r="X289" s="5">
        <v>70</v>
      </c>
      <c r="Y289" s="5">
        <v>91</v>
      </c>
      <c r="Z289" s="5">
        <v>69</v>
      </c>
      <c r="AA289" s="5">
        <v>85</v>
      </c>
      <c r="AB289" s="5">
        <f t="shared" si="44"/>
        <v>315</v>
      </c>
      <c r="AC289" s="5">
        <f t="shared" si="45"/>
        <v>78.75</v>
      </c>
      <c r="AD289" s="5">
        <v>45</v>
      </c>
      <c r="AE289" s="5">
        <v>51</v>
      </c>
      <c r="AF289" s="5">
        <v>39</v>
      </c>
      <c r="AG289" s="5">
        <v>92</v>
      </c>
      <c r="AH289" s="5">
        <f t="shared" si="46"/>
        <v>227</v>
      </c>
      <c r="AI289" s="5">
        <f t="shared" si="47"/>
        <v>56.75</v>
      </c>
      <c r="AJ289" s="5">
        <v>44</v>
      </c>
      <c r="AK289" s="5">
        <v>41</v>
      </c>
      <c r="AL289" s="5">
        <v>69</v>
      </c>
      <c r="AM289" s="5">
        <v>46</v>
      </c>
      <c r="AN289" s="5">
        <f t="shared" si="48"/>
        <v>200</v>
      </c>
      <c r="AO289" s="5">
        <f t="shared" si="49"/>
        <v>50</v>
      </c>
      <c r="AP289" s="73"/>
      <c r="AQ289" s="111">
        <f>AVERAGE(Table6[[#This Row],[CA1_Average]],Table6[[#This Row],[CA2_Average]],Table6[[#This Row],[MID_Average]],Table6[[#This Row],[CA3_Average]])</f>
        <v>69.6875</v>
      </c>
    </row>
    <row r="290" spans="1:43" ht="30">
      <c r="A290" s="99" t="s">
        <v>585</v>
      </c>
      <c r="B290" s="82" t="s">
        <v>586</v>
      </c>
      <c r="C290" s="4" t="s">
        <v>11</v>
      </c>
      <c r="D290" s="4" t="s">
        <v>3478</v>
      </c>
      <c r="E290" s="5">
        <v>11101195</v>
      </c>
      <c r="F290" s="5">
        <v>2967661146</v>
      </c>
      <c r="G290" s="83" t="s">
        <v>3479</v>
      </c>
      <c r="H290" s="6">
        <v>4</v>
      </c>
      <c r="I290" s="84">
        <v>300</v>
      </c>
      <c r="J290" s="79">
        <v>218</v>
      </c>
      <c r="K290" s="85">
        <v>0.73</v>
      </c>
      <c r="L290" s="11">
        <v>40000</v>
      </c>
      <c r="M290" s="5">
        <v>38055</v>
      </c>
      <c r="N290" s="12">
        <f t="shared" si="40"/>
        <v>38500</v>
      </c>
      <c r="O290" s="12">
        <f t="shared" si="41"/>
        <v>1500</v>
      </c>
      <c r="P290" s="4" t="s">
        <v>1986</v>
      </c>
      <c r="Q290" s="4" t="s">
        <v>2234</v>
      </c>
      <c r="R290" s="5">
        <v>37</v>
      </c>
      <c r="S290" s="5">
        <v>98</v>
      </c>
      <c r="T290" s="5">
        <v>94</v>
      </c>
      <c r="U290" s="5">
        <v>85</v>
      </c>
      <c r="V290" s="5">
        <f t="shared" si="42"/>
        <v>314</v>
      </c>
      <c r="W290" s="5">
        <f t="shared" si="43"/>
        <v>78.5</v>
      </c>
      <c r="X290" s="5">
        <v>62</v>
      </c>
      <c r="Y290" s="5">
        <v>85</v>
      </c>
      <c r="Z290" s="5">
        <v>64</v>
      </c>
      <c r="AA290" s="5">
        <v>79</v>
      </c>
      <c r="AB290" s="5">
        <f t="shared" si="44"/>
        <v>290</v>
      </c>
      <c r="AC290" s="5">
        <f t="shared" si="45"/>
        <v>72.5</v>
      </c>
      <c r="AD290" s="5">
        <v>74</v>
      </c>
      <c r="AE290" s="5">
        <v>87</v>
      </c>
      <c r="AF290" s="5">
        <v>74</v>
      </c>
      <c r="AG290" s="5">
        <v>92</v>
      </c>
      <c r="AH290" s="5">
        <f t="shared" si="46"/>
        <v>327</v>
      </c>
      <c r="AI290" s="5">
        <f t="shared" si="47"/>
        <v>81.75</v>
      </c>
      <c r="AJ290" s="5">
        <v>35</v>
      </c>
      <c r="AK290" s="5">
        <v>61</v>
      </c>
      <c r="AL290" s="5">
        <v>48</v>
      </c>
      <c r="AM290" s="5">
        <v>63</v>
      </c>
      <c r="AN290" s="5">
        <f t="shared" si="48"/>
        <v>207</v>
      </c>
      <c r="AO290" s="5">
        <f t="shared" si="49"/>
        <v>51.75</v>
      </c>
      <c r="AP290" s="73"/>
      <c r="AQ290" s="111">
        <f>AVERAGE(Table6[[#This Row],[CA1_Average]],Table6[[#This Row],[CA2_Average]],Table6[[#This Row],[MID_Average]],Table6[[#This Row],[CA3_Average]])</f>
        <v>71.125</v>
      </c>
    </row>
    <row r="291" spans="1:43" ht="30">
      <c r="A291" s="99" t="s">
        <v>587</v>
      </c>
      <c r="B291" s="82" t="s">
        <v>588</v>
      </c>
      <c r="C291" s="4" t="s">
        <v>11</v>
      </c>
      <c r="D291" s="4" t="s">
        <v>3480</v>
      </c>
      <c r="E291" s="5">
        <v>11100279</v>
      </c>
      <c r="F291" s="5">
        <v>2971703490</v>
      </c>
      <c r="G291" s="83" t="s">
        <v>3481</v>
      </c>
      <c r="H291" s="6">
        <v>4</v>
      </c>
      <c r="I291" s="84">
        <v>300</v>
      </c>
      <c r="J291" s="79">
        <v>215</v>
      </c>
      <c r="K291" s="85">
        <v>0.72</v>
      </c>
      <c r="L291" s="11">
        <v>40000</v>
      </c>
      <c r="M291" s="5">
        <v>37297</v>
      </c>
      <c r="N291" s="12">
        <f t="shared" si="40"/>
        <v>37500</v>
      </c>
      <c r="O291" s="12">
        <f t="shared" si="41"/>
        <v>2500</v>
      </c>
      <c r="P291" s="4" t="s">
        <v>1858</v>
      </c>
      <c r="Q291" s="4" t="s">
        <v>2235</v>
      </c>
      <c r="R291" s="5">
        <v>71</v>
      </c>
      <c r="S291" s="5">
        <v>58</v>
      </c>
      <c r="T291" s="5">
        <v>57</v>
      </c>
      <c r="U291" s="5">
        <v>37</v>
      </c>
      <c r="V291" s="5">
        <f t="shared" si="42"/>
        <v>223</v>
      </c>
      <c r="W291" s="5">
        <f t="shared" si="43"/>
        <v>55.75</v>
      </c>
      <c r="X291" s="5">
        <v>47</v>
      </c>
      <c r="Y291" s="5">
        <v>38</v>
      </c>
      <c r="Z291" s="5">
        <v>72</v>
      </c>
      <c r="AA291" s="5">
        <v>43</v>
      </c>
      <c r="AB291" s="5">
        <f t="shared" si="44"/>
        <v>200</v>
      </c>
      <c r="AC291" s="5">
        <f t="shared" si="45"/>
        <v>50</v>
      </c>
      <c r="AD291" s="5">
        <v>47</v>
      </c>
      <c r="AE291" s="5">
        <v>74</v>
      </c>
      <c r="AF291" s="5">
        <v>88</v>
      </c>
      <c r="AG291" s="5">
        <v>82</v>
      </c>
      <c r="AH291" s="5">
        <f t="shared" si="46"/>
        <v>291</v>
      </c>
      <c r="AI291" s="5">
        <f t="shared" si="47"/>
        <v>72.75</v>
      </c>
      <c r="AJ291" s="5">
        <v>82</v>
      </c>
      <c r="AK291" s="5">
        <v>73</v>
      </c>
      <c r="AL291" s="5">
        <v>60</v>
      </c>
      <c r="AM291" s="5">
        <v>87</v>
      </c>
      <c r="AN291" s="5">
        <f t="shared" si="48"/>
        <v>302</v>
      </c>
      <c r="AO291" s="5">
        <f t="shared" si="49"/>
        <v>75.5</v>
      </c>
      <c r="AP291" s="73"/>
      <c r="AQ291" s="111">
        <f>AVERAGE(Table6[[#This Row],[CA1_Average]],Table6[[#This Row],[CA2_Average]],Table6[[#This Row],[MID_Average]],Table6[[#This Row],[CA3_Average]])</f>
        <v>63.5</v>
      </c>
    </row>
    <row r="292" spans="1:43" ht="30">
      <c r="A292" s="99" t="s">
        <v>589</v>
      </c>
      <c r="B292" s="82" t="s">
        <v>590</v>
      </c>
      <c r="C292" s="4" t="s">
        <v>11</v>
      </c>
      <c r="D292" s="4" t="s">
        <v>3482</v>
      </c>
      <c r="E292" s="5">
        <v>11100682</v>
      </c>
      <c r="F292" s="5">
        <v>2979650261</v>
      </c>
      <c r="G292" s="83" t="s">
        <v>3483</v>
      </c>
      <c r="H292" s="6">
        <v>4</v>
      </c>
      <c r="I292" s="84">
        <v>300</v>
      </c>
      <c r="J292" s="79">
        <v>232</v>
      </c>
      <c r="K292" s="85">
        <v>0.77</v>
      </c>
      <c r="L292" s="11">
        <v>40000</v>
      </c>
      <c r="M292" s="5">
        <v>32804</v>
      </c>
      <c r="N292" s="12">
        <f t="shared" si="40"/>
        <v>33000</v>
      </c>
      <c r="O292" s="12">
        <f t="shared" si="41"/>
        <v>7000</v>
      </c>
      <c r="P292" s="4" t="s">
        <v>2052</v>
      </c>
      <c r="Q292" s="4" t="s">
        <v>2236</v>
      </c>
      <c r="R292" s="5">
        <v>46</v>
      </c>
      <c r="S292" s="5">
        <v>52</v>
      </c>
      <c r="T292" s="5">
        <v>67</v>
      </c>
      <c r="U292" s="5">
        <v>62</v>
      </c>
      <c r="V292" s="5">
        <f t="shared" si="42"/>
        <v>227</v>
      </c>
      <c r="W292" s="5">
        <f t="shared" si="43"/>
        <v>56.75</v>
      </c>
      <c r="X292" s="5">
        <v>79</v>
      </c>
      <c r="Y292" s="5">
        <v>58</v>
      </c>
      <c r="Z292" s="5">
        <v>66</v>
      </c>
      <c r="AA292" s="5">
        <v>86</v>
      </c>
      <c r="AB292" s="5">
        <f t="shared" si="44"/>
        <v>289</v>
      </c>
      <c r="AC292" s="5">
        <f t="shared" si="45"/>
        <v>72.25</v>
      </c>
      <c r="AD292" s="5">
        <v>43</v>
      </c>
      <c r="AE292" s="5">
        <v>76</v>
      </c>
      <c r="AF292" s="5">
        <v>81</v>
      </c>
      <c r="AG292" s="5">
        <v>63</v>
      </c>
      <c r="AH292" s="5">
        <f t="shared" si="46"/>
        <v>263</v>
      </c>
      <c r="AI292" s="5">
        <f t="shared" si="47"/>
        <v>65.75</v>
      </c>
      <c r="AJ292" s="5">
        <v>38</v>
      </c>
      <c r="AK292" s="5">
        <v>93</v>
      </c>
      <c r="AL292" s="5">
        <v>81</v>
      </c>
      <c r="AM292" s="5">
        <v>45</v>
      </c>
      <c r="AN292" s="5">
        <f t="shared" si="48"/>
        <v>257</v>
      </c>
      <c r="AO292" s="5">
        <f t="shared" si="49"/>
        <v>64.25</v>
      </c>
      <c r="AP292" s="73"/>
      <c r="AQ292" s="111">
        <f>AVERAGE(Table6[[#This Row],[CA1_Average]],Table6[[#This Row],[CA2_Average]],Table6[[#This Row],[MID_Average]],Table6[[#This Row],[CA3_Average]])</f>
        <v>64.75</v>
      </c>
    </row>
    <row r="293" spans="1:43" ht="30">
      <c r="A293" s="99" t="s">
        <v>591</v>
      </c>
      <c r="B293" s="82" t="s">
        <v>592</v>
      </c>
      <c r="C293" s="4" t="s">
        <v>14</v>
      </c>
      <c r="D293" s="4" t="s">
        <v>3484</v>
      </c>
      <c r="E293" s="5">
        <v>11101630</v>
      </c>
      <c r="F293" s="5">
        <v>2987685971</v>
      </c>
      <c r="G293" s="83" t="s">
        <v>3485</v>
      </c>
      <c r="H293" s="6">
        <v>4</v>
      </c>
      <c r="I293" s="84">
        <v>300</v>
      </c>
      <c r="J293" s="79">
        <v>211</v>
      </c>
      <c r="K293" s="86">
        <v>0.7</v>
      </c>
      <c r="L293" s="11">
        <v>40000</v>
      </c>
      <c r="M293" s="5">
        <v>33031</v>
      </c>
      <c r="N293" s="12">
        <f t="shared" si="40"/>
        <v>33500</v>
      </c>
      <c r="O293" s="12">
        <f t="shared" si="41"/>
        <v>6500</v>
      </c>
      <c r="P293" s="4" t="s">
        <v>1896</v>
      </c>
      <c r="Q293" s="4" t="s">
        <v>2237</v>
      </c>
      <c r="R293" s="5">
        <v>88</v>
      </c>
      <c r="S293" s="5">
        <v>71</v>
      </c>
      <c r="T293" s="5">
        <v>94</v>
      </c>
      <c r="U293" s="5">
        <v>69</v>
      </c>
      <c r="V293" s="5">
        <f t="shared" si="42"/>
        <v>322</v>
      </c>
      <c r="W293" s="5">
        <f t="shared" si="43"/>
        <v>80.5</v>
      </c>
      <c r="X293" s="5">
        <v>72</v>
      </c>
      <c r="Y293" s="5">
        <v>43</v>
      </c>
      <c r="Z293" s="5">
        <v>87</v>
      </c>
      <c r="AA293" s="5">
        <v>57</v>
      </c>
      <c r="AB293" s="5">
        <f t="shared" si="44"/>
        <v>259</v>
      </c>
      <c r="AC293" s="5">
        <f t="shared" si="45"/>
        <v>64.75</v>
      </c>
      <c r="AD293" s="5">
        <v>72</v>
      </c>
      <c r="AE293" s="5">
        <v>97</v>
      </c>
      <c r="AF293" s="5">
        <v>36</v>
      </c>
      <c r="AG293" s="5">
        <v>95</v>
      </c>
      <c r="AH293" s="5">
        <f t="shared" si="46"/>
        <v>300</v>
      </c>
      <c r="AI293" s="5">
        <f t="shared" si="47"/>
        <v>75</v>
      </c>
      <c r="AJ293" s="5">
        <v>43</v>
      </c>
      <c r="AK293" s="5">
        <v>93</v>
      </c>
      <c r="AL293" s="5">
        <v>54</v>
      </c>
      <c r="AM293" s="5">
        <v>51</v>
      </c>
      <c r="AN293" s="5">
        <f t="shared" si="48"/>
        <v>241</v>
      </c>
      <c r="AO293" s="5">
        <f t="shared" si="49"/>
        <v>60.25</v>
      </c>
      <c r="AP293" s="73"/>
      <c r="AQ293" s="111">
        <f>AVERAGE(Table6[[#This Row],[CA1_Average]],Table6[[#This Row],[CA2_Average]],Table6[[#This Row],[MID_Average]],Table6[[#This Row],[CA3_Average]])</f>
        <v>70.125</v>
      </c>
    </row>
    <row r="294" spans="1:43" ht="30">
      <c r="A294" s="99" t="s">
        <v>593</v>
      </c>
      <c r="B294" s="82" t="s">
        <v>594</v>
      </c>
      <c r="C294" s="4" t="s">
        <v>14</v>
      </c>
      <c r="D294" s="4" t="s">
        <v>3486</v>
      </c>
      <c r="E294" s="5">
        <v>11103693</v>
      </c>
      <c r="F294" s="5">
        <v>2987728956</v>
      </c>
      <c r="G294" s="83" t="s">
        <v>3487</v>
      </c>
      <c r="H294" s="6">
        <v>4</v>
      </c>
      <c r="I294" s="84">
        <v>300</v>
      </c>
      <c r="J294" s="79">
        <v>219</v>
      </c>
      <c r="K294" s="85">
        <v>0.73</v>
      </c>
      <c r="L294" s="11">
        <v>40000</v>
      </c>
      <c r="M294" s="5">
        <v>31357</v>
      </c>
      <c r="N294" s="12">
        <f t="shared" si="40"/>
        <v>31500</v>
      </c>
      <c r="O294" s="12">
        <f t="shared" si="41"/>
        <v>8500</v>
      </c>
      <c r="P294" s="4" t="s">
        <v>2058</v>
      </c>
      <c r="Q294" s="4" t="s">
        <v>2238</v>
      </c>
      <c r="R294" s="5">
        <v>57</v>
      </c>
      <c r="S294" s="5">
        <v>90</v>
      </c>
      <c r="T294" s="5">
        <v>65</v>
      </c>
      <c r="U294" s="5">
        <v>52</v>
      </c>
      <c r="V294" s="5">
        <f t="shared" si="42"/>
        <v>264</v>
      </c>
      <c r="W294" s="5">
        <f t="shared" si="43"/>
        <v>66</v>
      </c>
      <c r="X294" s="5">
        <v>69</v>
      </c>
      <c r="Y294" s="5">
        <v>99</v>
      </c>
      <c r="Z294" s="5">
        <v>79</v>
      </c>
      <c r="AA294" s="5">
        <v>92</v>
      </c>
      <c r="AB294" s="5">
        <f t="shared" si="44"/>
        <v>339</v>
      </c>
      <c r="AC294" s="5">
        <f t="shared" si="45"/>
        <v>84.75</v>
      </c>
      <c r="AD294" s="5">
        <v>54</v>
      </c>
      <c r="AE294" s="5">
        <v>51</v>
      </c>
      <c r="AF294" s="5">
        <v>55</v>
      </c>
      <c r="AG294" s="5">
        <v>79</v>
      </c>
      <c r="AH294" s="5">
        <f t="shared" si="46"/>
        <v>239</v>
      </c>
      <c r="AI294" s="5">
        <f t="shared" si="47"/>
        <v>59.75</v>
      </c>
      <c r="AJ294" s="5">
        <v>72</v>
      </c>
      <c r="AK294" s="5">
        <v>44</v>
      </c>
      <c r="AL294" s="5">
        <v>81</v>
      </c>
      <c r="AM294" s="5">
        <v>38</v>
      </c>
      <c r="AN294" s="5">
        <f t="shared" si="48"/>
        <v>235</v>
      </c>
      <c r="AO294" s="5">
        <f t="shared" si="49"/>
        <v>58.75</v>
      </c>
      <c r="AP294" s="73"/>
      <c r="AQ294" s="111">
        <f>AVERAGE(Table6[[#This Row],[CA1_Average]],Table6[[#This Row],[CA2_Average]],Table6[[#This Row],[MID_Average]],Table6[[#This Row],[CA3_Average]])</f>
        <v>67.3125</v>
      </c>
    </row>
    <row r="295" spans="1:43" ht="30">
      <c r="A295" s="99" t="s">
        <v>595</v>
      </c>
      <c r="B295" s="82" t="s">
        <v>596</v>
      </c>
      <c r="C295" s="4" t="s">
        <v>11</v>
      </c>
      <c r="D295" s="4" t="s">
        <v>3488</v>
      </c>
      <c r="E295" s="5">
        <v>11109662</v>
      </c>
      <c r="F295" s="5">
        <v>2993564100</v>
      </c>
      <c r="G295" s="83" t="s">
        <v>3489</v>
      </c>
      <c r="H295" s="6">
        <v>4</v>
      </c>
      <c r="I295" s="84">
        <v>300</v>
      </c>
      <c r="J295" s="79">
        <v>194</v>
      </c>
      <c r="K295" s="85">
        <v>0.65</v>
      </c>
      <c r="L295" s="11">
        <v>40000</v>
      </c>
      <c r="M295" s="5">
        <v>32214</v>
      </c>
      <c r="N295" s="12">
        <f t="shared" si="40"/>
        <v>32500</v>
      </c>
      <c r="O295" s="12">
        <f t="shared" si="41"/>
        <v>7500</v>
      </c>
      <c r="P295" s="4" t="s">
        <v>2087</v>
      </c>
      <c r="Q295" s="4" t="s">
        <v>2239</v>
      </c>
      <c r="R295" s="5">
        <v>99</v>
      </c>
      <c r="S295" s="5">
        <v>95</v>
      </c>
      <c r="T295" s="5">
        <v>64</v>
      </c>
      <c r="U295" s="5">
        <v>49</v>
      </c>
      <c r="V295" s="5">
        <f t="shared" si="42"/>
        <v>307</v>
      </c>
      <c r="W295" s="5">
        <f t="shared" si="43"/>
        <v>76.75</v>
      </c>
      <c r="X295" s="5">
        <v>59</v>
      </c>
      <c r="Y295" s="5">
        <v>85</v>
      </c>
      <c r="Z295" s="5">
        <v>40</v>
      </c>
      <c r="AA295" s="5">
        <v>98</v>
      </c>
      <c r="AB295" s="5">
        <f t="shared" si="44"/>
        <v>282</v>
      </c>
      <c r="AC295" s="5">
        <f t="shared" si="45"/>
        <v>70.5</v>
      </c>
      <c r="AD295" s="5">
        <v>45</v>
      </c>
      <c r="AE295" s="5">
        <v>73</v>
      </c>
      <c r="AF295" s="5">
        <v>67</v>
      </c>
      <c r="AG295" s="5">
        <v>89</v>
      </c>
      <c r="AH295" s="5">
        <f t="shared" si="46"/>
        <v>274</v>
      </c>
      <c r="AI295" s="5">
        <f t="shared" si="47"/>
        <v>68.5</v>
      </c>
      <c r="AJ295" s="5">
        <v>54</v>
      </c>
      <c r="AK295" s="5">
        <v>92</v>
      </c>
      <c r="AL295" s="5">
        <v>56</v>
      </c>
      <c r="AM295" s="5">
        <v>63</v>
      </c>
      <c r="AN295" s="5">
        <f t="shared" si="48"/>
        <v>265</v>
      </c>
      <c r="AO295" s="5">
        <f t="shared" si="49"/>
        <v>66.25</v>
      </c>
      <c r="AP295" s="73"/>
      <c r="AQ295" s="111">
        <f>AVERAGE(Table6[[#This Row],[CA1_Average]],Table6[[#This Row],[CA2_Average]],Table6[[#This Row],[MID_Average]],Table6[[#This Row],[CA3_Average]])</f>
        <v>70.5</v>
      </c>
    </row>
    <row r="296" spans="1:43" ht="30">
      <c r="A296" s="99" t="s">
        <v>597</v>
      </c>
      <c r="B296" s="82" t="s">
        <v>598</v>
      </c>
      <c r="C296" s="4" t="s">
        <v>11</v>
      </c>
      <c r="D296" s="4" t="s">
        <v>3490</v>
      </c>
      <c r="E296" s="5">
        <v>11100138</v>
      </c>
      <c r="F296" s="5">
        <v>2993931572</v>
      </c>
      <c r="G296" s="83" t="s">
        <v>3491</v>
      </c>
      <c r="H296" s="6">
        <v>4</v>
      </c>
      <c r="I296" s="84">
        <v>300</v>
      </c>
      <c r="J296" s="79">
        <v>269</v>
      </c>
      <c r="K296" s="86">
        <v>0.9</v>
      </c>
      <c r="L296" s="11">
        <v>40000</v>
      </c>
      <c r="M296" s="5">
        <v>32345</v>
      </c>
      <c r="N296" s="12">
        <f t="shared" si="40"/>
        <v>32500</v>
      </c>
      <c r="O296" s="12">
        <f t="shared" si="41"/>
        <v>7500</v>
      </c>
      <c r="P296" s="4" t="s">
        <v>1902</v>
      </c>
      <c r="Q296" s="4" t="s">
        <v>2240</v>
      </c>
      <c r="R296" s="5">
        <v>79</v>
      </c>
      <c r="S296" s="5">
        <v>72</v>
      </c>
      <c r="T296" s="5">
        <v>36</v>
      </c>
      <c r="U296" s="5">
        <v>84</v>
      </c>
      <c r="V296" s="5">
        <f t="shared" si="42"/>
        <v>271</v>
      </c>
      <c r="W296" s="5">
        <f t="shared" si="43"/>
        <v>67.75</v>
      </c>
      <c r="X296" s="5">
        <v>79</v>
      </c>
      <c r="Y296" s="5">
        <v>72</v>
      </c>
      <c r="Z296" s="5">
        <v>99</v>
      </c>
      <c r="AA296" s="5">
        <v>74</v>
      </c>
      <c r="AB296" s="5">
        <f t="shared" si="44"/>
        <v>324</v>
      </c>
      <c r="AC296" s="5">
        <f t="shared" si="45"/>
        <v>81</v>
      </c>
      <c r="AD296" s="5">
        <v>89</v>
      </c>
      <c r="AE296" s="5">
        <v>47</v>
      </c>
      <c r="AF296" s="5">
        <v>73</v>
      </c>
      <c r="AG296" s="5">
        <v>99</v>
      </c>
      <c r="AH296" s="5">
        <f t="shared" si="46"/>
        <v>308</v>
      </c>
      <c r="AI296" s="5">
        <f t="shared" si="47"/>
        <v>77</v>
      </c>
      <c r="AJ296" s="5">
        <v>79</v>
      </c>
      <c r="AK296" s="5">
        <v>83</v>
      </c>
      <c r="AL296" s="5">
        <v>44</v>
      </c>
      <c r="AM296" s="5">
        <v>86</v>
      </c>
      <c r="AN296" s="5">
        <f t="shared" si="48"/>
        <v>292</v>
      </c>
      <c r="AO296" s="5">
        <f t="shared" si="49"/>
        <v>73</v>
      </c>
      <c r="AP296" s="73"/>
      <c r="AQ296" s="111">
        <f>AVERAGE(Table6[[#This Row],[CA1_Average]],Table6[[#This Row],[CA2_Average]],Table6[[#This Row],[MID_Average]],Table6[[#This Row],[CA3_Average]])</f>
        <v>74.6875</v>
      </c>
    </row>
    <row r="297" spans="1:43" ht="30">
      <c r="A297" s="99" t="s">
        <v>599</v>
      </c>
      <c r="B297" s="82" t="s">
        <v>600</v>
      </c>
      <c r="C297" s="4" t="s">
        <v>14</v>
      </c>
      <c r="D297" s="4" t="s">
        <v>3492</v>
      </c>
      <c r="E297" s="5">
        <v>11104790</v>
      </c>
      <c r="F297" s="5">
        <v>3001866827</v>
      </c>
      <c r="G297" s="83" t="s">
        <v>3493</v>
      </c>
      <c r="H297" s="6">
        <v>4</v>
      </c>
      <c r="I297" s="84">
        <v>300</v>
      </c>
      <c r="J297" s="79">
        <v>258</v>
      </c>
      <c r="K297" s="85">
        <v>0.86</v>
      </c>
      <c r="L297" s="11">
        <v>40000</v>
      </c>
      <c r="M297" s="5">
        <v>34729</v>
      </c>
      <c r="N297" s="12">
        <f t="shared" si="40"/>
        <v>35000</v>
      </c>
      <c r="O297" s="12">
        <f t="shared" si="41"/>
        <v>5000</v>
      </c>
      <c r="P297" s="4" t="s">
        <v>2158</v>
      </c>
      <c r="Q297" s="4" t="s">
        <v>2241</v>
      </c>
      <c r="R297" s="5">
        <v>80</v>
      </c>
      <c r="S297" s="5">
        <v>43</v>
      </c>
      <c r="T297" s="5">
        <v>41</v>
      </c>
      <c r="U297" s="5">
        <v>84</v>
      </c>
      <c r="V297" s="5">
        <f t="shared" si="42"/>
        <v>248</v>
      </c>
      <c r="W297" s="5">
        <f t="shared" si="43"/>
        <v>62</v>
      </c>
      <c r="X297" s="5">
        <v>97</v>
      </c>
      <c r="Y297" s="5">
        <v>49</v>
      </c>
      <c r="Z297" s="5">
        <v>53</v>
      </c>
      <c r="AA297" s="5">
        <v>75</v>
      </c>
      <c r="AB297" s="5">
        <f t="shared" si="44"/>
        <v>274</v>
      </c>
      <c r="AC297" s="5">
        <f t="shared" si="45"/>
        <v>68.5</v>
      </c>
      <c r="AD297" s="5">
        <v>39</v>
      </c>
      <c r="AE297" s="5">
        <v>50</v>
      </c>
      <c r="AF297" s="5">
        <v>81</v>
      </c>
      <c r="AG297" s="5">
        <v>69</v>
      </c>
      <c r="AH297" s="5">
        <f t="shared" si="46"/>
        <v>239</v>
      </c>
      <c r="AI297" s="5">
        <f t="shared" si="47"/>
        <v>59.75</v>
      </c>
      <c r="AJ297" s="5">
        <v>85</v>
      </c>
      <c r="AK297" s="5">
        <v>62</v>
      </c>
      <c r="AL297" s="5">
        <v>58</v>
      </c>
      <c r="AM297" s="5">
        <v>87</v>
      </c>
      <c r="AN297" s="5">
        <f t="shared" si="48"/>
        <v>292</v>
      </c>
      <c r="AO297" s="5">
        <f t="shared" si="49"/>
        <v>73</v>
      </c>
      <c r="AP297" s="73"/>
      <c r="AQ297" s="111">
        <f>AVERAGE(Table6[[#This Row],[CA1_Average]],Table6[[#This Row],[CA2_Average]],Table6[[#This Row],[MID_Average]],Table6[[#This Row],[CA3_Average]])</f>
        <v>65.8125</v>
      </c>
    </row>
    <row r="298" spans="1:43" ht="30">
      <c r="A298" s="99" t="s">
        <v>601</v>
      </c>
      <c r="B298" s="82" t="s">
        <v>602</v>
      </c>
      <c r="C298" s="4" t="s">
        <v>14</v>
      </c>
      <c r="D298" s="4" t="s">
        <v>3494</v>
      </c>
      <c r="E298" s="5">
        <v>11109288</v>
      </c>
      <c r="F298" s="5">
        <v>3004071578</v>
      </c>
      <c r="G298" s="83" t="s">
        <v>3495</v>
      </c>
      <c r="H298" s="6">
        <v>4</v>
      </c>
      <c r="I298" s="84">
        <v>300</v>
      </c>
      <c r="J298" s="79">
        <v>259</v>
      </c>
      <c r="K298" s="85">
        <v>0.86</v>
      </c>
      <c r="L298" s="11">
        <v>40000</v>
      </c>
      <c r="M298" s="5">
        <v>35270</v>
      </c>
      <c r="N298" s="12">
        <f t="shared" si="40"/>
        <v>35500</v>
      </c>
      <c r="O298" s="12">
        <f t="shared" si="41"/>
        <v>4500</v>
      </c>
      <c r="P298" s="4" t="s">
        <v>1864</v>
      </c>
      <c r="Q298" s="4" t="s">
        <v>2242</v>
      </c>
      <c r="R298" s="5">
        <v>81</v>
      </c>
      <c r="S298" s="5">
        <v>66</v>
      </c>
      <c r="T298" s="5">
        <v>93</v>
      </c>
      <c r="U298" s="5">
        <v>40</v>
      </c>
      <c r="V298" s="5">
        <f t="shared" si="42"/>
        <v>280</v>
      </c>
      <c r="W298" s="5">
        <f t="shared" si="43"/>
        <v>70</v>
      </c>
      <c r="X298" s="5">
        <v>69</v>
      </c>
      <c r="Y298" s="5">
        <v>69</v>
      </c>
      <c r="Z298" s="5">
        <v>54</v>
      </c>
      <c r="AA298" s="5">
        <v>40</v>
      </c>
      <c r="AB298" s="5">
        <f t="shared" si="44"/>
        <v>232</v>
      </c>
      <c r="AC298" s="5">
        <f t="shared" si="45"/>
        <v>58</v>
      </c>
      <c r="AD298" s="5">
        <v>64</v>
      </c>
      <c r="AE298" s="5">
        <v>36</v>
      </c>
      <c r="AF298" s="5">
        <v>54</v>
      </c>
      <c r="AG298" s="5">
        <v>59</v>
      </c>
      <c r="AH298" s="5">
        <f t="shared" si="46"/>
        <v>213</v>
      </c>
      <c r="AI298" s="5">
        <f t="shared" si="47"/>
        <v>53.25</v>
      </c>
      <c r="AJ298" s="5">
        <v>39</v>
      </c>
      <c r="AK298" s="5">
        <v>39</v>
      </c>
      <c r="AL298" s="5">
        <v>77</v>
      </c>
      <c r="AM298" s="5">
        <v>35</v>
      </c>
      <c r="AN298" s="5">
        <f t="shared" si="48"/>
        <v>190</v>
      </c>
      <c r="AO298" s="5">
        <f t="shared" si="49"/>
        <v>47.5</v>
      </c>
      <c r="AP298" s="73"/>
      <c r="AQ298" s="111">
        <f>AVERAGE(Table6[[#This Row],[CA1_Average]],Table6[[#This Row],[CA2_Average]],Table6[[#This Row],[MID_Average]],Table6[[#This Row],[CA3_Average]])</f>
        <v>57.1875</v>
      </c>
    </row>
    <row r="299" spans="1:43" ht="30">
      <c r="A299" s="99" t="s">
        <v>603</v>
      </c>
      <c r="B299" s="82" t="s">
        <v>604</v>
      </c>
      <c r="C299" s="4" t="s">
        <v>14</v>
      </c>
      <c r="D299" s="4" t="s">
        <v>3496</v>
      </c>
      <c r="E299" s="5">
        <v>11103451</v>
      </c>
      <c r="F299" s="5">
        <v>3022563894</v>
      </c>
      <c r="G299" s="83" t="s">
        <v>3497</v>
      </c>
      <c r="H299" s="6">
        <v>4</v>
      </c>
      <c r="I299" s="84">
        <v>300</v>
      </c>
      <c r="J299" s="79">
        <v>283</v>
      </c>
      <c r="K299" s="85">
        <v>0.94</v>
      </c>
      <c r="L299" s="11">
        <v>40000</v>
      </c>
      <c r="M299" s="5">
        <v>32491</v>
      </c>
      <c r="N299" s="12">
        <f t="shared" si="40"/>
        <v>32500</v>
      </c>
      <c r="O299" s="12">
        <f t="shared" si="41"/>
        <v>7500</v>
      </c>
      <c r="P299" s="4" t="s">
        <v>1916</v>
      </c>
      <c r="Q299" s="4" t="s">
        <v>2243</v>
      </c>
      <c r="R299" s="5">
        <v>39</v>
      </c>
      <c r="S299" s="5">
        <v>35</v>
      </c>
      <c r="T299" s="5">
        <v>94</v>
      </c>
      <c r="U299" s="5">
        <v>42</v>
      </c>
      <c r="V299" s="5">
        <f t="shared" si="42"/>
        <v>210</v>
      </c>
      <c r="W299" s="5">
        <f t="shared" si="43"/>
        <v>52.5</v>
      </c>
      <c r="X299" s="5">
        <v>67</v>
      </c>
      <c r="Y299" s="5">
        <v>76</v>
      </c>
      <c r="Z299" s="5">
        <v>63</v>
      </c>
      <c r="AA299" s="5">
        <v>40</v>
      </c>
      <c r="AB299" s="5">
        <f t="shared" si="44"/>
        <v>246</v>
      </c>
      <c r="AC299" s="5">
        <f t="shared" si="45"/>
        <v>61.5</v>
      </c>
      <c r="AD299" s="5">
        <v>48</v>
      </c>
      <c r="AE299" s="5">
        <v>79</v>
      </c>
      <c r="AF299" s="5">
        <v>40</v>
      </c>
      <c r="AG299" s="5">
        <v>66</v>
      </c>
      <c r="AH299" s="5">
        <f t="shared" si="46"/>
        <v>233</v>
      </c>
      <c r="AI299" s="5">
        <f t="shared" si="47"/>
        <v>58.25</v>
      </c>
      <c r="AJ299" s="5">
        <v>67</v>
      </c>
      <c r="AK299" s="5">
        <v>45</v>
      </c>
      <c r="AL299" s="5">
        <v>80</v>
      </c>
      <c r="AM299" s="5">
        <v>82</v>
      </c>
      <c r="AN299" s="5">
        <f t="shared" si="48"/>
        <v>274</v>
      </c>
      <c r="AO299" s="5">
        <f t="shared" si="49"/>
        <v>68.5</v>
      </c>
      <c r="AP299" s="73"/>
      <c r="AQ299" s="111">
        <f>AVERAGE(Table6[[#This Row],[CA1_Average]],Table6[[#This Row],[CA2_Average]],Table6[[#This Row],[MID_Average]],Table6[[#This Row],[CA3_Average]])</f>
        <v>60.1875</v>
      </c>
    </row>
    <row r="300" spans="1:43" ht="30">
      <c r="A300" s="99" t="s">
        <v>605</v>
      </c>
      <c r="B300" s="82" t="s">
        <v>606</v>
      </c>
      <c r="C300" s="4" t="s">
        <v>14</v>
      </c>
      <c r="D300" s="4" t="s">
        <v>3498</v>
      </c>
      <c r="E300" s="5">
        <v>11109852</v>
      </c>
      <c r="F300" s="5">
        <v>3035715166</v>
      </c>
      <c r="G300" s="83" t="s">
        <v>3499</v>
      </c>
      <c r="H300" s="6">
        <v>4</v>
      </c>
      <c r="I300" s="84">
        <v>300</v>
      </c>
      <c r="J300" s="79">
        <v>240</v>
      </c>
      <c r="K300" s="86">
        <v>0.8</v>
      </c>
      <c r="L300" s="11">
        <v>40000</v>
      </c>
      <c r="M300" s="5">
        <v>31413</v>
      </c>
      <c r="N300" s="12">
        <f t="shared" si="40"/>
        <v>31500</v>
      </c>
      <c r="O300" s="12">
        <f t="shared" si="41"/>
        <v>8500</v>
      </c>
      <c r="P300" s="4" t="s">
        <v>2186</v>
      </c>
      <c r="Q300" s="4" t="s">
        <v>2244</v>
      </c>
      <c r="R300" s="5">
        <v>94</v>
      </c>
      <c r="S300" s="5">
        <v>60</v>
      </c>
      <c r="T300" s="5">
        <v>85</v>
      </c>
      <c r="U300" s="5">
        <v>78</v>
      </c>
      <c r="V300" s="5">
        <f t="shared" si="42"/>
        <v>317</v>
      </c>
      <c r="W300" s="5">
        <f t="shared" si="43"/>
        <v>79.25</v>
      </c>
      <c r="X300" s="5">
        <v>91</v>
      </c>
      <c r="Y300" s="5">
        <v>72</v>
      </c>
      <c r="Z300" s="5">
        <v>51</v>
      </c>
      <c r="AA300" s="5">
        <v>95</v>
      </c>
      <c r="AB300" s="5">
        <f t="shared" si="44"/>
        <v>309</v>
      </c>
      <c r="AC300" s="5">
        <f t="shared" si="45"/>
        <v>77.25</v>
      </c>
      <c r="AD300" s="5">
        <v>86</v>
      </c>
      <c r="AE300" s="5">
        <v>68</v>
      </c>
      <c r="AF300" s="5">
        <v>92</v>
      </c>
      <c r="AG300" s="5">
        <v>95</v>
      </c>
      <c r="AH300" s="5">
        <f t="shared" si="46"/>
        <v>341</v>
      </c>
      <c r="AI300" s="5">
        <f t="shared" si="47"/>
        <v>85.25</v>
      </c>
      <c r="AJ300" s="5">
        <v>90</v>
      </c>
      <c r="AK300" s="5">
        <v>84</v>
      </c>
      <c r="AL300" s="5">
        <v>62</v>
      </c>
      <c r="AM300" s="5">
        <v>81</v>
      </c>
      <c r="AN300" s="5">
        <f t="shared" si="48"/>
        <v>317</v>
      </c>
      <c r="AO300" s="5">
        <f t="shared" si="49"/>
        <v>79.25</v>
      </c>
      <c r="AP300" s="73"/>
      <c r="AQ300" s="111">
        <f>AVERAGE(Table6[[#This Row],[CA1_Average]],Table6[[#This Row],[CA2_Average]],Table6[[#This Row],[MID_Average]],Table6[[#This Row],[CA3_Average]])</f>
        <v>80.25</v>
      </c>
    </row>
    <row r="301" spans="1:43" ht="30">
      <c r="A301" s="99" t="s">
        <v>607</v>
      </c>
      <c r="B301" s="82" t="s">
        <v>608</v>
      </c>
      <c r="C301" s="4" t="s">
        <v>11</v>
      </c>
      <c r="D301" s="4" t="s">
        <v>3500</v>
      </c>
      <c r="E301" s="5">
        <v>11103474</v>
      </c>
      <c r="F301" s="5">
        <v>3037076329</v>
      </c>
      <c r="G301" s="83" t="s">
        <v>3501</v>
      </c>
      <c r="H301" s="6">
        <v>4</v>
      </c>
      <c r="I301" s="84">
        <v>300</v>
      </c>
      <c r="J301" s="79">
        <v>246</v>
      </c>
      <c r="K301" s="85">
        <v>0.82</v>
      </c>
      <c r="L301" s="11">
        <v>40000</v>
      </c>
      <c r="M301" s="5">
        <v>29268</v>
      </c>
      <c r="N301" s="12">
        <f t="shared" si="40"/>
        <v>29500</v>
      </c>
      <c r="O301" s="12">
        <f t="shared" si="41"/>
        <v>10500</v>
      </c>
      <c r="P301" s="4" t="s">
        <v>2245</v>
      </c>
      <c r="Q301" s="4" t="s">
        <v>2246</v>
      </c>
      <c r="R301" s="5">
        <v>44</v>
      </c>
      <c r="S301" s="5">
        <v>71</v>
      </c>
      <c r="T301" s="5">
        <v>74</v>
      </c>
      <c r="U301" s="5">
        <v>58</v>
      </c>
      <c r="V301" s="5">
        <f t="shared" si="42"/>
        <v>247</v>
      </c>
      <c r="W301" s="5">
        <f t="shared" si="43"/>
        <v>61.75</v>
      </c>
      <c r="X301" s="5">
        <v>97</v>
      </c>
      <c r="Y301" s="5">
        <v>91</v>
      </c>
      <c r="Z301" s="5">
        <v>50</v>
      </c>
      <c r="AA301" s="5">
        <v>45</v>
      </c>
      <c r="AB301" s="5">
        <f t="shared" si="44"/>
        <v>283</v>
      </c>
      <c r="AC301" s="5">
        <f t="shared" si="45"/>
        <v>70.75</v>
      </c>
      <c r="AD301" s="5">
        <v>75</v>
      </c>
      <c r="AE301" s="5">
        <v>37</v>
      </c>
      <c r="AF301" s="5">
        <v>41</v>
      </c>
      <c r="AG301" s="5">
        <v>83</v>
      </c>
      <c r="AH301" s="5">
        <f t="shared" si="46"/>
        <v>236</v>
      </c>
      <c r="AI301" s="5">
        <f t="shared" si="47"/>
        <v>59</v>
      </c>
      <c r="AJ301" s="5">
        <v>42</v>
      </c>
      <c r="AK301" s="5">
        <v>87</v>
      </c>
      <c r="AL301" s="5">
        <v>37</v>
      </c>
      <c r="AM301" s="5">
        <v>79</v>
      </c>
      <c r="AN301" s="5">
        <f t="shared" si="48"/>
        <v>245</v>
      </c>
      <c r="AO301" s="5">
        <f t="shared" si="49"/>
        <v>61.25</v>
      </c>
      <c r="AP301" s="73"/>
      <c r="AQ301" s="111">
        <f>AVERAGE(Table6[[#This Row],[CA1_Average]],Table6[[#This Row],[CA2_Average]],Table6[[#This Row],[MID_Average]],Table6[[#This Row],[CA3_Average]])</f>
        <v>63.1875</v>
      </c>
    </row>
    <row r="302" spans="1:43" ht="30">
      <c r="A302" s="99" t="s">
        <v>609</v>
      </c>
      <c r="B302" s="82" t="s">
        <v>610</v>
      </c>
      <c r="C302" s="4" t="s">
        <v>11</v>
      </c>
      <c r="D302" s="4" t="s">
        <v>3502</v>
      </c>
      <c r="E302" s="5">
        <v>11101627</v>
      </c>
      <c r="F302" s="5">
        <v>3048000788</v>
      </c>
      <c r="G302" s="83" t="s">
        <v>3503</v>
      </c>
      <c r="H302" s="6">
        <v>4</v>
      </c>
      <c r="I302" s="84">
        <v>300</v>
      </c>
      <c r="J302" s="79">
        <v>221</v>
      </c>
      <c r="K302" s="85">
        <v>0.74</v>
      </c>
      <c r="L302" s="11">
        <v>40000</v>
      </c>
      <c r="M302" s="5">
        <v>34608</v>
      </c>
      <c r="N302" s="12">
        <f t="shared" si="40"/>
        <v>35000</v>
      </c>
      <c r="O302" s="12">
        <f t="shared" si="41"/>
        <v>5000</v>
      </c>
      <c r="P302" s="4" t="s">
        <v>1922</v>
      </c>
      <c r="Q302" s="4" t="s">
        <v>2247</v>
      </c>
      <c r="R302" s="5">
        <v>95</v>
      </c>
      <c r="S302" s="5">
        <v>50</v>
      </c>
      <c r="T302" s="5">
        <v>40</v>
      </c>
      <c r="U302" s="5">
        <v>73</v>
      </c>
      <c r="V302" s="5">
        <f t="shared" si="42"/>
        <v>258</v>
      </c>
      <c r="W302" s="5">
        <f t="shared" si="43"/>
        <v>64.5</v>
      </c>
      <c r="X302" s="5">
        <v>36</v>
      </c>
      <c r="Y302" s="5">
        <v>40</v>
      </c>
      <c r="Z302" s="5">
        <v>47</v>
      </c>
      <c r="AA302" s="5">
        <v>61</v>
      </c>
      <c r="AB302" s="5">
        <f t="shared" si="44"/>
        <v>184</v>
      </c>
      <c r="AC302" s="5">
        <f t="shared" si="45"/>
        <v>46</v>
      </c>
      <c r="AD302" s="5">
        <v>49</v>
      </c>
      <c r="AE302" s="5">
        <v>84</v>
      </c>
      <c r="AF302" s="5">
        <v>65</v>
      </c>
      <c r="AG302" s="5">
        <v>65</v>
      </c>
      <c r="AH302" s="5">
        <f t="shared" si="46"/>
        <v>263</v>
      </c>
      <c r="AI302" s="5">
        <f t="shared" si="47"/>
        <v>65.75</v>
      </c>
      <c r="AJ302" s="5">
        <v>47</v>
      </c>
      <c r="AK302" s="5">
        <v>96</v>
      </c>
      <c r="AL302" s="5">
        <v>76</v>
      </c>
      <c r="AM302" s="5">
        <v>65</v>
      </c>
      <c r="AN302" s="5">
        <f t="shared" si="48"/>
        <v>284</v>
      </c>
      <c r="AO302" s="5">
        <f t="shared" si="49"/>
        <v>71</v>
      </c>
      <c r="AP302" s="73"/>
      <c r="AQ302" s="111">
        <f>AVERAGE(Table6[[#This Row],[CA1_Average]],Table6[[#This Row],[CA2_Average]],Table6[[#This Row],[MID_Average]],Table6[[#This Row],[CA3_Average]])</f>
        <v>61.8125</v>
      </c>
    </row>
    <row r="303" spans="1:43" ht="30">
      <c r="A303" s="99" t="s">
        <v>611</v>
      </c>
      <c r="B303" s="82" t="s">
        <v>612</v>
      </c>
      <c r="C303" s="4" t="s">
        <v>11</v>
      </c>
      <c r="D303" s="4" t="s">
        <v>3504</v>
      </c>
      <c r="E303" s="5">
        <v>11102698</v>
      </c>
      <c r="F303" s="5">
        <v>3049912950</v>
      </c>
      <c r="G303" s="83" t="s">
        <v>3505</v>
      </c>
      <c r="H303" s="6">
        <v>4</v>
      </c>
      <c r="I303" s="84">
        <v>300</v>
      </c>
      <c r="J303" s="79">
        <v>256</v>
      </c>
      <c r="K303" s="85">
        <v>0.85</v>
      </c>
      <c r="L303" s="11">
        <v>40000</v>
      </c>
      <c r="M303" s="5">
        <v>31873</v>
      </c>
      <c r="N303" s="12">
        <f t="shared" si="40"/>
        <v>32000</v>
      </c>
      <c r="O303" s="12">
        <f t="shared" si="41"/>
        <v>8000</v>
      </c>
      <c r="P303" s="4" t="s">
        <v>2037</v>
      </c>
      <c r="Q303" s="4" t="s">
        <v>2248</v>
      </c>
      <c r="R303" s="5">
        <v>74</v>
      </c>
      <c r="S303" s="5">
        <v>84</v>
      </c>
      <c r="T303" s="5">
        <v>55</v>
      </c>
      <c r="U303" s="5">
        <v>42</v>
      </c>
      <c r="V303" s="5">
        <f t="shared" si="42"/>
        <v>255</v>
      </c>
      <c r="W303" s="5">
        <f t="shared" si="43"/>
        <v>63.75</v>
      </c>
      <c r="X303" s="5">
        <v>41</v>
      </c>
      <c r="Y303" s="5">
        <v>50</v>
      </c>
      <c r="Z303" s="5">
        <v>74</v>
      </c>
      <c r="AA303" s="5">
        <v>59</v>
      </c>
      <c r="AB303" s="5">
        <f t="shared" si="44"/>
        <v>224</v>
      </c>
      <c r="AC303" s="5">
        <f t="shared" si="45"/>
        <v>56</v>
      </c>
      <c r="AD303" s="5">
        <v>45</v>
      </c>
      <c r="AE303" s="5">
        <v>65</v>
      </c>
      <c r="AF303" s="5">
        <v>36</v>
      </c>
      <c r="AG303" s="5">
        <v>60</v>
      </c>
      <c r="AH303" s="5">
        <f t="shared" si="46"/>
        <v>206</v>
      </c>
      <c r="AI303" s="5">
        <f t="shared" si="47"/>
        <v>51.5</v>
      </c>
      <c r="AJ303" s="5">
        <v>81</v>
      </c>
      <c r="AK303" s="5">
        <v>99</v>
      </c>
      <c r="AL303" s="5">
        <v>78</v>
      </c>
      <c r="AM303" s="5">
        <v>58</v>
      </c>
      <c r="AN303" s="5">
        <f t="shared" si="48"/>
        <v>316</v>
      </c>
      <c r="AO303" s="5">
        <f t="shared" si="49"/>
        <v>79</v>
      </c>
      <c r="AP303" s="73"/>
      <c r="AQ303" s="111">
        <f>AVERAGE(Table6[[#This Row],[CA1_Average]],Table6[[#This Row],[CA2_Average]],Table6[[#This Row],[MID_Average]],Table6[[#This Row],[CA3_Average]])</f>
        <v>62.5625</v>
      </c>
    </row>
    <row r="304" spans="1:43" ht="30">
      <c r="A304" s="99" t="s">
        <v>613</v>
      </c>
      <c r="B304" s="82" t="s">
        <v>614</v>
      </c>
      <c r="C304" s="4" t="s">
        <v>11</v>
      </c>
      <c r="D304" s="4" t="s">
        <v>3506</v>
      </c>
      <c r="E304" s="5">
        <v>11101111</v>
      </c>
      <c r="F304" s="5">
        <v>3050444789</v>
      </c>
      <c r="G304" s="83" t="s">
        <v>3507</v>
      </c>
      <c r="H304" s="6">
        <v>4</v>
      </c>
      <c r="I304" s="84">
        <v>300</v>
      </c>
      <c r="J304" s="79">
        <v>291</v>
      </c>
      <c r="K304" s="85">
        <v>0.97</v>
      </c>
      <c r="L304" s="11">
        <v>40000</v>
      </c>
      <c r="M304" s="5">
        <v>37574</v>
      </c>
      <c r="N304" s="12">
        <f t="shared" si="40"/>
        <v>38000</v>
      </c>
      <c r="O304" s="12">
        <f t="shared" si="41"/>
        <v>2000</v>
      </c>
      <c r="P304" s="4" t="s">
        <v>2249</v>
      </c>
      <c r="Q304" s="4" t="s">
        <v>2250</v>
      </c>
      <c r="R304" s="5">
        <v>73</v>
      </c>
      <c r="S304" s="5">
        <v>62</v>
      </c>
      <c r="T304" s="5">
        <v>77</v>
      </c>
      <c r="U304" s="5">
        <v>86</v>
      </c>
      <c r="V304" s="5">
        <f t="shared" si="42"/>
        <v>298</v>
      </c>
      <c r="W304" s="5">
        <f t="shared" si="43"/>
        <v>74.5</v>
      </c>
      <c r="X304" s="5">
        <v>63</v>
      </c>
      <c r="Y304" s="5">
        <v>84</v>
      </c>
      <c r="Z304" s="5">
        <v>60</v>
      </c>
      <c r="AA304" s="5">
        <v>71</v>
      </c>
      <c r="AB304" s="5">
        <f t="shared" si="44"/>
        <v>278</v>
      </c>
      <c r="AC304" s="5">
        <f t="shared" si="45"/>
        <v>69.5</v>
      </c>
      <c r="AD304" s="5">
        <v>54</v>
      </c>
      <c r="AE304" s="5">
        <v>87</v>
      </c>
      <c r="AF304" s="5">
        <v>38</v>
      </c>
      <c r="AG304" s="5">
        <v>82</v>
      </c>
      <c r="AH304" s="5">
        <f t="shared" si="46"/>
        <v>261</v>
      </c>
      <c r="AI304" s="5">
        <f t="shared" si="47"/>
        <v>65.25</v>
      </c>
      <c r="AJ304" s="5">
        <v>82</v>
      </c>
      <c r="AK304" s="5">
        <v>64</v>
      </c>
      <c r="AL304" s="5">
        <v>64</v>
      </c>
      <c r="AM304" s="5">
        <v>60</v>
      </c>
      <c r="AN304" s="5">
        <f t="shared" si="48"/>
        <v>270</v>
      </c>
      <c r="AO304" s="5">
        <f t="shared" si="49"/>
        <v>67.5</v>
      </c>
      <c r="AP304" s="73"/>
      <c r="AQ304" s="111">
        <f>AVERAGE(Table6[[#This Row],[CA1_Average]],Table6[[#This Row],[CA2_Average]],Table6[[#This Row],[MID_Average]],Table6[[#This Row],[CA3_Average]])</f>
        <v>69.1875</v>
      </c>
    </row>
    <row r="305" spans="1:43" ht="30">
      <c r="A305" s="99" t="s">
        <v>615</v>
      </c>
      <c r="B305" s="82" t="s">
        <v>616</v>
      </c>
      <c r="C305" s="4" t="s">
        <v>14</v>
      </c>
      <c r="D305" s="4" t="s">
        <v>3508</v>
      </c>
      <c r="E305" s="5">
        <v>11105736</v>
      </c>
      <c r="F305" s="5">
        <v>3078752607</v>
      </c>
      <c r="G305" s="83" t="s">
        <v>3509</v>
      </c>
      <c r="H305" s="6">
        <v>4</v>
      </c>
      <c r="I305" s="84">
        <v>300</v>
      </c>
      <c r="J305" s="79">
        <v>197</v>
      </c>
      <c r="K305" s="85">
        <v>0.66</v>
      </c>
      <c r="L305" s="11">
        <v>40000</v>
      </c>
      <c r="M305" s="5">
        <v>35127</v>
      </c>
      <c r="N305" s="12">
        <f t="shared" si="40"/>
        <v>35500</v>
      </c>
      <c r="O305" s="12">
        <f t="shared" si="41"/>
        <v>4500</v>
      </c>
      <c r="P305" s="4" t="s">
        <v>2197</v>
      </c>
      <c r="Q305" s="4" t="s">
        <v>2251</v>
      </c>
      <c r="R305" s="5">
        <v>41</v>
      </c>
      <c r="S305" s="5">
        <v>91</v>
      </c>
      <c r="T305" s="5">
        <v>47</v>
      </c>
      <c r="U305" s="5">
        <v>53</v>
      </c>
      <c r="V305" s="5">
        <f t="shared" si="42"/>
        <v>232</v>
      </c>
      <c r="W305" s="5">
        <f t="shared" si="43"/>
        <v>58</v>
      </c>
      <c r="X305" s="5">
        <v>67</v>
      </c>
      <c r="Y305" s="5">
        <v>58</v>
      </c>
      <c r="Z305" s="5">
        <v>41</v>
      </c>
      <c r="AA305" s="5">
        <v>81</v>
      </c>
      <c r="AB305" s="5">
        <f t="shared" si="44"/>
        <v>247</v>
      </c>
      <c r="AC305" s="5">
        <f t="shared" si="45"/>
        <v>61.75</v>
      </c>
      <c r="AD305" s="5">
        <v>98</v>
      </c>
      <c r="AE305" s="5">
        <v>47</v>
      </c>
      <c r="AF305" s="5">
        <v>74</v>
      </c>
      <c r="AG305" s="5">
        <v>74</v>
      </c>
      <c r="AH305" s="5">
        <f t="shared" si="46"/>
        <v>293</v>
      </c>
      <c r="AI305" s="5">
        <f t="shared" si="47"/>
        <v>73.25</v>
      </c>
      <c r="AJ305" s="5">
        <v>68</v>
      </c>
      <c r="AK305" s="5">
        <v>92</v>
      </c>
      <c r="AL305" s="5">
        <v>94</v>
      </c>
      <c r="AM305" s="5">
        <v>40</v>
      </c>
      <c r="AN305" s="5">
        <f t="shared" si="48"/>
        <v>294</v>
      </c>
      <c r="AO305" s="5">
        <f t="shared" si="49"/>
        <v>73.5</v>
      </c>
      <c r="AP305" s="73"/>
      <c r="AQ305" s="111">
        <f>AVERAGE(Table6[[#This Row],[CA1_Average]],Table6[[#This Row],[CA2_Average]],Table6[[#This Row],[MID_Average]],Table6[[#This Row],[CA3_Average]])</f>
        <v>66.625</v>
      </c>
    </row>
    <row r="306" spans="1:43" ht="30">
      <c r="A306" s="99" t="s">
        <v>617</v>
      </c>
      <c r="B306" s="82" t="s">
        <v>618</v>
      </c>
      <c r="C306" s="4" t="s">
        <v>11</v>
      </c>
      <c r="D306" s="4" t="s">
        <v>3510</v>
      </c>
      <c r="E306" s="5">
        <v>11103497</v>
      </c>
      <c r="F306" s="5">
        <v>3082214146</v>
      </c>
      <c r="G306" s="83" t="s">
        <v>3511</v>
      </c>
      <c r="H306" s="6">
        <v>4</v>
      </c>
      <c r="I306" s="84">
        <v>300</v>
      </c>
      <c r="J306" s="79">
        <v>272</v>
      </c>
      <c r="K306" s="85">
        <v>0.91</v>
      </c>
      <c r="L306" s="11">
        <v>40000</v>
      </c>
      <c r="M306" s="5">
        <v>32251</v>
      </c>
      <c r="N306" s="12">
        <f t="shared" si="40"/>
        <v>32500</v>
      </c>
      <c r="O306" s="12">
        <f t="shared" si="41"/>
        <v>7500</v>
      </c>
      <c r="P306" s="4" t="s">
        <v>1927</v>
      </c>
      <c r="Q306" s="4" t="s">
        <v>2252</v>
      </c>
      <c r="R306" s="5">
        <v>88</v>
      </c>
      <c r="S306" s="5">
        <v>84</v>
      </c>
      <c r="T306" s="5">
        <v>89</v>
      </c>
      <c r="U306" s="5">
        <v>96</v>
      </c>
      <c r="V306" s="5">
        <f t="shared" si="42"/>
        <v>357</v>
      </c>
      <c r="W306" s="5">
        <f t="shared" si="43"/>
        <v>89.25</v>
      </c>
      <c r="X306" s="5">
        <v>97</v>
      </c>
      <c r="Y306" s="5">
        <v>76</v>
      </c>
      <c r="Z306" s="5">
        <v>39</v>
      </c>
      <c r="AA306" s="5">
        <v>65</v>
      </c>
      <c r="AB306" s="5">
        <f t="shared" si="44"/>
        <v>277</v>
      </c>
      <c r="AC306" s="5">
        <f t="shared" si="45"/>
        <v>69.25</v>
      </c>
      <c r="AD306" s="5">
        <v>85</v>
      </c>
      <c r="AE306" s="5">
        <v>74</v>
      </c>
      <c r="AF306" s="5">
        <v>86</v>
      </c>
      <c r="AG306" s="5">
        <v>76</v>
      </c>
      <c r="AH306" s="5">
        <f t="shared" si="46"/>
        <v>321</v>
      </c>
      <c r="AI306" s="5">
        <f t="shared" si="47"/>
        <v>80.25</v>
      </c>
      <c r="AJ306" s="5">
        <v>93</v>
      </c>
      <c r="AK306" s="5">
        <v>69</v>
      </c>
      <c r="AL306" s="5">
        <v>71</v>
      </c>
      <c r="AM306" s="5">
        <v>65</v>
      </c>
      <c r="AN306" s="5">
        <f t="shared" si="48"/>
        <v>298</v>
      </c>
      <c r="AO306" s="5">
        <f t="shared" si="49"/>
        <v>74.5</v>
      </c>
      <c r="AP306" s="73"/>
      <c r="AQ306" s="111">
        <f>AVERAGE(Table6[[#This Row],[CA1_Average]],Table6[[#This Row],[CA2_Average]],Table6[[#This Row],[MID_Average]],Table6[[#This Row],[CA3_Average]])</f>
        <v>78.3125</v>
      </c>
    </row>
    <row r="307" spans="1:43" ht="30">
      <c r="A307" s="99" t="s">
        <v>619</v>
      </c>
      <c r="B307" s="82" t="s">
        <v>620</v>
      </c>
      <c r="C307" s="4" t="s">
        <v>11</v>
      </c>
      <c r="D307" s="4" t="s">
        <v>3464</v>
      </c>
      <c r="E307" s="5">
        <v>11101600</v>
      </c>
      <c r="F307" s="5">
        <v>3107564966</v>
      </c>
      <c r="G307" s="83" t="s">
        <v>3512</v>
      </c>
      <c r="H307" s="6">
        <v>4</v>
      </c>
      <c r="I307" s="84">
        <v>300</v>
      </c>
      <c r="J307" s="79">
        <v>262</v>
      </c>
      <c r="K307" s="85">
        <v>0.87</v>
      </c>
      <c r="L307" s="11">
        <v>40000</v>
      </c>
      <c r="M307" s="5">
        <v>37796</v>
      </c>
      <c r="N307" s="12">
        <f t="shared" si="40"/>
        <v>38000</v>
      </c>
      <c r="O307" s="12">
        <f t="shared" si="41"/>
        <v>2000</v>
      </c>
      <c r="P307" s="4" t="s">
        <v>2109</v>
      </c>
      <c r="Q307" s="4" t="s">
        <v>2253</v>
      </c>
      <c r="R307" s="5">
        <v>50</v>
      </c>
      <c r="S307" s="5">
        <v>45</v>
      </c>
      <c r="T307" s="5">
        <v>67</v>
      </c>
      <c r="U307" s="5">
        <v>89</v>
      </c>
      <c r="V307" s="5">
        <f t="shared" si="42"/>
        <v>251</v>
      </c>
      <c r="W307" s="5">
        <f t="shared" si="43"/>
        <v>62.75</v>
      </c>
      <c r="X307" s="5">
        <v>46</v>
      </c>
      <c r="Y307" s="5">
        <v>59</v>
      </c>
      <c r="Z307" s="5">
        <v>48</v>
      </c>
      <c r="AA307" s="5">
        <v>71</v>
      </c>
      <c r="AB307" s="5">
        <f t="shared" si="44"/>
        <v>224</v>
      </c>
      <c r="AC307" s="5">
        <f t="shared" si="45"/>
        <v>56</v>
      </c>
      <c r="AD307" s="5">
        <v>81</v>
      </c>
      <c r="AE307" s="5">
        <v>49</v>
      </c>
      <c r="AF307" s="5">
        <v>52</v>
      </c>
      <c r="AG307" s="5">
        <v>95</v>
      </c>
      <c r="AH307" s="5">
        <f t="shared" si="46"/>
        <v>277</v>
      </c>
      <c r="AI307" s="5">
        <f t="shared" si="47"/>
        <v>69.25</v>
      </c>
      <c r="AJ307" s="5">
        <v>52</v>
      </c>
      <c r="AK307" s="5">
        <v>91</v>
      </c>
      <c r="AL307" s="5">
        <v>95</v>
      </c>
      <c r="AM307" s="5">
        <v>46</v>
      </c>
      <c r="AN307" s="5">
        <f t="shared" si="48"/>
        <v>284</v>
      </c>
      <c r="AO307" s="5">
        <f t="shared" si="49"/>
        <v>71</v>
      </c>
      <c r="AP307" s="73"/>
      <c r="AQ307" s="111">
        <f>AVERAGE(Table6[[#This Row],[CA1_Average]],Table6[[#This Row],[CA2_Average]],Table6[[#This Row],[MID_Average]],Table6[[#This Row],[CA3_Average]])</f>
        <v>64.75</v>
      </c>
    </row>
    <row r="308" spans="1:43" ht="30">
      <c r="A308" s="99" t="s">
        <v>621</v>
      </c>
      <c r="B308" s="82" t="s">
        <v>622</v>
      </c>
      <c r="C308" s="4" t="s">
        <v>14</v>
      </c>
      <c r="D308" s="4" t="s">
        <v>3513</v>
      </c>
      <c r="E308" s="5">
        <v>11104897</v>
      </c>
      <c r="F308" s="5">
        <v>3111895314</v>
      </c>
      <c r="G308" s="83" t="s">
        <v>3514</v>
      </c>
      <c r="H308" s="6">
        <v>4</v>
      </c>
      <c r="I308" s="84">
        <v>300</v>
      </c>
      <c r="J308" s="79">
        <v>251</v>
      </c>
      <c r="K308" s="85">
        <v>0.84</v>
      </c>
      <c r="L308" s="11">
        <v>40000</v>
      </c>
      <c r="M308" s="5">
        <v>30569</v>
      </c>
      <c r="N308" s="12">
        <f t="shared" si="40"/>
        <v>31000</v>
      </c>
      <c r="O308" s="12">
        <f t="shared" si="41"/>
        <v>9000</v>
      </c>
      <c r="P308" s="4" t="s">
        <v>1836</v>
      </c>
      <c r="Q308" s="4" t="s">
        <v>2254</v>
      </c>
      <c r="R308" s="5">
        <v>80</v>
      </c>
      <c r="S308" s="5">
        <v>99</v>
      </c>
      <c r="T308" s="5">
        <v>39</v>
      </c>
      <c r="U308" s="5">
        <v>66</v>
      </c>
      <c r="V308" s="5">
        <f t="shared" si="42"/>
        <v>284</v>
      </c>
      <c r="W308" s="5">
        <f t="shared" si="43"/>
        <v>71</v>
      </c>
      <c r="X308" s="5">
        <v>91</v>
      </c>
      <c r="Y308" s="5">
        <v>49</v>
      </c>
      <c r="Z308" s="5">
        <v>76</v>
      </c>
      <c r="AA308" s="5">
        <v>74</v>
      </c>
      <c r="AB308" s="5">
        <f t="shared" si="44"/>
        <v>290</v>
      </c>
      <c r="AC308" s="5">
        <f t="shared" si="45"/>
        <v>72.5</v>
      </c>
      <c r="AD308" s="5">
        <v>74</v>
      </c>
      <c r="AE308" s="5">
        <v>77</v>
      </c>
      <c r="AF308" s="5">
        <v>80</v>
      </c>
      <c r="AG308" s="5">
        <v>35</v>
      </c>
      <c r="AH308" s="5">
        <f t="shared" si="46"/>
        <v>266</v>
      </c>
      <c r="AI308" s="5">
        <f t="shared" si="47"/>
        <v>66.5</v>
      </c>
      <c r="AJ308" s="5">
        <v>88</v>
      </c>
      <c r="AK308" s="5">
        <v>88</v>
      </c>
      <c r="AL308" s="5">
        <v>75</v>
      </c>
      <c r="AM308" s="5">
        <v>47</v>
      </c>
      <c r="AN308" s="5">
        <f t="shared" si="48"/>
        <v>298</v>
      </c>
      <c r="AO308" s="5">
        <f t="shared" si="49"/>
        <v>74.5</v>
      </c>
      <c r="AP308" s="73"/>
      <c r="AQ308" s="111">
        <f>AVERAGE(Table6[[#This Row],[CA1_Average]],Table6[[#This Row],[CA2_Average]],Table6[[#This Row],[MID_Average]],Table6[[#This Row],[CA3_Average]])</f>
        <v>71.125</v>
      </c>
    </row>
    <row r="309" spans="1:43" ht="30">
      <c r="A309" s="99" t="s">
        <v>623</v>
      </c>
      <c r="B309" s="82" t="s">
        <v>624</v>
      </c>
      <c r="C309" s="4" t="s">
        <v>14</v>
      </c>
      <c r="D309" s="4" t="s">
        <v>3515</v>
      </c>
      <c r="E309" s="5">
        <v>11101271</v>
      </c>
      <c r="F309" s="5">
        <v>3117864430</v>
      </c>
      <c r="G309" s="83" t="s">
        <v>3516</v>
      </c>
      <c r="H309" s="6">
        <v>4</v>
      </c>
      <c r="I309" s="84">
        <v>300</v>
      </c>
      <c r="J309" s="79">
        <v>289</v>
      </c>
      <c r="K309" s="85">
        <v>0.96</v>
      </c>
      <c r="L309" s="11">
        <v>40000</v>
      </c>
      <c r="M309" s="5">
        <v>32164</v>
      </c>
      <c r="N309" s="12">
        <f t="shared" si="40"/>
        <v>32500</v>
      </c>
      <c r="O309" s="12">
        <f t="shared" si="41"/>
        <v>7500</v>
      </c>
      <c r="P309" s="4" t="s">
        <v>2142</v>
      </c>
      <c r="Q309" s="4" t="s">
        <v>2255</v>
      </c>
      <c r="R309" s="5">
        <v>72</v>
      </c>
      <c r="S309" s="5">
        <v>41</v>
      </c>
      <c r="T309" s="5">
        <v>64</v>
      </c>
      <c r="U309" s="5">
        <v>55</v>
      </c>
      <c r="V309" s="5">
        <f t="shared" si="42"/>
        <v>232</v>
      </c>
      <c r="W309" s="5">
        <f t="shared" si="43"/>
        <v>58</v>
      </c>
      <c r="X309" s="5">
        <v>53</v>
      </c>
      <c r="Y309" s="5">
        <v>77</v>
      </c>
      <c r="Z309" s="5">
        <v>93</v>
      </c>
      <c r="AA309" s="5">
        <v>98</v>
      </c>
      <c r="AB309" s="5">
        <f t="shared" si="44"/>
        <v>321</v>
      </c>
      <c r="AC309" s="5">
        <f t="shared" si="45"/>
        <v>80.25</v>
      </c>
      <c r="AD309" s="5">
        <v>58</v>
      </c>
      <c r="AE309" s="5">
        <v>43</v>
      </c>
      <c r="AF309" s="5">
        <v>93</v>
      </c>
      <c r="AG309" s="5">
        <v>37</v>
      </c>
      <c r="AH309" s="5">
        <f t="shared" si="46"/>
        <v>231</v>
      </c>
      <c r="AI309" s="5">
        <f t="shared" si="47"/>
        <v>57.75</v>
      </c>
      <c r="AJ309" s="5">
        <v>61</v>
      </c>
      <c r="AK309" s="5">
        <v>55</v>
      </c>
      <c r="AL309" s="5">
        <v>66</v>
      </c>
      <c r="AM309" s="5">
        <v>88</v>
      </c>
      <c r="AN309" s="5">
        <f t="shared" si="48"/>
        <v>270</v>
      </c>
      <c r="AO309" s="5">
        <f t="shared" si="49"/>
        <v>67.5</v>
      </c>
      <c r="AP309" s="73"/>
      <c r="AQ309" s="111">
        <f>AVERAGE(Table6[[#This Row],[CA1_Average]],Table6[[#This Row],[CA2_Average]],Table6[[#This Row],[MID_Average]],Table6[[#This Row],[CA3_Average]])</f>
        <v>65.875</v>
      </c>
    </row>
    <row r="310" spans="1:43" ht="30">
      <c r="A310" s="99" t="s">
        <v>625</v>
      </c>
      <c r="B310" s="82" t="s">
        <v>626</v>
      </c>
      <c r="C310" s="4" t="s">
        <v>14</v>
      </c>
      <c r="D310" s="4" t="s">
        <v>3517</v>
      </c>
      <c r="E310" s="5">
        <v>11105180</v>
      </c>
      <c r="F310" s="5">
        <v>3119509676</v>
      </c>
      <c r="G310" s="83" t="s">
        <v>3518</v>
      </c>
      <c r="H310" s="6">
        <v>4</v>
      </c>
      <c r="I310" s="84">
        <v>300</v>
      </c>
      <c r="J310" s="79">
        <v>239</v>
      </c>
      <c r="K310" s="86">
        <v>0.8</v>
      </c>
      <c r="L310" s="11">
        <v>40000</v>
      </c>
      <c r="M310" s="5">
        <v>30063</v>
      </c>
      <c r="N310" s="12">
        <f t="shared" si="40"/>
        <v>30500</v>
      </c>
      <c r="O310" s="12">
        <f t="shared" si="41"/>
        <v>9500</v>
      </c>
      <c r="P310" s="4" t="s">
        <v>1844</v>
      </c>
      <c r="Q310" s="4" t="s">
        <v>2256</v>
      </c>
      <c r="R310" s="5">
        <v>50</v>
      </c>
      <c r="S310" s="5">
        <v>81</v>
      </c>
      <c r="T310" s="5">
        <v>50</v>
      </c>
      <c r="U310" s="5">
        <v>78</v>
      </c>
      <c r="V310" s="5">
        <f t="shared" si="42"/>
        <v>259</v>
      </c>
      <c r="W310" s="5">
        <f t="shared" si="43"/>
        <v>64.75</v>
      </c>
      <c r="X310" s="5">
        <v>41</v>
      </c>
      <c r="Y310" s="5">
        <v>78</v>
      </c>
      <c r="Z310" s="5">
        <v>80</v>
      </c>
      <c r="AA310" s="5">
        <v>81</v>
      </c>
      <c r="AB310" s="5">
        <f t="shared" si="44"/>
        <v>280</v>
      </c>
      <c r="AC310" s="5">
        <f t="shared" si="45"/>
        <v>70</v>
      </c>
      <c r="AD310" s="5">
        <v>49</v>
      </c>
      <c r="AE310" s="5">
        <v>51</v>
      </c>
      <c r="AF310" s="5">
        <v>68</v>
      </c>
      <c r="AG310" s="5">
        <v>36</v>
      </c>
      <c r="AH310" s="5">
        <f t="shared" si="46"/>
        <v>204</v>
      </c>
      <c r="AI310" s="5">
        <f t="shared" si="47"/>
        <v>51</v>
      </c>
      <c r="AJ310" s="5">
        <v>59</v>
      </c>
      <c r="AK310" s="5">
        <v>92</v>
      </c>
      <c r="AL310" s="5">
        <v>64</v>
      </c>
      <c r="AM310" s="5">
        <v>99</v>
      </c>
      <c r="AN310" s="5">
        <f t="shared" si="48"/>
        <v>314</v>
      </c>
      <c r="AO310" s="5">
        <f t="shared" si="49"/>
        <v>78.5</v>
      </c>
      <c r="AP310" s="73"/>
      <c r="AQ310" s="111">
        <f>AVERAGE(Table6[[#This Row],[CA1_Average]],Table6[[#This Row],[CA2_Average]],Table6[[#This Row],[MID_Average]],Table6[[#This Row],[CA3_Average]])</f>
        <v>66.0625</v>
      </c>
    </row>
    <row r="311" spans="1:43" ht="30">
      <c r="A311" s="99" t="s">
        <v>627</v>
      </c>
      <c r="B311" s="82" t="s">
        <v>628</v>
      </c>
      <c r="C311" s="4" t="s">
        <v>11</v>
      </c>
      <c r="D311" s="4" t="s">
        <v>3519</v>
      </c>
      <c r="E311" s="5">
        <v>11105849</v>
      </c>
      <c r="F311" s="5">
        <v>3136843956</v>
      </c>
      <c r="G311" s="83" t="s">
        <v>3520</v>
      </c>
      <c r="H311" s="6">
        <v>4</v>
      </c>
      <c r="I311" s="84">
        <v>300</v>
      </c>
      <c r="J311" s="79">
        <v>204</v>
      </c>
      <c r="K311" s="85">
        <v>0.68</v>
      </c>
      <c r="L311" s="11">
        <v>40000</v>
      </c>
      <c r="M311" s="5">
        <v>34433</v>
      </c>
      <c r="N311" s="12">
        <f t="shared" si="40"/>
        <v>34500</v>
      </c>
      <c r="O311" s="12">
        <f t="shared" si="41"/>
        <v>5500</v>
      </c>
      <c r="P311" s="4" t="s">
        <v>1893</v>
      </c>
      <c r="Q311" s="4" t="s">
        <v>2257</v>
      </c>
      <c r="R311" s="5">
        <v>38</v>
      </c>
      <c r="S311" s="5">
        <v>67</v>
      </c>
      <c r="T311" s="5">
        <v>43</v>
      </c>
      <c r="U311" s="5">
        <v>51</v>
      </c>
      <c r="V311" s="5">
        <f t="shared" si="42"/>
        <v>199</v>
      </c>
      <c r="W311" s="5">
        <f t="shared" si="43"/>
        <v>49.75</v>
      </c>
      <c r="X311" s="5">
        <v>77</v>
      </c>
      <c r="Y311" s="5">
        <v>94</v>
      </c>
      <c r="Z311" s="5">
        <v>92</v>
      </c>
      <c r="AA311" s="5">
        <v>48</v>
      </c>
      <c r="AB311" s="5">
        <f t="shared" si="44"/>
        <v>311</v>
      </c>
      <c r="AC311" s="5">
        <f t="shared" si="45"/>
        <v>77.75</v>
      </c>
      <c r="AD311" s="5">
        <v>69</v>
      </c>
      <c r="AE311" s="5">
        <v>88</v>
      </c>
      <c r="AF311" s="5">
        <v>78</v>
      </c>
      <c r="AG311" s="5">
        <v>68</v>
      </c>
      <c r="AH311" s="5">
        <f t="shared" si="46"/>
        <v>303</v>
      </c>
      <c r="AI311" s="5">
        <f t="shared" si="47"/>
        <v>75.75</v>
      </c>
      <c r="AJ311" s="5">
        <v>60</v>
      </c>
      <c r="AK311" s="5">
        <v>97</v>
      </c>
      <c r="AL311" s="5">
        <v>86</v>
      </c>
      <c r="AM311" s="5">
        <v>93</v>
      </c>
      <c r="AN311" s="5">
        <f t="shared" si="48"/>
        <v>336</v>
      </c>
      <c r="AO311" s="5">
        <f t="shared" si="49"/>
        <v>84</v>
      </c>
      <c r="AP311" s="73"/>
      <c r="AQ311" s="111">
        <f>AVERAGE(Table6[[#This Row],[CA1_Average]],Table6[[#This Row],[CA2_Average]],Table6[[#This Row],[MID_Average]],Table6[[#This Row],[CA3_Average]])</f>
        <v>71.8125</v>
      </c>
    </row>
    <row r="312" spans="1:43" ht="30">
      <c r="A312" s="99" t="s">
        <v>629</v>
      </c>
      <c r="B312" s="82" t="s">
        <v>630</v>
      </c>
      <c r="C312" s="4" t="s">
        <v>14</v>
      </c>
      <c r="D312" s="4" t="s">
        <v>3521</v>
      </c>
      <c r="E312" s="5">
        <v>11108567</v>
      </c>
      <c r="F312" s="5">
        <v>3146938014</v>
      </c>
      <c r="G312" s="83" t="s">
        <v>3522</v>
      </c>
      <c r="H312" s="6">
        <v>4</v>
      </c>
      <c r="I312" s="84">
        <v>300</v>
      </c>
      <c r="J312" s="79">
        <v>250</v>
      </c>
      <c r="K312" s="85">
        <v>0.83</v>
      </c>
      <c r="L312" s="11">
        <v>40000</v>
      </c>
      <c r="M312" s="5">
        <v>37280</v>
      </c>
      <c r="N312" s="12">
        <f t="shared" si="40"/>
        <v>37500</v>
      </c>
      <c r="O312" s="12">
        <f t="shared" si="41"/>
        <v>2500</v>
      </c>
      <c r="P312" s="4" t="s">
        <v>1848</v>
      </c>
      <c r="Q312" s="4" t="s">
        <v>2258</v>
      </c>
      <c r="R312" s="5">
        <v>66</v>
      </c>
      <c r="S312" s="5">
        <v>94</v>
      </c>
      <c r="T312" s="5">
        <v>73</v>
      </c>
      <c r="U312" s="5">
        <v>66</v>
      </c>
      <c r="V312" s="5">
        <f t="shared" si="42"/>
        <v>299</v>
      </c>
      <c r="W312" s="5">
        <f t="shared" si="43"/>
        <v>74.75</v>
      </c>
      <c r="X312" s="5">
        <v>76</v>
      </c>
      <c r="Y312" s="5">
        <v>58</v>
      </c>
      <c r="Z312" s="5">
        <v>63</v>
      </c>
      <c r="AA312" s="5">
        <v>83</v>
      </c>
      <c r="AB312" s="5">
        <f t="shared" si="44"/>
        <v>280</v>
      </c>
      <c r="AC312" s="5">
        <f t="shared" si="45"/>
        <v>70</v>
      </c>
      <c r="AD312" s="5">
        <v>81</v>
      </c>
      <c r="AE312" s="5">
        <v>43</v>
      </c>
      <c r="AF312" s="5">
        <v>97</v>
      </c>
      <c r="AG312" s="5">
        <v>93</v>
      </c>
      <c r="AH312" s="5">
        <f t="shared" si="46"/>
        <v>314</v>
      </c>
      <c r="AI312" s="5">
        <f t="shared" si="47"/>
        <v>78.5</v>
      </c>
      <c r="AJ312" s="5">
        <v>38</v>
      </c>
      <c r="AK312" s="5">
        <v>36</v>
      </c>
      <c r="AL312" s="5">
        <v>81</v>
      </c>
      <c r="AM312" s="5">
        <v>53</v>
      </c>
      <c r="AN312" s="5">
        <f t="shared" si="48"/>
        <v>208</v>
      </c>
      <c r="AO312" s="5">
        <f t="shared" si="49"/>
        <v>52</v>
      </c>
      <c r="AP312" s="73"/>
      <c r="AQ312" s="111">
        <f>AVERAGE(Table6[[#This Row],[CA1_Average]],Table6[[#This Row],[CA2_Average]],Table6[[#This Row],[MID_Average]],Table6[[#This Row],[CA3_Average]])</f>
        <v>68.8125</v>
      </c>
    </row>
    <row r="313" spans="1:43" ht="30">
      <c r="A313" s="99" t="s">
        <v>631</v>
      </c>
      <c r="B313" s="82" t="s">
        <v>632</v>
      </c>
      <c r="C313" s="4" t="s">
        <v>14</v>
      </c>
      <c r="D313" s="4" t="s">
        <v>3523</v>
      </c>
      <c r="E313" s="5">
        <v>11107199</v>
      </c>
      <c r="F313" s="5">
        <v>3159661157</v>
      </c>
      <c r="G313" s="83" t="s">
        <v>3524</v>
      </c>
      <c r="H313" s="6">
        <v>4</v>
      </c>
      <c r="I313" s="84">
        <v>300</v>
      </c>
      <c r="J313" s="79">
        <v>295</v>
      </c>
      <c r="K313" s="85">
        <v>0.98</v>
      </c>
      <c r="L313" s="11">
        <v>40000</v>
      </c>
      <c r="M313" s="5">
        <v>30567</v>
      </c>
      <c r="N313" s="12">
        <f t="shared" si="40"/>
        <v>31000</v>
      </c>
      <c r="O313" s="12">
        <f t="shared" si="41"/>
        <v>9000</v>
      </c>
      <c r="P313" s="4" t="s">
        <v>1980</v>
      </c>
      <c r="Q313" s="4" t="s">
        <v>2259</v>
      </c>
      <c r="R313" s="5">
        <v>39</v>
      </c>
      <c r="S313" s="5">
        <v>70</v>
      </c>
      <c r="T313" s="5">
        <v>71</v>
      </c>
      <c r="U313" s="5">
        <v>64</v>
      </c>
      <c r="V313" s="5">
        <f t="shared" si="42"/>
        <v>244</v>
      </c>
      <c r="W313" s="5">
        <f t="shared" si="43"/>
        <v>61</v>
      </c>
      <c r="X313" s="5">
        <v>50</v>
      </c>
      <c r="Y313" s="5">
        <v>45</v>
      </c>
      <c r="Z313" s="5">
        <v>92</v>
      </c>
      <c r="AA313" s="5">
        <v>64</v>
      </c>
      <c r="AB313" s="5">
        <f t="shared" si="44"/>
        <v>251</v>
      </c>
      <c r="AC313" s="5">
        <f t="shared" si="45"/>
        <v>62.75</v>
      </c>
      <c r="AD313" s="5">
        <v>88</v>
      </c>
      <c r="AE313" s="5">
        <v>50</v>
      </c>
      <c r="AF313" s="5">
        <v>95</v>
      </c>
      <c r="AG313" s="5">
        <v>89</v>
      </c>
      <c r="AH313" s="5">
        <f t="shared" si="46"/>
        <v>322</v>
      </c>
      <c r="AI313" s="5">
        <f t="shared" si="47"/>
        <v>80.5</v>
      </c>
      <c r="AJ313" s="5">
        <v>62</v>
      </c>
      <c r="AK313" s="5">
        <v>48</v>
      </c>
      <c r="AL313" s="5">
        <v>79</v>
      </c>
      <c r="AM313" s="5">
        <v>56</v>
      </c>
      <c r="AN313" s="5">
        <f t="shared" si="48"/>
        <v>245</v>
      </c>
      <c r="AO313" s="5">
        <f t="shared" si="49"/>
        <v>61.25</v>
      </c>
      <c r="AP313" s="73"/>
      <c r="AQ313" s="111">
        <f>AVERAGE(Table6[[#This Row],[CA1_Average]],Table6[[#This Row],[CA2_Average]],Table6[[#This Row],[MID_Average]],Table6[[#This Row],[CA3_Average]])</f>
        <v>66.375</v>
      </c>
    </row>
    <row r="314" spans="1:43" ht="30">
      <c r="A314" s="99" t="s">
        <v>633</v>
      </c>
      <c r="B314" s="82" t="s">
        <v>634</v>
      </c>
      <c r="C314" s="4" t="s">
        <v>11</v>
      </c>
      <c r="D314" s="4" t="s">
        <v>3525</v>
      </c>
      <c r="E314" s="5">
        <v>11107562</v>
      </c>
      <c r="F314" s="5">
        <v>3160742117</v>
      </c>
      <c r="G314" s="83" t="s">
        <v>3526</v>
      </c>
      <c r="H314" s="6">
        <v>4</v>
      </c>
      <c r="I314" s="84">
        <v>300</v>
      </c>
      <c r="J314" s="79">
        <v>218</v>
      </c>
      <c r="K314" s="85">
        <v>0.73</v>
      </c>
      <c r="L314" s="11">
        <v>40000</v>
      </c>
      <c r="M314" s="5">
        <v>35406</v>
      </c>
      <c r="N314" s="12">
        <f t="shared" si="40"/>
        <v>35500</v>
      </c>
      <c r="O314" s="12">
        <f t="shared" si="41"/>
        <v>4500</v>
      </c>
      <c r="P314" s="4" t="s">
        <v>2013</v>
      </c>
      <c r="Q314" s="4" t="s">
        <v>2260</v>
      </c>
      <c r="R314" s="5">
        <v>60</v>
      </c>
      <c r="S314" s="5">
        <v>98</v>
      </c>
      <c r="T314" s="5">
        <v>59</v>
      </c>
      <c r="U314" s="5">
        <v>68</v>
      </c>
      <c r="V314" s="5">
        <f t="shared" si="42"/>
        <v>285</v>
      </c>
      <c r="W314" s="5">
        <f t="shared" si="43"/>
        <v>71.25</v>
      </c>
      <c r="X314" s="5">
        <v>54</v>
      </c>
      <c r="Y314" s="5">
        <v>74</v>
      </c>
      <c r="Z314" s="5">
        <v>97</v>
      </c>
      <c r="AA314" s="5">
        <v>56</v>
      </c>
      <c r="AB314" s="5">
        <f t="shared" si="44"/>
        <v>281</v>
      </c>
      <c r="AC314" s="5">
        <f t="shared" si="45"/>
        <v>70.25</v>
      </c>
      <c r="AD314" s="5">
        <v>51</v>
      </c>
      <c r="AE314" s="5">
        <v>69</v>
      </c>
      <c r="AF314" s="5">
        <v>59</v>
      </c>
      <c r="AG314" s="5">
        <v>36</v>
      </c>
      <c r="AH314" s="5">
        <f t="shared" si="46"/>
        <v>215</v>
      </c>
      <c r="AI314" s="5">
        <f t="shared" si="47"/>
        <v>53.75</v>
      </c>
      <c r="AJ314" s="5">
        <v>48</v>
      </c>
      <c r="AK314" s="5">
        <v>70</v>
      </c>
      <c r="AL314" s="5">
        <v>49</v>
      </c>
      <c r="AM314" s="5">
        <v>67</v>
      </c>
      <c r="AN314" s="5">
        <f t="shared" si="48"/>
        <v>234</v>
      </c>
      <c r="AO314" s="5">
        <f t="shared" si="49"/>
        <v>58.5</v>
      </c>
      <c r="AP314" s="73"/>
      <c r="AQ314" s="111">
        <f>AVERAGE(Table6[[#This Row],[CA1_Average]],Table6[[#This Row],[CA2_Average]],Table6[[#This Row],[MID_Average]],Table6[[#This Row],[CA3_Average]])</f>
        <v>63.4375</v>
      </c>
    </row>
    <row r="315" spans="1:43" ht="30">
      <c r="A315" s="99" t="s">
        <v>635</v>
      </c>
      <c r="B315" s="82" t="s">
        <v>636</v>
      </c>
      <c r="C315" s="4" t="s">
        <v>14</v>
      </c>
      <c r="D315" s="4" t="s">
        <v>3527</v>
      </c>
      <c r="E315" s="5">
        <v>11101129</v>
      </c>
      <c r="F315" s="5">
        <v>3170965203</v>
      </c>
      <c r="G315" s="83" t="s">
        <v>3528</v>
      </c>
      <c r="H315" s="6">
        <v>4</v>
      </c>
      <c r="I315" s="84">
        <v>300</v>
      </c>
      <c r="J315" s="79">
        <v>261</v>
      </c>
      <c r="K315" s="85">
        <v>0.87</v>
      </c>
      <c r="L315" s="11">
        <v>40000</v>
      </c>
      <c r="M315" s="5">
        <v>39016</v>
      </c>
      <c r="N315" s="12">
        <f t="shared" si="40"/>
        <v>39500</v>
      </c>
      <c r="O315" s="12">
        <f t="shared" si="41"/>
        <v>500</v>
      </c>
      <c r="P315" s="4" t="s">
        <v>1988</v>
      </c>
      <c r="Q315" s="4" t="s">
        <v>2261</v>
      </c>
      <c r="R315" s="5">
        <v>53</v>
      </c>
      <c r="S315" s="5">
        <v>47</v>
      </c>
      <c r="T315" s="5">
        <v>55</v>
      </c>
      <c r="U315" s="5">
        <v>43</v>
      </c>
      <c r="V315" s="5">
        <f t="shared" si="42"/>
        <v>198</v>
      </c>
      <c r="W315" s="5">
        <f t="shared" si="43"/>
        <v>49.5</v>
      </c>
      <c r="X315" s="5">
        <v>83</v>
      </c>
      <c r="Y315" s="5">
        <v>99</v>
      </c>
      <c r="Z315" s="5">
        <v>88</v>
      </c>
      <c r="AA315" s="5">
        <v>88</v>
      </c>
      <c r="AB315" s="5">
        <f t="shared" si="44"/>
        <v>358</v>
      </c>
      <c r="AC315" s="5">
        <f t="shared" si="45"/>
        <v>89.5</v>
      </c>
      <c r="AD315" s="5">
        <v>76</v>
      </c>
      <c r="AE315" s="5">
        <v>68</v>
      </c>
      <c r="AF315" s="5">
        <v>94</v>
      </c>
      <c r="AG315" s="5">
        <v>70</v>
      </c>
      <c r="AH315" s="5">
        <f t="shared" si="46"/>
        <v>308</v>
      </c>
      <c r="AI315" s="5">
        <f t="shared" si="47"/>
        <v>77</v>
      </c>
      <c r="AJ315" s="5">
        <v>64</v>
      </c>
      <c r="AK315" s="5">
        <v>44</v>
      </c>
      <c r="AL315" s="5">
        <v>88</v>
      </c>
      <c r="AM315" s="5">
        <v>62</v>
      </c>
      <c r="AN315" s="5">
        <f t="shared" si="48"/>
        <v>258</v>
      </c>
      <c r="AO315" s="5">
        <f t="shared" si="49"/>
        <v>64.5</v>
      </c>
      <c r="AP315" s="73"/>
      <c r="AQ315" s="111">
        <f>AVERAGE(Table6[[#This Row],[CA1_Average]],Table6[[#This Row],[CA2_Average]],Table6[[#This Row],[MID_Average]],Table6[[#This Row],[CA3_Average]])</f>
        <v>70.125</v>
      </c>
    </row>
    <row r="316" spans="1:43" ht="30">
      <c r="A316" s="99" t="s">
        <v>637</v>
      </c>
      <c r="B316" s="82" t="s">
        <v>638</v>
      </c>
      <c r="C316" s="4" t="s">
        <v>11</v>
      </c>
      <c r="D316" s="4" t="s">
        <v>3529</v>
      </c>
      <c r="E316" s="5">
        <v>11100406</v>
      </c>
      <c r="F316" s="5">
        <v>3172291480</v>
      </c>
      <c r="G316" s="83" t="s">
        <v>3530</v>
      </c>
      <c r="H316" s="6">
        <v>4</v>
      </c>
      <c r="I316" s="84">
        <v>300</v>
      </c>
      <c r="J316" s="79">
        <v>211</v>
      </c>
      <c r="K316" s="86">
        <v>0.7</v>
      </c>
      <c r="L316" s="11">
        <v>40000</v>
      </c>
      <c r="M316" s="5">
        <v>37235</v>
      </c>
      <c r="N316" s="12">
        <f t="shared" si="40"/>
        <v>37500</v>
      </c>
      <c r="O316" s="12">
        <f t="shared" si="41"/>
        <v>2500</v>
      </c>
      <c r="P316" s="4" t="s">
        <v>1941</v>
      </c>
      <c r="Q316" s="4" t="s">
        <v>2262</v>
      </c>
      <c r="R316" s="5">
        <v>96</v>
      </c>
      <c r="S316" s="5">
        <v>69</v>
      </c>
      <c r="T316" s="5">
        <v>62</v>
      </c>
      <c r="U316" s="5">
        <v>41</v>
      </c>
      <c r="V316" s="5">
        <f t="shared" si="42"/>
        <v>268</v>
      </c>
      <c r="W316" s="5">
        <f t="shared" si="43"/>
        <v>67</v>
      </c>
      <c r="X316" s="5">
        <v>62</v>
      </c>
      <c r="Y316" s="5">
        <v>86</v>
      </c>
      <c r="Z316" s="5">
        <v>81</v>
      </c>
      <c r="AA316" s="5">
        <v>77</v>
      </c>
      <c r="AB316" s="5">
        <f t="shared" si="44"/>
        <v>306</v>
      </c>
      <c r="AC316" s="5">
        <f t="shared" si="45"/>
        <v>76.5</v>
      </c>
      <c r="AD316" s="5">
        <v>48</v>
      </c>
      <c r="AE316" s="5">
        <v>68</v>
      </c>
      <c r="AF316" s="5">
        <v>86</v>
      </c>
      <c r="AG316" s="5">
        <v>42</v>
      </c>
      <c r="AH316" s="5">
        <f t="shared" si="46"/>
        <v>244</v>
      </c>
      <c r="AI316" s="5">
        <f t="shared" si="47"/>
        <v>61</v>
      </c>
      <c r="AJ316" s="5">
        <v>94</v>
      </c>
      <c r="AK316" s="5">
        <v>39</v>
      </c>
      <c r="AL316" s="5">
        <v>59</v>
      </c>
      <c r="AM316" s="5">
        <v>44</v>
      </c>
      <c r="AN316" s="5">
        <f t="shared" si="48"/>
        <v>236</v>
      </c>
      <c r="AO316" s="5">
        <f t="shared" si="49"/>
        <v>59</v>
      </c>
      <c r="AP316" s="73"/>
      <c r="AQ316" s="111">
        <f>AVERAGE(Table6[[#This Row],[CA1_Average]],Table6[[#This Row],[CA2_Average]],Table6[[#This Row],[MID_Average]],Table6[[#This Row],[CA3_Average]])</f>
        <v>65.875</v>
      </c>
    </row>
    <row r="317" spans="1:43" ht="30">
      <c r="A317" s="99" t="s">
        <v>639</v>
      </c>
      <c r="B317" s="82" t="s">
        <v>640</v>
      </c>
      <c r="C317" s="4" t="s">
        <v>14</v>
      </c>
      <c r="D317" s="4" t="s">
        <v>3531</v>
      </c>
      <c r="E317" s="5">
        <v>11104318</v>
      </c>
      <c r="F317" s="5">
        <v>3174448887</v>
      </c>
      <c r="G317" s="83" t="s">
        <v>3532</v>
      </c>
      <c r="H317" s="6">
        <v>4</v>
      </c>
      <c r="I317" s="84">
        <v>300</v>
      </c>
      <c r="J317" s="79">
        <v>282</v>
      </c>
      <c r="K317" s="85">
        <v>0.94</v>
      </c>
      <c r="L317" s="11">
        <v>40000</v>
      </c>
      <c r="M317" s="5">
        <v>31322</v>
      </c>
      <c r="N317" s="12">
        <f t="shared" si="40"/>
        <v>31500</v>
      </c>
      <c r="O317" s="12">
        <f t="shared" si="41"/>
        <v>8500</v>
      </c>
      <c r="P317" s="4" t="s">
        <v>1896</v>
      </c>
      <c r="Q317" s="4" t="s">
        <v>2263</v>
      </c>
      <c r="R317" s="5">
        <v>81</v>
      </c>
      <c r="S317" s="5">
        <v>56</v>
      </c>
      <c r="T317" s="5">
        <v>46</v>
      </c>
      <c r="U317" s="5">
        <v>89</v>
      </c>
      <c r="V317" s="5">
        <f t="shared" si="42"/>
        <v>272</v>
      </c>
      <c r="W317" s="5">
        <f t="shared" si="43"/>
        <v>68</v>
      </c>
      <c r="X317" s="5">
        <v>47</v>
      </c>
      <c r="Y317" s="5">
        <v>74</v>
      </c>
      <c r="Z317" s="5">
        <v>64</v>
      </c>
      <c r="AA317" s="5">
        <v>37</v>
      </c>
      <c r="AB317" s="5">
        <f t="shared" si="44"/>
        <v>222</v>
      </c>
      <c r="AC317" s="5">
        <f t="shared" si="45"/>
        <v>55.5</v>
      </c>
      <c r="AD317" s="5">
        <v>55</v>
      </c>
      <c r="AE317" s="5">
        <v>55</v>
      </c>
      <c r="AF317" s="5">
        <v>75</v>
      </c>
      <c r="AG317" s="5">
        <v>99</v>
      </c>
      <c r="AH317" s="5">
        <f t="shared" si="46"/>
        <v>284</v>
      </c>
      <c r="AI317" s="5">
        <f t="shared" si="47"/>
        <v>71</v>
      </c>
      <c r="AJ317" s="5">
        <v>98</v>
      </c>
      <c r="AK317" s="5">
        <v>40</v>
      </c>
      <c r="AL317" s="5">
        <v>39</v>
      </c>
      <c r="AM317" s="5">
        <v>59</v>
      </c>
      <c r="AN317" s="5">
        <f t="shared" si="48"/>
        <v>236</v>
      </c>
      <c r="AO317" s="5">
        <f t="shared" si="49"/>
        <v>59</v>
      </c>
      <c r="AP317" s="73"/>
      <c r="AQ317" s="111">
        <f>AVERAGE(Table6[[#This Row],[CA1_Average]],Table6[[#This Row],[CA2_Average]],Table6[[#This Row],[MID_Average]],Table6[[#This Row],[CA3_Average]])</f>
        <v>63.375</v>
      </c>
    </row>
    <row r="318" spans="1:43" ht="30">
      <c r="A318" s="99" t="s">
        <v>641</v>
      </c>
      <c r="B318" s="82" t="s">
        <v>642</v>
      </c>
      <c r="C318" s="4" t="s">
        <v>11</v>
      </c>
      <c r="D318" s="4" t="s">
        <v>3533</v>
      </c>
      <c r="E318" s="5">
        <v>11108010</v>
      </c>
      <c r="F318" s="5">
        <v>3175766312</v>
      </c>
      <c r="G318" s="83" t="s">
        <v>3534</v>
      </c>
      <c r="H318" s="6">
        <v>4</v>
      </c>
      <c r="I318" s="84">
        <v>300</v>
      </c>
      <c r="J318" s="79">
        <v>237</v>
      </c>
      <c r="K318" s="85">
        <v>0.79</v>
      </c>
      <c r="L318" s="11">
        <v>40000</v>
      </c>
      <c r="M318" s="5">
        <v>29470</v>
      </c>
      <c r="N318" s="12">
        <f t="shared" si="40"/>
        <v>29500</v>
      </c>
      <c r="O318" s="12">
        <f t="shared" si="41"/>
        <v>10500</v>
      </c>
      <c r="P318" s="4" t="s">
        <v>1943</v>
      </c>
      <c r="Q318" s="4" t="s">
        <v>2264</v>
      </c>
      <c r="R318" s="5">
        <v>84</v>
      </c>
      <c r="S318" s="5">
        <v>86</v>
      </c>
      <c r="T318" s="5">
        <v>80</v>
      </c>
      <c r="U318" s="5">
        <v>53</v>
      </c>
      <c r="V318" s="5">
        <f t="shared" si="42"/>
        <v>303</v>
      </c>
      <c r="W318" s="5">
        <f t="shared" si="43"/>
        <v>75.75</v>
      </c>
      <c r="X318" s="5">
        <v>44</v>
      </c>
      <c r="Y318" s="5">
        <v>57</v>
      </c>
      <c r="Z318" s="5">
        <v>85</v>
      </c>
      <c r="AA318" s="5">
        <v>79</v>
      </c>
      <c r="AB318" s="5">
        <f t="shared" si="44"/>
        <v>265</v>
      </c>
      <c r="AC318" s="5">
        <f t="shared" si="45"/>
        <v>66.25</v>
      </c>
      <c r="AD318" s="5">
        <v>64</v>
      </c>
      <c r="AE318" s="5">
        <v>47</v>
      </c>
      <c r="AF318" s="5">
        <v>68</v>
      </c>
      <c r="AG318" s="5">
        <v>77</v>
      </c>
      <c r="AH318" s="5">
        <f t="shared" si="46"/>
        <v>256</v>
      </c>
      <c r="AI318" s="5">
        <f t="shared" si="47"/>
        <v>64</v>
      </c>
      <c r="AJ318" s="5">
        <v>60</v>
      </c>
      <c r="AK318" s="5">
        <v>58</v>
      </c>
      <c r="AL318" s="5">
        <v>66</v>
      </c>
      <c r="AM318" s="5">
        <v>95</v>
      </c>
      <c r="AN318" s="5">
        <f t="shared" si="48"/>
        <v>279</v>
      </c>
      <c r="AO318" s="5">
        <f t="shared" si="49"/>
        <v>69.75</v>
      </c>
      <c r="AP318" s="73"/>
      <c r="AQ318" s="111">
        <f>AVERAGE(Table6[[#This Row],[CA1_Average]],Table6[[#This Row],[CA2_Average]],Table6[[#This Row],[MID_Average]],Table6[[#This Row],[CA3_Average]])</f>
        <v>68.9375</v>
      </c>
    </row>
    <row r="319" spans="1:43" ht="30">
      <c r="A319" s="99" t="s">
        <v>643</v>
      </c>
      <c r="B319" s="82" t="s">
        <v>644</v>
      </c>
      <c r="C319" s="4" t="s">
        <v>11</v>
      </c>
      <c r="D319" s="4" t="s">
        <v>3535</v>
      </c>
      <c r="E319" s="5">
        <v>11106582</v>
      </c>
      <c r="F319" s="5">
        <v>3184009541</v>
      </c>
      <c r="G319" s="83" t="s">
        <v>3536</v>
      </c>
      <c r="H319" s="6">
        <v>4</v>
      </c>
      <c r="I319" s="84">
        <v>300</v>
      </c>
      <c r="J319" s="79">
        <v>273</v>
      </c>
      <c r="K319" s="85">
        <v>0.91</v>
      </c>
      <c r="L319" s="11">
        <v>40000</v>
      </c>
      <c r="M319" s="5">
        <v>28224</v>
      </c>
      <c r="N319" s="12">
        <f t="shared" si="40"/>
        <v>28500</v>
      </c>
      <c r="O319" s="12">
        <f t="shared" si="41"/>
        <v>11500</v>
      </c>
      <c r="P319" s="4" t="s">
        <v>1945</v>
      </c>
      <c r="Q319" s="4" t="s">
        <v>2265</v>
      </c>
      <c r="R319" s="5">
        <v>70</v>
      </c>
      <c r="S319" s="5">
        <v>88</v>
      </c>
      <c r="T319" s="5">
        <v>85</v>
      </c>
      <c r="U319" s="5">
        <v>60</v>
      </c>
      <c r="V319" s="5">
        <f t="shared" si="42"/>
        <v>303</v>
      </c>
      <c r="W319" s="5">
        <f t="shared" si="43"/>
        <v>75.75</v>
      </c>
      <c r="X319" s="5">
        <v>85</v>
      </c>
      <c r="Y319" s="5">
        <v>48</v>
      </c>
      <c r="Z319" s="5">
        <v>38</v>
      </c>
      <c r="AA319" s="5">
        <v>81</v>
      </c>
      <c r="AB319" s="5">
        <f t="shared" si="44"/>
        <v>252</v>
      </c>
      <c r="AC319" s="5">
        <f t="shared" si="45"/>
        <v>63</v>
      </c>
      <c r="AD319" s="5">
        <v>86</v>
      </c>
      <c r="AE319" s="5">
        <v>89</v>
      </c>
      <c r="AF319" s="5">
        <v>99</v>
      </c>
      <c r="AG319" s="5">
        <v>92</v>
      </c>
      <c r="AH319" s="5">
        <f t="shared" si="46"/>
        <v>366</v>
      </c>
      <c r="AI319" s="5">
        <f t="shared" si="47"/>
        <v>91.5</v>
      </c>
      <c r="AJ319" s="5">
        <v>37</v>
      </c>
      <c r="AK319" s="5">
        <v>55</v>
      </c>
      <c r="AL319" s="5">
        <v>60</v>
      </c>
      <c r="AM319" s="5">
        <v>87</v>
      </c>
      <c r="AN319" s="5">
        <f t="shared" si="48"/>
        <v>239</v>
      </c>
      <c r="AO319" s="5">
        <f t="shared" si="49"/>
        <v>59.75</v>
      </c>
      <c r="AP319" s="73"/>
      <c r="AQ319" s="111">
        <f>AVERAGE(Table6[[#This Row],[CA1_Average]],Table6[[#This Row],[CA2_Average]],Table6[[#This Row],[MID_Average]],Table6[[#This Row],[CA3_Average]])</f>
        <v>72.5</v>
      </c>
    </row>
    <row r="320" spans="1:43" ht="30">
      <c r="A320" s="99" t="s">
        <v>645</v>
      </c>
      <c r="B320" s="82" t="s">
        <v>646</v>
      </c>
      <c r="C320" s="4" t="s">
        <v>11</v>
      </c>
      <c r="D320" s="4" t="s">
        <v>3537</v>
      </c>
      <c r="E320" s="5">
        <v>11102395</v>
      </c>
      <c r="F320" s="5">
        <v>3192608437</v>
      </c>
      <c r="G320" s="83" t="s">
        <v>3538</v>
      </c>
      <c r="H320" s="6">
        <v>4</v>
      </c>
      <c r="I320" s="84">
        <v>300</v>
      </c>
      <c r="J320" s="79">
        <v>216</v>
      </c>
      <c r="K320" s="85">
        <v>0.72</v>
      </c>
      <c r="L320" s="11">
        <v>40000</v>
      </c>
      <c r="M320" s="5">
        <v>37873</v>
      </c>
      <c r="N320" s="12">
        <f t="shared" si="40"/>
        <v>38000</v>
      </c>
      <c r="O320" s="12">
        <f t="shared" si="41"/>
        <v>2000</v>
      </c>
      <c r="P320" s="4" t="s">
        <v>2087</v>
      </c>
      <c r="Q320" s="4" t="s">
        <v>2266</v>
      </c>
      <c r="R320" s="5">
        <v>90</v>
      </c>
      <c r="S320" s="5">
        <v>56</v>
      </c>
      <c r="T320" s="5">
        <v>69</v>
      </c>
      <c r="U320" s="5">
        <v>85</v>
      </c>
      <c r="V320" s="5">
        <f t="shared" si="42"/>
        <v>300</v>
      </c>
      <c r="W320" s="5">
        <f t="shared" si="43"/>
        <v>75</v>
      </c>
      <c r="X320" s="5">
        <v>63</v>
      </c>
      <c r="Y320" s="5">
        <v>54</v>
      </c>
      <c r="Z320" s="5">
        <v>81</v>
      </c>
      <c r="AA320" s="5">
        <v>61</v>
      </c>
      <c r="AB320" s="5">
        <f t="shared" si="44"/>
        <v>259</v>
      </c>
      <c r="AC320" s="5">
        <f t="shared" si="45"/>
        <v>64.75</v>
      </c>
      <c r="AD320" s="5">
        <v>61</v>
      </c>
      <c r="AE320" s="5">
        <v>83</v>
      </c>
      <c r="AF320" s="5">
        <v>55</v>
      </c>
      <c r="AG320" s="5">
        <v>80</v>
      </c>
      <c r="AH320" s="5">
        <f t="shared" si="46"/>
        <v>279</v>
      </c>
      <c r="AI320" s="5">
        <f t="shared" si="47"/>
        <v>69.75</v>
      </c>
      <c r="AJ320" s="5">
        <v>97</v>
      </c>
      <c r="AK320" s="5">
        <v>95</v>
      </c>
      <c r="AL320" s="5">
        <v>86</v>
      </c>
      <c r="AM320" s="5">
        <v>69</v>
      </c>
      <c r="AN320" s="5">
        <f t="shared" si="48"/>
        <v>347</v>
      </c>
      <c r="AO320" s="5">
        <f t="shared" si="49"/>
        <v>86.75</v>
      </c>
      <c r="AP320" s="73"/>
      <c r="AQ320" s="111">
        <f>AVERAGE(Table6[[#This Row],[CA1_Average]],Table6[[#This Row],[CA2_Average]],Table6[[#This Row],[MID_Average]],Table6[[#This Row],[CA3_Average]])</f>
        <v>74.0625</v>
      </c>
    </row>
    <row r="321" spans="1:43" ht="30">
      <c r="A321" s="99" t="s">
        <v>647</v>
      </c>
      <c r="B321" s="82" t="s">
        <v>648</v>
      </c>
      <c r="C321" s="4" t="s">
        <v>14</v>
      </c>
      <c r="D321" s="4" t="s">
        <v>3539</v>
      </c>
      <c r="E321" s="5">
        <v>11107566</v>
      </c>
      <c r="F321" s="5">
        <v>3193182072</v>
      </c>
      <c r="G321" s="83" t="s">
        <v>3540</v>
      </c>
      <c r="H321" s="6">
        <v>4</v>
      </c>
      <c r="I321" s="84">
        <v>300</v>
      </c>
      <c r="J321" s="79">
        <v>268</v>
      </c>
      <c r="K321" s="85">
        <v>0.89</v>
      </c>
      <c r="L321" s="11">
        <v>40000</v>
      </c>
      <c r="M321" s="5">
        <v>38183</v>
      </c>
      <c r="N321" s="12">
        <f t="shared" si="40"/>
        <v>38500</v>
      </c>
      <c r="O321" s="12">
        <f t="shared" si="41"/>
        <v>1500</v>
      </c>
      <c r="P321" s="4" t="s">
        <v>1864</v>
      </c>
      <c r="Q321" s="4" t="s">
        <v>2267</v>
      </c>
      <c r="R321" s="5">
        <v>67</v>
      </c>
      <c r="S321" s="5">
        <v>74</v>
      </c>
      <c r="T321" s="5">
        <v>61</v>
      </c>
      <c r="U321" s="5">
        <v>88</v>
      </c>
      <c r="V321" s="5">
        <f t="shared" si="42"/>
        <v>290</v>
      </c>
      <c r="W321" s="5">
        <f t="shared" si="43"/>
        <v>72.5</v>
      </c>
      <c r="X321" s="5">
        <v>77</v>
      </c>
      <c r="Y321" s="5">
        <v>70</v>
      </c>
      <c r="Z321" s="5">
        <v>95</v>
      </c>
      <c r="AA321" s="5">
        <v>36</v>
      </c>
      <c r="AB321" s="5">
        <f t="shared" si="44"/>
        <v>278</v>
      </c>
      <c r="AC321" s="5">
        <f t="shared" si="45"/>
        <v>69.5</v>
      </c>
      <c r="AD321" s="5">
        <v>73</v>
      </c>
      <c r="AE321" s="5">
        <v>64</v>
      </c>
      <c r="AF321" s="5">
        <v>73</v>
      </c>
      <c r="AG321" s="5">
        <v>54</v>
      </c>
      <c r="AH321" s="5">
        <f t="shared" si="46"/>
        <v>264</v>
      </c>
      <c r="AI321" s="5">
        <f t="shared" si="47"/>
        <v>66</v>
      </c>
      <c r="AJ321" s="5">
        <v>87</v>
      </c>
      <c r="AK321" s="5">
        <v>66</v>
      </c>
      <c r="AL321" s="5">
        <v>47</v>
      </c>
      <c r="AM321" s="5">
        <v>58</v>
      </c>
      <c r="AN321" s="5">
        <f t="shared" si="48"/>
        <v>258</v>
      </c>
      <c r="AO321" s="5">
        <f t="shared" si="49"/>
        <v>64.5</v>
      </c>
      <c r="AP321" s="73"/>
      <c r="AQ321" s="111">
        <f>AVERAGE(Table6[[#This Row],[CA1_Average]],Table6[[#This Row],[CA2_Average]],Table6[[#This Row],[MID_Average]],Table6[[#This Row],[CA3_Average]])</f>
        <v>68.125</v>
      </c>
    </row>
    <row r="322" spans="1:43" ht="30">
      <c r="A322" s="99" t="s">
        <v>649</v>
      </c>
      <c r="B322" s="82" t="s">
        <v>650</v>
      </c>
      <c r="C322" s="4" t="s">
        <v>11</v>
      </c>
      <c r="D322" s="4" t="s">
        <v>3541</v>
      </c>
      <c r="E322" s="5">
        <v>11101219</v>
      </c>
      <c r="F322" s="5">
        <v>3195066402</v>
      </c>
      <c r="G322" s="83" t="s">
        <v>3542</v>
      </c>
      <c r="H322" s="6">
        <v>4</v>
      </c>
      <c r="I322" s="84">
        <v>300</v>
      </c>
      <c r="J322" s="79">
        <v>219</v>
      </c>
      <c r="K322" s="85">
        <v>0.73</v>
      </c>
      <c r="L322" s="11">
        <v>40000</v>
      </c>
      <c r="M322" s="5">
        <v>36913</v>
      </c>
      <c r="N322" s="12">
        <f t="shared" ref="N322:N385" si="50">CEILING(M322,500)</f>
        <v>37000</v>
      </c>
      <c r="O322" s="12">
        <f t="shared" ref="O322:O385" si="51">L322-N322</f>
        <v>3000</v>
      </c>
      <c r="P322" s="4" t="s">
        <v>1866</v>
      </c>
      <c r="Q322" s="4" t="s">
        <v>2268</v>
      </c>
      <c r="R322" s="5">
        <v>96</v>
      </c>
      <c r="S322" s="5">
        <v>65</v>
      </c>
      <c r="T322" s="5">
        <v>43</v>
      </c>
      <c r="U322" s="5">
        <v>59</v>
      </c>
      <c r="V322" s="5">
        <f t="shared" ref="V322:V385" si="52">SUM(R322:U322)</f>
        <v>263</v>
      </c>
      <c r="W322" s="5">
        <f t="shared" ref="W322:W385" si="53">AVERAGE(R322:U322)</f>
        <v>65.75</v>
      </c>
      <c r="X322" s="5">
        <v>46</v>
      </c>
      <c r="Y322" s="5">
        <v>40</v>
      </c>
      <c r="Z322" s="5">
        <v>90</v>
      </c>
      <c r="AA322" s="5">
        <v>56</v>
      </c>
      <c r="AB322" s="5">
        <f t="shared" ref="AB322:AB385" si="54">SUM(X322:AA322)</f>
        <v>232</v>
      </c>
      <c r="AC322" s="5">
        <f t="shared" ref="AC322:AC385" si="55">AVERAGE(X322:AA322)</f>
        <v>58</v>
      </c>
      <c r="AD322" s="5">
        <v>52</v>
      </c>
      <c r="AE322" s="5">
        <v>49</v>
      </c>
      <c r="AF322" s="5">
        <v>96</v>
      </c>
      <c r="AG322" s="5">
        <v>52</v>
      </c>
      <c r="AH322" s="5">
        <f t="shared" ref="AH322:AH385" si="56">SUM(AD322:AG322)</f>
        <v>249</v>
      </c>
      <c r="AI322" s="5">
        <f t="shared" ref="AI322:AI385" si="57">AVERAGE(AD322:AG322)</f>
        <v>62.25</v>
      </c>
      <c r="AJ322" s="5">
        <v>66</v>
      </c>
      <c r="AK322" s="5">
        <v>83</v>
      </c>
      <c r="AL322" s="5">
        <v>56</v>
      </c>
      <c r="AM322" s="5">
        <v>91</v>
      </c>
      <c r="AN322" s="5">
        <f t="shared" ref="AN322:AN385" si="58">SUM(AJ322:AM322)</f>
        <v>296</v>
      </c>
      <c r="AO322" s="5">
        <f t="shared" ref="AO322:AO385" si="59">AVERAGE(AJ322:AM322)</f>
        <v>74</v>
      </c>
      <c r="AP322" s="73"/>
      <c r="AQ322" s="111">
        <f>AVERAGE(Table6[[#This Row],[CA1_Average]],Table6[[#This Row],[CA2_Average]],Table6[[#This Row],[MID_Average]],Table6[[#This Row],[CA3_Average]])</f>
        <v>65</v>
      </c>
    </row>
    <row r="323" spans="1:43" ht="30">
      <c r="A323" s="99" t="s">
        <v>651</v>
      </c>
      <c r="B323" s="82" t="s">
        <v>652</v>
      </c>
      <c r="C323" s="4" t="s">
        <v>14</v>
      </c>
      <c r="D323" s="4" t="s">
        <v>3543</v>
      </c>
      <c r="E323" s="5">
        <v>11100437</v>
      </c>
      <c r="F323" s="5">
        <v>3198525684</v>
      </c>
      <c r="G323" s="83" t="s">
        <v>3544</v>
      </c>
      <c r="H323" s="6">
        <v>4</v>
      </c>
      <c r="I323" s="84">
        <v>300</v>
      </c>
      <c r="J323" s="79">
        <v>248</v>
      </c>
      <c r="K323" s="85">
        <v>0.83</v>
      </c>
      <c r="L323" s="11">
        <v>40000</v>
      </c>
      <c r="M323" s="5">
        <v>29522</v>
      </c>
      <c r="N323" s="12">
        <f t="shared" si="50"/>
        <v>30000</v>
      </c>
      <c r="O323" s="12">
        <f t="shared" si="51"/>
        <v>10000</v>
      </c>
      <c r="P323" s="4" t="s">
        <v>1908</v>
      </c>
      <c r="Q323" s="4" t="s">
        <v>2269</v>
      </c>
      <c r="R323" s="5">
        <v>84</v>
      </c>
      <c r="S323" s="5">
        <v>49</v>
      </c>
      <c r="T323" s="5">
        <v>48</v>
      </c>
      <c r="U323" s="5">
        <v>87</v>
      </c>
      <c r="V323" s="5">
        <f t="shared" si="52"/>
        <v>268</v>
      </c>
      <c r="W323" s="5">
        <f t="shared" si="53"/>
        <v>67</v>
      </c>
      <c r="X323" s="5">
        <v>52</v>
      </c>
      <c r="Y323" s="5">
        <v>98</v>
      </c>
      <c r="Z323" s="5">
        <v>71</v>
      </c>
      <c r="AA323" s="5">
        <v>84</v>
      </c>
      <c r="AB323" s="5">
        <f t="shared" si="54"/>
        <v>305</v>
      </c>
      <c r="AC323" s="5">
        <f t="shared" si="55"/>
        <v>76.25</v>
      </c>
      <c r="AD323" s="5">
        <v>82</v>
      </c>
      <c r="AE323" s="5">
        <v>64</v>
      </c>
      <c r="AF323" s="5">
        <v>82</v>
      </c>
      <c r="AG323" s="5">
        <v>58</v>
      </c>
      <c r="AH323" s="5">
        <f t="shared" si="56"/>
        <v>286</v>
      </c>
      <c r="AI323" s="5">
        <f t="shared" si="57"/>
        <v>71.5</v>
      </c>
      <c r="AJ323" s="5">
        <v>43</v>
      </c>
      <c r="AK323" s="5">
        <v>54</v>
      </c>
      <c r="AL323" s="5">
        <v>48</v>
      </c>
      <c r="AM323" s="5">
        <v>96</v>
      </c>
      <c r="AN323" s="5">
        <f t="shared" si="58"/>
        <v>241</v>
      </c>
      <c r="AO323" s="5">
        <f t="shared" si="59"/>
        <v>60.25</v>
      </c>
      <c r="AP323" s="73"/>
      <c r="AQ323" s="111">
        <f>AVERAGE(Table6[[#This Row],[CA1_Average]],Table6[[#This Row],[CA2_Average]],Table6[[#This Row],[MID_Average]],Table6[[#This Row],[CA3_Average]])</f>
        <v>68.75</v>
      </c>
    </row>
    <row r="324" spans="1:43" ht="30">
      <c r="A324" s="99" t="s">
        <v>653</v>
      </c>
      <c r="B324" s="82" t="s">
        <v>654</v>
      </c>
      <c r="C324" s="4" t="s">
        <v>14</v>
      </c>
      <c r="D324" s="4" t="s">
        <v>3545</v>
      </c>
      <c r="E324" s="5">
        <v>11104677</v>
      </c>
      <c r="F324" s="5">
        <v>3207929520</v>
      </c>
      <c r="G324" s="83" t="s">
        <v>3546</v>
      </c>
      <c r="H324" s="6">
        <v>4</v>
      </c>
      <c r="I324" s="84">
        <v>300</v>
      </c>
      <c r="J324" s="79">
        <v>253</v>
      </c>
      <c r="K324" s="85">
        <v>0.84</v>
      </c>
      <c r="L324" s="11">
        <v>40000</v>
      </c>
      <c r="M324" s="5">
        <v>38407</v>
      </c>
      <c r="N324" s="12">
        <f t="shared" si="50"/>
        <v>38500</v>
      </c>
      <c r="O324" s="12">
        <f t="shared" si="51"/>
        <v>1500</v>
      </c>
      <c r="P324" s="4" t="s">
        <v>1912</v>
      </c>
      <c r="Q324" s="4" t="s">
        <v>2270</v>
      </c>
      <c r="R324" s="5">
        <v>81</v>
      </c>
      <c r="S324" s="5">
        <v>94</v>
      </c>
      <c r="T324" s="5">
        <v>41</v>
      </c>
      <c r="U324" s="5">
        <v>64</v>
      </c>
      <c r="V324" s="5">
        <f t="shared" si="52"/>
        <v>280</v>
      </c>
      <c r="W324" s="5">
        <f t="shared" si="53"/>
        <v>70</v>
      </c>
      <c r="X324" s="5">
        <v>40</v>
      </c>
      <c r="Y324" s="5">
        <v>37</v>
      </c>
      <c r="Z324" s="5">
        <v>69</v>
      </c>
      <c r="AA324" s="5">
        <v>78</v>
      </c>
      <c r="AB324" s="5">
        <f t="shared" si="54"/>
        <v>224</v>
      </c>
      <c r="AC324" s="5">
        <f t="shared" si="55"/>
        <v>56</v>
      </c>
      <c r="AD324" s="5">
        <v>79</v>
      </c>
      <c r="AE324" s="5">
        <v>90</v>
      </c>
      <c r="AF324" s="5">
        <v>36</v>
      </c>
      <c r="AG324" s="5">
        <v>48</v>
      </c>
      <c r="AH324" s="5">
        <f t="shared" si="56"/>
        <v>253</v>
      </c>
      <c r="AI324" s="5">
        <f t="shared" si="57"/>
        <v>63.25</v>
      </c>
      <c r="AJ324" s="5">
        <v>73</v>
      </c>
      <c r="AK324" s="5">
        <v>75</v>
      </c>
      <c r="AL324" s="5">
        <v>59</v>
      </c>
      <c r="AM324" s="5">
        <v>53</v>
      </c>
      <c r="AN324" s="5">
        <f t="shared" si="58"/>
        <v>260</v>
      </c>
      <c r="AO324" s="5">
        <f t="shared" si="59"/>
        <v>65</v>
      </c>
      <c r="AP324" s="73"/>
      <c r="AQ324" s="111">
        <f>AVERAGE(Table6[[#This Row],[CA1_Average]],Table6[[#This Row],[CA2_Average]],Table6[[#This Row],[MID_Average]],Table6[[#This Row],[CA3_Average]])</f>
        <v>63.5625</v>
      </c>
    </row>
    <row r="325" spans="1:43" ht="30">
      <c r="A325" s="99" t="s">
        <v>655</v>
      </c>
      <c r="B325" s="82" t="s">
        <v>656</v>
      </c>
      <c r="C325" s="4" t="s">
        <v>11</v>
      </c>
      <c r="D325" s="4" t="s">
        <v>3547</v>
      </c>
      <c r="E325" s="5">
        <v>11103061</v>
      </c>
      <c r="F325" s="5">
        <v>3209335630</v>
      </c>
      <c r="G325" s="83" t="s">
        <v>3548</v>
      </c>
      <c r="H325" s="6">
        <v>4</v>
      </c>
      <c r="I325" s="84">
        <v>300</v>
      </c>
      <c r="J325" s="79">
        <v>269</v>
      </c>
      <c r="K325" s="86">
        <v>0.9</v>
      </c>
      <c r="L325" s="11">
        <v>40000</v>
      </c>
      <c r="M325" s="5">
        <v>33354</v>
      </c>
      <c r="N325" s="12">
        <f t="shared" si="50"/>
        <v>33500</v>
      </c>
      <c r="O325" s="12">
        <f t="shared" si="51"/>
        <v>6500</v>
      </c>
      <c r="P325" s="4" t="s">
        <v>2186</v>
      </c>
      <c r="Q325" s="4" t="s">
        <v>2271</v>
      </c>
      <c r="R325" s="5">
        <v>55</v>
      </c>
      <c r="S325" s="5">
        <v>43</v>
      </c>
      <c r="T325" s="5">
        <v>65</v>
      </c>
      <c r="U325" s="5">
        <v>55</v>
      </c>
      <c r="V325" s="5">
        <f t="shared" si="52"/>
        <v>218</v>
      </c>
      <c r="W325" s="5">
        <f t="shared" si="53"/>
        <v>54.5</v>
      </c>
      <c r="X325" s="5">
        <v>94</v>
      </c>
      <c r="Y325" s="5">
        <v>47</v>
      </c>
      <c r="Z325" s="5">
        <v>95</v>
      </c>
      <c r="AA325" s="5">
        <v>96</v>
      </c>
      <c r="AB325" s="5">
        <f t="shared" si="54"/>
        <v>332</v>
      </c>
      <c r="AC325" s="5">
        <f t="shared" si="55"/>
        <v>83</v>
      </c>
      <c r="AD325" s="5">
        <v>42</v>
      </c>
      <c r="AE325" s="5">
        <v>78</v>
      </c>
      <c r="AF325" s="5">
        <v>48</v>
      </c>
      <c r="AG325" s="5">
        <v>88</v>
      </c>
      <c r="AH325" s="5">
        <f t="shared" si="56"/>
        <v>256</v>
      </c>
      <c r="AI325" s="5">
        <f t="shared" si="57"/>
        <v>64</v>
      </c>
      <c r="AJ325" s="5">
        <v>95</v>
      </c>
      <c r="AK325" s="5">
        <v>40</v>
      </c>
      <c r="AL325" s="5">
        <v>71</v>
      </c>
      <c r="AM325" s="5">
        <v>42</v>
      </c>
      <c r="AN325" s="5">
        <f t="shared" si="58"/>
        <v>248</v>
      </c>
      <c r="AO325" s="5">
        <f t="shared" si="59"/>
        <v>62</v>
      </c>
      <c r="AP325" s="73"/>
      <c r="AQ325" s="111">
        <f>AVERAGE(Table6[[#This Row],[CA1_Average]],Table6[[#This Row],[CA2_Average]],Table6[[#This Row],[MID_Average]],Table6[[#This Row],[CA3_Average]])</f>
        <v>65.875</v>
      </c>
    </row>
    <row r="326" spans="1:43" ht="30">
      <c r="A326" s="99" t="s">
        <v>657</v>
      </c>
      <c r="B326" s="82" t="s">
        <v>658</v>
      </c>
      <c r="C326" s="4" t="s">
        <v>14</v>
      </c>
      <c r="D326" s="4" t="s">
        <v>3549</v>
      </c>
      <c r="E326" s="5">
        <v>11106289</v>
      </c>
      <c r="F326" s="5">
        <v>3213847259</v>
      </c>
      <c r="G326" s="83" t="s">
        <v>3550</v>
      </c>
      <c r="H326" s="6">
        <v>4</v>
      </c>
      <c r="I326" s="84">
        <v>300</v>
      </c>
      <c r="J326" s="79">
        <v>262</v>
      </c>
      <c r="K326" s="85">
        <v>0.87</v>
      </c>
      <c r="L326" s="11">
        <v>40000</v>
      </c>
      <c r="M326" s="5">
        <v>37620</v>
      </c>
      <c r="N326" s="12">
        <f t="shared" si="50"/>
        <v>38000</v>
      </c>
      <c r="O326" s="12">
        <f t="shared" si="51"/>
        <v>2000</v>
      </c>
      <c r="P326" s="4" t="s">
        <v>1874</v>
      </c>
      <c r="Q326" s="4" t="s">
        <v>2272</v>
      </c>
      <c r="R326" s="5">
        <v>79</v>
      </c>
      <c r="S326" s="5">
        <v>36</v>
      </c>
      <c r="T326" s="5">
        <v>87</v>
      </c>
      <c r="U326" s="5">
        <v>51</v>
      </c>
      <c r="V326" s="5">
        <f t="shared" si="52"/>
        <v>253</v>
      </c>
      <c r="W326" s="5">
        <f t="shared" si="53"/>
        <v>63.25</v>
      </c>
      <c r="X326" s="5">
        <v>62</v>
      </c>
      <c r="Y326" s="5">
        <v>79</v>
      </c>
      <c r="Z326" s="5">
        <v>49</v>
      </c>
      <c r="AA326" s="5">
        <v>62</v>
      </c>
      <c r="AB326" s="5">
        <f t="shared" si="54"/>
        <v>252</v>
      </c>
      <c r="AC326" s="5">
        <f t="shared" si="55"/>
        <v>63</v>
      </c>
      <c r="AD326" s="5">
        <v>95</v>
      </c>
      <c r="AE326" s="5">
        <v>44</v>
      </c>
      <c r="AF326" s="5">
        <v>53</v>
      </c>
      <c r="AG326" s="5">
        <v>60</v>
      </c>
      <c r="AH326" s="5">
        <f t="shared" si="56"/>
        <v>252</v>
      </c>
      <c r="AI326" s="5">
        <f t="shared" si="57"/>
        <v>63</v>
      </c>
      <c r="AJ326" s="5">
        <v>37</v>
      </c>
      <c r="AK326" s="5">
        <v>82</v>
      </c>
      <c r="AL326" s="5">
        <v>84</v>
      </c>
      <c r="AM326" s="5">
        <v>86</v>
      </c>
      <c r="AN326" s="5">
        <f t="shared" si="58"/>
        <v>289</v>
      </c>
      <c r="AO326" s="5">
        <f t="shared" si="59"/>
        <v>72.25</v>
      </c>
      <c r="AP326" s="73"/>
      <c r="AQ326" s="111">
        <f>AVERAGE(Table6[[#This Row],[CA1_Average]],Table6[[#This Row],[CA2_Average]],Table6[[#This Row],[MID_Average]],Table6[[#This Row],[CA3_Average]])</f>
        <v>65.375</v>
      </c>
    </row>
    <row r="327" spans="1:43" ht="30">
      <c r="A327" s="99" t="s">
        <v>659</v>
      </c>
      <c r="B327" s="82" t="s">
        <v>660</v>
      </c>
      <c r="C327" s="4" t="s">
        <v>14</v>
      </c>
      <c r="D327" s="4" t="s">
        <v>3551</v>
      </c>
      <c r="E327" s="5">
        <v>11101655</v>
      </c>
      <c r="F327" s="5">
        <v>3220043117</v>
      </c>
      <c r="G327" s="83" t="s">
        <v>3552</v>
      </c>
      <c r="H327" s="6">
        <v>4</v>
      </c>
      <c r="I327" s="84">
        <v>300</v>
      </c>
      <c r="J327" s="79">
        <v>245</v>
      </c>
      <c r="K327" s="85">
        <v>0.82</v>
      </c>
      <c r="L327" s="11">
        <v>40000</v>
      </c>
      <c r="M327" s="5">
        <v>29367</v>
      </c>
      <c r="N327" s="12">
        <f t="shared" si="50"/>
        <v>29500</v>
      </c>
      <c r="O327" s="12">
        <f t="shared" si="51"/>
        <v>10500</v>
      </c>
      <c r="P327" s="4" t="s">
        <v>2135</v>
      </c>
      <c r="Q327" s="4" t="s">
        <v>2273</v>
      </c>
      <c r="R327" s="5">
        <v>75</v>
      </c>
      <c r="S327" s="5">
        <v>87</v>
      </c>
      <c r="T327" s="5">
        <v>95</v>
      </c>
      <c r="U327" s="5">
        <v>91</v>
      </c>
      <c r="V327" s="5">
        <f t="shared" si="52"/>
        <v>348</v>
      </c>
      <c r="W327" s="5">
        <f t="shared" si="53"/>
        <v>87</v>
      </c>
      <c r="X327" s="5">
        <v>85</v>
      </c>
      <c r="Y327" s="5">
        <v>41</v>
      </c>
      <c r="Z327" s="5">
        <v>61</v>
      </c>
      <c r="AA327" s="5">
        <v>94</v>
      </c>
      <c r="AB327" s="5">
        <f t="shared" si="54"/>
        <v>281</v>
      </c>
      <c r="AC327" s="5">
        <f t="shared" si="55"/>
        <v>70.25</v>
      </c>
      <c r="AD327" s="5">
        <v>36</v>
      </c>
      <c r="AE327" s="5">
        <v>54</v>
      </c>
      <c r="AF327" s="5">
        <v>71</v>
      </c>
      <c r="AG327" s="5">
        <v>84</v>
      </c>
      <c r="AH327" s="5">
        <f t="shared" si="56"/>
        <v>245</v>
      </c>
      <c r="AI327" s="5">
        <f t="shared" si="57"/>
        <v>61.25</v>
      </c>
      <c r="AJ327" s="5">
        <v>85</v>
      </c>
      <c r="AK327" s="5">
        <v>78</v>
      </c>
      <c r="AL327" s="5">
        <v>99</v>
      </c>
      <c r="AM327" s="5">
        <v>89</v>
      </c>
      <c r="AN327" s="5">
        <f t="shared" si="58"/>
        <v>351</v>
      </c>
      <c r="AO327" s="5">
        <f t="shared" si="59"/>
        <v>87.75</v>
      </c>
      <c r="AP327" s="73"/>
      <c r="AQ327" s="111">
        <f>AVERAGE(Table6[[#This Row],[CA1_Average]],Table6[[#This Row],[CA2_Average]],Table6[[#This Row],[MID_Average]],Table6[[#This Row],[CA3_Average]])</f>
        <v>76.5625</v>
      </c>
    </row>
    <row r="328" spans="1:43" ht="30">
      <c r="A328" s="99" t="s">
        <v>661</v>
      </c>
      <c r="B328" s="82" t="s">
        <v>662</v>
      </c>
      <c r="C328" s="4" t="s">
        <v>14</v>
      </c>
      <c r="D328" s="4" t="s">
        <v>3553</v>
      </c>
      <c r="E328" s="5">
        <v>11104283</v>
      </c>
      <c r="F328" s="5">
        <v>3235225625</v>
      </c>
      <c r="G328" s="83" t="s">
        <v>3554</v>
      </c>
      <c r="H328" s="6">
        <v>4</v>
      </c>
      <c r="I328" s="84">
        <v>300</v>
      </c>
      <c r="J328" s="79">
        <v>282</v>
      </c>
      <c r="K328" s="85">
        <v>0.94</v>
      </c>
      <c r="L328" s="11">
        <v>40000</v>
      </c>
      <c r="M328" s="5">
        <v>29029</v>
      </c>
      <c r="N328" s="12">
        <f t="shared" si="50"/>
        <v>29500</v>
      </c>
      <c r="O328" s="12">
        <f t="shared" si="51"/>
        <v>10500</v>
      </c>
      <c r="P328" s="4" t="s">
        <v>2274</v>
      </c>
      <c r="Q328" s="4" t="s">
        <v>2275</v>
      </c>
      <c r="R328" s="5">
        <v>81</v>
      </c>
      <c r="S328" s="5">
        <v>60</v>
      </c>
      <c r="T328" s="5">
        <v>93</v>
      </c>
      <c r="U328" s="5">
        <v>56</v>
      </c>
      <c r="V328" s="5">
        <f t="shared" si="52"/>
        <v>290</v>
      </c>
      <c r="W328" s="5">
        <f t="shared" si="53"/>
        <v>72.5</v>
      </c>
      <c r="X328" s="5">
        <v>79</v>
      </c>
      <c r="Y328" s="5">
        <v>75</v>
      </c>
      <c r="Z328" s="5">
        <v>81</v>
      </c>
      <c r="AA328" s="5">
        <v>46</v>
      </c>
      <c r="AB328" s="5">
        <f t="shared" si="54"/>
        <v>281</v>
      </c>
      <c r="AC328" s="5">
        <f t="shared" si="55"/>
        <v>70.25</v>
      </c>
      <c r="AD328" s="5">
        <v>37</v>
      </c>
      <c r="AE328" s="5">
        <v>86</v>
      </c>
      <c r="AF328" s="5">
        <v>84</v>
      </c>
      <c r="AG328" s="5">
        <v>78</v>
      </c>
      <c r="AH328" s="5">
        <f t="shared" si="56"/>
        <v>285</v>
      </c>
      <c r="AI328" s="5">
        <f t="shared" si="57"/>
        <v>71.25</v>
      </c>
      <c r="AJ328" s="5">
        <v>92</v>
      </c>
      <c r="AK328" s="5">
        <v>64</v>
      </c>
      <c r="AL328" s="5">
        <v>99</v>
      </c>
      <c r="AM328" s="5">
        <v>49</v>
      </c>
      <c r="AN328" s="5">
        <f t="shared" si="58"/>
        <v>304</v>
      </c>
      <c r="AO328" s="5">
        <f t="shared" si="59"/>
        <v>76</v>
      </c>
      <c r="AP328" s="73"/>
      <c r="AQ328" s="111">
        <f>AVERAGE(Table6[[#This Row],[CA1_Average]],Table6[[#This Row],[CA2_Average]],Table6[[#This Row],[MID_Average]],Table6[[#This Row],[CA3_Average]])</f>
        <v>72.5</v>
      </c>
    </row>
    <row r="329" spans="1:43" ht="30">
      <c r="A329" s="99" t="s">
        <v>663</v>
      </c>
      <c r="B329" s="82" t="s">
        <v>664</v>
      </c>
      <c r="C329" s="4" t="s">
        <v>14</v>
      </c>
      <c r="D329" s="4" t="s">
        <v>3508</v>
      </c>
      <c r="E329" s="5">
        <v>11109400</v>
      </c>
      <c r="F329" s="5">
        <v>3235358897</v>
      </c>
      <c r="G329" s="83" t="s">
        <v>3555</v>
      </c>
      <c r="H329" s="6">
        <v>4</v>
      </c>
      <c r="I329" s="84">
        <v>300</v>
      </c>
      <c r="J329" s="79">
        <v>205</v>
      </c>
      <c r="K329" s="85">
        <v>0.68</v>
      </c>
      <c r="L329" s="11">
        <v>40000</v>
      </c>
      <c r="M329" s="5">
        <v>30354</v>
      </c>
      <c r="N329" s="12">
        <f t="shared" si="50"/>
        <v>30500</v>
      </c>
      <c r="O329" s="12">
        <f t="shared" si="51"/>
        <v>9500</v>
      </c>
      <c r="P329" s="4" t="s">
        <v>1881</v>
      </c>
      <c r="Q329" s="4" t="s">
        <v>2276</v>
      </c>
      <c r="R329" s="5">
        <v>55</v>
      </c>
      <c r="S329" s="5">
        <v>53</v>
      </c>
      <c r="T329" s="5">
        <v>57</v>
      </c>
      <c r="U329" s="5">
        <v>38</v>
      </c>
      <c r="V329" s="5">
        <f t="shared" si="52"/>
        <v>203</v>
      </c>
      <c r="W329" s="5">
        <f t="shared" si="53"/>
        <v>50.75</v>
      </c>
      <c r="X329" s="5">
        <v>51</v>
      </c>
      <c r="Y329" s="5">
        <v>97</v>
      </c>
      <c r="Z329" s="5">
        <v>44</v>
      </c>
      <c r="AA329" s="5">
        <v>78</v>
      </c>
      <c r="AB329" s="5">
        <f t="shared" si="54"/>
        <v>270</v>
      </c>
      <c r="AC329" s="5">
        <f t="shared" si="55"/>
        <v>67.5</v>
      </c>
      <c r="AD329" s="5">
        <v>60</v>
      </c>
      <c r="AE329" s="5">
        <v>75</v>
      </c>
      <c r="AF329" s="5">
        <v>43</v>
      </c>
      <c r="AG329" s="5">
        <v>54</v>
      </c>
      <c r="AH329" s="5">
        <f t="shared" si="56"/>
        <v>232</v>
      </c>
      <c r="AI329" s="5">
        <f t="shared" si="57"/>
        <v>58</v>
      </c>
      <c r="AJ329" s="5">
        <v>72</v>
      </c>
      <c r="AK329" s="5">
        <v>70</v>
      </c>
      <c r="AL329" s="5">
        <v>70</v>
      </c>
      <c r="AM329" s="5">
        <v>88</v>
      </c>
      <c r="AN329" s="5">
        <f t="shared" si="58"/>
        <v>300</v>
      </c>
      <c r="AO329" s="5">
        <f t="shared" si="59"/>
        <v>75</v>
      </c>
      <c r="AP329" s="73"/>
      <c r="AQ329" s="111">
        <f>AVERAGE(Table6[[#This Row],[CA1_Average]],Table6[[#This Row],[CA2_Average]],Table6[[#This Row],[MID_Average]],Table6[[#This Row],[CA3_Average]])</f>
        <v>62.8125</v>
      </c>
    </row>
    <row r="330" spans="1:43" ht="30">
      <c r="A330" s="99" t="s">
        <v>665</v>
      </c>
      <c r="B330" s="82" t="s">
        <v>666</v>
      </c>
      <c r="C330" s="4" t="s">
        <v>14</v>
      </c>
      <c r="D330" s="4" t="s">
        <v>3556</v>
      </c>
      <c r="E330" s="5">
        <v>11106433</v>
      </c>
      <c r="F330" s="5">
        <v>3269976579</v>
      </c>
      <c r="G330" s="83" t="s">
        <v>3557</v>
      </c>
      <c r="H330" s="6">
        <v>4</v>
      </c>
      <c r="I330" s="84">
        <v>300</v>
      </c>
      <c r="J330" s="79">
        <v>250</v>
      </c>
      <c r="K330" s="85">
        <v>0.83</v>
      </c>
      <c r="L330" s="11">
        <v>40000</v>
      </c>
      <c r="M330" s="5">
        <v>31545</v>
      </c>
      <c r="N330" s="12">
        <f t="shared" si="50"/>
        <v>32000</v>
      </c>
      <c r="O330" s="12">
        <f t="shared" si="51"/>
        <v>8000</v>
      </c>
      <c r="P330" s="4" t="s">
        <v>1924</v>
      </c>
      <c r="Q330" s="4" t="s">
        <v>2277</v>
      </c>
      <c r="R330" s="5">
        <v>52</v>
      </c>
      <c r="S330" s="5">
        <v>87</v>
      </c>
      <c r="T330" s="5">
        <v>62</v>
      </c>
      <c r="U330" s="5">
        <v>35</v>
      </c>
      <c r="V330" s="5">
        <f t="shared" si="52"/>
        <v>236</v>
      </c>
      <c r="W330" s="5">
        <f t="shared" si="53"/>
        <v>59</v>
      </c>
      <c r="X330" s="5">
        <v>48</v>
      </c>
      <c r="Y330" s="5">
        <v>81</v>
      </c>
      <c r="Z330" s="5">
        <v>39</v>
      </c>
      <c r="AA330" s="5">
        <v>41</v>
      </c>
      <c r="AB330" s="5">
        <f t="shared" si="54"/>
        <v>209</v>
      </c>
      <c r="AC330" s="5">
        <f t="shared" si="55"/>
        <v>52.25</v>
      </c>
      <c r="AD330" s="5">
        <v>48</v>
      </c>
      <c r="AE330" s="5">
        <v>51</v>
      </c>
      <c r="AF330" s="5">
        <v>35</v>
      </c>
      <c r="AG330" s="5">
        <v>40</v>
      </c>
      <c r="AH330" s="5">
        <f t="shared" si="56"/>
        <v>174</v>
      </c>
      <c r="AI330" s="5">
        <f t="shared" si="57"/>
        <v>43.5</v>
      </c>
      <c r="AJ330" s="5">
        <v>40</v>
      </c>
      <c r="AK330" s="5">
        <v>88</v>
      </c>
      <c r="AL330" s="5">
        <v>85</v>
      </c>
      <c r="AM330" s="5">
        <v>94</v>
      </c>
      <c r="AN330" s="5">
        <f t="shared" si="58"/>
        <v>307</v>
      </c>
      <c r="AO330" s="5">
        <f t="shared" si="59"/>
        <v>76.75</v>
      </c>
      <c r="AP330" s="73"/>
      <c r="AQ330" s="111">
        <f>AVERAGE(Table6[[#This Row],[CA1_Average]],Table6[[#This Row],[CA2_Average]],Table6[[#This Row],[MID_Average]],Table6[[#This Row],[CA3_Average]])</f>
        <v>57.875</v>
      </c>
    </row>
    <row r="331" spans="1:43" ht="30">
      <c r="A331" s="99" t="s">
        <v>667</v>
      </c>
      <c r="B331" s="82" t="s">
        <v>668</v>
      </c>
      <c r="C331" s="4" t="s">
        <v>11</v>
      </c>
      <c r="D331" s="4" t="s">
        <v>3558</v>
      </c>
      <c r="E331" s="5">
        <v>11100932</v>
      </c>
      <c r="F331" s="5">
        <v>3301720249</v>
      </c>
      <c r="G331" s="83" t="s">
        <v>3559</v>
      </c>
      <c r="H331" s="6">
        <v>4</v>
      </c>
      <c r="I331" s="84">
        <v>300</v>
      </c>
      <c r="J331" s="79">
        <v>291</v>
      </c>
      <c r="K331" s="85">
        <v>0.97</v>
      </c>
      <c r="L331" s="11">
        <v>40000</v>
      </c>
      <c r="M331" s="5">
        <v>30419</v>
      </c>
      <c r="N331" s="12">
        <f t="shared" si="50"/>
        <v>30500</v>
      </c>
      <c r="O331" s="12">
        <f t="shared" si="51"/>
        <v>9500</v>
      </c>
      <c r="P331" s="4" t="s">
        <v>2102</v>
      </c>
      <c r="Q331" s="4" t="s">
        <v>2278</v>
      </c>
      <c r="R331" s="5">
        <v>64</v>
      </c>
      <c r="S331" s="5">
        <v>84</v>
      </c>
      <c r="T331" s="5">
        <v>38</v>
      </c>
      <c r="U331" s="5">
        <v>67</v>
      </c>
      <c r="V331" s="5">
        <f t="shared" si="52"/>
        <v>253</v>
      </c>
      <c r="W331" s="5">
        <f t="shared" si="53"/>
        <v>63.25</v>
      </c>
      <c r="X331" s="5">
        <v>69</v>
      </c>
      <c r="Y331" s="5">
        <v>45</v>
      </c>
      <c r="Z331" s="5">
        <v>95</v>
      </c>
      <c r="AA331" s="5">
        <v>45</v>
      </c>
      <c r="AB331" s="5">
        <f t="shared" si="54"/>
        <v>254</v>
      </c>
      <c r="AC331" s="5">
        <f t="shared" si="55"/>
        <v>63.5</v>
      </c>
      <c r="AD331" s="5">
        <v>52</v>
      </c>
      <c r="AE331" s="5">
        <v>78</v>
      </c>
      <c r="AF331" s="5">
        <v>42</v>
      </c>
      <c r="AG331" s="5">
        <v>44</v>
      </c>
      <c r="AH331" s="5">
        <f t="shared" si="56"/>
        <v>216</v>
      </c>
      <c r="AI331" s="5">
        <f t="shared" si="57"/>
        <v>54</v>
      </c>
      <c r="AJ331" s="5">
        <v>39</v>
      </c>
      <c r="AK331" s="5">
        <v>52</v>
      </c>
      <c r="AL331" s="5">
        <v>40</v>
      </c>
      <c r="AM331" s="5">
        <v>48</v>
      </c>
      <c r="AN331" s="5">
        <f t="shared" si="58"/>
        <v>179</v>
      </c>
      <c r="AO331" s="5">
        <f t="shared" si="59"/>
        <v>44.75</v>
      </c>
      <c r="AP331" s="73"/>
      <c r="AQ331" s="111">
        <f>AVERAGE(Table6[[#This Row],[CA1_Average]],Table6[[#This Row],[CA2_Average]],Table6[[#This Row],[MID_Average]],Table6[[#This Row],[CA3_Average]])</f>
        <v>56.375</v>
      </c>
    </row>
    <row r="332" spans="1:43" ht="30">
      <c r="A332" s="99" t="s">
        <v>669</v>
      </c>
      <c r="B332" s="82" t="s">
        <v>670</v>
      </c>
      <c r="C332" s="4" t="s">
        <v>14</v>
      </c>
      <c r="D332" s="4" t="s">
        <v>3560</v>
      </c>
      <c r="E332" s="5">
        <v>11100050</v>
      </c>
      <c r="F332" s="5">
        <v>3317216250</v>
      </c>
      <c r="G332" s="83" t="s">
        <v>3561</v>
      </c>
      <c r="H332" s="6">
        <v>4</v>
      </c>
      <c r="I332" s="84">
        <v>300</v>
      </c>
      <c r="J332" s="79">
        <v>264</v>
      </c>
      <c r="K332" s="85">
        <v>0.88</v>
      </c>
      <c r="L332" s="11">
        <v>40000</v>
      </c>
      <c r="M332" s="5">
        <v>31992</v>
      </c>
      <c r="N332" s="12">
        <f t="shared" si="50"/>
        <v>32000</v>
      </c>
      <c r="O332" s="12">
        <f t="shared" si="51"/>
        <v>8000</v>
      </c>
      <c r="P332" s="4" t="s">
        <v>2197</v>
      </c>
      <c r="Q332" s="4" t="s">
        <v>2279</v>
      </c>
      <c r="R332" s="5">
        <v>77</v>
      </c>
      <c r="S332" s="5">
        <v>36</v>
      </c>
      <c r="T332" s="5">
        <v>88</v>
      </c>
      <c r="U332" s="5">
        <v>52</v>
      </c>
      <c r="V332" s="5">
        <f t="shared" si="52"/>
        <v>253</v>
      </c>
      <c r="W332" s="5">
        <f t="shared" si="53"/>
        <v>63.25</v>
      </c>
      <c r="X332" s="5">
        <v>92</v>
      </c>
      <c r="Y332" s="5">
        <v>87</v>
      </c>
      <c r="Z332" s="5">
        <v>51</v>
      </c>
      <c r="AA332" s="5">
        <v>43</v>
      </c>
      <c r="AB332" s="5">
        <f t="shared" si="54"/>
        <v>273</v>
      </c>
      <c r="AC332" s="5">
        <f t="shared" si="55"/>
        <v>68.25</v>
      </c>
      <c r="AD332" s="5">
        <v>95</v>
      </c>
      <c r="AE332" s="5">
        <v>75</v>
      </c>
      <c r="AF332" s="5">
        <v>62</v>
      </c>
      <c r="AG332" s="5">
        <v>50</v>
      </c>
      <c r="AH332" s="5">
        <f t="shared" si="56"/>
        <v>282</v>
      </c>
      <c r="AI332" s="5">
        <f t="shared" si="57"/>
        <v>70.5</v>
      </c>
      <c r="AJ332" s="5">
        <v>55</v>
      </c>
      <c r="AK332" s="5">
        <v>78</v>
      </c>
      <c r="AL332" s="5">
        <v>75</v>
      </c>
      <c r="AM332" s="5">
        <v>92</v>
      </c>
      <c r="AN332" s="5">
        <f t="shared" si="58"/>
        <v>300</v>
      </c>
      <c r="AO332" s="5">
        <f t="shared" si="59"/>
        <v>75</v>
      </c>
      <c r="AP332" s="73"/>
      <c r="AQ332" s="111">
        <f>AVERAGE(Table6[[#This Row],[CA1_Average]],Table6[[#This Row],[CA2_Average]],Table6[[#This Row],[MID_Average]],Table6[[#This Row],[CA3_Average]])</f>
        <v>69.25</v>
      </c>
    </row>
    <row r="333" spans="1:43" ht="30">
      <c r="A333" s="99" t="s">
        <v>671</v>
      </c>
      <c r="B333" s="82" t="s">
        <v>672</v>
      </c>
      <c r="C333" s="4" t="s">
        <v>11</v>
      </c>
      <c r="D333" s="4" t="s">
        <v>3562</v>
      </c>
      <c r="E333" s="5">
        <v>11105077</v>
      </c>
      <c r="F333" s="5">
        <v>3327847461</v>
      </c>
      <c r="G333" s="83" t="s">
        <v>3563</v>
      </c>
      <c r="H333" s="6">
        <v>4</v>
      </c>
      <c r="I333" s="84">
        <v>300</v>
      </c>
      <c r="J333" s="79">
        <v>225</v>
      </c>
      <c r="K333" s="85">
        <v>0.75</v>
      </c>
      <c r="L333" s="11">
        <v>40000</v>
      </c>
      <c r="M333" s="5">
        <v>39094</v>
      </c>
      <c r="N333" s="12">
        <f t="shared" si="50"/>
        <v>39500</v>
      </c>
      <c r="O333" s="12">
        <f t="shared" si="51"/>
        <v>500</v>
      </c>
      <c r="P333" s="4" t="s">
        <v>2075</v>
      </c>
      <c r="Q333" s="4" t="s">
        <v>2280</v>
      </c>
      <c r="R333" s="5">
        <v>93</v>
      </c>
      <c r="S333" s="5">
        <v>88</v>
      </c>
      <c r="T333" s="5">
        <v>58</v>
      </c>
      <c r="U333" s="5">
        <v>69</v>
      </c>
      <c r="V333" s="5">
        <f t="shared" si="52"/>
        <v>308</v>
      </c>
      <c r="W333" s="5">
        <f t="shared" si="53"/>
        <v>77</v>
      </c>
      <c r="X333" s="5">
        <v>94</v>
      </c>
      <c r="Y333" s="5">
        <v>81</v>
      </c>
      <c r="Z333" s="5">
        <v>94</v>
      </c>
      <c r="AA333" s="5">
        <v>90</v>
      </c>
      <c r="AB333" s="5">
        <f t="shared" si="54"/>
        <v>359</v>
      </c>
      <c r="AC333" s="5">
        <f t="shared" si="55"/>
        <v>89.75</v>
      </c>
      <c r="AD333" s="5">
        <v>45</v>
      </c>
      <c r="AE333" s="5">
        <v>86</v>
      </c>
      <c r="AF333" s="5">
        <v>71</v>
      </c>
      <c r="AG333" s="5">
        <v>82</v>
      </c>
      <c r="AH333" s="5">
        <f t="shared" si="56"/>
        <v>284</v>
      </c>
      <c r="AI333" s="5">
        <f t="shared" si="57"/>
        <v>71</v>
      </c>
      <c r="AJ333" s="5">
        <v>82</v>
      </c>
      <c r="AK333" s="5">
        <v>35</v>
      </c>
      <c r="AL333" s="5">
        <v>48</v>
      </c>
      <c r="AM333" s="5">
        <v>42</v>
      </c>
      <c r="AN333" s="5">
        <f t="shared" si="58"/>
        <v>207</v>
      </c>
      <c r="AO333" s="5">
        <f t="shared" si="59"/>
        <v>51.75</v>
      </c>
      <c r="AP333" s="73"/>
      <c r="AQ333" s="111">
        <f>AVERAGE(Table6[[#This Row],[CA1_Average]],Table6[[#This Row],[CA2_Average]],Table6[[#This Row],[MID_Average]],Table6[[#This Row],[CA3_Average]])</f>
        <v>72.375</v>
      </c>
    </row>
    <row r="334" spans="1:43" ht="30">
      <c r="A334" s="99" t="s">
        <v>673</v>
      </c>
      <c r="B334" s="82" t="s">
        <v>674</v>
      </c>
      <c r="C334" s="4" t="s">
        <v>11</v>
      </c>
      <c r="D334" s="4" t="s">
        <v>3515</v>
      </c>
      <c r="E334" s="5">
        <v>11101059</v>
      </c>
      <c r="F334" s="5">
        <v>3329346816</v>
      </c>
      <c r="G334" s="83" t="s">
        <v>3564</v>
      </c>
      <c r="H334" s="6">
        <v>4</v>
      </c>
      <c r="I334" s="84">
        <v>300</v>
      </c>
      <c r="J334" s="79">
        <v>232</v>
      </c>
      <c r="K334" s="85">
        <v>0.77</v>
      </c>
      <c r="L334" s="11">
        <v>40000</v>
      </c>
      <c r="M334" s="5">
        <v>36877</v>
      </c>
      <c r="N334" s="12">
        <f t="shared" si="50"/>
        <v>37000</v>
      </c>
      <c r="O334" s="12">
        <f t="shared" si="51"/>
        <v>3000</v>
      </c>
      <c r="P334" s="4" t="s">
        <v>1836</v>
      </c>
      <c r="Q334" s="4" t="s">
        <v>2281</v>
      </c>
      <c r="R334" s="5">
        <v>92</v>
      </c>
      <c r="S334" s="5">
        <v>57</v>
      </c>
      <c r="T334" s="5">
        <v>94</v>
      </c>
      <c r="U334" s="5">
        <v>85</v>
      </c>
      <c r="V334" s="5">
        <f t="shared" si="52"/>
        <v>328</v>
      </c>
      <c r="W334" s="5">
        <f t="shared" si="53"/>
        <v>82</v>
      </c>
      <c r="X334" s="5">
        <v>36</v>
      </c>
      <c r="Y334" s="5">
        <v>94</v>
      </c>
      <c r="Z334" s="5">
        <v>56</v>
      </c>
      <c r="AA334" s="5">
        <v>51</v>
      </c>
      <c r="AB334" s="5">
        <f t="shared" si="54"/>
        <v>237</v>
      </c>
      <c r="AC334" s="5">
        <f t="shared" si="55"/>
        <v>59.25</v>
      </c>
      <c r="AD334" s="5">
        <v>51</v>
      </c>
      <c r="AE334" s="5">
        <v>41</v>
      </c>
      <c r="AF334" s="5">
        <v>68</v>
      </c>
      <c r="AG334" s="5">
        <v>48</v>
      </c>
      <c r="AH334" s="5">
        <f t="shared" si="56"/>
        <v>208</v>
      </c>
      <c r="AI334" s="5">
        <f t="shared" si="57"/>
        <v>52</v>
      </c>
      <c r="AJ334" s="5">
        <v>35</v>
      </c>
      <c r="AK334" s="5">
        <v>99</v>
      </c>
      <c r="AL334" s="5">
        <v>58</v>
      </c>
      <c r="AM334" s="5">
        <v>52</v>
      </c>
      <c r="AN334" s="5">
        <f t="shared" si="58"/>
        <v>244</v>
      </c>
      <c r="AO334" s="5">
        <f t="shared" si="59"/>
        <v>61</v>
      </c>
      <c r="AP334" s="73"/>
      <c r="AQ334" s="111">
        <f>AVERAGE(Table6[[#This Row],[CA1_Average]],Table6[[#This Row],[CA2_Average]],Table6[[#This Row],[MID_Average]],Table6[[#This Row],[CA3_Average]])</f>
        <v>63.5625</v>
      </c>
    </row>
    <row r="335" spans="1:43" ht="30">
      <c r="A335" s="99" t="s">
        <v>675</v>
      </c>
      <c r="B335" s="82" t="s">
        <v>676</v>
      </c>
      <c r="C335" s="4" t="s">
        <v>14</v>
      </c>
      <c r="D335" s="4" t="s">
        <v>3529</v>
      </c>
      <c r="E335" s="5">
        <v>11105461</v>
      </c>
      <c r="F335" s="5">
        <v>3349963357</v>
      </c>
      <c r="G335" s="83" t="s">
        <v>3565</v>
      </c>
      <c r="H335" s="6">
        <v>4</v>
      </c>
      <c r="I335" s="84">
        <v>300</v>
      </c>
      <c r="J335" s="79">
        <v>264</v>
      </c>
      <c r="K335" s="85">
        <v>0.88</v>
      </c>
      <c r="L335" s="11">
        <v>40000</v>
      </c>
      <c r="M335" s="5">
        <v>31283</v>
      </c>
      <c r="N335" s="12">
        <f t="shared" si="50"/>
        <v>31500</v>
      </c>
      <c r="O335" s="12">
        <f t="shared" si="51"/>
        <v>8500</v>
      </c>
      <c r="P335" s="4" t="s">
        <v>1852</v>
      </c>
      <c r="Q335" s="4" t="s">
        <v>2282</v>
      </c>
      <c r="R335" s="5">
        <v>64</v>
      </c>
      <c r="S335" s="5">
        <v>73</v>
      </c>
      <c r="T335" s="5">
        <v>90</v>
      </c>
      <c r="U335" s="5">
        <v>84</v>
      </c>
      <c r="V335" s="5">
        <f t="shared" si="52"/>
        <v>311</v>
      </c>
      <c r="W335" s="5">
        <f t="shared" si="53"/>
        <v>77.75</v>
      </c>
      <c r="X335" s="5">
        <v>50</v>
      </c>
      <c r="Y335" s="5">
        <v>69</v>
      </c>
      <c r="Z335" s="5">
        <v>51</v>
      </c>
      <c r="AA335" s="5">
        <v>57</v>
      </c>
      <c r="AB335" s="5">
        <f t="shared" si="54"/>
        <v>227</v>
      </c>
      <c r="AC335" s="5">
        <f t="shared" si="55"/>
        <v>56.75</v>
      </c>
      <c r="AD335" s="5">
        <v>58</v>
      </c>
      <c r="AE335" s="5">
        <v>76</v>
      </c>
      <c r="AF335" s="5">
        <v>69</v>
      </c>
      <c r="AG335" s="5">
        <v>82</v>
      </c>
      <c r="AH335" s="5">
        <f t="shared" si="56"/>
        <v>285</v>
      </c>
      <c r="AI335" s="5">
        <f t="shared" si="57"/>
        <v>71.25</v>
      </c>
      <c r="AJ335" s="5">
        <v>66</v>
      </c>
      <c r="AK335" s="5">
        <v>70</v>
      </c>
      <c r="AL335" s="5">
        <v>68</v>
      </c>
      <c r="AM335" s="5">
        <v>67</v>
      </c>
      <c r="AN335" s="5">
        <f t="shared" si="58"/>
        <v>271</v>
      </c>
      <c r="AO335" s="5">
        <f t="shared" si="59"/>
        <v>67.75</v>
      </c>
      <c r="AP335" s="73"/>
      <c r="AQ335" s="111">
        <f>AVERAGE(Table6[[#This Row],[CA1_Average]],Table6[[#This Row],[CA2_Average]],Table6[[#This Row],[MID_Average]],Table6[[#This Row],[CA3_Average]])</f>
        <v>68.375</v>
      </c>
    </row>
    <row r="336" spans="1:43" ht="30">
      <c r="A336" s="99" t="s">
        <v>677</v>
      </c>
      <c r="B336" s="82" t="s">
        <v>678</v>
      </c>
      <c r="C336" s="4" t="s">
        <v>14</v>
      </c>
      <c r="D336" s="4" t="s">
        <v>3566</v>
      </c>
      <c r="E336" s="5">
        <v>11103775</v>
      </c>
      <c r="F336" s="5">
        <v>3353146927</v>
      </c>
      <c r="G336" s="83" t="s">
        <v>3567</v>
      </c>
      <c r="H336" s="6">
        <v>4</v>
      </c>
      <c r="I336" s="84">
        <v>300</v>
      </c>
      <c r="J336" s="79">
        <v>259</v>
      </c>
      <c r="K336" s="85">
        <v>0.86</v>
      </c>
      <c r="L336" s="11">
        <v>40000</v>
      </c>
      <c r="M336" s="5">
        <v>28122</v>
      </c>
      <c r="N336" s="12">
        <f t="shared" si="50"/>
        <v>28500</v>
      </c>
      <c r="O336" s="12">
        <f t="shared" si="51"/>
        <v>11500</v>
      </c>
      <c r="P336" s="4" t="s">
        <v>1854</v>
      </c>
      <c r="Q336" s="4" t="s">
        <v>2283</v>
      </c>
      <c r="R336" s="5">
        <v>70</v>
      </c>
      <c r="S336" s="5">
        <v>64</v>
      </c>
      <c r="T336" s="5">
        <v>73</v>
      </c>
      <c r="U336" s="5">
        <v>57</v>
      </c>
      <c r="V336" s="5">
        <f t="shared" si="52"/>
        <v>264</v>
      </c>
      <c r="W336" s="5">
        <f t="shared" si="53"/>
        <v>66</v>
      </c>
      <c r="X336" s="5">
        <v>82</v>
      </c>
      <c r="Y336" s="5">
        <v>71</v>
      </c>
      <c r="Z336" s="5">
        <v>62</v>
      </c>
      <c r="AA336" s="5">
        <v>91</v>
      </c>
      <c r="AB336" s="5">
        <f t="shared" si="54"/>
        <v>306</v>
      </c>
      <c r="AC336" s="5">
        <f t="shared" si="55"/>
        <v>76.5</v>
      </c>
      <c r="AD336" s="5">
        <v>83</v>
      </c>
      <c r="AE336" s="5">
        <v>42</v>
      </c>
      <c r="AF336" s="5">
        <v>82</v>
      </c>
      <c r="AG336" s="5">
        <v>82</v>
      </c>
      <c r="AH336" s="5">
        <f t="shared" si="56"/>
        <v>289</v>
      </c>
      <c r="AI336" s="5">
        <f t="shared" si="57"/>
        <v>72.25</v>
      </c>
      <c r="AJ336" s="5">
        <v>76</v>
      </c>
      <c r="AK336" s="5">
        <v>48</v>
      </c>
      <c r="AL336" s="5">
        <v>68</v>
      </c>
      <c r="AM336" s="5">
        <v>62</v>
      </c>
      <c r="AN336" s="5">
        <f t="shared" si="58"/>
        <v>254</v>
      </c>
      <c r="AO336" s="5">
        <f t="shared" si="59"/>
        <v>63.5</v>
      </c>
      <c r="AP336" s="73"/>
      <c r="AQ336" s="111">
        <f>AVERAGE(Table6[[#This Row],[CA1_Average]],Table6[[#This Row],[CA2_Average]],Table6[[#This Row],[MID_Average]],Table6[[#This Row],[CA3_Average]])</f>
        <v>69.5625</v>
      </c>
    </row>
    <row r="337" spans="1:43" ht="30">
      <c r="A337" s="99" t="s">
        <v>679</v>
      </c>
      <c r="B337" s="82" t="s">
        <v>680</v>
      </c>
      <c r="C337" s="4" t="s">
        <v>14</v>
      </c>
      <c r="D337" s="4" t="s">
        <v>3568</v>
      </c>
      <c r="E337" s="5">
        <v>11106760</v>
      </c>
      <c r="F337" s="5">
        <v>3358439504</v>
      </c>
      <c r="G337" s="83" t="s">
        <v>3569</v>
      </c>
      <c r="H337" s="6">
        <v>4</v>
      </c>
      <c r="I337" s="84">
        <v>300</v>
      </c>
      <c r="J337" s="79">
        <v>289</v>
      </c>
      <c r="K337" s="85">
        <v>0.96</v>
      </c>
      <c r="L337" s="11">
        <v>40000</v>
      </c>
      <c r="M337" s="5">
        <v>35300</v>
      </c>
      <c r="N337" s="12">
        <f t="shared" si="50"/>
        <v>35500</v>
      </c>
      <c r="O337" s="12">
        <f t="shared" si="51"/>
        <v>4500</v>
      </c>
      <c r="P337" s="4" t="s">
        <v>2013</v>
      </c>
      <c r="Q337" s="4" t="s">
        <v>2284</v>
      </c>
      <c r="R337" s="5">
        <v>92</v>
      </c>
      <c r="S337" s="5">
        <v>39</v>
      </c>
      <c r="T337" s="5">
        <v>95</v>
      </c>
      <c r="U337" s="5">
        <v>63</v>
      </c>
      <c r="V337" s="5">
        <f t="shared" si="52"/>
        <v>289</v>
      </c>
      <c r="W337" s="5">
        <f t="shared" si="53"/>
        <v>72.25</v>
      </c>
      <c r="X337" s="5">
        <v>91</v>
      </c>
      <c r="Y337" s="5">
        <v>53</v>
      </c>
      <c r="Z337" s="5">
        <v>81</v>
      </c>
      <c r="AA337" s="5">
        <v>47</v>
      </c>
      <c r="AB337" s="5">
        <f t="shared" si="54"/>
        <v>272</v>
      </c>
      <c r="AC337" s="5">
        <f t="shared" si="55"/>
        <v>68</v>
      </c>
      <c r="AD337" s="5">
        <v>46</v>
      </c>
      <c r="AE337" s="5">
        <v>60</v>
      </c>
      <c r="AF337" s="5">
        <v>83</v>
      </c>
      <c r="AG337" s="5">
        <v>50</v>
      </c>
      <c r="AH337" s="5">
        <f t="shared" si="56"/>
        <v>239</v>
      </c>
      <c r="AI337" s="5">
        <f t="shared" si="57"/>
        <v>59.75</v>
      </c>
      <c r="AJ337" s="5">
        <v>69</v>
      </c>
      <c r="AK337" s="5">
        <v>87</v>
      </c>
      <c r="AL337" s="5">
        <v>48</v>
      </c>
      <c r="AM337" s="5">
        <v>65</v>
      </c>
      <c r="AN337" s="5">
        <f t="shared" si="58"/>
        <v>269</v>
      </c>
      <c r="AO337" s="5">
        <f t="shared" si="59"/>
        <v>67.25</v>
      </c>
      <c r="AP337" s="73"/>
      <c r="AQ337" s="111">
        <f>AVERAGE(Table6[[#This Row],[CA1_Average]],Table6[[#This Row],[CA2_Average]],Table6[[#This Row],[MID_Average]],Table6[[#This Row],[CA3_Average]])</f>
        <v>66.8125</v>
      </c>
    </row>
    <row r="338" spans="1:43" ht="30">
      <c r="A338" s="99" t="s">
        <v>681</v>
      </c>
      <c r="B338" s="82" t="s">
        <v>682</v>
      </c>
      <c r="C338" s="4" t="s">
        <v>14</v>
      </c>
      <c r="D338" s="4" t="s">
        <v>3570</v>
      </c>
      <c r="E338" s="5">
        <v>11106711</v>
      </c>
      <c r="F338" s="5">
        <v>3395468928</v>
      </c>
      <c r="G338" s="83" t="s">
        <v>3571</v>
      </c>
      <c r="H338" s="6">
        <v>4</v>
      </c>
      <c r="I338" s="84">
        <v>300</v>
      </c>
      <c r="J338" s="79">
        <v>248</v>
      </c>
      <c r="K338" s="85">
        <v>0.83</v>
      </c>
      <c r="L338" s="11">
        <v>40000</v>
      </c>
      <c r="M338" s="5">
        <v>38836</v>
      </c>
      <c r="N338" s="12">
        <f t="shared" si="50"/>
        <v>39000</v>
      </c>
      <c r="O338" s="12">
        <f t="shared" si="51"/>
        <v>1000</v>
      </c>
      <c r="P338" s="4" t="s">
        <v>1858</v>
      </c>
      <c r="Q338" s="4" t="s">
        <v>2285</v>
      </c>
      <c r="R338" s="5">
        <v>39</v>
      </c>
      <c r="S338" s="5">
        <v>72</v>
      </c>
      <c r="T338" s="5">
        <v>65</v>
      </c>
      <c r="U338" s="5">
        <v>49</v>
      </c>
      <c r="V338" s="5">
        <f t="shared" si="52"/>
        <v>225</v>
      </c>
      <c r="W338" s="5">
        <f t="shared" si="53"/>
        <v>56.25</v>
      </c>
      <c r="X338" s="5">
        <v>52</v>
      </c>
      <c r="Y338" s="5">
        <v>52</v>
      </c>
      <c r="Z338" s="5">
        <v>53</v>
      </c>
      <c r="AA338" s="5">
        <v>50</v>
      </c>
      <c r="AB338" s="5">
        <f t="shared" si="54"/>
        <v>207</v>
      </c>
      <c r="AC338" s="5">
        <f t="shared" si="55"/>
        <v>51.75</v>
      </c>
      <c r="AD338" s="5">
        <v>94</v>
      </c>
      <c r="AE338" s="5">
        <v>63</v>
      </c>
      <c r="AF338" s="5">
        <v>68</v>
      </c>
      <c r="AG338" s="5">
        <v>69</v>
      </c>
      <c r="AH338" s="5">
        <f t="shared" si="56"/>
        <v>294</v>
      </c>
      <c r="AI338" s="5">
        <f t="shared" si="57"/>
        <v>73.5</v>
      </c>
      <c r="AJ338" s="5">
        <v>41</v>
      </c>
      <c r="AK338" s="5">
        <v>71</v>
      </c>
      <c r="AL338" s="5">
        <v>56</v>
      </c>
      <c r="AM338" s="5">
        <v>87</v>
      </c>
      <c r="AN338" s="5">
        <f t="shared" si="58"/>
        <v>255</v>
      </c>
      <c r="AO338" s="5">
        <f t="shared" si="59"/>
        <v>63.75</v>
      </c>
      <c r="AP338" s="73"/>
      <c r="AQ338" s="111">
        <f>AVERAGE(Table6[[#This Row],[CA1_Average]],Table6[[#This Row],[CA2_Average]],Table6[[#This Row],[MID_Average]],Table6[[#This Row],[CA3_Average]])</f>
        <v>61.3125</v>
      </c>
    </row>
    <row r="339" spans="1:43" ht="30">
      <c r="A339" s="99" t="s">
        <v>683</v>
      </c>
      <c r="B339" s="82" t="s">
        <v>684</v>
      </c>
      <c r="C339" s="4" t="s">
        <v>14</v>
      </c>
      <c r="D339" s="4" t="s">
        <v>3572</v>
      </c>
      <c r="E339" s="5">
        <v>11108041</v>
      </c>
      <c r="F339" s="5">
        <v>3396648414</v>
      </c>
      <c r="G339" s="83" t="s">
        <v>3573</v>
      </c>
      <c r="H339" s="6">
        <v>4</v>
      </c>
      <c r="I339" s="84">
        <v>300</v>
      </c>
      <c r="J339" s="79">
        <v>240</v>
      </c>
      <c r="K339" s="86">
        <v>0.8</v>
      </c>
      <c r="L339" s="11">
        <v>40000</v>
      </c>
      <c r="M339" s="5">
        <v>32411</v>
      </c>
      <c r="N339" s="12">
        <f t="shared" si="50"/>
        <v>32500</v>
      </c>
      <c r="O339" s="12">
        <f t="shared" si="51"/>
        <v>7500</v>
      </c>
      <c r="P339" s="4" t="s">
        <v>1941</v>
      </c>
      <c r="Q339" s="4" t="s">
        <v>2286</v>
      </c>
      <c r="R339" s="5">
        <v>61</v>
      </c>
      <c r="S339" s="5">
        <v>81</v>
      </c>
      <c r="T339" s="5">
        <v>91</v>
      </c>
      <c r="U339" s="5">
        <v>48</v>
      </c>
      <c r="V339" s="5">
        <f t="shared" si="52"/>
        <v>281</v>
      </c>
      <c r="W339" s="5">
        <f t="shared" si="53"/>
        <v>70.25</v>
      </c>
      <c r="X339" s="5">
        <v>47</v>
      </c>
      <c r="Y339" s="5">
        <v>84</v>
      </c>
      <c r="Z339" s="5">
        <v>46</v>
      </c>
      <c r="AA339" s="5">
        <v>76</v>
      </c>
      <c r="AB339" s="5">
        <f t="shared" si="54"/>
        <v>253</v>
      </c>
      <c r="AC339" s="5">
        <f t="shared" si="55"/>
        <v>63.25</v>
      </c>
      <c r="AD339" s="5">
        <v>68</v>
      </c>
      <c r="AE339" s="5">
        <v>53</v>
      </c>
      <c r="AF339" s="5">
        <v>68</v>
      </c>
      <c r="AG339" s="5">
        <v>40</v>
      </c>
      <c r="AH339" s="5">
        <f t="shared" si="56"/>
        <v>229</v>
      </c>
      <c r="AI339" s="5">
        <f t="shared" si="57"/>
        <v>57.25</v>
      </c>
      <c r="AJ339" s="5">
        <v>72</v>
      </c>
      <c r="AK339" s="5">
        <v>78</v>
      </c>
      <c r="AL339" s="5">
        <v>51</v>
      </c>
      <c r="AM339" s="5">
        <v>59</v>
      </c>
      <c r="AN339" s="5">
        <f t="shared" si="58"/>
        <v>260</v>
      </c>
      <c r="AO339" s="5">
        <f t="shared" si="59"/>
        <v>65</v>
      </c>
      <c r="AP339" s="73"/>
      <c r="AQ339" s="111">
        <f>AVERAGE(Table6[[#This Row],[CA1_Average]],Table6[[#This Row],[CA2_Average]],Table6[[#This Row],[MID_Average]],Table6[[#This Row],[CA3_Average]])</f>
        <v>63.9375</v>
      </c>
    </row>
    <row r="340" spans="1:43" ht="30">
      <c r="A340" s="99" t="s">
        <v>685</v>
      </c>
      <c r="B340" s="82" t="s">
        <v>686</v>
      </c>
      <c r="C340" s="4" t="s">
        <v>11</v>
      </c>
      <c r="D340" s="4" t="s">
        <v>3474</v>
      </c>
      <c r="E340" s="5">
        <v>11109747</v>
      </c>
      <c r="F340" s="5">
        <v>3397764595</v>
      </c>
      <c r="G340" s="83" t="s">
        <v>3574</v>
      </c>
      <c r="H340" s="6">
        <v>4</v>
      </c>
      <c r="I340" s="84">
        <v>300</v>
      </c>
      <c r="J340" s="79">
        <v>199</v>
      </c>
      <c r="K340" s="85">
        <v>0.66</v>
      </c>
      <c r="L340" s="11">
        <v>40000</v>
      </c>
      <c r="M340" s="5">
        <v>29598</v>
      </c>
      <c r="N340" s="12">
        <f t="shared" si="50"/>
        <v>30000</v>
      </c>
      <c r="O340" s="12">
        <f t="shared" si="51"/>
        <v>10000</v>
      </c>
      <c r="P340" s="4" t="s">
        <v>1896</v>
      </c>
      <c r="Q340" s="4" t="s">
        <v>2287</v>
      </c>
      <c r="R340" s="5">
        <v>69</v>
      </c>
      <c r="S340" s="5">
        <v>85</v>
      </c>
      <c r="T340" s="5">
        <v>40</v>
      </c>
      <c r="U340" s="5">
        <v>43</v>
      </c>
      <c r="V340" s="5">
        <f t="shared" si="52"/>
        <v>237</v>
      </c>
      <c r="W340" s="5">
        <f t="shared" si="53"/>
        <v>59.25</v>
      </c>
      <c r="X340" s="5">
        <v>35</v>
      </c>
      <c r="Y340" s="5">
        <v>96</v>
      </c>
      <c r="Z340" s="5">
        <v>69</v>
      </c>
      <c r="AA340" s="5">
        <v>39</v>
      </c>
      <c r="AB340" s="5">
        <f t="shared" si="54"/>
        <v>239</v>
      </c>
      <c r="AC340" s="5">
        <f t="shared" si="55"/>
        <v>59.75</v>
      </c>
      <c r="AD340" s="5">
        <v>68</v>
      </c>
      <c r="AE340" s="5">
        <v>45</v>
      </c>
      <c r="AF340" s="5">
        <v>65</v>
      </c>
      <c r="AG340" s="5">
        <v>97</v>
      </c>
      <c r="AH340" s="5">
        <f t="shared" si="56"/>
        <v>275</v>
      </c>
      <c r="AI340" s="5">
        <f t="shared" si="57"/>
        <v>68.75</v>
      </c>
      <c r="AJ340" s="5">
        <v>68</v>
      </c>
      <c r="AK340" s="5">
        <v>52</v>
      </c>
      <c r="AL340" s="5">
        <v>44</v>
      </c>
      <c r="AM340" s="5">
        <v>75</v>
      </c>
      <c r="AN340" s="5">
        <f t="shared" si="58"/>
        <v>239</v>
      </c>
      <c r="AO340" s="5">
        <f t="shared" si="59"/>
        <v>59.75</v>
      </c>
      <c r="AP340" s="73"/>
      <c r="AQ340" s="111">
        <f>AVERAGE(Table6[[#This Row],[CA1_Average]],Table6[[#This Row],[CA2_Average]],Table6[[#This Row],[MID_Average]],Table6[[#This Row],[CA3_Average]])</f>
        <v>61.875</v>
      </c>
    </row>
    <row r="341" spans="1:43" ht="30">
      <c r="A341" s="99" t="s">
        <v>687</v>
      </c>
      <c r="B341" s="82" t="s">
        <v>688</v>
      </c>
      <c r="C341" s="4" t="s">
        <v>14</v>
      </c>
      <c r="D341" s="4" t="s">
        <v>3575</v>
      </c>
      <c r="E341" s="5">
        <v>11107343</v>
      </c>
      <c r="F341" s="5">
        <v>3402513394</v>
      </c>
      <c r="G341" s="83" t="s">
        <v>3576</v>
      </c>
      <c r="H341" s="6">
        <v>4</v>
      </c>
      <c r="I341" s="84">
        <v>300</v>
      </c>
      <c r="J341" s="79">
        <v>231</v>
      </c>
      <c r="K341" s="85">
        <v>0.77</v>
      </c>
      <c r="L341" s="11">
        <v>40000</v>
      </c>
      <c r="M341" s="5">
        <v>36872</v>
      </c>
      <c r="N341" s="12">
        <f t="shared" si="50"/>
        <v>37000</v>
      </c>
      <c r="O341" s="12">
        <f t="shared" si="51"/>
        <v>3000</v>
      </c>
      <c r="P341" s="4" t="s">
        <v>1943</v>
      </c>
      <c r="Q341" s="4" t="s">
        <v>2288</v>
      </c>
      <c r="R341" s="5">
        <v>42</v>
      </c>
      <c r="S341" s="5">
        <v>86</v>
      </c>
      <c r="T341" s="5">
        <v>53</v>
      </c>
      <c r="U341" s="5">
        <v>35</v>
      </c>
      <c r="V341" s="5">
        <f t="shared" si="52"/>
        <v>216</v>
      </c>
      <c r="W341" s="5">
        <f t="shared" si="53"/>
        <v>54</v>
      </c>
      <c r="X341" s="5">
        <v>75</v>
      </c>
      <c r="Y341" s="5">
        <v>80</v>
      </c>
      <c r="Z341" s="5">
        <v>50</v>
      </c>
      <c r="AA341" s="5">
        <v>67</v>
      </c>
      <c r="AB341" s="5">
        <f t="shared" si="54"/>
        <v>272</v>
      </c>
      <c r="AC341" s="5">
        <f t="shared" si="55"/>
        <v>68</v>
      </c>
      <c r="AD341" s="5">
        <v>88</v>
      </c>
      <c r="AE341" s="5">
        <v>62</v>
      </c>
      <c r="AF341" s="5">
        <v>60</v>
      </c>
      <c r="AG341" s="5">
        <v>60</v>
      </c>
      <c r="AH341" s="5">
        <f t="shared" si="56"/>
        <v>270</v>
      </c>
      <c r="AI341" s="5">
        <f t="shared" si="57"/>
        <v>67.5</v>
      </c>
      <c r="AJ341" s="5">
        <v>51</v>
      </c>
      <c r="AK341" s="5">
        <v>93</v>
      </c>
      <c r="AL341" s="5">
        <v>44</v>
      </c>
      <c r="AM341" s="5">
        <v>81</v>
      </c>
      <c r="AN341" s="5">
        <f t="shared" si="58"/>
        <v>269</v>
      </c>
      <c r="AO341" s="5">
        <f t="shared" si="59"/>
        <v>67.25</v>
      </c>
      <c r="AP341" s="73"/>
      <c r="AQ341" s="111">
        <f>AVERAGE(Table6[[#This Row],[CA1_Average]],Table6[[#This Row],[CA2_Average]],Table6[[#This Row],[MID_Average]],Table6[[#This Row],[CA3_Average]])</f>
        <v>64.1875</v>
      </c>
    </row>
    <row r="342" spans="1:43" ht="30">
      <c r="A342" s="99" t="s">
        <v>689</v>
      </c>
      <c r="B342" s="82" t="s">
        <v>690</v>
      </c>
      <c r="C342" s="4" t="s">
        <v>14</v>
      </c>
      <c r="D342" s="4" t="s">
        <v>3577</v>
      </c>
      <c r="E342" s="5">
        <v>11103159</v>
      </c>
      <c r="F342" s="5">
        <v>3403920415</v>
      </c>
      <c r="G342" s="83" t="s">
        <v>3578</v>
      </c>
      <c r="H342" s="6">
        <v>4</v>
      </c>
      <c r="I342" s="84">
        <v>300</v>
      </c>
      <c r="J342" s="79">
        <v>271</v>
      </c>
      <c r="K342" s="86">
        <v>0.9</v>
      </c>
      <c r="L342" s="11">
        <v>40000</v>
      </c>
      <c r="M342" s="5">
        <v>32011</v>
      </c>
      <c r="N342" s="12">
        <f t="shared" si="50"/>
        <v>32500</v>
      </c>
      <c r="O342" s="12">
        <f t="shared" si="51"/>
        <v>7500</v>
      </c>
      <c r="P342" s="4" t="s">
        <v>1945</v>
      </c>
      <c r="Q342" s="4" t="s">
        <v>2289</v>
      </c>
      <c r="R342" s="5">
        <v>59</v>
      </c>
      <c r="S342" s="5">
        <v>63</v>
      </c>
      <c r="T342" s="5">
        <v>37</v>
      </c>
      <c r="U342" s="5">
        <v>64</v>
      </c>
      <c r="V342" s="5">
        <f t="shared" si="52"/>
        <v>223</v>
      </c>
      <c r="W342" s="5">
        <f t="shared" si="53"/>
        <v>55.75</v>
      </c>
      <c r="X342" s="5">
        <v>66</v>
      </c>
      <c r="Y342" s="5">
        <v>45</v>
      </c>
      <c r="Z342" s="5">
        <v>68</v>
      </c>
      <c r="AA342" s="5">
        <v>36</v>
      </c>
      <c r="AB342" s="5">
        <f t="shared" si="54"/>
        <v>215</v>
      </c>
      <c r="AC342" s="5">
        <f t="shared" si="55"/>
        <v>53.75</v>
      </c>
      <c r="AD342" s="5">
        <v>89</v>
      </c>
      <c r="AE342" s="5">
        <v>77</v>
      </c>
      <c r="AF342" s="5">
        <v>35</v>
      </c>
      <c r="AG342" s="5">
        <v>69</v>
      </c>
      <c r="AH342" s="5">
        <f t="shared" si="56"/>
        <v>270</v>
      </c>
      <c r="AI342" s="5">
        <f t="shared" si="57"/>
        <v>67.5</v>
      </c>
      <c r="AJ342" s="5">
        <v>36</v>
      </c>
      <c r="AK342" s="5">
        <v>58</v>
      </c>
      <c r="AL342" s="5">
        <v>52</v>
      </c>
      <c r="AM342" s="5">
        <v>57</v>
      </c>
      <c r="AN342" s="5">
        <f t="shared" si="58"/>
        <v>203</v>
      </c>
      <c r="AO342" s="5">
        <f t="shared" si="59"/>
        <v>50.75</v>
      </c>
      <c r="AP342" s="73"/>
      <c r="AQ342" s="111">
        <f>AVERAGE(Table6[[#This Row],[CA1_Average]],Table6[[#This Row],[CA2_Average]],Table6[[#This Row],[MID_Average]],Table6[[#This Row],[CA3_Average]])</f>
        <v>56.9375</v>
      </c>
    </row>
    <row r="343" spans="1:43" ht="30">
      <c r="A343" s="99" t="s">
        <v>691</v>
      </c>
      <c r="B343" s="82" t="s">
        <v>692</v>
      </c>
      <c r="C343" s="4" t="s">
        <v>14</v>
      </c>
      <c r="D343" s="4" t="s">
        <v>3579</v>
      </c>
      <c r="E343" s="5">
        <v>11108721</v>
      </c>
      <c r="F343" s="5">
        <v>3423156307</v>
      </c>
      <c r="G343" s="83" t="s">
        <v>3580</v>
      </c>
      <c r="H343" s="6">
        <v>4</v>
      </c>
      <c r="I343" s="84">
        <v>300</v>
      </c>
      <c r="J343" s="79">
        <v>266</v>
      </c>
      <c r="K343" s="85">
        <v>0.89</v>
      </c>
      <c r="L343" s="11">
        <v>40000</v>
      </c>
      <c r="M343" s="5">
        <v>30766</v>
      </c>
      <c r="N343" s="12">
        <f t="shared" si="50"/>
        <v>31000</v>
      </c>
      <c r="O343" s="12">
        <f t="shared" si="51"/>
        <v>9000</v>
      </c>
      <c r="P343" s="4" t="s">
        <v>2018</v>
      </c>
      <c r="Q343" s="4" t="s">
        <v>2290</v>
      </c>
      <c r="R343" s="5">
        <v>89</v>
      </c>
      <c r="S343" s="5">
        <v>95</v>
      </c>
      <c r="T343" s="5">
        <v>59</v>
      </c>
      <c r="U343" s="5">
        <v>45</v>
      </c>
      <c r="V343" s="5">
        <f t="shared" si="52"/>
        <v>288</v>
      </c>
      <c r="W343" s="5">
        <f t="shared" si="53"/>
        <v>72</v>
      </c>
      <c r="X343" s="5">
        <v>64</v>
      </c>
      <c r="Y343" s="5">
        <v>87</v>
      </c>
      <c r="Z343" s="5">
        <v>57</v>
      </c>
      <c r="AA343" s="5">
        <v>74</v>
      </c>
      <c r="AB343" s="5">
        <f t="shared" si="54"/>
        <v>282</v>
      </c>
      <c r="AC343" s="5">
        <f t="shared" si="55"/>
        <v>70.5</v>
      </c>
      <c r="AD343" s="5">
        <v>75</v>
      </c>
      <c r="AE343" s="5">
        <v>36</v>
      </c>
      <c r="AF343" s="5">
        <v>56</v>
      </c>
      <c r="AG343" s="5">
        <v>86</v>
      </c>
      <c r="AH343" s="5">
        <f t="shared" si="56"/>
        <v>253</v>
      </c>
      <c r="AI343" s="5">
        <f t="shared" si="57"/>
        <v>63.25</v>
      </c>
      <c r="AJ343" s="5">
        <v>92</v>
      </c>
      <c r="AK343" s="5">
        <v>95</v>
      </c>
      <c r="AL343" s="5">
        <v>81</v>
      </c>
      <c r="AM343" s="5">
        <v>45</v>
      </c>
      <c r="AN343" s="5">
        <f t="shared" si="58"/>
        <v>313</v>
      </c>
      <c r="AO343" s="5">
        <f t="shared" si="59"/>
        <v>78.25</v>
      </c>
      <c r="AP343" s="73"/>
      <c r="AQ343" s="111">
        <f>AVERAGE(Table6[[#This Row],[CA1_Average]],Table6[[#This Row],[CA2_Average]],Table6[[#This Row],[MID_Average]],Table6[[#This Row],[CA3_Average]])</f>
        <v>71</v>
      </c>
    </row>
    <row r="344" spans="1:43" ht="30">
      <c r="A344" s="99" t="s">
        <v>693</v>
      </c>
      <c r="B344" s="82" t="s">
        <v>694</v>
      </c>
      <c r="C344" s="4" t="s">
        <v>14</v>
      </c>
      <c r="D344" s="4" t="s">
        <v>3581</v>
      </c>
      <c r="E344" s="5">
        <v>11103239</v>
      </c>
      <c r="F344" s="5">
        <v>3433069049</v>
      </c>
      <c r="G344" s="83" t="s">
        <v>3582</v>
      </c>
      <c r="H344" s="6">
        <v>4</v>
      </c>
      <c r="I344" s="84">
        <v>300</v>
      </c>
      <c r="J344" s="79">
        <v>211</v>
      </c>
      <c r="K344" s="86">
        <v>0.7</v>
      </c>
      <c r="L344" s="11">
        <v>40000</v>
      </c>
      <c r="M344" s="5">
        <v>32057</v>
      </c>
      <c r="N344" s="12">
        <f t="shared" si="50"/>
        <v>32500</v>
      </c>
      <c r="O344" s="12">
        <f t="shared" si="51"/>
        <v>7500</v>
      </c>
      <c r="P344" s="4" t="s">
        <v>1860</v>
      </c>
      <c r="Q344" s="4" t="s">
        <v>2291</v>
      </c>
      <c r="R344" s="5">
        <v>63</v>
      </c>
      <c r="S344" s="5">
        <v>82</v>
      </c>
      <c r="T344" s="5">
        <v>77</v>
      </c>
      <c r="U344" s="5">
        <v>71</v>
      </c>
      <c r="V344" s="5">
        <f t="shared" si="52"/>
        <v>293</v>
      </c>
      <c r="W344" s="5">
        <f t="shared" si="53"/>
        <v>73.25</v>
      </c>
      <c r="X344" s="5">
        <v>75</v>
      </c>
      <c r="Y344" s="5">
        <v>37</v>
      </c>
      <c r="Z344" s="5">
        <v>84</v>
      </c>
      <c r="AA344" s="5">
        <v>73</v>
      </c>
      <c r="AB344" s="5">
        <f t="shared" si="54"/>
        <v>269</v>
      </c>
      <c r="AC344" s="5">
        <f t="shared" si="55"/>
        <v>67.25</v>
      </c>
      <c r="AD344" s="5">
        <v>73</v>
      </c>
      <c r="AE344" s="5">
        <v>59</v>
      </c>
      <c r="AF344" s="5">
        <v>38</v>
      </c>
      <c r="AG344" s="5">
        <v>91</v>
      </c>
      <c r="AH344" s="5">
        <f t="shared" si="56"/>
        <v>261</v>
      </c>
      <c r="AI344" s="5">
        <f t="shared" si="57"/>
        <v>65.25</v>
      </c>
      <c r="AJ344" s="5">
        <v>90</v>
      </c>
      <c r="AK344" s="5">
        <v>41</v>
      </c>
      <c r="AL344" s="5">
        <v>60</v>
      </c>
      <c r="AM344" s="5">
        <v>68</v>
      </c>
      <c r="AN344" s="5">
        <f t="shared" si="58"/>
        <v>259</v>
      </c>
      <c r="AO344" s="5">
        <f t="shared" si="59"/>
        <v>64.75</v>
      </c>
      <c r="AP344" s="73"/>
      <c r="AQ344" s="111">
        <f>AVERAGE(Table6[[#This Row],[CA1_Average]],Table6[[#This Row],[CA2_Average]],Table6[[#This Row],[MID_Average]],Table6[[#This Row],[CA3_Average]])</f>
        <v>67.625</v>
      </c>
    </row>
    <row r="345" spans="1:43" ht="30">
      <c r="A345" s="99" t="s">
        <v>695</v>
      </c>
      <c r="B345" s="82" t="s">
        <v>696</v>
      </c>
      <c r="C345" s="4" t="s">
        <v>14</v>
      </c>
      <c r="D345" s="4" t="s">
        <v>3583</v>
      </c>
      <c r="E345" s="5">
        <v>11105953</v>
      </c>
      <c r="F345" s="5">
        <v>3438592022</v>
      </c>
      <c r="G345" s="83" t="s">
        <v>3584</v>
      </c>
      <c r="H345" s="6">
        <v>4</v>
      </c>
      <c r="I345" s="84">
        <v>300</v>
      </c>
      <c r="J345" s="79">
        <v>195</v>
      </c>
      <c r="K345" s="85">
        <v>0.65</v>
      </c>
      <c r="L345" s="11">
        <v>40000</v>
      </c>
      <c r="M345" s="5">
        <v>28224</v>
      </c>
      <c r="N345" s="12">
        <f t="shared" si="50"/>
        <v>28500</v>
      </c>
      <c r="O345" s="12">
        <f t="shared" si="51"/>
        <v>11500</v>
      </c>
      <c r="P345" s="4" t="s">
        <v>1993</v>
      </c>
      <c r="Q345" s="4" t="s">
        <v>2292</v>
      </c>
      <c r="R345" s="5">
        <v>45</v>
      </c>
      <c r="S345" s="5">
        <v>74</v>
      </c>
      <c r="T345" s="5">
        <v>59</v>
      </c>
      <c r="U345" s="5">
        <v>92</v>
      </c>
      <c r="V345" s="5">
        <f t="shared" si="52"/>
        <v>270</v>
      </c>
      <c r="W345" s="5">
        <f t="shared" si="53"/>
        <v>67.5</v>
      </c>
      <c r="X345" s="5">
        <v>89</v>
      </c>
      <c r="Y345" s="5">
        <v>73</v>
      </c>
      <c r="Z345" s="5">
        <v>92</v>
      </c>
      <c r="AA345" s="5">
        <v>64</v>
      </c>
      <c r="AB345" s="5">
        <f t="shared" si="54"/>
        <v>318</v>
      </c>
      <c r="AC345" s="5">
        <f t="shared" si="55"/>
        <v>79.5</v>
      </c>
      <c r="AD345" s="5">
        <v>42</v>
      </c>
      <c r="AE345" s="5">
        <v>83</v>
      </c>
      <c r="AF345" s="5">
        <v>90</v>
      </c>
      <c r="AG345" s="5">
        <v>38</v>
      </c>
      <c r="AH345" s="5">
        <f t="shared" si="56"/>
        <v>253</v>
      </c>
      <c r="AI345" s="5">
        <f t="shared" si="57"/>
        <v>63.25</v>
      </c>
      <c r="AJ345" s="5">
        <v>42</v>
      </c>
      <c r="AK345" s="5">
        <v>77</v>
      </c>
      <c r="AL345" s="5">
        <v>70</v>
      </c>
      <c r="AM345" s="5">
        <v>80</v>
      </c>
      <c r="AN345" s="5">
        <f t="shared" si="58"/>
        <v>269</v>
      </c>
      <c r="AO345" s="5">
        <f t="shared" si="59"/>
        <v>67.25</v>
      </c>
      <c r="AP345" s="73"/>
      <c r="AQ345" s="111">
        <f>AVERAGE(Table6[[#This Row],[CA1_Average]],Table6[[#This Row],[CA2_Average]],Table6[[#This Row],[MID_Average]],Table6[[#This Row],[CA3_Average]])</f>
        <v>69.375</v>
      </c>
    </row>
    <row r="346" spans="1:43" ht="30">
      <c r="A346" s="99" t="s">
        <v>697</v>
      </c>
      <c r="B346" s="82" t="s">
        <v>698</v>
      </c>
      <c r="C346" s="4" t="s">
        <v>11</v>
      </c>
      <c r="D346" s="4" t="s">
        <v>3585</v>
      </c>
      <c r="E346" s="5">
        <v>11105715</v>
      </c>
      <c r="F346" s="5">
        <v>3445939814</v>
      </c>
      <c r="G346" s="83" t="s">
        <v>3586</v>
      </c>
      <c r="H346" s="6">
        <v>4</v>
      </c>
      <c r="I346" s="84">
        <v>300</v>
      </c>
      <c r="J346" s="79">
        <v>195</v>
      </c>
      <c r="K346" s="85">
        <v>0.65</v>
      </c>
      <c r="L346" s="11">
        <v>40000</v>
      </c>
      <c r="M346" s="5">
        <v>38666</v>
      </c>
      <c r="N346" s="12">
        <f t="shared" si="50"/>
        <v>39000</v>
      </c>
      <c r="O346" s="12">
        <f t="shared" si="51"/>
        <v>1000</v>
      </c>
      <c r="P346" s="4" t="s">
        <v>1910</v>
      </c>
      <c r="Q346" s="4" t="s">
        <v>2293</v>
      </c>
      <c r="R346" s="5">
        <v>81</v>
      </c>
      <c r="S346" s="5">
        <v>60</v>
      </c>
      <c r="T346" s="5">
        <v>38</v>
      </c>
      <c r="U346" s="5">
        <v>55</v>
      </c>
      <c r="V346" s="5">
        <f t="shared" si="52"/>
        <v>234</v>
      </c>
      <c r="W346" s="5">
        <f t="shared" si="53"/>
        <v>58.5</v>
      </c>
      <c r="X346" s="5">
        <v>51</v>
      </c>
      <c r="Y346" s="5">
        <v>39</v>
      </c>
      <c r="Z346" s="5">
        <v>51</v>
      </c>
      <c r="AA346" s="5">
        <v>71</v>
      </c>
      <c r="AB346" s="5">
        <f t="shared" si="54"/>
        <v>212</v>
      </c>
      <c r="AC346" s="5">
        <f t="shared" si="55"/>
        <v>53</v>
      </c>
      <c r="AD346" s="5">
        <v>51</v>
      </c>
      <c r="AE346" s="5">
        <v>63</v>
      </c>
      <c r="AF346" s="5">
        <v>43</v>
      </c>
      <c r="AG346" s="5">
        <v>98</v>
      </c>
      <c r="AH346" s="5">
        <f t="shared" si="56"/>
        <v>255</v>
      </c>
      <c r="AI346" s="5">
        <f t="shared" si="57"/>
        <v>63.75</v>
      </c>
      <c r="AJ346" s="5">
        <v>37</v>
      </c>
      <c r="AK346" s="5">
        <v>47</v>
      </c>
      <c r="AL346" s="5">
        <v>61</v>
      </c>
      <c r="AM346" s="5">
        <v>66</v>
      </c>
      <c r="AN346" s="5">
        <f t="shared" si="58"/>
        <v>211</v>
      </c>
      <c r="AO346" s="5">
        <f t="shared" si="59"/>
        <v>52.75</v>
      </c>
      <c r="AP346" s="73"/>
      <c r="AQ346" s="111">
        <f>AVERAGE(Table6[[#This Row],[CA1_Average]],Table6[[#This Row],[CA2_Average]],Table6[[#This Row],[MID_Average]],Table6[[#This Row],[CA3_Average]])</f>
        <v>57</v>
      </c>
    </row>
    <row r="347" spans="1:43" ht="30">
      <c r="A347" s="99" t="s">
        <v>699</v>
      </c>
      <c r="B347" s="82" t="s">
        <v>700</v>
      </c>
      <c r="C347" s="4" t="s">
        <v>11</v>
      </c>
      <c r="D347" s="4" t="s">
        <v>3587</v>
      </c>
      <c r="E347" s="5">
        <v>11106882</v>
      </c>
      <c r="F347" s="5">
        <v>3447602673</v>
      </c>
      <c r="G347" s="83" t="s">
        <v>3588</v>
      </c>
      <c r="H347" s="6">
        <v>4</v>
      </c>
      <c r="I347" s="84">
        <v>300</v>
      </c>
      <c r="J347" s="79">
        <v>211</v>
      </c>
      <c r="K347" s="86">
        <v>0.7</v>
      </c>
      <c r="L347" s="11">
        <v>40000</v>
      </c>
      <c r="M347" s="5">
        <v>32839</v>
      </c>
      <c r="N347" s="12">
        <f t="shared" si="50"/>
        <v>33000</v>
      </c>
      <c r="O347" s="12">
        <f t="shared" si="51"/>
        <v>7000</v>
      </c>
      <c r="P347" s="4" t="s">
        <v>2294</v>
      </c>
      <c r="Q347" s="4" t="s">
        <v>2295</v>
      </c>
      <c r="R347" s="5">
        <v>98</v>
      </c>
      <c r="S347" s="5">
        <v>84</v>
      </c>
      <c r="T347" s="5">
        <v>62</v>
      </c>
      <c r="U347" s="5">
        <v>76</v>
      </c>
      <c r="V347" s="5">
        <f t="shared" si="52"/>
        <v>320</v>
      </c>
      <c r="W347" s="5">
        <f t="shared" si="53"/>
        <v>80</v>
      </c>
      <c r="X347" s="5">
        <v>83</v>
      </c>
      <c r="Y347" s="5">
        <v>94</v>
      </c>
      <c r="Z347" s="5">
        <v>41</v>
      </c>
      <c r="AA347" s="5">
        <v>70</v>
      </c>
      <c r="AB347" s="5">
        <f t="shared" si="54"/>
        <v>288</v>
      </c>
      <c r="AC347" s="5">
        <f t="shared" si="55"/>
        <v>72</v>
      </c>
      <c r="AD347" s="5">
        <v>55</v>
      </c>
      <c r="AE347" s="5">
        <v>58</v>
      </c>
      <c r="AF347" s="5">
        <v>49</v>
      </c>
      <c r="AG347" s="5">
        <v>99</v>
      </c>
      <c r="AH347" s="5">
        <f t="shared" si="56"/>
        <v>261</v>
      </c>
      <c r="AI347" s="5">
        <f t="shared" si="57"/>
        <v>65.25</v>
      </c>
      <c r="AJ347" s="5">
        <v>41</v>
      </c>
      <c r="AK347" s="5">
        <v>84</v>
      </c>
      <c r="AL347" s="5">
        <v>91</v>
      </c>
      <c r="AM347" s="5">
        <v>78</v>
      </c>
      <c r="AN347" s="5">
        <f t="shared" si="58"/>
        <v>294</v>
      </c>
      <c r="AO347" s="5">
        <f t="shared" si="59"/>
        <v>73.5</v>
      </c>
      <c r="AP347" s="73"/>
      <c r="AQ347" s="111">
        <f>AVERAGE(Table6[[#This Row],[CA1_Average]],Table6[[#This Row],[CA2_Average]],Table6[[#This Row],[MID_Average]],Table6[[#This Row],[CA3_Average]])</f>
        <v>72.6875</v>
      </c>
    </row>
    <row r="348" spans="1:43" ht="30">
      <c r="A348" s="99" t="s">
        <v>701</v>
      </c>
      <c r="B348" s="82" t="s">
        <v>702</v>
      </c>
      <c r="C348" s="4" t="s">
        <v>14</v>
      </c>
      <c r="D348" s="4" t="s">
        <v>3589</v>
      </c>
      <c r="E348" s="5">
        <v>11109018</v>
      </c>
      <c r="F348" s="5">
        <v>3457518819</v>
      </c>
      <c r="G348" s="83" t="s">
        <v>3590</v>
      </c>
      <c r="H348" s="6">
        <v>4</v>
      </c>
      <c r="I348" s="84">
        <v>300</v>
      </c>
      <c r="J348" s="79">
        <v>237</v>
      </c>
      <c r="K348" s="85">
        <v>0.79</v>
      </c>
      <c r="L348" s="11">
        <v>40000</v>
      </c>
      <c r="M348" s="5">
        <v>34762</v>
      </c>
      <c r="N348" s="12">
        <f t="shared" si="50"/>
        <v>35000</v>
      </c>
      <c r="O348" s="12">
        <f t="shared" si="51"/>
        <v>5000</v>
      </c>
      <c r="P348" s="4" t="s">
        <v>2296</v>
      </c>
      <c r="Q348" s="4" t="s">
        <v>2297</v>
      </c>
      <c r="R348" s="5">
        <v>86</v>
      </c>
      <c r="S348" s="5">
        <v>96</v>
      </c>
      <c r="T348" s="5">
        <v>46</v>
      </c>
      <c r="U348" s="5">
        <v>75</v>
      </c>
      <c r="V348" s="5">
        <f t="shared" si="52"/>
        <v>303</v>
      </c>
      <c r="W348" s="5">
        <f t="shared" si="53"/>
        <v>75.75</v>
      </c>
      <c r="X348" s="5">
        <v>37</v>
      </c>
      <c r="Y348" s="5">
        <v>68</v>
      </c>
      <c r="Z348" s="5">
        <v>86</v>
      </c>
      <c r="AA348" s="5">
        <v>93</v>
      </c>
      <c r="AB348" s="5">
        <f t="shared" si="54"/>
        <v>284</v>
      </c>
      <c r="AC348" s="5">
        <f t="shared" si="55"/>
        <v>71</v>
      </c>
      <c r="AD348" s="5">
        <v>92</v>
      </c>
      <c r="AE348" s="5">
        <v>54</v>
      </c>
      <c r="AF348" s="5">
        <v>56</v>
      </c>
      <c r="AG348" s="5">
        <v>91</v>
      </c>
      <c r="AH348" s="5">
        <f t="shared" si="56"/>
        <v>293</v>
      </c>
      <c r="AI348" s="5">
        <f t="shared" si="57"/>
        <v>73.25</v>
      </c>
      <c r="AJ348" s="5">
        <v>84</v>
      </c>
      <c r="AK348" s="5">
        <v>69</v>
      </c>
      <c r="AL348" s="5">
        <v>77</v>
      </c>
      <c r="AM348" s="5">
        <v>92</v>
      </c>
      <c r="AN348" s="5">
        <f t="shared" si="58"/>
        <v>322</v>
      </c>
      <c r="AO348" s="5">
        <f t="shared" si="59"/>
        <v>80.5</v>
      </c>
      <c r="AP348" s="73"/>
      <c r="AQ348" s="111">
        <f>AVERAGE(Table6[[#This Row],[CA1_Average]],Table6[[#This Row],[CA2_Average]],Table6[[#This Row],[MID_Average]],Table6[[#This Row],[CA3_Average]])</f>
        <v>75.125</v>
      </c>
    </row>
    <row r="349" spans="1:43" ht="30">
      <c r="A349" s="99" t="s">
        <v>703</v>
      </c>
      <c r="B349" s="82" t="s">
        <v>704</v>
      </c>
      <c r="C349" s="4" t="s">
        <v>11</v>
      </c>
      <c r="D349" s="4" t="s">
        <v>3591</v>
      </c>
      <c r="E349" s="5">
        <v>11101175</v>
      </c>
      <c r="F349" s="5">
        <v>3464398636</v>
      </c>
      <c r="G349" s="83" t="s">
        <v>3592</v>
      </c>
      <c r="H349" s="6">
        <v>4</v>
      </c>
      <c r="I349" s="84">
        <v>300</v>
      </c>
      <c r="J349" s="79">
        <v>267</v>
      </c>
      <c r="K349" s="85">
        <v>0.89</v>
      </c>
      <c r="L349" s="11">
        <v>40000</v>
      </c>
      <c r="M349" s="5">
        <v>31558</v>
      </c>
      <c r="N349" s="12">
        <f t="shared" si="50"/>
        <v>32000</v>
      </c>
      <c r="O349" s="12">
        <f t="shared" si="51"/>
        <v>8000</v>
      </c>
      <c r="P349" s="4" t="s">
        <v>2298</v>
      </c>
      <c r="Q349" s="4" t="s">
        <v>2299</v>
      </c>
      <c r="R349" s="5">
        <v>70</v>
      </c>
      <c r="S349" s="5">
        <v>57</v>
      </c>
      <c r="T349" s="5">
        <v>70</v>
      </c>
      <c r="U349" s="5">
        <v>99</v>
      </c>
      <c r="V349" s="5">
        <f t="shared" si="52"/>
        <v>296</v>
      </c>
      <c r="W349" s="5">
        <f t="shared" si="53"/>
        <v>74</v>
      </c>
      <c r="X349" s="5">
        <v>62</v>
      </c>
      <c r="Y349" s="5">
        <v>59</v>
      </c>
      <c r="Z349" s="5">
        <v>99</v>
      </c>
      <c r="AA349" s="5">
        <v>41</v>
      </c>
      <c r="AB349" s="5">
        <f t="shared" si="54"/>
        <v>261</v>
      </c>
      <c r="AC349" s="5">
        <f t="shared" si="55"/>
        <v>65.25</v>
      </c>
      <c r="AD349" s="5">
        <v>85</v>
      </c>
      <c r="AE349" s="5">
        <v>81</v>
      </c>
      <c r="AF349" s="5">
        <v>45</v>
      </c>
      <c r="AG349" s="5">
        <v>78</v>
      </c>
      <c r="AH349" s="5">
        <f t="shared" si="56"/>
        <v>289</v>
      </c>
      <c r="AI349" s="5">
        <f t="shared" si="57"/>
        <v>72.25</v>
      </c>
      <c r="AJ349" s="5">
        <v>58</v>
      </c>
      <c r="AK349" s="5">
        <v>55</v>
      </c>
      <c r="AL349" s="5">
        <v>88</v>
      </c>
      <c r="AM349" s="5">
        <v>99</v>
      </c>
      <c r="AN349" s="5">
        <f t="shared" si="58"/>
        <v>300</v>
      </c>
      <c r="AO349" s="5">
        <f t="shared" si="59"/>
        <v>75</v>
      </c>
      <c r="AP349" s="73"/>
      <c r="AQ349" s="111">
        <f>AVERAGE(Table6[[#This Row],[CA1_Average]],Table6[[#This Row],[CA2_Average]],Table6[[#This Row],[MID_Average]],Table6[[#This Row],[CA3_Average]])</f>
        <v>71.625</v>
      </c>
    </row>
    <row r="350" spans="1:43" ht="30">
      <c r="A350" s="99" t="s">
        <v>705</v>
      </c>
      <c r="B350" s="82" t="s">
        <v>706</v>
      </c>
      <c r="C350" s="4" t="s">
        <v>11</v>
      </c>
      <c r="D350" s="4" t="s">
        <v>3593</v>
      </c>
      <c r="E350" s="5">
        <v>11106011</v>
      </c>
      <c r="F350" s="5">
        <v>3470683033</v>
      </c>
      <c r="G350" s="83" t="s">
        <v>3594</v>
      </c>
      <c r="H350" s="6">
        <v>4</v>
      </c>
      <c r="I350" s="84">
        <v>300</v>
      </c>
      <c r="J350" s="79">
        <v>216</v>
      </c>
      <c r="K350" s="85">
        <v>0.72</v>
      </c>
      <c r="L350" s="11">
        <v>40000</v>
      </c>
      <c r="M350" s="5">
        <v>33515</v>
      </c>
      <c r="N350" s="12">
        <f t="shared" si="50"/>
        <v>34000</v>
      </c>
      <c r="O350" s="12">
        <f t="shared" si="51"/>
        <v>6000</v>
      </c>
      <c r="P350" s="4" t="s">
        <v>1961</v>
      </c>
      <c r="Q350" s="4" t="s">
        <v>2300</v>
      </c>
      <c r="R350" s="5">
        <v>93</v>
      </c>
      <c r="S350" s="5">
        <v>76</v>
      </c>
      <c r="T350" s="5">
        <v>84</v>
      </c>
      <c r="U350" s="5">
        <v>90</v>
      </c>
      <c r="V350" s="5">
        <f t="shared" si="52"/>
        <v>343</v>
      </c>
      <c r="W350" s="5">
        <f t="shared" si="53"/>
        <v>85.75</v>
      </c>
      <c r="X350" s="5">
        <v>50</v>
      </c>
      <c r="Y350" s="5">
        <v>63</v>
      </c>
      <c r="Z350" s="5">
        <v>69</v>
      </c>
      <c r="AA350" s="5">
        <v>85</v>
      </c>
      <c r="AB350" s="5">
        <f t="shared" si="54"/>
        <v>267</v>
      </c>
      <c r="AC350" s="5">
        <f t="shared" si="55"/>
        <v>66.75</v>
      </c>
      <c r="AD350" s="5">
        <v>75</v>
      </c>
      <c r="AE350" s="5">
        <v>56</v>
      </c>
      <c r="AF350" s="5">
        <v>50</v>
      </c>
      <c r="AG350" s="5">
        <v>83</v>
      </c>
      <c r="AH350" s="5">
        <f t="shared" si="56"/>
        <v>264</v>
      </c>
      <c r="AI350" s="5">
        <f t="shared" si="57"/>
        <v>66</v>
      </c>
      <c r="AJ350" s="5">
        <v>53</v>
      </c>
      <c r="AK350" s="5">
        <v>55</v>
      </c>
      <c r="AL350" s="5">
        <v>50</v>
      </c>
      <c r="AM350" s="5">
        <v>78</v>
      </c>
      <c r="AN350" s="5">
        <f t="shared" si="58"/>
        <v>236</v>
      </c>
      <c r="AO350" s="5">
        <f t="shared" si="59"/>
        <v>59</v>
      </c>
      <c r="AP350" s="73"/>
      <c r="AQ350" s="111">
        <f>AVERAGE(Table6[[#This Row],[CA1_Average]],Table6[[#This Row],[CA2_Average]],Table6[[#This Row],[MID_Average]],Table6[[#This Row],[CA3_Average]])</f>
        <v>69.375</v>
      </c>
    </row>
    <row r="351" spans="1:43" ht="30">
      <c r="A351" s="99" t="s">
        <v>707</v>
      </c>
      <c r="B351" s="82" t="s">
        <v>708</v>
      </c>
      <c r="C351" s="4" t="s">
        <v>14</v>
      </c>
      <c r="D351" s="4" t="s">
        <v>3595</v>
      </c>
      <c r="E351" s="5">
        <v>11102173</v>
      </c>
      <c r="F351" s="5">
        <v>3498643467</v>
      </c>
      <c r="G351" s="83" t="s">
        <v>3596</v>
      </c>
      <c r="H351" s="6">
        <v>4</v>
      </c>
      <c r="I351" s="84">
        <v>300</v>
      </c>
      <c r="J351" s="79">
        <v>262</v>
      </c>
      <c r="K351" s="85">
        <v>0.87</v>
      </c>
      <c r="L351" s="11">
        <v>40000</v>
      </c>
      <c r="M351" s="5">
        <v>37802</v>
      </c>
      <c r="N351" s="12">
        <f t="shared" si="50"/>
        <v>38000</v>
      </c>
      <c r="O351" s="12">
        <f t="shared" si="51"/>
        <v>2000</v>
      </c>
      <c r="P351" s="4" t="s">
        <v>1876</v>
      </c>
      <c r="Q351" s="4" t="s">
        <v>2301</v>
      </c>
      <c r="R351" s="5">
        <v>64</v>
      </c>
      <c r="S351" s="5">
        <v>45</v>
      </c>
      <c r="T351" s="5">
        <v>58</v>
      </c>
      <c r="U351" s="5">
        <v>35</v>
      </c>
      <c r="V351" s="5">
        <f t="shared" si="52"/>
        <v>202</v>
      </c>
      <c r="W351" s="5">
        <f t="shared" si="53"/>
        <v>50.5</v>
      </c>
      <c r="X351" s="5">
        <v>36</v>
      </c>
      <c r="Y351" s="5">
        <v>52</v>
      </c>
      <c r="Z351" s="5">
        <v>35</v>
      </c>
      <c r="AA351" s="5">
        <v>37</v>
      </c>
      <c r="AB351" s="5">
        <f t="shared" si="54"/>
        <v>160</v>
      </c>
      <c r="AC351" s="5">
        <f t="shared" si="55"/>
        <v>40</v>
      </c>
      <c r="AD351" s="5">
        <v>90</v>
      </c>
      <c r="AE351" s="5">
        <v>99</v>
      </c>
      <c r="AF351" s="5">
        <v>55</v>
      </c>
      <c r="AG351" s="5">
        <v>81</v>
      </c>
      <c r="AH351" s="5">
        <f t="shared" si="56"/>
        <v>325</v>
      </c>
      <c r="AI351" s="5">
        <f t="shared" si="57"/>
        <v>81.25</v>
      </c>
      <c r="AJ351" s="5">
        <v>75</v>
      </c>
      <c r="AK351" s="5">
        <v>53</v>
      </c>
      <c r="AL351" s="5">
        <v>47</v>
      </c>
      <c r="AM351" s="5">
        <v>51</v>
      </c>
      <c r="AN351" s="5">
        <f t="shared" si="58"/>
        <v>226</v>
      </c>
      <c r="AO351" s="5">
        <f t="shared" si="59"/>
        <v>56.5</v>
      </c>
      <c r="AP351" s="73"/>
      <c r="AQ351" s="111">
        <f>AVERAGE(Table6[[#This Row],[CA1_Average]],Table6[[#This Row],[CA2_Average]],Table6[[#This Row],[MID_Average]],Table6[[#This Row],[CA3_Average]])</f>
        <v>57.0625</v>
      </c>
    </row>
    <row r="352" spans="1:43" ht="30">
      <c r="A352" s="99" t="s">
        <v>709</v>
      </c>
      <c r="B352" s="82" t="s">
        <v>710</v>
      </c>
      <c r="C352" s="4" t="s">
        <v>11</v>
      </c>
      <c r="D352" s="4" t="s">
        <v>3551</v>
      </c>
      <c r="E352" s="5">
        <v>11107010</v>
      </c>
      <c r="F352" s="5">
        <v>3512866662</v>
      </c>
      <c r="G352" s="83" t="s">
        <v>3597</v>
      </c>
      <c r="H352" s="6">
        <v>4</v>
      </c>
      <c r="I352" s="84">
        <v>300</v>
      </c>
      <c r="J352" s="79">
        <v>288</v>
      </c>
      <c r="K352" s="85">
        <v>0.96</v>
      </c>
      <c r="L352" s="11">
        <v>40000</v>
      </c>
      <c r="M352" s="5">
        <v>36730</v>
      </c>
      <c r="N352" s="12">
        <f t="shared" si="50"/>
        <v>37000</v>
      </c>
      <c r="O352" s="12">
        <f t="shared" si="51"/>
        <v>3000</v>
      </c>
      <c r="P352" s="4" t="s">
        <v>1878</v>
      </c>
      <c r="Q352" s="4" t="s">
        <v>2302</v>
      </c>
      <c r="R352" s="5">
        <v>80</v>
      </c>
      <c r="S352" s="5">
        <v>93</v>
      </c>
      <c r="T352" s="5">
        <v>81</v>
      </c>
      <c r="U352" s="5">
        <v>84</v>
      </c>
      <c r="V352" s="5">
        <f t="shared" si="52"/>
        <v>338</v>
      </c>
      <c r="W352" s="5">
        <f t="shared" si="53"/>
        <v>84.5</v>
      </c>
      <c r="X352" s="5">
        <v>46</v>
      </c>
      <c r="Y352" s="5">
        <v>88</v>
      </c>
      <c r="Z352" s="5">
        <v>81</v>
      </c>
      <c r="AA352" s="5">
        <v>90</v>
      </c>
      <c r="AB352" s="5">
        <f t="shared" si="54"/>
        <v>305</v>
      </c>
      <c r="AC352" s="5">
        <f t="shared" si="55"/>
        <v>76.25</v>
      </c>
      <c r="AD352" s="5">
        <v>45</v>
      </c>
      <c r="AE352" s="5">
        <v>81</v>
      </c>
      <c r="AF352" s="5">
        <v>73</v>
      </c>
      <c r="AG352" s="5">
        <v>80</v>
      </c>
      <c r="AH352" s="5">
        <f t="shared" si="56"/>
        <v>279</v>
      </c>
      <c r="AI352" s="5">
        <f t="shared" si="57"/>
        <v>69.75</v>
      </c>
      <c r="AJ352" s="5">
        <v>79</v>
      </c>
      <c r="AK352" s="5">
        <v>92</v>
      </c>
      <c r="AL352" s="5">
        <v>82</v>
      </c>
      <c r="AM352" s="5">
        <v>89</v>
      </c>
      <c r="AN352" s="5">
        <f t="shared" si="58"/>
        <v>342</v>
      </c>
      <c r="AO352" s="5">
        <f t="shared" si="59"/>
        <v>85.5</v>
      </c>
      <c r="AP352" s="73"/>
      <c r="AQ352" s="111">
        <f>AVERAGE(Table6[[#This Row],[CA1_Average]],Table6[[#This Row],[CA2_Average]],Table6[[#This Row],[MID_Average]],Table6[[#This Row],[CA3_Average]])</f>
        <v>79</v>
      </c>
    </row>
    <row r="353" spans="1:43" ht="30">
      <c r="A353" s="99" t="s">
        <v>711</v>
      </c>
      <c r="B353" s="82" t="s">
        <v>712</v>
      </c>
      <c r="C353" s="4" t="s">
        <v>11</v>
      </c>
      <c r="D353" s="4" t="s">
        <v>3598</v>
      </c>
      <c r="E353" s="5">
        <v>11102033</v>
      </c>
      <c r="F353" s="5">
        <v>3513544099</v>
      </c>
      <c r="G353" s="83" t="s">
        <v>3599</v>
      </c>
      <c r="H353" s="6">
        <v>4</v>
      </c>
      <c r="I353" s="84">
        <v>300</v>
      </c>
      <c r="J353" s="79">
        <v>275</v>
      </c>
      <c r="K353" s="85">
        <v>0.92</v>
      </c>
      <c r="L353" s="11">
        <v>40000</v>
      </c>
      <c r="M353" s="5">
        <v>32172</v>
      </c>
      <c r="N353" s="12">
        <f t="shared" si="50"/>
        <v>32500</v>
      </c>
      <c r="O353" s="12">
        <f t="shared" si="51"/>
        <v>7500</v>
      </c>
      <c r="P353" s="4" t="s">
        <v>2132</v>
      </c>
      <c r="Q353" s="4" t="s">
        <v>2303</v>
      </c>
      <c r="R353" s="5">
        <v>64</v>
      </c>
      <c r="S353" s="5">
        <v>94</v>
      </c>
      <c r="T353" s="5">
        <v>56</v>
      </c>
      <c r="U353" s="5">
        <v>90</v>
      </c>
      <c r="V353" s="5">
        <f t="shared" si="52"/>
        <v>304</v>
      </c>
      <c r="W353" s="5">
        <f t="shared" si="53"/>
        <v>76</v>
      </c>
      <c r="X353" s="5">
        <v>54</v>
      </c>
      <c r="Y353" s="5">
        <v>49</v>
      </c>
      <c r="Z353" s="5">
        <v>79</v>
      </c>
      <c r="AA353" s="5">
        <v>40</v>
      </c>
      <c r="AB353" s="5">
        <f t="shared" si="54"/>
        <v>222</v>
      </c>
      <c r="AC353" s="5">
        <f t="shared" si="55"/>
        <v>55.5</v>
      </c>
      <c r="AD353" s="5">
        <v>35</v>
      </c>
      <c r="AE353" s="5">
        <v>62</v>
      </c>
      <c r="AF353" s="5">
        <v>52</v>
      </c>
      <c r="AG353" s="5">
        <v>93</v>
      </c>
      <c r="AH353" s="5">
        <f t="shared" si="56"/>
        <v>242</v>
      </c>
      <c r="AI353" s="5">
        <f t="shared" si="57"/>
        <v>60.5</v>
      </c>
      <c r="AJ353" s="5">
        <v>80</v>
      </c>
      <c r="AK353" s="5">
        <v>49</v>
      </c>
      <c r="AL353" s="5">
        <v>51</v>
      </c>
      <c r="AM353" s="5">
        <v>73</v>
      </c>
      <c r="AN353" s="5">
        <f t="shared" si="58"/>
        <v>253</v>
      </c>
      <c r="AO353" s="5">
        <f t="shared" si="59"/>
        <v>63.25</v>
      </c>
      <c r="AP353" s="73"/>
      <c r="AQ353" s="111">
        <f>AVERAGE(Table6[[#This Row],[CA1_Average]],Table6[[#This Row],[CA2_Average]],Table6[[#This Row],[MID_Average]],Table6[[#This Row],[CA3_Average]])</f>
        <v>63.8125</v>
      </c>
    </row>
    <row r="354" spans="1:43" ht="30">
      <c r="A354" s="99" t="s">
        <v>713</v>
      </c>
      <c r="B354" s="82" t="s">
        <v>714</v>
      </c>
      <c r="C354" s="4" t="s">
        <v>14</v>
      </c>
      <c r="D354" s="4" t="s">
        <v>3600</v>
      </c>
      <c r="E354" s="5">
        <v>11108067</v>
      </c>
      <c r="F354" s="5">
        <v>3514205452</v>
      </c>
      <c r="G354" s="83" t="s">
        <v>3601</v>
      </c>
      <c r="H354" s="6">
        <v>4</v>
      </c>
      <c r="I354" s="84">
        <v>300</v>
      </c>
      <c r="J354" s="79">
        <v>205</v>
      </c>
      <c r="K354" s="85">
        <v>0.68</v>
      </c>
      <c r="L354" s="11">
        <v>40000</v>
      </c>
      <c r="M354" s="5">
        <v>37631</v>
      </c>
      <c r="N354" s="12">
        <f t="shared" si="50"/>
        <v>38000</v>
      </c>
      <c r="O354" s="12">
        <f t="shared" si="51"/>
        <v>2000</v>
      </c>
      <c r="P354" s="4" t="s">
        <v>1964</v>
      </c>
      <c r="Q354" s="4" t="s">
        <v>2304</v>
      </c>
      <c r="R354" s="5">
        <v>59</v>
      </c>
      <c r="S354" s="5">
        <v>60</v>
      </c>
      <c r="T354" s="5">
        <v>82</v>
      </c>
      <c r="U354" s="5">
        <v>75</v>
      </c>
      <c r="V354" s="5">
        <f t="shared" si="52"/>
        <v>276</v>
      </c>
      <c r="W354" s="5">
        <f t="shared" si="53"/>
        <v>69</v>
      </c>
      <c r="X354" s="5">
        <v>86</v>
      </c>
      <c r="Y354" s="5">
        <v>73</v>
      </c>
      <c r="Z354" s="5">
        <v>91</v>
      </c>
      <c r="AA354" s="5">
        <v>47</v>
      </c>
      <c r="AB354" s="5">
        <f t="shared" si="54"/>
        <v>297</v>
      </c>
      <c r="AC354" s="5">
        <f t="shared" si="55"/>
        <v>74.25</v>
      </c>
      <c r="AD354" s="5">
        <v>72</v>
      </c>
      <c r="AE354" s="5">
        <v>97</v>
      </c>
      <c r="AF354" s="5">
        <v>60</v>
      </c>
      <c r="AG354" s="5">
        <v>84</v>
      </c>
      <c r="AH354" s="5">
        <f t="shared" si="56"/>
        <v>313</v>
      </c>
      <c r="AI354" s="5">
        <f t="shared" si="57"/>
        <v>78.25</v>
      </c>
      <c r="AJ354" s="5">
        <v>96</v>
      </c>
      <c r="AK354" s="5">
        <v>68</v>
      </c>
      <c r="AL354" s="5">
        <v>78</v>
      </c>
      <c r="AM354" s="5">
        <v>46</v>
      </c>
      <c r="AN354" s="5">
        <f t="shared" si="58"/>
        <v>288</v>
      </c>
      <c r="AO354" s="5">
        <f t="shared" si="59"/>
        <v>72</v>
      </c>
      <c r="AP354" s="73"/>
      <c r="AQ354" s="111">
        <f>AVERAGE(Table6[[#This Row],[CA1_Average]],Table6[[#This Row],[CA2_Average]],Table6[[#This Row],[MID_Average]],Table6[[#This Row],[CA3_Average]])</f>
        <v>73.375</v>
      </c>
    </row>
    <row r="355" spans="1:43" ht="30">
      <c r="A355" s="99" t="s">
        <v>715</v>
      </c>
      <c r="B355" s="82" t="s">
        <v>716</v>
      </c>
      <c r="C355" s="4" t="s">
        <v>14</v>
      </c>
      <c r="D355" s="4" t="s">
        <v>3556</v>
      </c>
      <c r="E355" s="5">
        <v>11101867</v>
      </c>
      <c r="F355" s="5">
        <v>3524792915</v>
      </c>
      <c r="G355" s="83" t="s">
        <v>3602</v>
      </c>
      <c r="H355" s="6">
        <v>4</v>
      </c>
      <c r="I355" s="84">
        <v>300</v>
      </c>
      <c r="J355" s="79">
        <v>230</v>
      </c>
      <c r="K355" s="85">
        <v>0.77</v>
      </c>
      <c r="L355" s="11">
        <v>40000</v>
      </c>
      <c r="M355" s="5">
        <v>38179</v>
      </c>
      <c r="N355" s="12">
        <f t="shared" si="50"/>
        <v>38500</v>
      </c>
      <c r="O355" s="12">
        <f t="shared" si="51"/>
        <v>1500</v>
      </c>
      <c r="P355" s="4" t="s">
        <v>2249</v>
      </c>
      <c r="Q355" s="4" t="s">
        <v>2305</v>
      </c>
      <c r="R355" s="5">
        <v>61</v>
      </c>
      <c r="S355" s="5">
        <v>48</v>
      </c>
      <c r="T355" s="5">
        <v>84</v>
      </c>
      <c r="U355" s="5">
        <v>53</v>
      </c>
      <c r="V355" s="5">
        <f t="shared" si="52"/>
        <v>246</v>
      </c>
      <c r="W355" s="5">
        <f t="shared" si="53"/>
        <v>61.5</v>
      </c>
      <c r="X355" s="5">
        <v>90</v>
      </c>
      <c r="Y355" s="5">
        <v>57</v>
      </c>
      <c r="Z355" s="5">
        <v>77</v>
      </c>
      <c r="AA355" s="5">
        <v>55</v>
      </c>
      <c r="AB355" s="5">
        <f t="shared" si="54"/>
        <v>279</v>
      </c>
      <c r="AC355" s="5">
        <f t="shared" si="55"/>
        <v>69.75</v>
      </c>
      <c r="AD355" s="5">
        <v>85</v>
      </c>
      <c r="AE355" s="5">
        <v>61</v>
      </c>
      <c r="AF355" s="5">
        <v>50</v>
      </c>
      <c r="AG355" s="5">
        <v>60</v>
      </c>
      <c r="AH355" s="5">
        <f t="shared" si="56"/>
        <v>256</v>
      </c>
      <c r="AI355" s="5">
        <f t="shared" si="57"/>
        <v>64</v>
      </c>
      <c r="AJ355" s="5">
        <v>59</v>
      </c>
      <c r="AK355" s="5">
        <v>63</v>
      </c>
      <c r="AL355" s="5">
        <v>60</v>
      </c>
      <c r="AM355" s="5">
        <v>92</v>
      </c>
      <c r="AN355" s="5">
        <f t="shared" si="58"/>
        <v>274</v>
      </c>
      <c r="AO355" s="5">
        <f t="shared" si="59"/>
        <v>68.5</v>
      </c>
      <c r="AP355" s="73"/>
      <c r="AQ355" s="111">
        <f>AVERAGE(Table6[[#This Row],[CA1_Average]],Table6[[#This Row],[CA2_Average]],Table6[[#This Row],[MID_Average]],Table6[[#This Row],[CA3_Average]])</f>
        <v>65.9375</v>
      </c>
    </row>
    <row r="356" spans="1:43" ht="30">
      <c r="A356" s="99" t="s">
        <v>717</v>
      </c>
      <c r="B356" s="82" t="s">
        <v>718</v>
      </c>
      <c r="C356" s="4" t="s">
        <v>14</v>
      </c>
      <c r="D356" s="4" t="s">
        <v>3603</v>
      </c>
      <c r="E356" s="5">
        <v>11103419</v>
      </c>
      <c r="F356" s="5">
        <v>3531892801</v>
      </c>
      <c r="G356" s="83" t="s">
        <v>3604</v>
      </c>
      <c r="H356" s="6">
        <v>4</v>
      </c>
      <c r="I356" s="84">
        <v>300</v>
      </c>
      <c r="J356" s="79">
        <v>294</v>
      </c>
      <c r="K356" s="85">
        <v>0.98</v>
      </c>
      <c r="L356" s="11">
        <v>40000</v>
      </c>
      <c r="M356" s="5">
        <v>30783</v>
      </c>
      <c r="N356" s="12">
        <f t="shared" si="50"/>
        <v>31000</v>
      </c>
      <c r="O356" s="12">
        <f t="shared" si="51"/>
        <v>9000</v>
      </c>
      <c r="P356" s="4" t="s">
        <v>2197</v>
      </c>
      <c r="Q356" s="4" t="s">
        <v>2306</v>
      </c>
      <c r="R356" s="5">
        <v>93</v>
      </c>
      <c r="S356" s="5">
        <v>53</v>
      </c>
      <c r="T356" s="5">
        <v>36</v>
      </c>
      <c r="U356" s="5">
        <v>37</v>
      </c>
      <c r="V356" s="5">
        <f t="shared" si="52"/>
        <v>219</v>
      </c>
      <c r="W356" s="5">
        <f t="shared" si="53"/>
        <v>54.75</v>
      </c>
      <c r="X356" s="5">
        <v>75</v>
      </c>
      <c r="Y356" s="5">
        <v>46</v>
      </c>
      <c r="Z356" s="5">
        <v>89</v>
      </c>
      <c r="AA356" s="5">
        <v>38</v>
      </c>
      <c r="AB356" s="5">
        <f t="shared" si="54"/>
        <v>248</v>
      </c>
      <c r="AC356" s="5">
        <f t="shared" si="55"/>
        <v>62</v>
      </c>
      <c r="AD356" s="5">
        <v>42</v>
      </c>
      <c r="AE356" s="5">
        <v>66</v>
      </c>
      <c r="AF356" s="5">
        <v>40</v>
      </c>
      <c r="AG356" s="5">
        <v>54</v>
      </c>
      <c r="AH356" s="5">
        <f t="shared" si="56"/>
        <v>202</v>
      </c>
      <c r="AI356" s="5">
        <f t="shared" si="57"/>
        <v>50.5</v>
      </c>
      <c r="AJ356" s="5">
        <v>46</v>
      </c>
      <c r="AK356" s="5">
        <v>58</v>
      </c>
      <c r="AL356" s="5">
        <v>57</v>
      </c>
      <c r="AM356" s="5">
        <v>84</v>
      </c>
      <c r="AN356" s="5">
        <f t="shared" si="58"/>
        <v>245</v>
      </c>
      <c r="AO356" s="5">
        <f t="shared" si="59"/>
        <v>61.25</v>
      </c>
      <c r="AP356" s="73"/>
      <c r="AQ356" s="111">
        <f>AVERAGE(Table6[[#This Row],[CA1_Average]],Table6[[#This Row],[CA2_Average]],Table6[[#This Row],[MID_Average]],Table6[[#This Row],[CA3_Average]])</f>
        <v>57.125</v>
      </c>
    </row>
    <row r="357" spans="1:43" ht="30">
      <c r="A357" s="99" t="s">
        <v>719</v>
      </c>
      <c r="B357" s="82" t="s">
        <v>720</v>
      </c>
      <c r="C357" s="4" t="s">
        <v>14</v>
      </c>
      <c r="D357" s="4" t="s">
        <v>3605</v>
      </c>
      <c r="E357" s="5">
        <v>11107549</v>
      </c>
      <c r="F357" s="5">
        <v>3540910076</v>
      </c>
      <c r="G357" s="83" t="s">
        <v>3606</v>
      </c>
      <c r="H357" s="6">
        <v>4</v>
      </c>
      <c r="I357" s="84">
        <v>300</v>
      </c>
      <c r="J357" s="79">
        <v>252</v>
      </c>
      <c r="K357" s="85">
        <v>0.84</v>
      </c>
      <c r="L357" s="11">
        <v>40000</v>
      </c>
      <c r="M357" s="5">
        <v>37917</v>
      </c>
      <c r="N357" s="12">
        <f t="shared" si="50"/>
        <v>38000</v>
      </c>
      <c r="O357" s="12">
        <f t="shared" si="51"/>
        <v>2000</v>
      </c>
      <c r="P357" s="4" t="s">
        <v>1838</v>
      </c>
      <c r="Q357" s="4" t="s">
        <v>2307</v>
      </c>
      <c r="R357" s="5">
        <v>39</v>
      </c>
      <c r="S357" s="5">
        <v>51</v>
      </c>
      <c r="T357" s="5">
        <v>61</v>
      </c>
      <c r="U357" s="5">
        <v>48</v>
      </c>
      <c r="V357" s="5">
        <f t="shared" si="52"/>
        <v>199</v>
      </c>
      <c r="W357" s="5">
        <f t="shared" si="53"/>
        <v>49.75</v>
      </c>
      <c r="X357" s="5">
        <v>45</v>
      </c>
      <c r="Y357" s="5">
        <v>52</v>
      </c>
      <c r="Z357" s="5">
        <v>54</v>
      </c>
      <c r="AA357" s="5">
        <v>35</v>
      </c>
      <c r="AB357" s="5">
        <f t="shared" si="54"/>
        <v>186</v>
      </c>
      <c r="AC357" s="5">
        <f t="shared" si="55"/>
        <v>46.5</v>
      </c>
      <c r="AD357" s="5">
        <v>72</v>
      </c>
      <c r="AE357" s="5">
        <v>97</v>
      </c>
      <c r="AF357" s="5">
        <v>84</v>
      </c>
      <c r="AG357" s="5">
        <v>55</v>
      </c>
      <c r="AH357" s="5">
        <f t="shared" si="56"/>
        <v>308</v>
      </c>
      <c r="AI357" s="5">
        <f t="shared" si="57"/>
        <v>77</v>
      </c>
      <c r="AJ357" s="5">
        <v>63</v>
      </c>
      <c r="AK357" s="5">
        <v>80</v>
      </c>
      <c r="AL357" s="5">
        <v>85</v>
      </c>
      <c r="AM357" s="5">
        <v>74</v>
      </c>
      <c r="AN357" s="5">
        <f t="shared" si="58"/>
        <v>302</v>
      </c>
      <c r="AO357" s="5">
        <f t="shared" si="59"/>
        <v>75.5</v>
      </c>
      <c r="AP357" s="73"/>
      <c r="AQ357" s="111">
        <f>AVERAGE(Table6[[#This Row],[CA1_Average]],Table6[[#This Row],[CA2_Average]],Table6[[#This Row],[MID_Average]],Table6[[#This Row],[CA3_Average]])</f>
        <v>62.1875</v>
      </c>
    </row>
    <row r="358" spans="1:43" ht="30">
      <c r="A358" s="99" t="s">
        <v>721</v>
      </c>
      <c r="B358" s="82" t="s">
        <v>722</v>
      </c>
      <c r="C358" s="4" t="s">
        <v>14</v>
      </c>
      <c r="D358" s="4" t="s">
        <v>3607</v>
      </c>
      <c r="E358" s="5">
        <v>11106678</v>
      </c>
      <c r="F358" s="5">
        <v>3541626441</v>
      </c>
      <c r="G358" s="83" t="s">
        <v>3608</v>
      </c>
      <c r="H358" s="6">
        <v>4</v>
      </c>
      <c r="I358" s="84">
        <v>300</v>
      </c>
      <c r="J358" s="79">
        <v>229</v>
      </c>
      <c r="K358" s="85">
        <v>0.76</v>
      </c>
      <c r="L358" s="11">
        <v>40000</v>
      </c>
      <c r="M358" s="5">
        <v>30211</v>
      </c>
      <c r="N358" s="12">
        <f t="shared" si="50"/>
        <v>30500</v>
      </c>
      <c r="O358" s="12">
        <f t="shared" si="51"/>
        <v>9500</v>
      </c>
      <c r="P358" s="4" t="s">
        <v>2142</v>
      </c>
      <c r="Q358" s="4" t="s">
        <v>2308</v>
      </c>
      <c r="R358" s="5">
        <v>67</v>
      </c>
      <c r="S358" s="5">
        <v>98</v>
      </c>
      <c r="T358" s="5">
        <v>50</v>
      </c>
      <c r="U358" s="5">
        <v>65</v>
      </c>
      <c r="V358" s="5">
        <f t="shared" si="52"/>
        <v>280</v>
      </c>
      <c r="W358" s="5">
        <f t="shared" si="53"/>
        <v>70</v>
      </c>
      <c r="X358" s="5">
        <v>86</v>
      </c>
      <c r="Y358" s="5">
        <v>99</v>
      </c>
      <c r="Z358" s="5">
        <v>48</v>
      </c>
      <c r="AA358" s="5">
        <v>45</v>
      </c>
      <c r="AB358" s="5">
        <f t="shared" si="54"/>
        <v>278</v>
      </c>
      <c r="AC358" s="5">
        <f t="shared" si="55"/>
        <v>69.5</v>
      </c>
      <c r="AD358" s="5">
        <v>52</v>
      </c>
      <c r="AE358" s="5">
        <v>75</v>
      </c>
      <c r="AF358" s="5">
        <v>68</v>
      </c>
      <c r="AG358" s="5">
        <v>40</v>
      </c>
      <c r="AH358" s="5">
        <f t="shared" si="56"/>
        <v>235</v>
      </c>
      <c r="AI358" s="5">
        <f t="shared" si="57"/>
        <v>58.75</v>
      </c>
      <c r="AJ358" s="5">
        <v>95</v>
      </c>
      <c r="AK358" s="5">
        <v>56</v>
      </c>
      <c r="AL358" s="5">
        <v>59</v>
      </c>
      <c r="AM358" s="5">
        <v>58</v>
      </c>
      <c r="AN358" s="5">
        <f t="shared" si="58"/>
        <v>268</v>
      </c>
      <c r="AO358" s="5">
        <f t="shared" si="59"/>
        <v>67</v>
      </c>
      <c r="AP358" s="73"/>
      <c r="AQ358" s="111">
        <f>AVERAGE(Table6[[#This Row],[CA1_Average]],Table6[[#This Row],[CA2_Average]],Table6[[#This Row],[MID_Average]],Table6[[#This Row],[CA3_Average]])</f>
        <v>66.3125</v>
      </c>
    </row>
    <row r="359" spans="1:43" ht="30">
      <c r="A359" s="99" t="s">
        <v>723</v>
      </c>
      <c r="B359" s="82" t="s">
        <v>724</v>
      </c>
      <c r="C359" s="4" t="s">
        <v>11</v>
      </c>
      <c r="D359" s="4" t="s">
        <v>3609</v>
      </c>
      <c r="E359" s="5">
        <v>11104776</v>
      </c>
      <c r="F359" s="5">
        <v>3541966267</v>
      </c>
      <c r="G359" s="83" t="s">
        <v>3610</v>
      </c>
      <c r="H359" s="6">
        <v>4</v>
      </c>
      <c r="I359" s="84">
        <v>300</v>
      </c>
      <c r="J359" s="79">
        <v>232</v>
      </c>
      <c r="K359" s="85">
        <v>0.77</v>
      </c>
      <c r="L359" s="11">
        <v>40000</v>
      </c>
      <c r="M359" s="5">
        <v>33256</v>
      </c>
      <c r="N359" s="12">
        <f t="shared" si="50"/>
        <v>33500</v>
      </c>
      <c r="O359" s="12">
        <f t="shared" si="51"/>
        <v>6500</v>
      </c>
      <c r="P359" s="4" t="s">
        <v>1935</v>
      </c>
      <c r="Q359" s="4" t="s">
        <v>2309</v>
      </c>
      <c r="R359" s="5">
        <v>95</v>
      </c>
      <c r="S359" s="5">
        <v>78</v>
      </c>
      <c r="T359" s="5">
        <v>89</v>
      </c>
      <c r="U359" s="5">
        <v>48</v>
      </c>
      <c r="V359" s="5">
        <f t="shared" si="52"/>
        <v>310</v>
      </c>
      <c r="W359" s="5">
        <f t="shared" si="53"/>
        <v>77.5</v>
      </c>
      <c r="X359" s="5">
        <v>48</v>
      </c>
      <c r="Y359" s="5">
        <v>43</v>
      </c>
      <c r="Z359" s="5">
        <v>44</v>
      </c>
      <c r="AA359" s="5">
        <v>48</v>
      </c>
      <c r="AB359" s="5">
        <f t="shared" si="54"/>
        <v>183</v>
      </c>
      <c r="AC359" s="5">
        <f t="shared" si="55"/>
        <v>45.75</v>
      </c>
      <c r="AD359" s="5">
        <v>49</v>
      </c>
      <c r="AE359" s="5">
        <v>57</v>
      </c>
      <c r="AF359" s="5">
        <v>35</v>
      </c>
      <c r="AG359" s="5">
        <v>90</v>
      </c>
      <c r="AH359" s="5">
        <f t="shared" si="56"/>
        <v>231</v>
      </c>
      <c r="AI359" s="5">
        <f t="shared" si="57"/>
        <v>57.75</v>
      </c>
      <c r="AJ359" s="5">
        <v>81</v>
      </c>
      <c r="AK359" s="5">
        <v>53</v>
      </c>
      <c r="AL359" s="5">
        <v>61</v>
      </c>
      <c r="AM359" s="5">
        <v>36</v>
      </c>
      <c r="AN359" s="5">
        <f t="shared" si="58"/>
        <v>231</v>
      </c>
      <c r="AO359" s="5">
        <f t="shared" si="59"/>
        <v>57.75</v>
      </c>
      <c r="AP359" s="73"/>
      <c r="AQ359" s="111">
        <f>AVERAGE(Table6[[#This Row],[CA1_Average]],Table6[[#This Row],[CA2_Average]],Table6[[#This Row],[MID_Average]],Table6[[#This Row],[CA3_Average]])</f>
        <v>59.6875</v>
      </c>
    </row>
    <row r="360" spans="1:43" ht="30">
      <c r="A360" s="99" t="s">
        <v>725</v>
      </c>
      <c r="B360" s="82" t="s">
        <v>726</v>
      </c>
      <c r="C360" s="4" t="s">
        <v>14</v>
      </c>
      <c r="D360" s="4" t="s">
        <v>3611</v>
      </c>
      <c r="E360" s="5">
        <v>11109985</v>
      </c>
      <c r="F360" s="5">
        <v>3550165965</v>
      </c>
      <c r="G360" s="83" t="s">
        <v>3612</v>
      </c>
      <c r="H360" s="6">
        <v>4</v>
      </c>
      <c r="I360" s="84">
        <v>300</v>
      </c>
      <c r="J360" s="79">
        <v>198</v>
      </c>
      <c r="K360" s="85">
        <v>0.66</v>
      </c>
      <c r="L360" s="11">
        <v>40000</v>
      </c>
      <c r="M360" s="5">
        <v>33802</v>
      </c>
      <c r="N360" s="12">
        <f t="shared" si="50"/>
        <v>34000</v>
      </c>
      <c r="O360" s="12">
        <f t="shared" si="51"/>
        <v>6000</v>
      </c>
      <c r="P360" s="4" t="s">
        <v>1846</v>
      </c>
      <c r="Q360" s="4" t="s">
        <v>2310</v>
      </c>
      <c r="R360" s="5">
        <v>63</v>
      </c>
      <c r="S360" s="5">
        <v>92</v>
      </c>
      <c r="T360" s="5">
        <v>70</v>
      </c>
      <c r="U360" s="5">
        <v>46</v>
      </c>
      <c r="V360" s="5">
        <f t="shared" si="52"/>
        <v>271</v>
      </c>
      <c r="W360" s="5">
        <f t="shared" si="53"/>
        <v>67.75</v>
      </c>
      <c r="X360" s="5">
        <v>98</v>
      </c>
      <c r="Y360" s="5">
        <v>84</v>
      </c>
      <c r="Z360" s="5">
        <v>67</v>
      </c>
      <c r="AA360" s="5">
        <v>96</v>
      </c>
      <c r="AB360" s="5">
        <f t="shared" si="54"/>
        <v>345</v>
      </c>
      <c r="AC360" s="5">
        <f t="shared" si="55"/>
        <v>86.25</v>
      </c>
      <c r="AD360" s="5">
        <v>48</v>
      </c>
      <c r="AE360" s="5">
        <v>35</v>
      </c>
      <c r="AF360" s="5">
        <v>62</v>
      </c>
      <c r="AG360" s="5">
        <v>78</v>
      </c>
      <c r="AH360" s="5">
        <f t="shared" si="56"/>
        <v>223</v>
      </c>
      <c r="AI360" s="5">
        <f t="shared" si="57"/>
        <v>55.75</v>
      </c>
      <c r="AJ360" s="5">
        <v>94</v>
      </c>
      <c r="AK360" s="5">
        <v>75</v>
      </c>
      <c r="AL360" s="5">
        <v>69</v>
      </c>
      <c r="AM360" s="5">
        <v>81</v>
      </c>
      <c r="AN360" s="5">
        <f t="shared" si="58"/>
        <v>319</v>
      </c>
      <c r="AO360" s="5">
        <f t="shared" si="59"/>
        <v>79.75</v>
      </c>
      <c r="AP360" s="73"/>
      <c r="AQ360" s="111">
        <f>AVERAGE(Table6[[#This Row],[CA1_Average]],Table6[[#This Row],[CA2_Average]],Table6[[#This Row],[MID_Average]],Table6[[#This Row],[CA3_Average]])</f>
        <v>72.375</v>
      </c>
    </row>
    <row r="361" spans="1:43" ht="30">
      <c r="A361" s="99" t="s">
        <v>727</v>
      </c>
      <c r="B361" s="82" t="s">
        <v>728</v>
      </c>
      <c r="C361" s="4" t="s">
        <v>14</v>
      </c>
      <c r="D361" s="4" t="s">
        <v>3613</v>
      </c>
      <c r="E361" s="5">
        <v>11108259</v>
      </c>
      <c r="F361" s="5">
        <v>3556958767</v>
      </c>
      <c r="G361" s="83" t="s">
        <v>3614</v>
      </c>
      <c r="H361" s="6">
        <v>4</v>
      </c>
      <c r="I361" s="84">
        <v>300</v>
      </c>
      <c r="J361" s="79">
        <v>252</v>
      </c>
      <c r="K361" s="85">
        <v>0.84</v>
      </c>
      <c r="L361" s="11">
        <v>40000</v>
      </c>
      <c r="M361" s="5">
        <v>29070</v>
      </c>
      <c r="N361" s="12">
        <f t="shared" si="50"/>
        <v>29500</v>
      </c>
      <c r="O361" s="12">
        <f t="shared" si="51"/>
        <v>10500</v>
      </c>
      <c r="P361" s="4" t="s">
        <v>2115</v>
      </c>
      <c r="Q361" s="4" t="s">
        <v>2311</v>
      </c>
      <c r="R361" s="5">
        <v>71</v>
      </c>
      <c r="S361" s="5">
        <v>42</v>
      </c>
      <c r="T361" s="5">
        <v>79</v>
      </c>
      <c r="U361" s="5">
        <v>37</v>
      </c>
      <c r="V361" s="5">
        <f t="shared" si="52"/>
        <v>229</v>
      </c>
      <c r="W361" s="5">
        <f t="shared" si="53"/>
        <v>57.25</v>
      </c>
      <c r="X361" s="5">
        <v>48</v>
      </c>
      <c r="Y361" s="5">
        <v>90</v>
      </c>
      <c r="Z361" s="5">
        <v>55</v>
      </c>
      <c r="AA361" s="5">
        <v>97</v>
      </c>
      <c r="AB361" s="5">
        <f t="shared" si="54"/>
        <v>290</v>
      </c>
      <c r="AC361" s="5">
        <f t="shared" si="55"/>
        <v>72.5</v>
      </c>
      <c r="AD361" s="5">
        <v>47</v>
      </c>
      <c r="AE361" s="5">
        <v>41</v>
      </c>
      <c r="AF361" s="5">
        <v>60</v>
      </c>
      <c r="AG361" s="5">
        <v>75</v>
      </c>
      <c r="AH361" s="5">
        <f t="shared" si="56"/>
        <v>223</v>
      </c>
      <c r="AI361" s="5">
        <f t="shared" si="57"/>
        <v>55.75</v>
      </c>
      <c r="AJ361" s="5">
        <v>41</v>
      </c>
      <c r="AK361" s="5">
        <v>44</v>
      </c>
      <c r="AL361" s="5">
        <v>35</v>
      </c>
      <c r="AM361" s="5">
        <v>85</v>
      </c>
      <c r="AN361" s="5">
        <f t="shared" si="58"/>
        <v>205</v>
      </c>
      <c r="AO361" s="5">
        <f t="shared" si="59"/>
        <v>51.25</v>
      </c>
      <c r="AP361" s="73"/>
      <c r="AQ361" s="111">
        <f>AVERAGE(Table6[[#This Row],[CA1_Average]],Table6[[#This Row],[CA2_Average]],Table6[[#This Row],[MID_Average]],Table6[[#This Row],[CA3_Average]])</f>
        <v>59.1875</v>
      </c>
    </row>
    <row r="362" spans="1:43" ht="30">
      <c r="A362" s="99" t="s">
        <v>729</v>
      </c>
      <c r="B362" s="82" t="s">
        <v>730</v>
      </c>
      <c r="C362" s="4" t="s">
        <v>14</v>
      </c>
      <c r="D362" s="4" t="s">
        <v>3615</v>
      </c>
      <c r="E362" s="5">
        <v>11108966</v>
      </c>
      <c r="F362" s="5">
        <v>3560048818</v>
      </c>
      <c r="G362" s="83" t="s">
        <v>3616</v>
      </c>
      <c r="H362" s="6">
        <v>4</v>
      </c>
      <c r="I362" s="84">
        <v>300</v>
      </c>
      <c r="J362" s="79">
        <v>245</v>
      </c>
      <c r="K362" s="85">
        <v>0.82</v>
      </c>
      <c r="L362" s="11">
        <v>40000</v>
      </c>
      <c r="M362" s="5">
        <v>31092</v>
      </c>
      <c r="N362" s="12">
        <f t="shared" si="50"/>
        <v>31500</v>
      </c>
      <c r="O362" s="12">
        <f t="shared" si="51"/>
        <v>8500</v>
      </c>
      <c r="P362" s="4" t="s">
        <v>1974</v>
      </c>
      <c r="Q362" s="4" t="s">
        <v>2312</v>
      </c>
      <c r="R362" s="5">
        <v>89</v>
      </c>
      <c r="S362" s="5">
        <v>62</v>
      </c>
      <c r="T362" s="5">
        <v>73</v>
      </c>
      <c r="U362" s="5">
        <v>88</v>
      </c>
      <c r="V362" s="5">
        <f t="shared" si="52"/>
        <v>312</v>
      </c>
      <c r="W362" s="5">
        <f t="shared" si="53"/>
        <v>78</v>
      </c>
      <c r="X362" s="5">
        <v>73</v>
      </c>
      <c r="Y362" s="5">
        <v>45</v>
      </c>
      <c r="Z362" s="5">
        <v>54</v>
      </c>
      <c r="AA362" s="5">
        <v>75</v>
      </c>
      <c r="AB362" s="5">
        <f t="shared" si="54"/>
        <v>247</v>
      </c>
      <c r="AC362" s="5">
        <f t="shared" si="55"/>
        <v>61.75</v>
      </c>
      <c r="AD362" s="5">
        <v>95</v>
      </c>
      <c r="AE362" s="5">
        <v>54</v>
      </c>
      <c r="AF362" s="5">
        <v>72</v>
      </c>
      <c r="AG362" s="5">
        <v>50</v>
      </c>
      <c r="AH362" s="5">
        <f t="shared" si="56"/>
        <v>271</v>
      </c>
      <c r="AI362" s="5">
        <f t="shared" si="57"/>
        <v>67.75</v>
      </c>
      <c r="AJ362" s="5">
        <v>93</v>
      </c>
      <c r="AK362" s="5">
        <v>88</v>
      </c>
      <c r="AL362" s="5">
        <v>62</v>
      </c>
      <c r="AM362" s="5">
        <v>43</v>
      </c>
      <c r="AN362" s="5">
        <f t="shared" si="58"/>
        <v>286</v>
      </c>
      <c r="AO362" s="5">
        <f t="shared" si="59"/>
        <v>71.5</v>
      </c>
      <c r="AP362" s="73"/>
      <c r="AQ362" s="111">
        <f>AVERAGE(Table6[[#This Row],[CA1_Average]],Table6[[#This Row],[CA2_Average]],Table6[[#This Row],[MID_Average]],Table6[[#This Row],[CA3_Average]])</f>
        <v>69.75</v>
      </c>
    </row>
    <row r="363" spans="1:43" ht="30">
      <c r="A363" s="99" t="s">
        <v>731</v>
      </c>
      <c r="B363" s="82" t="s">
        <v>732</v>
      </c>
      <c r="C363" s="4" t="s">
        <v>11</v>
      </c>
      <c r="D363" s="4" t="s">
        <v>3617</v>
      </c>
      <c r="E363" s="5">
        <v>11107039</v>
      </c>
      <c r="F363" s="5">
        <v>3584320417</v>
      </c>
      <c r="G363" s="83" t="s">
        <v>3618</v>
      </c>
      <c r="H363" s="6">
        <v>4</v>
      </c>
      <c r="I363" s="84">
        <v>300</v>
      </c>
      <c r="J363" s="79">
        <v>242</v>
      </c>
      <c r="K363" s="85">
        <v>0.81</v>
      </c>
      <c r="L363" s="11">
        <v>40000</v>
      </c>
      <c r="M363" s="5">
        <v>28227</v>
      </c>
      <c r="N363" s="12">
        <f t="shared" si="50"/>
        <v>28500</v>
      </c>
      <c r="O363" s="12">
        <f t="shared" si="51"/>
        <v>11500</v>
      </c>
      <c r="P363" s="4" t="s">
        <v>2080</v>
      </c>
      <c r="Q363" s="4" t="s">
        <v>2313</v>
      </c>
      <c r="R363" s="5">
        <v>97</v>
      </c>
      <c r="S363" s="5">
        <v>63</v>
      </c>
      <c r="T363" s="5">
        <v>49</v>
      </c>
      <c r="U363" s="5">
        <v>55</v>
      </c>
      <c r="V363" s="5">
        <f t="shared" si="52"/>
        <v>264</v>
      </c>
      <c r="W363" s="5">
        <f t="shared" si="53"/>
        <v>66</v>
      </c>
      <c r="X363" s="5">
        <v>76</v>
      </c>
      <c r="Y363" s="5">
        <v>54</v>
      </c>
      <c r="Z363" s="5">
        <v>45</v>
      </c>
      <c r="AA363" s="5">
        <v>92</v>
      </c>
      <c r="AB363" s="5">
        <f t="shared" si="54"/>
        <v>267</v>
      </c>
      <c r="AC363" s="5">
        <f t="shared" si="55"/>
        <v>66.75</v>
      </c>
      <c r="AD363" s="5">
        <v>82</v>
      </c>
      <c r="AE363" s="5">
        <v>54</v>
      </c>
      <c r="AF363" s="5">
        <v>72</v>
      </c>
      <c r="AG363" s="5">
        <v>63</v>
      </c>
      <c r="AH363" s="5">
        <f t="shared" si="56"/>
        <v>271</v>
      </c>
      <c r="AI363" s="5">
        <f t="shared" si="57"/>
        <v>67.75</v>
      </c>
      <c r="AJ363" s="5">
        <v>58</v>
      </c>
      <c r="AK363" s="5">
        <v>49</v>
      </c>
      <c r="AL363" s="5">
        <v>85</v>
      </c>
      <c r="AM363" s="5">
        <v>66</v>
      </c>
      <c r="AN363" s="5">
        <f t="shared" si="58"/>
        <v>258</v>
      </c>
      <c r="AO363" s="5">
        <f t="shared" si="59"/>
        <v>64.5</v>
      </c>
      <c r="AP363" s="73"/>
      <c r="AQ363" s="111">
        <f>AVERAGE(Table6[[#This Row],[CA1_Average]],Table6[[#This Row],[CA2_Average]],Table6[[#This Row],[MID_Average]],Table6[[#This Row],[CA3_Average]])</f>
        <v>66.25</v>
      </c>
    </row>
    <row r="364" spans="1:43" ht="30">
      <c r="A364" s="99" t="s">
        <v>733</v>
      </c>
      <c r="B364" s="82" t="s">
        <v>734</v>
      </c>
      <c r="C364" s="4" t="s">
        <v>11</v>
      </c>
      <c r="D364" s="4" t="s">
        <v>3619</v>
      </c>
      <c r="E364" s="5">
        <v>11107591</v>
      </c>
      <c r="F364" s="5">
        <v>3593892719</v>
      </c>
      <c r="G364" s="83" t="s">
        <v>3620</v>
      </c>
      <c r="H364" s="6">
        <v>4</v>
      </c>
      <c r="I364" s="84">
        <v>300</v>
      </c>
      <c r="J364" s="79">
        <v>240</v>
      </c>
      <c r="K364" s="86">
        <v>0.8</v>
      </c>
      <c r="L364" s="11">
        <v>40000</v>
      </c>
      <c r="M364" s="5">
        <v>36444</v>
      </c>
      <c r="N364" s="12">
        <f t="shared" si="50"/>
        <v>36500</v>
      </c>
      <c r="O364" s="12">
        <f t="shared" si="51"/>
        <v>3500</v>
      </c>
      <c r="P364" s="4" t="s">
        <v>1852</v>
      </c>
      <c r="Q364" s="4" t="s">
        <v>2314</v>
      </c>
      <c r="R364" s="5">
        <v>73</v>
      </c>
      <c r="S364" s="5">
        <v>59</v>
      </c>
      <c r="T364" s="5">
        <v>44</v>
      </c>
      <c r="U364" s="5">
        <v>95</v>
      </c>
      <c r="V364" s="5">
        <f t="shared" si="52"/>
        <v>271</v>
      </c>
      <c r="W364" s="5">
        <f t="shared" si="53"/>
        <v>67.75</v>
      </c>
      <c r="X364" s="5">
        <v>48</v>
      </c>
      <c r="Y364" s="5">
        <v>60</v>
      </c>
      <c r="Z364" s="5">
        <v>75</v>
      </c>
      <c r="AA364" s="5">
        <v>96</v>
      </c>
      <c r="AB364" s="5">
        <f t="shared" si="54"/>
        <v>279</v>
      </c>
      <c r="AC364" s="5">
        <f t="shared" si="55"/>
        <v>69.75</v>
      </c>
      <c r="AD364" s="5">
        <v>94</v>
      </c>
      <c r="AE364" s="5">
        <v>75</v>
      </c>
      <c r="AF364" s="5">
        <v>69</v>
      </c>
      <c r="AG364" s="5">
        <v>99</v>
      </c>
      <c r="AH364" s="5">
        <f t="shared" si="56"/>
        <v>337</v>
      </c>
      <c r="AI364" s="5">
        <f t="shared" si="57"/>
        <v>84.25</v>
      </c>
      <c r="AJ364" s="5">
        <v>96</v>
      </c>
      <c r="AK364" s="5">
        <v>35</v>
      </c>
      <c r="AL364" s="5">
        <v>43</v>
      </c>
      <c r="AM364" s="5">
        <v>46</v>
      </c>
      <c r="AN364" s="5">
        <f t="shared" si="58"/>
        <v>220</v>
      </c>
      <c r="AO364" s="5">
        <f t="shared" si="59"/>
        <v>55</v>
      </c>
      <c r="AP364" s="73"/>
      <c r="AQ364" s="111">
        <f>AVERAGE(Table6[[#This Row],[CA1_Average]],Table6[[#This Row],[CA2_Average]],Table6[[#This Row],[MID_Average]],Table6[[#This Row],[CA3_Average]])</f>
        <v>69.1875</v>
      </c>
    </row>
    <row r="365" spans="1:43" ht="30">
      <c r="A365" s="99" t="s">
        <v>735</v>
      </c>
      <c r="B365" s="82" t="s">
        <v>736</v>
      </c>
      <c r="C365" s="4" t="s">
        <v>11</v>
      </c>
      <c r="D365" s="4" t="s">
        <v>3621</v>
      </c>
      <c r="E365" s="5">
        <v>11105694</v>
      </c>
      <c r="F365" s="5">
        <v>3598488902</v>
      </c>
      <c r="G365" s="83" t="s">
        <v>3622</v>
      </c>
      <c r="H365" s="6">
        <v>4</v>
      </c>
      <c r="I365" s="84">
        <v>300</v>
      </c>
      <c r="J365" s="79">
        <v>274</v>
      </c>
      <c r="K365" s="85">
        <v>0.91</v>
      </c>
      <c r="L365" s="11">
        <v>40000</v>
      </c>
      <c r="M365" s="5">
        <v>31612</v>
      </c>
      <c r="N365" s="12">
        <f t="shared" si="50"/>
        <v>32000</v>
      </c>
      <c r="O365" s="12">
        <f t="shared" si="51"/>
        <v>8000</v>
      </c>
      <c r="P365" s="4" t="s">
        <v>1978</v>
      </c>
      <c r="Q365" s="4" t="s">
        <v>2315</v>
      </c>
      <c r="R365" s="5">
        <v>77</v>
      </c>
      <c r="S365" s="5">
        <v>35</v>
      </c>
      <c r="T365" s="5">
        <v>93</v>
      </c>
      <c r="U365" s="5">
        <v>36</v>
      </c>
      <c r="V365" s="5">
        <f t="shared" si="52"/>
        <v>241</v>
      </c>
      <c r="W365" s="5">
        <f t="shared" si="53"/>
        <v>60.25</v>
      </c>
      <c r="X365" s="5">
        <v>43</v>
      </c>
      <c r="Y365" s="5">
        <v>73</v>
      </c>
      <c r="Z365" s="5">
        <v>35</v>
      </c>
      <c r="AA365" s="5">
        <v>43</v>
      </c>
      <c r="AB365" s="5">
        <f t="shared" si="54"/>
        <v>194</v>
      </c>
      <c r="AC365" s="5">
        <f t="shared" si="55"/>
        <v>48.5</v>
      </c>
      <c r="AD365" s="5">
        <v>36</v>
      </c>
      <c r="AE365" s="5">
        <v>45</v>
      </c>
      <c r="AF365" s="5">
        <v>61</v>
      </c>
      <c r="AG365" s="5">
        <v>67</v>
      </c>
      <c r="AH365" s="5">
        <f t="shared" si="56"/>
        <v>209</v>
      </c>
      <c r="AI365" s="5">
        <f t="shared" si="57"/>
        <v>52.25</v>
      </c>
      <c r="AJ365" s="5">
        <v>79</v>
      </c>
      <c r="AK365" s="5">
        <v>37</v>
      </c>
      <c r="AL365" s="5">
        <v>45</v>
      </c>
      <c r="AM365" s="5">
        <v>79</v>
      </c>
      <c r="AN365" s="5">
        <f t="shared" si="58"/>
        <v>240</v>
      </c>
      <c r="AO365" s="5">
        <f t="shared" si="59"/>
        <v>60</v>
      </c>
      <c r="AP365" s="73"/>
      <c r="AQ365" s="111">
        <f>AVERAGE(Table6[[#This Row],[CA1_Average]],Table6[[#This Row],[CA2_Average]],Table6[[#This Row],[MID_Average]],Table6[[#This Row],[CA3_Average]])</f>
        <v>55.25</v>
      </c>
    </row>
    <row r="366" spans="1:43" ht="30">
      <c r="A366" s="99" t="s">
        <v>737</v>
      </c>
      <c r="B366" s="82" t="s">
        <v>738</v>
      </c>
      <c r="C366" s="4" t="s">
        <v>11</v>
      </c>
      <c r="D366" s="4" t="s">
        <v>3623</v>
      </c>
      <c r="E366" s="5">
        <v>11100753</v>
      </c>
      <c r="F366" s="5">
        <v>3600243824</v>
      </c>
      <c r="G366" s="83" t="s">
        <v>3624</v>
      </c>
      <c r="H366" s="6">
        <v>4</v>
      </c>
      <c r="I366" s="84">
        <v>300</v>
      </c>
      <c r="J366" s="79">
        <v>230</v>
      </c>
      <c r="K366" s="85">
        <v>0.77</v>
      </c>
      <c r="L366" s="11">
        <v>40000</v>
      </c>
      <c r="M366" s="5">
        <v>28427</v>
      </c>
      <c r="N366" s="12">
        <f t="shared" si="50"/>
        <v>28500</v>
      </c>
      <c r="O366" s="12">
        <f t="shared" si="51"/>
        <v>11500</v>
      </c>
      <c r="P366" s="4" t="s">
        <v>1941</v>
      </c>
      <c r="Q366" s="4" t="s">
        <v>2316</v>
      </c>
      <c r="R366" s="5">
        <v>45</v>
      </c>
      <c r="S366" s="5">
        <v>40</v>
      </c>
      <c r="T366" s="5">
        <v>58</v>
      </c>
      <c r="U366" s="5">
        <v>89</v>
      </c>
      <c r="V366" s="5">
        <f t="shared" si="52"/>
        <v>232</v>
      </c>
      <c r="W366" s="5">
        <f t="shared" si="53"/>
        <v>58</v>
      </c>
      <c r="X366" s="5">
        <v>64</v>
      </c>
      <c r="Y366" s="5">
        <v>62</v>
      </c>
      <c r="Z366" s="5">
        <v>61</v>
      </c>
      <c r="AA366" s="5">
        <v>69</v>
      </c>
      <c r="AB366" s="5">
        <f t="shared" si="54"/>
        <v>256</v>
      </c>
      <c r="AC366" s="5">
        <f t="shared" si="55"/>
        <v>64</v>
      </c>
      <c r="AD366" s="5">
        <v>54</v>
      </c>
      <c r="AE366" s="5">
        <v>69</v>
      </c>
      <c r="AF366" s="5">
        <v>90</v>
      </c>
      <c r="AG366" s="5">
        <v>41</v>
      </c>
      <c r="AH366" s="5">
        <f t="shared" si="56"/>
        <v>254</v>
      </c>
      <c r="AI366" s="5">
        <f t="shared" si="57"/>
        <v>63.5</v>
      </c>
      <c r="AJ366" s="5">
        <v>91</v>
      </c>
      <c r="AK366" s="5">
        <v>95</v>
      </c>
      <c r="AL366" s="5">
        <v>70</v>
      </c>
      <c r="AM366" s="5">
        <v>47</v>
      </c>
      <c r="AN366" s="5">
        <f t="shared" si="58"/>
        <v>303</v>
      </c>
      <c r="AO366" s="5">
        <f t="shared" si="59"/>
        <v>75.75</v>
      </c>
      <c r="AP366" s="73"/>
      <c r="AQ366" s="111">
        <f>AVERAGE(Table6[[#This Row],[CA1_Average]],Table6[[#This Row],[CA2_Average]],Table6[[#This Row],[MID_Average]],Table6[[#This Row],[CA3_Average]])</f>
        <v>65.3125</v>
      </c>
    </row>
    <row r="367" spans="1:43" ht="30">
      <c r="A367" s="99" t="s">
        <v>739</v>
      </c>
      <c r="B367" s="82" t="s">
        <v>740</v>
      </c>
      <c r="C367" s="4" t="s">
        <v>11</v>
      </c>
      <c r="D367" s="4" t="s">
        <v>3575</v>
      </c>
      <c r="E367" s="5">
        <v>11100264</v>
      </c>
      <c r="F367" s="5">
        <v>3601192280</v>
      </c>
      <c r="G367" s="83" t="s">
        <v>3625</v>
      </c>
      <c r="H367" s="6">
        <v>4</v>
      </c>
      <c r="I367" s="84">
        <v>300</v>
      </c>
      <c r="J367" s="79">
        <v>200</v>
      </c>
      <c r="K367" s="85">
        <v>0.67</v>
      </c>
      <c r="L367" s="11">
        <v>40000</v>
      </c>
      <c r="M367" s="5">
        <v>35594</v>
      </c>
      <c r="N367" s="12">
        <f t="shared" si="50"/>
        <v>36000</v>
      </c>
      <c r="O367" s="12">
        <f t="shared" si="51"/>
        <v>4000</v>
      </c>
      <c r="P367" s="4" t="s">
        <v>2058</v>
      </c>
      <c r="Q367" s="4" t="s">
        <v>2317</v>
      </c>
      <c r="R367" s="5">
        <v>54</v>
      </c>
      <c r="S367" s="5">
        <v>78</v>
      </c>
      <c r="T367" s="5">
        <v>62</v>
      </c>
      <c r="U367" s="5">
        <v>38</v>
      </c>
      <c r="V367" s="5">
        <f t="shared" si="52"/>
        <v>232</v>
      </c>
      <c r="W367" s="5">
        <f t="shared" si="53"/>
        <v>58</v>
      </c>
      <c r="X367" s="5">
        <v>41</v>
      </c>
      <c r="Y367" s="5">
        <v>89</v>
      </c>
      <c r="Z367" s="5">
        <v>51</v>
      </c>
      <c r="AA367" s="5">
        <v>85</v>
      </c>
      <c r="AB367" s="5">
        <f t="shared" si="54"/>
        <v>266</v>
      </c>
      <c r="AC367" s="5">
        <f t="shared" si="55"/>
        <v>66.5</v>
      </c>
      <c r="AD367" s="5">
        <v>74</v>
      </c>
      <c r="AE367" s="5">
        <v>52</v>
      </c>
      <c r="AF367" s="5">
        <v>42</v>
      </c>
      <c r="AG367" s="5">
        <v>59</v>
      </c>
      <c r="AH367" s="5">
        <f t="shared" si="56"/>
        <v>227</v>
      </c>
      <c r="AI367" s="5">
        <f t="shared" si="57"/>
        <v>56.75</v>
      </c>
      <c r="AJ367" s="5">
        <v>79</v>
      </c>
      <c r="AK367" s="5">
        <v>97</v>
      </c>
      <c r="AL367" s="5">
        <v>87</v>
      </c>
      <c r="AM367" s="5">
        <v>40</v>
      </c>
      <c r="AN367" s="5">
        <f t="shared" si="58"/>
        <v>303</v>
      </c>
      <c r="AO367" s="5">
        <f t="shared" si="59"/>
        <v>75.75</v>
      </c>
      <c r="AP367" s="73"/>
      <c r="AQ367" s="111">
        <f>AVERAGE(Table6[[#This Row],[CA1_Average]],Table6[[#This Row],[CA2_Average]],Table6[[#This Row],[MID_Average]],Table6[[#This Row],[CA3_Average]])</f>
        <v>64.25</v>
      </c>
    </row>
    <row r="368" spans="1:43" ht="30">
      <c r="A368" s="99" t="s">
        <v>741</v>
      </c>
      <c r="B368" s="82" t="s">
        <v>742</v>
      </c>
      <c r="C368" s="4" t="s">
        <v>11</v>
      </c>
      <c r="D368" s="4" t="s">
        <v>3626</v>
      </c>
      <c r="E368" s="5">
        <v>11104513</v>
      </c>
      <c r="F368" s="5">
        <v>3614429238</v>
      </c>
      <c r="G368" s="83" t="s">
        <v>3627</v>
      </c>
      <c r="H368" s="6">
        <v>4</v>
      </c>
      <c r="I368" s="84">
        <v>300</v>
      </c>
      <c r="J368" s="79">
        <v>203</v>
      </c>
      <c r="K368" s="85">
        <v>0.68</v>
      </c>
      <c r="L368" s="11">
        <v>40000</v>
      </c>
      <c r="M368" s="5">
        <v>35423</v>
      </c>
      <c r="N368" s="12">
        <f t="shared" si="50"/>
        <v>35500</v>
      </c>
      <c r="O368" s="12">
        <f t="shared" si="51"/>
        <v>4500</v>
      </c>
      <c r="P368" s="4" t="s">
        <v>1945</v>
      </c>
      <c r="Q368" s="4" t="s">
        <v>2318</v>
      </c>
      <c r="R368" s="5">
        <v>95</v>
      </c>
      <c r="S368" s="5">
        <v>66</v>
      </c>
      <c r="T368" s="5">
        <v>65</v>
      </c>
      <c r="U368" s="5">
        <v>80</v>
      </c>
      <c r="V368" s="5">
        <f t="shared" si="52"/>
        <v>306</v>
      </c>
      <c r="W368" s="5">
        <f t="shared" si="53"/>
        <v>76.5</v>
      </c>
      <c r="X368" s="5">
        <v>91</v>
      </c>
      <c r="Y368" s="5">
        <v>71</v>
      </c>
      <c r="Z368" s="5">
        <v>44</v>
      </c>
      <c r="AA368" s="5">
        <v>58</v>
      </c>
      <c r="AB368" s="5">
        <f t="shared" si="54"/>
        <v>264</v>
      </c>
      <c r="AC368" s="5">
        <f t="shared" si="55"/>
        <v>66</v>
      </c>
      <c r="AD368" s="5">
        <v>88</v>
      </c>
      <c r="AE368" s="5">
        <v>92</v>
      </c>
      <c r="AF368" s="5">
        <v>65</v>
      </c>
      <c r="AG368" s="5">
        <v>58</v>
      </c>
      <c r="AH368" s="5">
        <f t="shared" si="56"/>
        <v>303</v>
      </c>
      <c r="AI368" s="5">
        <f t="shared" si="57"/>
        <v>75.75</v>
      </c>
      <c r="AJ368" s="5">
        <v>94</v>
      </c>
      <c r="AK368" s="5">
        <v>58</v>
      </c>
      <c r="AL368" s="5">
        <v>86</v>
      </c>
      <c r="AM368" s="5">
        <v>83</v>
      </c>
      <c r="AN368" s="5">
        <f t="shared" si="58"/>
        <v>321</v>
      </c>
      <c r="AO368" s="5">
        <f t="shared" si="59"/>
        <v>80.25</v>
      </c>
      <c r="AP368" s="73"/>
      <c r="AQ368" s="111">
        <f>AVERAGE(Table6[[#This Row],[CA1_Average]],Table6[[#This Row],[CA2_Average]],Table6[[#This Row],[MID_Average]],Table6[[#This Row],[CA3_Average]])</f>
        <v>74.625</v>
      </c>
    </row>
    <row r="369" spans="1:43" ht="30">
      <c r="A369" s="99" t="s">
        <v>743</v>
      </c>
      <c r="B369" s="82" t="s">
        <v>744</v>
      </c>
      <c r="C369" s="4" t="s">
        <v>11</v>
      </c>
      <c r="D369" s="4" t="s">
        <v>3486</v>
      </c>
      <c r="E369" s="5">
        <v>11109712</v>
      </c>
      <c r="F369" s="5">
        <v>3617011319</v>
      </c>
      <c r="G369" s="83" t="s">
        <v>3628</v>
      </c>
      <c r="H369" s="6">
        <v>4</v>
      </c>
      <c r="I369" s="84">
        <v>300</v>
      </c>
      <c r="J369" s="79">
        <v>238</v>
      </c>
      <c r="K369" s="85">
        <v>0.79</v>
      </c>
      <c r="L369" s="11">
        <v>40000</v>
      </c>
      <c r="M369" s="5">
        <v>35084</v>
      </c>
      <c r="N369" s="12">
        <f t="shared" si="50"/>
        <v>35500</v>
      </c>
      <c r="O369" s="12">
        <f t="shared" si="51"/>
        <v>4500</v>
      </c>
      <c r="P369" s="4" t="s">
        <v>1900</v>
      </c>
      <c r="Q369" s="4" t="s">
        <v>2319</v>
      </c>
      <c r="R369" s="5">
        <v>63</v>
      </c>
      <c r="S369" s="5">
        <v>46</v>
      </c>
      <c r="T369" s="5">
        <v>64</v>
      </c>
      <c r="U369" s="5">
        <v>50</v>
      </c>
      <c r="V369" s="5">
        <f t="shared" si="52"/>
        <v>223</v>
      </c>
      <c r="W369" s="5">
        <f t="shared" si="53"/>
        <v>55.75</v>
      </c>
      <c r="X369" s="5">
        <v>66</v>
      </c>
      <c r="Y369" s="5">
        <v>95</v>
      </c>
      <c r="Z369" s="5">
        <v>93</v>
      </c>
      <c r="AA369" s="5">
        <v>67</v>
      </c>
      <c r="AB369" s="5">
        <f t="shared" si="54"/>
        <v>321</v>
      </c>
      <c r="AC369" s="5">
        <f t="shared" si="55"/>
        <v>80.25</v>
      </c>
      <c r="AD369" s="5">
        <v>47</v>
      </c>
      <c r="AE369" s="5">
        <v>93</v>
      </c>
      <c r="AF369" s="5">
        <v>40</v>
      </c>
      <c r="AG369" s="5">
        <v>55</v>
      </c>
      <c r="AH369" s="5">
        <f t="shared" si="56"/>
        <v>235</v>
      </c>
      <c r="AI369" s="5">
        <f t="shared" si="57"/>
        <v>58.75</v>
      </c>
      <c r="AJ369" s="5">
        <v>63</v>
      </c>
      <c r="AK369" s="5">
        <v>99</v>
      </c>
      <c r="AL369" s="5">
        <v>77</v>
      </c>
      <c r="AM369" s="5">
        <v>65</v>
      </c>
      <c r="AN369" s="5">
        <f t="shared" si="58"/>
        <v>304</v>
      </c>
      <c r="AO369" s="5">
        <f t="shared" si="59"/>
        <v>76</v>
      </c>
      <c r="AP369" s="73"/>
      <c r="AQ369" s="111">
        <f>AVERAGE(Table6[[#This Row],[CA1_Average]],Table6[[#This Row],[CA2_Average]],Table6[[#This Row],[MID_Average]],Table6[[#This Row],[CA3_Average]])</f>
        <v>67.6875</v>
      </c>
    </row>
    <row r="370" spans="1:43" ht="30">
      <c r="A370" s="99" t="s">
        <v>745</v>
      </c>
      <c r="B370" s="82" t="s">
        <v>746</v>
      </c>
      <c r="C370" s="4" t="s">
        <v>11</v>
      </c>
      <c r="D370" s="4" t="s">
        <v>3629</v>
      </c>
      <c r="E370" s="5">
        <v>11109335</v>
      </c>
      <c r="F370" s="5">
        <v>3623888078</v>
      </c>
      <c r="G370" s="83" t="s">
        <v>3630</v>
      </c>
      <c r="H370" s="6">
        <v>5</v>
      </c>
      <c r="I370" s="84">
        <v>300</v>
      </c>
      <c r="J370" s="79">
        <v>247</v>
      </c>
      <c r="K370" s="85">
        <v>0.82</v>
      </c>
      <c r="L370" s="11">
        <v>50000</v>
      </c>
      <c r="M370" s="5">
        <v>46144</v>
      </c>
      <c r="N370" s="12">
        <f t="shared" si="50"/>
        <v>46500</v>
      </c>
      <c r="O370" s="12">
        <f t="shared" si="51"/>
        <v>3500</v>
      </c>
      <c r="P370" s="4" t="s">
        <v>1904</v>
      </c>
      <c r="Q370" s="4" t="s">
        <v>2320</v>
      </c>
      <c r="R370" s="5">
        <v>49</v>
      </c>
      <c r="S370" s="5">
        <v>56</v>
      </c>
      <c r="T370" s="5">
        <v>38</v>
      </c>
      <c r="U370" s="5">
        <v>42</v>
      </c>
      <c r="V370" s="5">
        <f t="shared" si="52"/>
        <v>185</v>
      </c>
      <c r="W370" s="5">
        <f t="shared" si="53"/>
        <v>46.25</v>
      </c>
      <c r="X370" s="5">
        <v>99</v>
      </c>
      <c r="Y370" s="5">
        <v>87</v>
      </c>
      <c r="Z370" s="5">
        <v>82</v>
      </c>
      <c r="AA370" s="5">
        <v>45</v>
      </c>
      <c r="AB370" s="5">
        <f t="shared" si="54"/>
        <v>313</v>
      </c>
      <c r="AC370" s="5">
        <f t="shared" si="55"/>
        <v>78.25</v>
      </c>
      <c r="AD370" s="5">
        <v>94</v>
      </c>
      <c r="AE370" s="5">
        <v>92</v>
      </c>
      <c r="AF370" s="5">
        <v>99</v>
      </c>
      <c r="AG370" s="5">
        <v>72</v>
      </c>
      <c r="AH370" s="5">
        <f t="shared" si="56"/>
        <v>357</v>
      </c>
      <c r="AI370" s="5">
        <f t="shared" si="57"/>
        <v>89.25</v>
      </c>
      <c r="AJ370" s="5">
        <v>68</v>
      </c>
      <c r="AK370" s="5">
        <v>90</v>
      </c>
      <c r="AL370" s="5">
        <v>65</v>
      </c>
      <c r="AM370" s="5">
        <v>72</v>
      </c>
      <c r="AN370" s="5">
        <f t="shared" si="58"/>
        <v>295</v>
      </c>
      <c r="AO370" s="5">
        <f t="shared" si="59"/>
        <v>73.75</v>
      </c>
      <c r="AP370" s="73"/>
      <c r="AQ370" s="111">
        <f>AVERAGE(Table6[[#This Row],[CA1_Average]],Table6[[#This Row],[CA2_Average]],Table6[[#This Row],[MID_Average]],Table6[[#This Row],[CA3_Average]])</f>
        <v>71.875</v>
      </c>
    </row>
    <row r="371" spans="1:43" ht="30">
      <c r="A371" s="99" t="s">
        <v>747</v>
      </c>
      <c r="B371" s="82" t="s">
        <v>748</v>
      </c>
      <c r="C371" s="4" t="s">
        <v>11</v>
      </c>
      <c r="D371" s="4" t="s">
        <v>3631</v>
      </c>
      <c r="E371" s="5">
        <v>11101491</v>
      </c>
      <c r="F371" s="5">
        <v>3648536348</v>
      </c>
      <c r="G371" s="83" t="s">
        <v>3632</v>
      </c>
      <c r="H371" s="6">
        <v>5</v>
      </c>
      <c r="I371" s="84">
        <v>300</v>
      </c>
      <c r="J371" s="79">
        <v>242</v>
      </c>
      <c r="K371" s="85">
        <v>0.81</v>
      </c>
      <c r="L371" s="11">
        <v>50000</v>
      </c>
      <c r="M371" s="5">
        <v>38593</v>
      </c>
      <c r="N371" s="12">
        <f t="shared" si="50"/>
        <v>39000</v>
      </c>
      <c r="O371" s="12">
        <f t="shared" si="51"/>
        <v>11000</v>
      </c>
      <c r="P371" s="4" t="s">
        <v>1868</v>
      </c>
      <c r="Q371" s="4" t="s">
        <v>2321</v>
      </c>
      <c r="R371" s="5">
        <v>55</v>
      </c>
      <c r="S371" s="5">
        <v>62</v>
      </c>
      <c r="T371" s="5">
        <v>91</v>
      </c>
      <c r="U371" s="5">
        <v>66</v>
      </c>
      <c r="V371" s="5">
        <f t="shared" si="52"/>
        <v>274</v>
      </c>
      <c r="W371" s="5">
        <f t="shared" si="53"/>
        <v>68.5</v>
      </c>
      <c r="X371" s="5">
        <v>52</v>
      </c>
      <c r="Y371" s="5">
        <v>58</v>
      </c>
      <c r="Z371" s="5">
        <v>40</v>
      </c>
      <c r="AA371" s="5">
        <v>64</v>
      </c>
      <c r="AB371" s="5">
        <f t="shared" si="54"/>
        <v>214</v>
      </c>
      <c r="AC371" s="5">
        <f t="shared" si="55"/>
        <v>53.5</v>
      </c>
      <c r="AD371" s="5">
        <v>57</v>
      </c>
      <c r="AE371" s="5">
        <v>79</v>
      </c>
      <c r="AF371" s="5">
        <v>56</v>
      </c>
      <c r="AG371" s="5">
        <v>76</v>
      </c>
      <c r="AH371" s="5">
        <f t="shared" si="56"/>
        <v>268</v>
      </c>
      <c r="AI371" s="5">
        <f t="shared" si="57"/>
        <v>67</v>
      </c>
      <c r="AJ371" s="5">
        <v>55</v>
      </c>
      <c r="AK371" s="5">
        <v>51</v>
      </c>
      <c r="AL371" s="5">
        <v>73</v>
      </c>
      <c r="AM371" s="5">
        <v>97</v>
      </c>
      <c r="AN371" s="5">
        <f t="shared" si="58"/>
        <v>276</v>
      </c>
      <c r="AO371" s="5">
        <f t="shared" si="59"/>
        <v>69</v>
      </c>
      <c r="AP371" s="73"/>
      <c r="AQ371" s="111">
        <f>AVERAGE(Table6[[#This Row],[CA1_Average]],Table6[[#This Row],[CA2_Average]],Table6[[#This Row],[MID_Average]],Table6[[#This Row],[CA3_Average]])</f>
        <v>64.5</v>
      </c>
    </row>
    <row r="372" spans="1:43" ht="30">
      <c r="A372" s="99" t="s">
        <v>749</v>
      </c>
      <c r="B372" s="82" t="s">
        <v>750</v>
      </c>
      <c r="C372" s="4" t="s">
        <v>14</v>
      </c>
      <c r="D372" s="4" t="s">
        <v>3633</v>
      </c>
      <c r="E372" s="5">
        <v>11104532</v>
      </c>
      <c r="F372" s="5">
        <v>3664875473</v>
      </c>
      <c r="G372" s="83" t="s">
        <v>3634</v>
      </c>
      <c r="H372" s="6">
        <v>5</v>
      </c>
      <c r="I372" s="84">
        <v>300</v>
      </c>
      <c r="J372" s="79">
        <v>258</v>
      </c>
      <c r="K372" s="85">
        <v>0.86</v>
      </c>
      <c r="L372" s="11">
        <v>50000</v>
      </c>
      <c r="M372" s="5">
        <v>41869</v>
      </c>
      <c r="N372" s="12">
        <f t="shared" si="50"/>
        <v>42000</v>
      </c>
      <c r="O372" s="12">
        <f t="shared" si="51"/>
        <v>8000</v>
      </c>
      <c r="P372" s="4" t="s">
        <v>1916</v>
      </c>
      <c r="Q372" s="4" t="s">
        <v>2322</v>
      </c>
      <c r="R372" s="5">
        <v>49</v>
      </c>
      <c r="S372" s="5">
        <v>63</v>
      </c>
      <c r="T372" s="5">
        <v>92</v>
      </c>
      <c r="U372" s="5">
        <v>37</v>
      </c>
      <c r="V372" s="5">
        <f t="shared" si="52"/>
        <v>241</v>
      </c>
      <c r="W372" s="5">
        <f t="shared" si="53"/>
        <v>60.25</v>
      </c>
      <c r="X372" s="5">
        <v>40</v>
      </c>
      <c r="Y372" s="5">
        <v>46</v>
      </c>
      <c r="Z372" s="5">
        <v>91</v>
      </c>
      <c r="AA372" s="5">
        <v>83</v>
      </c>
      <c r="AB372" s="5">
        <f t="shared" si="54"/>
        <v>260</v>
      </c>
      <c r="AC372" s="5">
        <f t="shared" si="55"/>
        <v>65</v>
      </c>
      <c r="AD372" s="5">
        <v>76</v>
      </c>
      <c r="AE372" s="5">
        <v>90</v>
      </c>
      <c r="AF372" s="5">
        <v>95</v>
      </c>
      <c r="AG372" s="5">
        <v>84</v>
      </c>
      <c r="AH372" s="5">
        <f t="shared" si="56"/>
        <v>345</v>
      </c>
      <c r="AI372" s="5">
        <f t="shared" si="57"/>
        <v>86.25</v>
      </c>
      <c r="AJ372" s="5">
        <v>49</v>
      </c>
      <c r="AK372" s="5">
        <v>39</v>
      </c>
      <c r="AL372" s="5">
        <v>99</v>
      </c>
      <c r="AM372" s="5">
        <v>52</v>
      </c>
      <c r="AN372" s="5">
        <f t="shared" si="58"/>
        <v>239</v>
      </c>
      <c r="AO372" s="5">
        <f t="shared" si="59"/>
        <v>59.75</v>
      </c>
      <c r="AP372" s="73"/>
      <c r="AQ372" s="111">
        <f>AVERAGE(Table6[[#This Row],[CA1_Average]],Table6[[#This Row],[CA2_Average]],Table6[[#This Row],[MID_Average]],Table6[[#This Row],[CA3_Average]])</f>
        <v>67.8125</v>
      </c>
    </row>
    <row r="373" spans="1:43" ht="30">
      <c r="A373" s="99" t="s">
        <v>751</v>
      </c>
      <c r="B373" s="82" t="s">
        <v>752</v>
      </c>
      <c r="C373" s="4" t="s">
        <v>14</v>
      </c>
      <c r="D373" s="4" t="s">
        <v>3635</v>
      </c>
      <c r="E373" s="5">
        <v>11103920</v>
      </c>
      <c r="F373" s="5">
        <v>3695186687</v>
      </c>
      <c r="G373" s="83" t="s">
        <v>3636</v>
      </c>
      <c r="H373" s="6">
        <v>5</v>
      </c>
      <c r="I373" s="84">
        <v>300</v>
      </c>
      <c r="J373" s="79">
        <v>221</v>
      </c>
      <c r="K373" s="85">
        <v>0.74</v>
      </c>
      <c r="L373" s="11">
        <v>50000</v>
      </c>
      <c r="M373" s="5">
        <v>41928</v>
      </c>
      <c r="N373" s="12">
        <f t="shared" si="50"/>
        <v>42000</v>
      </c>
      <c r="O373" s="12">
        <f t="shared" si="51"/>
        <v>8000</v>
      </c>
      <c r="P373" s="4" t="s">
        <v>2296</v>
      </c>
      <c r="Q373" s="4" t="s">
        <v>2323</v>
      </c>
      <c r="R373" s="5">
        <v>50</v>
      </c>
      <c r="S373" s="5">
        <v>96</v>
      </c>
      <c r="T373" s="5">
        <v>45</v>
      </c>
      <c r="U373" s="5">
        <v>80</v>
      </c>
      <c r="V373" s="5">
        <f t="shared" si="52"/>
        <v>271</v>
      </c>
      <c r="W373" s="5">
        <f t="shared" si="53"/>
        <v>67.75</v>
      </c>
      <c r="X373" s="5">
        <v>99</v>
      </c>
      <c r="Y373" s="5">
        <v>37</v>
      </c>
      <c r="Z373" s="5">
        <v>98</v>
      </c>
      <c r="AA373" s="5">
        <v>90</v>
      </c>
      <c r="AB373" s="5">
        <f t="shared" si="54"/>
        <v>324</v>
      </c>
      <c r="AC373" s="5">
        <f t="shared" si="55"/>
        <v>81</v>
      </c>
      <c r="AD373" s="5">
        <v>91</v>
      </c>
      <c r="AE373" s="5">
        <v>52</v>
      </c>
      <c r="AF373" s="5">
        <v>94</v>
      </c>
      <c r="AG373" s="5">
        <v>71</v>
      </c>
      <c r="AH373" s="5">
        <f t="shared" si="56"/>
        <v>308</v>
      </c>
      <c r="AI373" s="5">
        <f t="shared" si="57"/>
        <v>77</v>
      </c>
      <c r="AJ373" s="5">
        <v>60</v>
      </c>
      <c r="AK373" s="5">
        <v>37</v>
      </c>
      <c r="AL373" s="5">
        <v>55</v>
      </c>
      <c r="AM373" s="5">
        <v>61</v>
      </c>
      <c r="AN373" s="5">
        <f t="shared" si="58"/>
        <v>213</v>
      </c>
      <c r="AO373" s="5">
        <f t="shared" si="59"/>
        <v>53.25</v>
      </c>
      <c r="AP373" s="73"/>
      <c r="AQ373" s="111">
        <f>AVERAGE(Table6[[#This Row],[CA1_Average]],Table6[[#This Row],[CA2_Average]],Table6[[#This Row],[MID_Average]],Table6[[#This Row],[CA3_Average]])</f>
        <v>69.75</v>
      </c>
    </row>
    <row r="374" spans="1:43" ht="30">
      <c r="A374" s="99" t="s">
        <v>753</v>
      </c>
      <c r="B374" s="82" t="s">
        <v>754</v>
      </c>
      <c r="C374" s="4" t="s">
        <v>11</v>
      </c>
      <c r="D374" s="4" t="s">
        <v>3637</v>
      </c>
      <c r="E374" s="5">
        <v>11104624</v>
      </c>
      <c r="F374" s="5">
        <v>3704423848</v>
      </c>
      <c r="G374" s="83" t="s">
        <v>3638</v>
      </c>
      <c r="H374" s="6">
        <v>5</v>
      </c>
      <c r="I374" s="84">
        <v>300</v>
      </c>
      <c r="J374" s="79">
        <v>288</v>
      </c>
      <c r="K374" s="85">
        <v>0.96</v>
      </c>
      <c r="L374" s="11">
        <v>50000</v>
      </c>
      <c r="M374" s="5">
        <v>43662</v>
      </c>
      <c r="N374" s="12">
        <f t="shared" si="50"/>
        <v>44000</v>
      </c>
      <c r="O374" s="12">
        <f t="shared" si="51"/>
        <v>6000</v>
      </c>
      <c r="P374" s="4" t="s">
        <v>1874</v>
      </c>
      <c r="Q374" s="4" t="s">
        <v>2324</v>
      </c>
      <c r="R374" s="5">
        <v>96</v>
      </c>
      <c r="S374" s="5">
        <v>50</v>
      </c>
      <c r="T374" s="5">
        <v>75</v>
      </c>
      <c r="U374" s="5">
        <v>35</v>
      </c>
      <c r="V374" s="5">
        <f t="shared" si="52"/>
        <v>256</v>
      </c>
      <c r="W374" s="5">
        <f t="shared" si="53"/>
        <v>64</v>
      </c>
      <c r="X374" s="5">
        <v>37</v>
      </c>
      <c r="Y374" s="5">
        <v>64</v>
      </c>
      <c r="Z374" s="5">
        <v>36</v>
      </c>
      <c r="AA374" s="5">
        <v>43</v>
      </c>
      <c r="AB374" s="5">
        <f t="shared" si="54"/>
        <v>180</v>
      </c>
      <c r="AC374" s="5">
        <f t="shared" si="55"/>
        <v>45</v>
      </c>
      <c r="AD374" s="5">
        <v>92</v>
      </c>
      <c r="AE374" s="5">
        <v>62</v>
      </c>
      <c r="AF374" s="5">
        <v>73</v>
      </c>
      <c r="AG374" s="5">
        <v>68</v>
      </c>
      <c r="AH374" s="5">
        <f t="shared" si="56"/>
        <v>295</v>
      </c>
      <c r="AI374" s="5">
        <f t="shared" si="57"/>
        <v>73.75</v>
      </c>
      <c r="AJ374" s="5">
        <v>56</v>
      </c>
      <c r="AK374" s="5">
        <v>85</v>
      </c>
      <c r="AL374" s="5">
        <v>83</v>
      </c>
      <c r="AM374" s="5">
        <v>53</v>
      </c>
      <c r="AN374" s="5">
        <f t="shared" si="58"/>
        <v>277</v>
      </c>
      <c r="AO374" s="5">
        <f t="shared" si="59"/>
        <v>69.25</v>
      </c>
      <c r="AP374" s="73"/>
      <c r="AQ374" s="111">
        <f>AVERAGE(Table6[[#This Row],[CA1_Average]],Table6[[#This Row],[CA2_Average]],Table6[[#This Row],[MID_Average]],Table6[[#This Row],[CA3_Average]])</f>
        <v>63</v>
      </c>
    </row>
    <row r="375" spans="1:43" ht="30">
      <c r="A375" s="99" t="s">
        <v>755</v>
      </c>
      <c r="B375" s="82" t="s">
        <v>756</v>
      </c>
      <c r="C375" s="4" t="s">
        <v>14</v>
      </c>
      <c r="D375" s="4" t="s">
        <v>3639</v>
      </c>
      <c r="E375" s="5">
        <v>11101147</v>
      </c>
      <c r="F375" s="5">
        <v>3720149243</v>
      </c>
      <c r="G375" s="83" t="s">
        <v>3640</v>
      </c>
      <c r="H375" s="6">
        <v>5</v>
      </c>
      <c r="I375" s="84">
        <v>300</v>
      </c>
      <c r="J375" s="79">
        <v>191</v>
      </c>
      <c r="K375" s="85">
        <v>0.64</v>
      </c>
      <c r="L375" s="11">
        <v>50000</v>
      </c>
      <c r="M375" s="5">
        <v>40069</v>
      </c>
      <c r="N375" s="12">
        <f t="shared" si="50"/>
        <v>40500</v>
      </c>
      <c r="O375" s="12">
        <f t="shared" si="51"/>
        <v>9500</v>
      </c>
      <c r="P375" s="4" t="s">
        <v>2034</v>
      </c>
      <c r="Q375" s="4" t="s">
        <v>2325</v>
      </c>
      <c r="R375" s="5">
        <v>41</v>
      </c>
      <c r="S375" s="5">
        <v>88</v>
      </c>
      <c r="T375" s="5">
        <v>96</v>
      </c>
      <c r="U375" s="5">
        <v>71</v>
      </c>
      <c r="V375" s="5">
        <f t="shared" si="52"/>
        <v>296</v>
      </c>
      <c r="W375" s="5">
        <f t="shared" si="53"/>
        <v>74</v>
      </c>
      <c r="X375" s="5">
        <v>61</v>
      </c>
      <c r="Y375" s="5">
        <v>54</v>
      </c>
      <c r="Z375" s="5">
        <v>53</v>
      </c>
      <c r="AA375" s="5">
        <v>66</v>
      </c>
      <c r="AB375" s="5">
        <f t="shared" si="54"/>
        <v>234</v>
      </c>
      <c r="AC375" s="5">
        <f t="shared" si="55"/>
        <v>58.5</v>
      </c>
      <c r="AD375" s="5">
        <v>83</v>
      </c>
      <c r="AE375" s="5">
        <v>99</v>
      </c>
      <c r="AF375" s="5">
        <v>77</v>
      </c>
      <c r="AG375" s="5">
        <v>59</v>
      </c>
      <c r="AH375" s="5">
        <f t="shared" si="56"/>
        <v>318</v>
      </c>
      <c r="AI375" s="5">
        <f t="shared" si="57"/>
        <v>79.5</v>
      </c>
      <c r="AJ375" s="5">
        <v>56</v>
      </c>
      <c r="AK375" s="5">
        <v>84</v>
      </c>
      <c r="AL375" s="5">
        <v>49</v>
      </c>
      <c r="AM375" s="5">
        <v>43</v>
      </c>
      <c r="AN375" s="5">
        <f t="shared" si="58"/>
        <v>232</v>
      </c>
      <c r="AO375" s="5">
        <f t="shared" si="59"/>
        <v>58</v>
      </c>
      <c r="AP375" s="73"/>
      <c r="AQ375" s="111">
        <f>AVERAGE(Table6[[#This Row],[CA1_Average]],Table6[[#This Row],[CA2_Average]],Table6[[#This Row],[MID_Average]],Table6[[#This Row],[CA3_Average]])</f>
        <v>67.5</v>
      </c>
    </row>
    <row r="376" spans="1:43" ht="30">
      <c r="A376" s="99" t="s">
        <v>757</v>
      </c>
      <c r="B376" s="82" t="s">
        <v>758</v>
      </c>
      <c r="C376" s="4" t="s">
        <v>11</v>
      </c>
      <c r="D376" s="4" t="s">
        <v>3641</v>
      </c>
      <c r="E376" s="5">
        <v>11109979</v>
      </c>
      <c r="F376" s="5">
        <v>3722057993</v>
      </c>
      <c r="G376" s="83" t="s">
        <v>3642</v>
      </c>
      <c r="H376" s="6">
        <v>5</v>
      </c>
      <c r="I376" s="84">
        <v>300</v>
      </c>
      <c r="J376" s="79">
        <v>216</v>
      </c>
      <c r="K376" s="85">
        <v>0.72</v>
      </c>
      <c r="L376" s="11">
        <v>50000</v>
      </c>
      <c r="M376" s="5">
        <v>47501</v>
      </c>
      <c r="N376" s="12">
        <f t="shared" si="50"/>
        <v>48000</v>
      </c>
      <c r="O376" s="12">
        <f t="shared" si="51"/>
        <v>2000</v>
      </c>
      <c r="P376" s="4" t="s">
        <v>1961</v>
      </c>
      <c r="Q376" s="4" t="s">
        <v>2326</v>
      </c>
      <c r="R376" s="5">
        <v>63</v>
      </c>
      <c r="S376" s="5">
        <v>60</v>
      </c>
      <c r="T376" s="5">
        <v>81</v>
      </c>
      <c r="U376" s="5">
        <v>69</v>
      </c>
      <c r="V376" s="5">
        <f t="shared" si="52"/>
        <v>273</v>
      </c>
      <c r="W376" s="5">
        <f t="shared" si="53"/>
        <v>68.25</v>
      </c>
      <c r="X376" s="5">
        <v>81</v>
      </c>
      <c r="Y376" s="5">
        <v>68</v>
      </c>
      <c r="Z376" s="5">
        <v>92</v>
      </c>
      <c r="AA376" s="5">
        <v>59</v>
      </c>
      <c r="AB376" s="5">
        <f t="shared" si="54"/>
        <v>300</v>
      </c>
      <c r="AC376" s="5">
        <f t="shared" si="55"/>
        <v>75</v>
      </c>
      <c r="AD376" s="5">
        <v>94</v>
      </c>
      <c r="AE376" s="5">
        <v>79</v>
      </c>
      <c r="AF376" s="5">
        <v>99</v>
      </c>
      <c r="AG376" s="5">
        <v>97</v>
      </c>
      <c r="AH376" s="5">
        <f t="shared" si="56"/>
        <v>369</v>
      </c>
      <c r="AI376" s="5">
        <f t="shared" si="57"/>
        <v>92.25</v>
      </c>
      <c r="AJ376" s="5">
        <v>56</v>
      </c>
      <c r="AK376" s="5">
        <v>95</v>
      </c>
      <c r="AL376" s="5">
        <v>84</v>
      </c>
      <c r="AM376" s="5">
        <v>65</v>
      </c>
      <c r="AN376" s="5">
        <f t="shared" si="58"/>
        <v>300</v>
      </c>
      <c r="AO376" s="5">
        <f t="shared" si="59"/>
        <v>75</v>
      </c>
      <c r="AP376" s="73"/>
      <c r="AQ376" s="111">
        <f>AVERAGE(Table6[[#This Row],[CA1_Average]],Table6[[#This Row],[CA2_Average]],Table6[[#This Row],[MID_Average]],Table6[[#This Row],[CA3_Average]])</f>
        <v>77.625</v>
      </c>
    </row>
    <row r="377" spans="1:43" ht="30">
      <c r="A377" s="99" t="s">
        <v>759</v>
      </c>
      <c r="B377" s="82" t="s">
        <v>760</v>
      </c>
      <c r="C377" s="4" t="s">
        <v>11</v>
      </c>
      <c r="D377" s="4" t="s">
        <v>3643</v>
      </c>
      <c r="E377" s="5">
        <v>11108827</v>
      </c>
      <c r="F377" s="5">
        <v>3728689040</v>
      </c>
      <c r="G377" s="83" t="s">
        <v>3644</v>
      </c>
      <c r="H377" s="6">
        <v>5</v>
      </c>
      <c r="I377" s="84">
        <v>300</v>
      </c>
      <c r="J377" s="79">
        <v>244</v>
      </c>
      <c r="K377" s="85">
        <v>0.81</v>
      </c>
      <c r="L377" s="11">
        <v>50000</v>
      </c>
      <c r="M377" s="5">
        <v>46701</v>
      </c>
      <c r="N377" s="12">
        <f t="shared" si="50"/>
        <v>47000</v>
      </c>
      <c r="O377" s="12">
        <f t="shared" si="51"/>
        <v>3000</v>
      </c>
      <c r="P377" s="4" t="s">
        <v>2132</v>
      </c>
      <c r="Q377" s="4" t="s">
        <v>2327</v>
      </c>
      <c r="R377" s="5">
        <v>65</v>
      </c>
      <c r="S377" s="5">
        <v>50</v>
      </c>
      <c r="T377" s="5">
        <v>60</v>
      </c>
      <c r="U377" s="5">
        <v>45</v>
      </c>
      <c r="V377" s="5">
        <f t="shared" si="52"/>
        <v>220</v>
      </c>
      <c r="W377" s="5">
        <f t="shared" si="53"/>
        <v>55</v>
      </c>
      <c r="X377" s="5">
        <v>87</v>
      </c>
      <c r="Y377" s="5">
        <v>63</v>
      </c>
      <c r="Z377" s="5">
        <v>82</v>
      </c>
      <c r="AA377" s="5">
        <v>86</v>
      </c>
      <c r="AB377" s="5">
        <f t="shared" si="54"/>
        <v>318</v>
      </c>
      <c r="AC377" s="5">
        <f t="shared" si="55"/>
        <v>79.5</v>
      </c>
      <c r="AD377" s="5">
        <v>87</v>
      </c>
      <c r="AE377" s="5">
        <v>65</v>
      </c>
      <c r="AF377" s="5">
        <v>61</v>
      </c>
      <c r="AG377" s="5">
        <v>91</v>
      </c>
      <c r="AH377" s="5">
        <f t="shared" si="56"/>
        <v>304</v>
      </c>
      <c r="AI377" s="5">
        <f t="shared" si="57"/>
        <v>76</v>
      </c>
      <c r="AJ377" s="5">
        <v>63</v>
      </c>
      <c r="AK377" s="5">
        <v>95</v>
      </c>
      <c r="AL377" s="5">
        <v>55</v>
      </c>
      <c r="AM377" s="5">
        <v>83</v>
      </c>
      <c r="AN377" s="5">
        <f t="shared" si="58"/>
        <v>296</v>
      </c>
      <c r="AO377" s="5">
        <f t="shared" si="59"/>
        <v>74</v>
      </c>
      <c r="AP377" s="73"/>
      <c r="AQ377" s="111">
        <f>AVERAGE(Table6[[#This Row],[CA1_Average]],Table6[[#This Row],[CA2_Average]],Table6[[#This Row],[MID_Average]],Table6[[#This Row],[CA3_Average]])</f>
        <v>71.125</v>
      </c>
    </row>
    <row r="378" spans="1:43" ht="30">
      <c r="A378" s="99" t="s">
        <v>761</v>
      </c>
      <c r="B378" s="82" t="s">
        <v>762</v>
      </c>
      <c r="C378" s="4" t="s">
        <v>11</v>
      </c>
      <c r="D378" s="4" t="s">
        <v>3645</v>
      </c>
      <c r="E378" s="5">
        <v>11102430</v>
      </c>
      <c r="F378" s="5">
        <v>3729085512</v>
      </c>
      <c r="G378" s="83" t="s">
        <v>3646</v>
      </c>
      <c r="H378" s="6">
        <v>5</v>
      </c>
      <c r="I378" s="84">
        <v>300</v>
      </c>
      <c r="J378" s="79">
        <v>241</v>
      </c>
      <c r="K378" s="86">
        <v>0.8</v>
      </c>
      <c r="L378" s="11">
        <v>50000</v>
      </c>
      <c r="M378" s="5">
        <v>40708</v>
      </c>
      <c r="N378" s="12">
        <f t="shared" si="50"/>
        <v>41000</v>
      </c>
      <c r="O378" s="12">
        <f t="shared" si="51"/>
        <v>9000</v>
      </c>
      <c r="P378" s="4" t="s">
        <v>1830</v>
      </c>
      <c r="Q378" s="4" t="s">
        <v>2328</v>
      </c>
      <c r="R378" s="5">
        <v>75</v>
      </c>
      <c r="S378" s="5">
        <v>61</v>
      </c>
      <c r="T378" s="5">
        <v>99</v>
      </c>
      <c r="U378" s="5">
        <v>66</v>
      </c>
      <c r="V378" s="5">
        <f t="shared" si="52"/>
        <v>301</v>
      </c>
      <c r="W378" s="5">
        <f t="shared" si="53"/>
        <v>75.25</v>
      </c>
      <c r="X378" s="5">
        <v>45</v>
      </c>
      <c r="Y378" s="5">
        <v>48</v>
      </c>
      <c r="Z378" s="5">
        <v>75</v>
      </c>
      <c r="AA378" s="5">
        <v>91</v>
      </c>
      <c r="AB378" s="5">
        <f t="shared" si="54"/>
        <v>259</v>
      </c>
      <c r="AC378" s="5">
        <f t="shared" si="55"/>
        <v>64.75</v>
      </c>
      <c r="AD378" s="5">
        <v>81</v>
      </c>
      <c r="AE378" s="5">
        <v>37</v>
      </c>
      <c r="AF378" s="5">
        <v>56</v>
      </c>
      <c r="AG378" s="5">
        <v>38</v>
      </c>
      <c r="AH378" s="5">
        <f t="shared" si="56"/>
        <v>212</v>
      </c>
      <c r="AI378" s="5">
        <f t="shared" si="57"/>
        <v>53</v>
      </c>
      <c r="AJ378" s="5">
        <v>47</v>
      </c>
      <c r="AK378" s="5">
        <v>77</v>
      </c>
      <c r="AL378" s="5">
        <v>36</v>
      </c>
      <c r="AM378" s="5">
        <v>37</v>
      </c>
      <c r="AN378" s="5">
        <f t="shared" si="58"/>
        <v>197</v>
      </c>
      <c r="AO378" s="5">
        <f t="shared" si="59"/>
        <v>49.25</v>
      </c>
      <c r="AP378" s="73"/>
      <c r="AQ378" s="111">
        <f>AVERAGE(Table6[[#This Row],[CA1_Average]],Table6[[#This Row],[CA2_Average]],Table6[[#This Row],[MID_Average]],Table6[[#This Row],[CA3_Average]])</f>
        <v>60.5625</v>
      </c>
    </row>
    <row r="379" spans="1:43" ht="30">
      <c r="A379" s="99" t="s">
        <v>763</v>
      </c>
      <c r="B379" s="82" t="s">
        <v>764</v>
      </c>
      <c r="C379" s="4" t="s">
        <v>11</v>
      </c>
      <c r="D379" s="4" t="s">
        <v>3647</v>
      </c>
      <c r="E379" s="5">
        <v>11106777</v>
      </c>
      <c r="F379" s="5">
        <v>3739158404</v>
      </c>
      <c r="G379" s="83" t="s">
        <v>3648</v>
      </c>
      <c r="H379" s="6">
        <v>5</v>
      </c>
      <c r="I379" s="84">
        <v>300</v>
      </c>
      <c r="J379" s="79">
        <v>213</v>
      </c>
      <c r="K379" s="85">
        <v>0.71</v>
      </c>
      <c r="L379" s="11">
        <v>50000</v>
      </c>
      <c r="M379" s="5">
        <v>43415</v>
      </c>
      <c r="N379" s="12">
        <f t="shared" si="50"/>
        <v>43500</v>
      </c>
      <c r="O379" s="12">
        <f t="shared" si="51"/>
        <v>6500</v>
      </c>
      <c r="P379" s="4" t="s">
        <v>1924</v>
      </c>
      <c r="Q379" s="4" t="s">
        <v>2329</v>
      </c>
      <c r="R379" s="5">
        <v>75</v>
      </c>
      <c r="S379" s="5">
        <v>54</v>
      </c>
      <c r="T379" s="5">
        <v>65</v>
      </c>
      <c r="U379" s="5">
        <v>43</v>
      </c>
      <c r="V379" s="5">
        <f t="shared" si="52"/>
        <v>237</v>
      </c>
      <c r="W379" s="5">
        <f t="shared" si="53"/>
        <v>59.25</v>
      </c>
      <c r="X379" s="5">
        <v>92</v>
      </c>
      <c r="Y379" s="5">
        <v>37</v>
      </c>
      <c r="Z379" s="5">
        <v>93</v>
      </c>
      <c r="AA379" s="5">
        <v>52</v>
      </c>
      <c r="AB379" s="5">
        <f t="shared" si="54"/>
        <v>274</v>
      </c>
      <c r="AC379" s="5">
        <f t="shared" si="55"/>
        <v>68.5</v>
      </c>
      <c r="AD379" s="5">
        <v>49</v>
      </c>
      <c r="AE379" s="5">
        <v>65</v>
      </c>
      <c r="AF379" s="5">
        <v>94</v>
      </c>
      <c r="AG379" s="5">
        <v>77</v>
      </c>
      <c r="AH379" s="5">
        <f t="shared" si="56"/>
        <v>285</v>
      </c>
      <c r="AI379" s="5">
        <f t="shared" si="57"/>
        <v>71.25</v>
      </c>
      <c r="AJ379" s="5">
        <v>49</v>
      </c>
      <c r="AK379" s="5">
        <v>58</v>
      </c>
      <c r="AL379" s="5">
        <v>51</v>
      </c>
      <c r="AM379" s="5">
        <v>37</v>
      </c>
      <c r="AN379" s="5">
        <f t="shared" si="58"/>
        <v>195</v>
      </c>
      <c r="AO379" s="5">
        <f t="shared" si="59"/>
        <v>48.75</v>
      </c>
      <c r="AP379" s="73"/>
      <c r="AQ379" s="111">
        <f>AVERAGE(Table6[[#This Row],[CA1_Average]],Table6[[#This Row],[CA2_Average]],Table6[[#This Row],[MID_Average]],Table6[[#This Row],[CA3_Average]])</f>
        <v>61.9375</v>
      </c>
    </row>
    <row r="380" spans="1:43" ht="30">
      <c r="A380" s="99" t="s">
        <v>765</v>
      </c>
      <c r="B380" s="82" t="s">
        <v>766</v>
      </c>
      <c r="C380" s="4" t="s">
        <v>11</v>
      </c>
      <c r="D380" s="4" t="s">
        <v>3649</v>
      </c>
      <c r="E380" s="5">
        <v>11108013</v>
      </c>
      <c r="F380" s="5">
        <v>3756143277</v>
      </c>
      <c r="G380" s="83" t="s">
        <v>3650</v>
      </c>
      <c r="H380" s="6">
        <v>5</v>
      </c>
      <c r="I380" s="84">
        <v>300</v>
      </c>
      <c r="J380" s="79">
        <v>227</v>
      </c>
      <c r="K380" s="85">
        <v>0.76</v>
      </c>
      <c r="L380" s="11">
        <v>50000</v>
      </c>
      <c r="M380" s="5">
        <v>44215</v>
      </c>
      <c r="N380" s="12">
        <f t="shared" si="50"/>
        <v>44500</v>
      </c>
      <c r="O380" s="12">
        <f t="shared" si="51"/>
        <v>5500</v>
      </c>
      <c r="P380" s="4" t="s">
        <v>1935</v>
      </c>
      <c r="Q380" s="4" t="s">
        <v>2330</v>
      </c>
      <c r="R380" s="5">
        <v>59</v>
      </c>
      <c r="S380" s="5">
        <v>40</v>
      </c>
      <c r="T380" s="5">
        <v>69</v>
      </c>
      <c r="U380" s="5">
        <v>47</v>
      </c>
      <c r="V380" s="5">
        <f t="shared" si="52"/>
        <v>215</v>
      </c>
      <c r="W380" s="5">
        <f t="shared" si="53"/>
        <v>53.75</v>
      </c>
      <c r="X380" s="5">
        <v>47</v>
      </c>
      <c r="Y380" s="5">
        <v>65</v>
      </c>
      <c r="Z380" s="5">
        <v>99</v>
      </c>
      <c r="AA380" s="5">
        <v>80</v>
      </c>
      <c r="AB380" s="5">
        <f t="shared" si="54"/>
        <v>291</v>
      </c>
      <c r="AC380" s="5">
        <f t="shared" si="55"/>
        <v>72.75</v>
      </c>
      <c r="AD380" s="5">
        <v>71</v>
      </c>
      <c r="AE380" s="5">
        <v>56</v>
      </c>
      <c r="AF380" s="5">
        <v>94</v>
      </c>
      <c r="AG380" s="5">
        <v>54</v>
      </c>
      <c r="AH380" s="5">
        <f t="shared" si="56"/>
        <v>275</v>
      </c>
      <c r="AI380" s="5">
        <f t="shared" si="57"/>
        <v>68.75</v>
      </c>
      <c r="AJ380" s="5">
        <v>79</v>
      </c>
      <c r="AK380" s="5">
        <v>82</v>
      </c>
      <c r="AL380" s="5">
        <v>51</v>
      </c>
      <c r="AM380" s="5">
        <v>75</v>
      </c>
      <c r="AN380" s="5">
        <f t="shared" si="58"/>
        <v>287</v>
      </c>
      <c r="AO380" s="5">
        <f t="shared" si="59"/>
        <v>71.75</v>
      </c>
      <c r="AP380" s="73"/>
      <c r="AQ380" s="111">
        <f>AVERAGE(Table6[[#This Row],[CA1_Average]],Table6[[#This Row],[CA2_Average]],Table6[[#This Row],[MID_Average]],Table6[[#This Row],[CA3_Average]])</f>
        <v>66.75</v>
      </c>
    </row>
    <row r="381" spans="1:43" ht="30">
      <c r="A381" s="99" t="s">
        <v>767</v>
      </c>
      <c r="B381" s="82" t="s">
        <v>768</v>
      </c>
      <c r="C381" s="4" t="s">
        <v>11</v>
      </c>
      <c r="D381" s="4" t="s">
        <v>3651</v>
      </c>
      <c r="E381" s="5">
        <v>11103179</v>
      </c>
      <c r="F381" s="5">
        <v>3759809778</v>
      </c>
      <c r="G381" s="83" t="s">
        <v>3652</v>
      </c>
      <c r="H381" s="6">
        <v>5</v>
      </c>
      <c r="I381" s="84">
        <v>300</v>
      </c>
      <c r="J381" s="79">
        <v>192</v>
      </c>
      <c r="K381" s="85">
        <v>0.64</v>
      </c>
      <c r="L381" s="11">
        <v>50000</v>
      </c>
      <c r="M381" s="5">
        <v>49892</v>
      </c>
      <c r="N381" s="12">
        <f t="shared" si="50"/>
        <v>50000</v>
      </c>
      <c r="O381" s="12">
        <f t="shared" si="51"/>
        <v>0</v>
      </c>
      <c r="P381" s="4" t="s">
        <v>2145</v>
      </c>
      <c r="Q381" s="4" t="s">
        <v>2331</v>
      </c>
      <c r="R381" s="5">
        <v>35</v>
      </c>
      <c r="S381" s="5">
        <v>91</v>
      </c>
      <c r="T381" s="5">
        <v>93</v>
      </c>
      <c r="U381" s="5">
        <v>76</v>
      </c>
      <c r="V381" s="5">
        <f t="shared" si="52"/>
        <v>295</v>
      </c>
      <c r="W381" s="5">
        <f t="shared" si="53"/>
        <v>73.75</v>
      </c>
      <c r="X381" s="5">
        <v>74</v>
      </c>
      <c r="Y381" s="5">
        <v>50</v>
      </c>
      <c r="Z381" s="5">
        <v>67</v>
      </c>
      <c r="AA381" s="5">
        <v>36</v>
      </c>
      <c r="AB381" s="5">
        <f t="shared" si="54"/>
        <v>227</v>
      </c>
      <c r="AC381" s="5">
        <f t="shared" si="55"/>
        <v>56.75</v>
      </c>
      <c r="AD381" s="5">
        <v>90</v>
      </c>
      <c r="AE381" s="5">
        <v>57</v>
      </c>
      <c r="AF381" s="5">
        <v>87</v>
      </c>
      <c r="AG381" s="5">
        <v>44</v>
      </c>
      <c r="AH381" s="5">
        <f t="shared" si="56"/>
        <v>278</v>
      </c>
      <c r="AI381" s="5">
        <f t="shared" si="57"/>
        <v>69.5</v>
      </c>
      <c r="AJ381" s="5">
        <v>89</v>
      </c>
      <c r="AK381" s="5">
        <v>87</v>
      </c>
      <c r="AL381" s="5">
        <v>96</v>
      </c>
      <c r="AM381" s="5">
        <v>47</v>
      </c>
      <c r="AN381" s="5">
        <f t="shared" si="58"/>
        <v>319</v>
      </c>
      <c r="AO381" s="5">
        <f t="shared" si="59"/>
        <v>79.75</v>
      </c>
      <c r="AP381" s="73"/>
      <c r="AQ381" s="111">
        <f>AVERAGE(Table6[[#This Row],[CA1_Average]],Table6[[#This Row],[CA2_Average]],Table6[[#This Row],[MID_Average]],Table6[[#This Row],[CA3_Average]])</f>
        <v>69.9375</v>
      </c>
    </row>
    <row r="382" spans="1:43" ht="30">
      <c r="A382" s="99" t="s">
        <v>769</v>
      </c>
      <c r="B382" s="82" t="s">
        <v>770</v>
      </c>
      <c r="C382" s="4" t="s">
        <v>11</v>
      </c>
      <c r="D382" s="4" t="s">
        <v>3653</v>
      </c>
      <c r="E382" s="5">
        <v>11105293</v>
      </c>
      <c r="F382" s="5">
        <v>3775796061</v>
      </c>
      <c r="G382" s="83" t="s">
        <v>3654</v>
      </c>
      <c r="H382" s="6">
        <v>5</v>
      </c>
      <c r="I382" s="84">
        <v>300</v>
      </c>
      <c r="J382" s="79">
        <v>267</v>
      </c>
      <c r="K382" s="85">
        <v>0.89</v>
      </c>
      <c r="L382" s="11">
        <v>50000</v>
      </c>
      <c r="M382" s="5">
        <v>48789</v>
      </c>
      <c r="N382" s="12">
        <f t="shared" si="50"/>
        <v>49000</v>
      </c>
      <c r="O382" s="12">
        <f t="shared" si="51"/>
        <v>1000</v>
      </c>
      <c r="P382" s="4" t="s">
        <v>1893</v>
      </c>
      <c r="Q382" s="4" t="s">
        <v>2332</v>
      </c>
      <c r="R382" s="5">
        <v>74</v>
      </c>
      <c r="S382" s="5">
        <v>38</v>
      </c>
      <c r="T382" s="5">
        <v>94</v>
      </c>
      <c r="U382" s="5">
        <v>67</v>
      </c>
      <c r="V382" s="5">
        <f t="shared" si="52"/>
        <v>273</v>
      </c>
      <c r="W382" s="5">
        <f t="shared" si="53"/>
        <v>68.25</v>
      </c>
      <c r="X382" s="5">
        <v>48</v>
      </c>
      <c r="Y382" s="5">
        <v>93</v>
      </c>
      <c r="Z382" s="5">
        <v>64</v>
      </c>
      <c r="AA382" s="5">
        <v>66</v>
      </c>
      <c r="AB382" s="5">
        <f t="shared" si="54"/>
        <v>271</v>
      </c>
      <c r="AC382" s="5">
        <f t="shared" si="55"/>
        <v>67.75</v>
      </c>
      <c r="AD382" s="5">
        <v>78</v>
      </c>
      <c r="AE382" s="5">
        <v>53</v>
      </c>
      <c r="AF382" s="5">
        <v>37</v>
      </c>
      <c r="AG382" s="5">
        <v>63</v>
      </c>
      <c r="AH382" s="5">
        <f t="shared" si="56"/>
        <v>231</v>
      </c>
      <c r="AI382" s="5">
        <f t="shared" si="57"/>
        <v>57.75</v>
      </c>
      <c r="AJ382" s="5">
        <v>72</v>
      </c>
      <c r="AK382" s="5">
        <v>65</v>
      </c>
      <c r="AL382" s="5">
        <v>74</v>
      </c>
      <c r="AM382" s="5">
        <v>70</v>
      </c>
      <c r="AN382" s="5">
        <f t="shared" si="58"/>
        <v>281</v>
      </c>
      <c r="AO382" s="5">
        <f t="shared" si="59"/>
        <v>70.25</v>
      </c>
      <c r="AP382" s="73"/>
      <c r="AQ382" s="111">
        <f>AVERAGE(Table6[[#This Row],[CA1_Average]],Table6[[#This Row],[CA2_Average]],Table6[[#This Row],[MID_Average]],Table6[[#This Row],[CA3_Average]])</f>
        <v>66</v>
      </c>
    </row>
    <row r="383" spans="1:43" ht="30">
      <c r="A383" s="99" t="s">
        <v>771</v>
      </c>
      <c r="B383" s="82" t="s">
        <v>772</v>
      </c>
      <c r="C383" s="4" t="s">
        <v>14</v>
      </c>
      <c r="D383" s="4" t="s">
        <v>3655</v>
      </c>
      <c r="E383" s="5">
        <v>11109557</v>
      </c>
      <c r="F383" s="5">
        <v>3777604783</v>
      </c>
      <c r="G383" s="83" t="s">
        <v>3656</v>
      </c>
      <c r="H383" s="6">
        <v>5</v>
      </c>
      <c r="I383" s="84">
        <v>300</v>
      </c>
      <c r="J383" s="79">
        <v>282</v>
      </c>
      <c r="K383" s="85">
        <v>0.94</v>
      </c>
      <c r="L383" s="11">
        <v>50000</v>
      </c>
      <c r="M383" s="5">
        <v>39797</v>
      </c>
      <c r="N383" s="12">
        <f t="shared" si="50"/>
        <v>40000</v>
      </c>
      <c r="O383" s="12">
        <f t="shared" si="51"/>
        <v>10000</v>
      </c>
      <c r="P383" s="4" t="s">
        <v>1976</v>
      </c>
      <c r="Q383" s="4" t="s">
        <v>2333</v>
      </c>
      <c r="R383" s="5">
        <v>74</v>
      </c>
      <c r="S383" s="5">
        <v>72</v>
      </c>
      <c r="T383" s="5">
        <v>67</v>
      </c>
      <c r="U383" s="5">
        <v>83</v>
      </c>
      <c r="V383" s="5">
        <f t="shared" si="52"/>
        <v>296</v>
      </c>
      <c r="W383" s="5">
        <f t="shared" si="53"/>
        <v>74</v>
      </c>
      <c r="X383" s="5">
        <v>36</v>
      </c>
      <c r="Y383" s="5">
        <v>49</v>
      </c>
      <c r="Z383" s="5">
        <v>44</v>
      </c>
      <c r="AA383" s="5">
        <v>88</v>
      </c>
      <c r="AB383" s="5">
        <f t="shared" si="54"/>
        <v>217</v>
      </c>
      <c r="AC383" s="5">
        <f t="shared" si="55"/>
        <v>54.25</v>
      </c>
      <c r="AD383" s="5">
        <v>81</v>
      </c>
      <c r="AE383" s="5">
        <v>83</v>
      </c>
      <c r="AF383" s="5">
        <v>48</v>
      </c>
      <c r="AG383" s="5">
        <v>75</v>
      </c>
      <c r="AH383" s="5">
        <f t="shared" si="56"/>
        <v>287</v>
      </c>
      <c r="AI383" s="5">
        <f t="shared" si="57"/>
        <v>71.75</v>
      </c>
      <c r="AJ383" s="5">
        <v>96</v>
      </c>
      <c r="AK383" s="5">
        <v>74</v>
      </c>
      <c r="AL383" s="5">
        <v>76</v>
      </c>
      <c r="AM383" s="5">
        <v>56</v>
      </c>
      <c r="AN383" s="5">
        <f t="shared" si="58"/>
        <v>302</v>
      </c>
      <c r="AO383" s="5">
        <f t="shared" si="59"/>
        <v>75.5</v>
      </c>
      <c r="AP383" s="73"/>
      <c r="AQ383" s="111">
        <f>AVERAGE(Table6[[#This Row],[CA1_Average]],Table6[[#This Row],[CA2_Average]],Table6[[#This Row],[MID_Average]],Table6[[#This Row],[CA3_Average]])</f>
        <v>68.875</v>
      </c>
    </row>
    <row r="384" spans="1:43" ht="30">
      <c r="A384" s="99" t="s">
        <v>773</v>
      </c>
      <c r="B384" s="82" t="s">
        <v>774</v>
      </c>
      <c r="C384" s="4" t="s">
        <v>14</v>
      </c>
      <c r="D384" s="4" t="s">
        <v>3657</v>
      </c>
      <c r="E384" s="5">
        <v>11108178</v>
      </c>
      <c r="F384" s="5">
        <v>3778430250</v>
      </c>
      <c r="G384" s="83" t="s">
        <v>3658</v>
      </c>
      <c r="H384" s="6">
        <v>5</v>
      </c>
      <c r="I384" s="84">
        <v>300</v>
      </c>
      <c r="J384" s="79">
        <v>290</v>
      </c>
      <c r="K384" s="85">
        <v>0.97</v>
      </c>
      <c r="L384" s="11">
        <v>50000</v>
      </c>
      <c r="M384" s="5">
        <v>45194</v>
      </c>
      <c r="N384" s="12">
        <f t="shared" si="50"/>
        <v>45500</v>
      </c>
      <c r="O384" s="12">
        <f t="shared" si="51"/>
        <v>4500</v>
      </c>
      <c r="P384" s="4" t="s">
        <v>1850</v>
      </c>
      <c r="Q384" s="4" t="s">
        <v>2334</v>
      </c>
      <c r="R384" s="5">
        <v>57</v>
      </c>
      <c r="S384" s="5">
        <v>89</v>
      </c>
      <c r="T384" s="5">
        <v>97</v>
      </c>
      <c r="U384" s="5">
        <v>45</v>
      </c>
      <c r="V384" s="5">
        <f t="shared" si="52"/>
        <v>288</v>
      </c>
      <c r="W384" s="5">
        <f t="shared" si="53"/>
        <v>72</v>
      </c>
      <c r="X384" s="5">
        <v>42</v>
      </c>
      <c r="Y384" s="5">
        <v>80</v>
      </c>
      <c r="Z384" s="5">
        <v>86</v>
      </c>
      <c r="AA384" s="5">
        <v>70</v>
      </c>
      <c r="AB384" s="5">
        <f t="shared" si="54"/>
        <v>278</v>
      </c>
      <c r="AC384" s="5">
        <f t="shared" si="55"/>
        <v>69.5</v>
      </c>
      <c r="AD384" s="5">
        <v>49</v>
      </c>
      <c r="AE384" s="5">
        <v>50</v>
      </c>
      <c r="AF384" s="5">
        <v>72</v>
      </c>
      <c r="AG384" s="5">
        <v>70</v>
      </c>
      <c r="AH384" s="5">
        <f t="shared" si="56"/>
        <v>241</v>
      </c>
      <c r="AI384" s="5">
        <f t="shared" si="57"/>
        <v>60.25</v>
      </c>
      <c r="AJ384" s="5">
        <v>79</v>
      </c>
      <c r="AK384" s="5">
        <v>94</v>
      </c>
      <c r="AL384" s="5">
        <v>90</v>
      </c>
      <c r="AM384" s="5">
        <v>75</v>
      </c>
      <c r="AN384" s="5">
        <f t="shared" si="58"/>
        <v>338</v>
      </c>
      <c r="AO384" s="5">
        <f t="shared" si="59"/>
        <v>84.5</v>
      </c>
      <c r="AP384" s="73"/>
      <c r="AQ384" s="111">
        <f>AVERAGE(Table6[[#This Row],[CA1_Average]],Table6[[#This Row],[CA2_Average]],Table6[[#This Row],[MID_Average]],Table6[[#This Row],[CA3_Average]])</f>
        <v>71.5625</v>
      </c>
    </row>
    <row r="385" spans="1:43" ht="30">
      <c r="A385" s="99" t="s">
        <v>775</v>
      </c>
      <c r="B385" s="82" t="s">
        <v>776</v>
      </c>
      <c r="C385" s="4" t="s">
        <v>11</v>
      </c>
      <c r="D385" s="4" t="s">
        <v>3659</v>
      </c>
      <c r="E385" s="5">
        <v>11105385</v>
      </c>
      <c r="F385" s="5">
        <v>3780877131</v>
      </c>
      <c r="G385" s="83" t="s">
        <v>3660</v>
      </c>
      <c r="H385" s="6">
        <v>5</v>
      </c>
      <c r="I385" s="84">
        <v>300</v>
      </c>
      <c r="J385" s="79">
        <v>231</v>
      </c>
      <c r="K385" s="85">
        <v>0.77</v>
      </c>
      <c r="L385" s="11">
        <v>50000</v>
      </c>
      <c r="M385" s="5">
        <v>42111</v>
      </c>
      <c r="N385" s="12">
        <f t="shared" si="50"/>
        <v>42500</v>
      </c>
      <c r="O385" s="12">
        <f t="shared" si="51"/>
        <v>7500</v>
      </c>
      <c r="P385" s="4" t="s">
        <v>2045</v>
      </c>
      <c r="Q385" s="4" t="s">
        <v>2335</v>
      </c>
      <c r="R385" s="5">
        <v>50</v>
      </c>
      <c r="S385" s="5">
        <v>56</v>
      </c>
      <c r="T385" s="5">
        <v>37</v>
      </c>
      <c r="U385" s="5">
        <v>35</v>
      </c>
      <c r="V385" s="5">
        <f t="shared" si="52"/>
        <v>178</v>
      </c>
      <c r="W385" s="5">
        <f t="shared" si="53"/>
        <v>44.5</v>
      </c>
      <c r="X385" s="5">
        <v>90</v>
      </c>
      <c r="Y385" s="5">
        <v>75</v>
      </c>
      <c r="Z385" s="5">
        <v>97</v>
      </c>
      <c r="AA385" s="5">
        <v>98</v>
      </c>
      <c r="AB385" s="5">
        <f t="shared" si="54"/>
        <v>360</v>
      </c>
      <c r="AC385" s="5">
        <f t="shared" si="55"/>
        <v>90</v>
      </c>
      <c r="AD385" s="5">
        <v>91</v>
      </c>
      <c r="AE385" s="5">
        <v>60</v>
      </c>
      <c r="AF385" s="5">
        <v>82</v>
      </c>
      <c r="AG385" s="5">
        <v>61</v>
      </c>
      <c r="AH385" s="5">
        <f t="shared" si="56"/>
        <v>294</v>
      </c>
      <c r="AI385" s="5">
        <f t="shared" si="57"/>
        <v>73.5</v>
      </c>
      <c r="AJ385" s="5">
        <v>60</v>
      </c>
      <c r="AK385" s="5">
        <v>53</v>
      </c>
      <c r="AL385" s="5">
        <v>41</v>
      </c>
      <c r="AM385" s="5">
        <v>83</v>
      </c>
      <c r="AN385" s="5">
        <f t="shared" si="58"/>
        <v>237</v>
      </c>
      <c r="AO385" s="5">
        <f t="shared" si="59"/>
        <v>59.25</v>
      </c>
      <c r="AP385" s="73"/>
      <c r="AQ385" s="111">
        <f>AVERAGE(Table6[[#This Row],[CA1_Average]],Table6[[#This Row],[CA2_Average]],Table6[[#This Row],[MID_Average]],Table6[[#This Row],[CA3_Average]])</f>
        <v>66.8125</v>
      </c>
    </row>
    <row r="386" spans="1:43" ht="30">
      <c r="A386" s="99" t="s">
        <v>777</v>
      </c>
      <c r="B386" s="82" t="s">
        <v>778</v>
      </c>
      <c r="C386" s="4" t="s">
        <v>14</v>
      </c>
      <c r="D386" s="4" t="s">
        <v>3661</v>
      </c>
      <c r="E386" s="5">
        <v>11106735</v>
      </c>
      <c r="F386" s="5">
        <v>3785181412</v>
      </c>
      <c r="G386" s="83" t="s">
        <v>3662</v>
      </c>
      <c r="H386" s="6">
        <v>5</v>
      </c>
      <c r="I386" s="84">
        <v>300</v>
      </c>
      <c r="J386" s="79">
        <v>263</v>
      </c>
      <c r="K386" s="85">
        <v>0.88</v>
      </c>
      <c r="L386" s="11">
        <v>50000</v>
      </c>
      <c r="M386" s="5">
        <v>47437</v>
      </c>
      <c r="N386" s="12">
        <f t="shared" ref="N386:N449" si="60">CEILING(M386,500)</f>
        <v>47500</v>
      </c>
      <c r="O386" s="12">
        <f t="shared" ref="O386:O449" si="61">L386-N386</f>
        <v>2500</v>
      </c>
      <c r="P386" s="4" t="s">
        <v>1978</v>
      </c>
      <c r="Q386" s="4" t="s">
        <v>2336</v>
      </c>
      <c r="R386" s="5">
        <v>57</v>
      </c>
      <c r="S386" s="5">
        <v>44</v>
      </c>
      <c r="T386" s="5">
        <v>47</v>
      </c>
      <c r="U386" s="5">
        <v>51</v>
      </c>
      <c r="V386" s="5">
        <f t="shared" ref="V386:V449" si="62">SUM(R386:U386)</f>
        <v>199</v>
      </c>
      <c r="W386" s="5">
        <f t="shared" ref="W386:W449" si="63">AVERAGE(R386:U386)</f>
        <v>49.75</v>
      </c>
      <c r="X386" s="5">
        <v>90</v>
      </c>
      <c r="Y386" s="5">
        <v>53</v>
      </c>
      <c r="Z386" s="5">
        <v>79</v>
      </c>
      <c r="AA386" s="5">
        <v>78</v>
      </c>
      <c r="AB386" s="5">
        <f t="shared" ref="AB386:AB449" si="64">SUM(X386:AA386)</f>
        <v>300</v>
      </c>
      <c r="AC386" s="5">
        <f t="shared" ref="AC386:AC449" si="65">AVERAGE(X386:AA386)</f>
        <v>75</v>
      </c>
      <c r="AD386" s="5">
        <v>53</v>
      </c>
      <c r="AE386" s="5">
        <v>40</v>
      </c>
      <c r="AF386" s="5">
        <v>64</v>
      </c>
      <c r="AG386" s="5">
        <v>73</v>
      </c>
      <c r="AH386" s="5">
        <f t="shared" ref="AH386:AH449" si="66">SUM(AD386:AG386)</f>
        <v>230</v>
      </c>
      <c r="AI386" s="5">
        <f t="shared" ref="AI386:AI449" si="67">AVERAGE(AD386:AG386)</f>
        <v>57.5</v>
      </c>
      <c r="AJ386" s="5">
        <v>46</v>
      </c>
      <c r="AK386" s="5">
        <v>61</v>
      </c>
      <c r="AL386" s="5">
        <v>43</v>
      </c>
      <c r="AM386" s="5">
        <v>91</v>
      </c>
      <c r="AN386" s="5">
        <f t="shared" ref="AN386:AN449" si="68">SUM(AJ386:AM386)</f>
        <v>241</v>
      </c>
      <c r="AO386" s="5">
        <f t="shared" ref="AO386:AO449" si="69">AVERAGE(AJ386:AM386)</f>
        <v>60.25</v>
      </c>
      <c r="AP386" s="73"/>
      <c r="AQ386" s="111">
        <f>AVERAGE(Table6[[#This Row],[CA1_Average]],Table6[[#This Row],[CA2_Average]],Table6[[#This Row],[MID_Average]],Table6[[#This Row],[CA3_Average]])</f>
        <v>60.625</v>
      </c>
    </row>
    <row r="387" spans="1:43" ht="30">
      <c r="A387" s="99" t="s">
        <v>779</v>
      </c>
      <c r="B387" s="82" t="s">
        <v>780</v>
      </c>
      <c r="C387" s="4" t="s">
        <v>14</v>
      </c>
      <c r="D387" s="4" t="s">
        <v>3663</v>
      </c>
      <c r="E387" s="5">
        <v>11100301</v>
      </c>
      <c r="F387" s="5">
        <v>3785584523</v>
      </c>
      <c r="G387" s="83" t="s">
        <v>3664</v>
      </c>
      <c r="H387" s="6">
        <v>5</v>
      </c>
      <c r="I387" s="84">
        <v>300</v>
      </c>
      <c r="J387" s="79">
        <v>245</v>
      </c>
      <c r="K387" s="85">
        <v>0.82</v>
      </c>
      <c r="L387" s="11">
        <v>50000</v>
      </c>
      <c r="M387" s="5">
        <v>40136</v>
      </c>
      <c r="N387" s="12">
        <f t="shared" si="60"/>
        <v>40500</v>
      </c>
      <c r="O387" s="12">
        <f t="shared" si="61"/>
        <v>9500</v>
      </c>
      <c r="P387" s="4" t="s">
        <v>2013</v>
      </c>
      <c r="Q387" s="4" t="s">
        <v>2337</v>
      </c>
      <c r="R387" s="5">
        <v>52</v>
      </c>
      <c r="S387" s="5">
        <v>46</v>
      </c>
      <c r="T387" s="5">
        <v>82</v>
      </c>
      <c r="U387" s="5">
        <v>91</v>
      </c>
      <c r="V387" s="5">
        <f t="shared" si="62"/>
        <v>271</v>
      </c>
      <c r="W387" s="5">
        <f t="shared" si="63"/>
        <v>67.75</v>
      </c>
      <c r="X387" s="5">
        <v>90</v>
      </c>
      <c r="Y387" s="5">
        <v>54</v>
      </c>
      <c r="Z387" s="5">
        <v>83</v>
      </c>
      <c r="AA387" s="5">
        <v>76</v>
      </c>
      <c r="AB387" s="5">
        <f t="shared" si="64"/>
        <v>303</v>
      </c>
      <c r="AC387" s="5">
        <f t="shared" si="65"/>
        <v>75.75</v>
      </c>
      <c r="AD387" s="5">
        <v>64</v>
      </c>
      <c r="AE387" s="5">
        <v>82</v>
      </c>
      <c r="AF387" s="5">
        <v>74</v>
      </c>
      <c r="AG387" s="5">
        <v>87</v>
      </c>
      <c r="AH387" s="5">
        <f t="shared" si="66"/>
        <v>307</v>
      </c>
      <c r="AI387" s="5">
        <f t="shared" si="67"/>
        <v>76.75</v>
      </c>
      <c r="AJ387" s="5">
        <v>75</v>
      </c>
      <c r="AK387" s="5">
        <v>52</v>
      </c>
      <c r="AL387" s="5">
        <v>95</v>
      </c>
      <c r="AM387" s="5">
        <v>54</v>
      </c>
      <c r="AN387" s="5">
        <f t="shared" si="68"/>
        <v>276</v>
      </c>
      <c r="AO387" s="5">
        <f t="shared" si="69"/>
        <v>69</v>
      </c>
      <c r="AP387" s="73"/>
      <c r="AQ387" s="111">
        <f>AVERAGE(Table6[[#This Row],[CA1_Average]],Table6[[#This Row],[CA2_Average]],Table6[[#This Row],[MID_Average]],Table6[[#This Row],[CA3_Average]])</f>
        <v>72.3125</v>
      </c>
    </row>
    <row r="388" spans="1:43" ht="30">
      <c r="A388" s="99" t="s">
        <v>781</v>
      </c>
      <c r="B388" s="82" t="s">
        <v>782</v>
      </c>
      <c r="C388" s="4" t="s">
        <v>14</v>
      </c>
      <c r="D388" s="4" t="s">
        <v>3665</v>
      </c>
      <c r="E388" s="5">
        <v>11107743</v>
      </c>
      <c r="F388" s="5">
        <v>3787696743</v>
      </c>
      <c r="G388" s="83" t="s">
        <v>3666</v>
      </c>
      <c r="H388" s="6">
        <v>5</v>
      </c>
      <c r="I388" s="84">
        <v>300</v>
      </c>
      <c r="J388" s="79">
        <v>276</v>
      </c>
      <c r="K388" s="85">
        <v>0.92</v>
      </c>
      <c r="L388" s="11">
        <v>50000</v>
      </c>
      <c r="M388" s="5">
        <v>45708</v>
      </c>
      <c r="N388" s="12">
        <f t="shared" si="60"/>
        <v>46000</v>
      </c>
      <c r="O388" s="12">
        <f t="shared" si="61"/>
        <v>4000</v>
      </c>
      <c r="P388" s="4" t="s">
        <v>2049</v>
      </c>
      <c r="Q388" s="4" t="s">
        <v>2338</v>
      </c>
      <c r="R388" s="5">
        <v>95</v>
      </c>
      <c r="S388" s="5">
        <v>86</v>
      </c>
      <c r="T388" s="5">
        <v>65</v>
      </c>
      <c r="U388" s="5">
        <v>72</v>
      </c>
      <c r="V388" s="5">
        <f t="shared" si="62"/>
        <v>318</v>
      </c>
      <c r="W388" s="5">
        <f t="shared" si="63"/>
        <v>79.5</v>
      </c>
      <c r="X388" s="5">
        <v>94</v>
      </c>
      <c r="Y388" s="5">
        <v>63</v>
      </c>
      <c r="Z388" s="5">
        <v>88</v>
      </c>
      <c r="AA388" s="5">
        <v>87</v>
      </c>
      <c r="AB388" s="5">
        <f t="shared" si="64"/>
        <v>332</v>
      </c>
      <c r="AC388" s="5">
        <f t="shared" si="65"/>
        <v>83</v>
      </c>
      <c r="AD388" s="5">
        <v>77</v>
      </c>
      <c r="AE388" s="5">
        <v>45</v>
      </c>
      <c r="AF388" s="5">
        <v>88</v>
      </c>
      <c r="AG388" s="5">
        <v>76</v>
      </c>
      <c r="AH388" s="5">
        <f t="shared" si="66"/>
        <v>286</v>
      </c>
      <c r="AI388" s="5">
        <f t="shared" si="67"/>
        <v>71.5</v>
      </c>
      <c r="AJ388" s="5">
        <v>63</v>
      </c>
      <c r="AK388" s="5">
        <v>75</v>
      </c>
      <c r="AL388" s="5">
        <v>66</v>
      </c>
      <c r="AM388" s="5">
        <v>62</v>
      </c>
      <c r="AN388" s="5">
        <f t="shared" si="68"/>
        <v>266</v>
      </c>
      <c r="AO388" s="5">
        <f t="shared" si="69"/>
        <v>66.5</v>
      </c>
      <c r="AP388" s="73"/>
      <c r="AQ388" s="111">
        <f>AVERAGE(Table6[[#This Row],[CA1_Average]],Table6[[#This Row],[CA2_Average]],Table6[[#This Row],[MID_Average]],Table6[[#This Row],[CA3_Average]])</f>
        <v>75.125</v>
      </c>
    </row>
    <row r="389" spans="1:43" ht="30">
      <c r="A389" s="99" t="s">
        <v>783</v>
      </c>
      <c r="B389" s="82" t="s">
        <v>784</v>
      </c>
      <c r="C389" s="4" t="s">
        <v>14</v>
      </c>
      <c r="D389" s="4" t="s">
        <v>3667</v>
      </c>
      <c r="E389" s="5">
        <v>11105100</v>
      </c>
      <c r="F389" s="5">
        <v>3799822918</v>
      </c>
      <c r="G389" s="83" t="s">
        <v>3668</v>
      </c>
      <c r="H389" s="6">
        <v>5</v>
      </c>
      <c r="I389" s="84">
        <v>300</v>
      </c>
      <c r="J389" s="79">
        <v>201</v>
      </c>
      <c r="K389" s="85">
        <v>0.67</v>
      </c>
      <c r="L389" s="11">
        <v>50000</v>
      </c>
      <c r="M389" s="5">
        <v>44530</v>
      </c>
      <c r="N389" s="12">
        <f t="shared" si="60"/>
        <v>45000</v>
      </c>
      <c r="O389" s="12">
        <f t="shared" si="61"/>
        <v>5000</v>
      </c>
      <c r="P389" s="4" t="s">
        <v>2121</v>
      </c>
      <c r="Q389" s="4" t="s">
        <v>2339</v>
      </c>
      <c r="R389" s="5">
        <v>50</v>
      </c>
      <c r="S389" s="5">
        <v>38</v>
      </c>
      <c r="T389" s="5">
        <v>84</v>
      </c>
      <c r="U389" s="5">
        <v>62</v>
      </c>
      <c r="V389" s="5">
        <f t="shared" si="62"/>
        <v>234</v>
      </c>
      <c r="W389" s="5">
        <f t="shared" si="63"/>
        <v>58.5</v>
      </c>
      <c r="X389" s="5">
        <v>63</v>
      </c>
      <c r="Y389" s="5">
        <v>62</v>
      </c>
      <c r="Z389" s="5">
        <v>49</v>
      </c>
      <c r="AA389" s="5">
        <v>63</v>
      </c>
      <c r="AB389" s="5">
        <f t="shared" si="64"/>
        <v>237</v>
      </c>
      <c r="AC389" s="5">
        <f t="shared" si="65"/>
        <v>59.25</v>
      </c>
      <c r="AD389" s="5">
        <v>93</v>
      </c>
      <c r="AE389" s="5">
        <v>72</v>
      </c>
      <c r="AF389" s="5">
        <v>71</v>
      </c>
      <c r="AG389" s="5">
        <v>98</v>
      </c>
      <c r="AH389" s="5">
        <f t="shared" si="66"/>
        <v>334</v>
      </c>
      <c r="AI389" s="5">
        <f t="shared" si="67"/>
        <v>83.5</v>
      </c>
      <c r="AJ389" s="5">
        <v>49</v>
      </c>
      <c r="AK389" s="5">
        <v>62</v>
      </c>
      <c r="AL389" s="5">
        <v>66</v>
      </c>
      <c r="AM389" s="5">
        <v>74</v>
      </c>
      <c r="AN389" s="5">
        <f t="shared" si="68"/>
        <v>251</v>
      </c>
      <c r="AO389" s="5">
        <f t="shared" si="69"/>
        <v>62.75</v>
      </c>
      <c r="AP389" s="73"/>
      <c r="AQ389" s="111">
        <f>AVERAGE(Table6[[#This Row],[CA1_Average]],Table6[[#This Row],[CA2_Average]],Table6[[#This Row],[MID_Average]],Table6[[#This Row],[CA3_Average]])</f>
        <v>66</v>
      </c>
    </row>
    <row r="390" spans="1:43" ht="30">
      <c r="A390" s="99" t="s">
        <v>785</v>
      </c>
      <c r="B390" s="82" t="s">
        <v>786</v>
      </c>
      <c r="C390" s="4" t="s">
        <v>11</v>
      </c>
      <c r="D390" s="4" t="s">
        <v>3669</v>
      </c>
      <c r="E390" s="5">
        <v>11102668</v>
      </c>
      <c r="F390" s="5">
        <v>3800601744</v>
      </c>
      <c r="G390" s="83" t="s">
        <v>3670</v>
      </c>
      <c r="H390" s="6">
        <v>5</v>
      </c>
      <c r="I390" s="84">
        <v>300</v>
      </c>
      <c r="J390" s="79">
        <v>294</v>
      </c>
      <c r="K390" s="85">
        <v>0.98</v>
      </c>
      <c r="L390" s="11">
        <v>50000</v>
      </c>
      <c r="M390" s="5">
        <v>40025</v>
      </c>
      <c r="N390" s="12">
        <f t="shared" si="60"/>
        <v>40500</v>
      </c>
      <c r="O390" s="12">
        <f t="shared" si="61"/>
        <v>9500</v>
      </c>
      <c r="P390" s="4" t="s">
        <v>1858</v>
      </c>
      <c r="Q390" s="4" t="s">
        <v>2340</v>
      </c>
      <c r="R390" s="5">
        <v>48</v>
      </c>
      <c r="S390" s="5">
        <v>47</v>
      </c>
      <c r="T390" s="5">
        <v>70</v>
      </c>
      <c r="U390" s="5">
        <v>90</v>
      </c>
      <c r="V390" s="5">
        <f t="shared" si="62"/>
        <v>255</v>
      </c>
      <c r="W390" s="5">
        <f t="shared" si="63"/>
        <v>63.75</v>
      </c>
      <c r="X390" s="5">
        <v>38</v>
      </c>
      <c r="Y390" s="5">
        <v>94</v>
      </c>
      <c r="Z390" s="5">
        <v>51</v>
      </c>
      <c r="AA390" s="5">
        <v>94</v>
      </c>
      <c r="AB390" s="5">
        <f t="shared" si="64"/>
        <v>277</v>
      </c>
      <c r="AC390" s="5">
        <f t="shared" si="65"/>
        <v>69.25</v>
      </c>
      <c r="AD390" s="5">
        <v>69</v>
      </c>
      <c r="AE390" s="5">
        <v>62</v>
      </c>
      <c r="AF390" s="5">
        <v>75</v>
      </c>
      <c r="AG390" s="5">
        <v>41</v>
      </c>
      <c r="AH390" s="5">
        <f t="shared" si="66"/>
        <v>247</v>
      </c>
      <c r="AI390" s="5">
        <f t="shared" si="67"/>
        <v>61.75</v>
      </c>
      <c r="AJ390" s="5">
        <v>62</v>
      </c>
      <c r="AK390" s="5">
        <v>68</v>
      </c>
      <c r="AL390" s="5">
        <v>44</v>
      </c>
      <c r="AM390" s="5">
        <v>78</v>
      </c>
      <c r="AN390" s="5">
        <f t="shared" si="68"/>
        <v>252</v>
      </c>
      <c r="AO390" s="5">
        <f t="shared" si="69"/>
        <v>63</v>
      </c>
      <c r="AP390" s="73"/>
      <c r="AQ390" s="111">
        <f>AVERAGE(Table6[[#This Row],[CA1_Average]],Table6[[#This Row],[CA2_Average]],Table6[[#This Row],[MID_Average]],Table6[[#This Row],[CA3_Average]])</f>
        <v>64.4375</v>
      </c>
    </row>
    <row r="391" spans="1:43" ht="30">
      <c r="A391" s="99" t="s">
        <v>787</v>
      </c>
      <c r="B391" s="82" t="s">
        <v>788</v>
      </c>
      <c r="C391" s="4" t="s">
        <v>14</v>
      </c>
      <c r="D391" s="4" t="s">
        <v>3671</v>
      </c>
      <c r="E391" s="5">
        <v>11105534</v>
      </c>
      <c r="F391" s="5">
        <v>3822639209</v>
      </c>
      <c r="G391" s="83" t="s">
        <v>3672</v>
      </c>
      <c r="H391" s="6">
        <v>5</v>
      </c>
      <c r="I391" s="84">
        <v>300</v>
      </c>
      <c r="J391" s="79">
        <v>284</v>
      </c>
      <c r="K391" s="85">
        <v>0.95</v>
      </c>
      <c r="L391" s="11">
        <v>50000</v>
      </c>
      <c r="M391" s="5">
        <v>45358</v>
      </c>
      <c r="N391" s="12">
        <f t="shared" si="60"/>
        <v>45500</v>
      </c>
      <c r="O391" s="12">
        <f t="shared" si="61"/>
        <v>4500</v>
      </c>
      <c r="P391" s="4" t="s">
        <v>2125</v>
      </c>
      <c r="Q391" s="4" t="s">
        <v>2341</v>
      </c>
      <c r="R391" s="5">
        <v>70</v>
      </c>
      <c r="S391" s="5">
        <v>68</v>
      </c>
      <c r="T391" s="5">
        <v>76</v>
      </c>
      <c r="U391" s="5">
        <v>72</v>
      </c>
      <c r="V391" s="5">
        <f t="shared" si="62"/>
        <v>286</v>
      </c>
      <c r="W391" s="5">
        <f t="shared" si="63"/>
        <v>71.5</v>
      </c>
      <c r="X391" s="5">
        <v>58</v>
      </c>
      <c r="Y391" s="5">
        <v>73</v>
      </c>
      <c r="Z391" s="5">
        <v>72</v>
      </c>
      <c r="AA391" s="5">
        <v>40</v>
      </c>
      <c r="AB391" s="5">
        <f t="shared" si="64"/>
        <v>243</v>
      </c>
      <c r="AC391" s="5">
        <f t="shared" si="65"/>
        <v>60.75</v>
      </c>
      <c r="AD391" s="5">
        <v>84</v>
      </c>
      <c r="AE391" s="5">
        <v>85</v>
      </c>
      <c r="AF391" s="5">
        <v>72</v>
      </c>
      <c r="AG391" s="5">
        <v>84</v>
      </c>
      <c r="AH391" s="5">
        <f t="shared" si="66"/>
        <v>325</v>
      </c>
      <c r="AI391" s="5">
        <f t="shared" si="67"/>
        <v>81.25</v>
      </c>
      <c r="AJ391" s="5">
        <v>52</v>
      </c>
      <c r="AK391" s="5">
        <v>52</v>
      </c>
      <c r="AL391" s="5">
        <v>59</v>
      </c>
      <c r="AM391" s="5">
        <v>58</v>
      </c>
      <c r="AN391" s="5">
        <f t="shared" si="68"/>
        <v>221</v>
      </c>
      <c r="AO391" s="5">
        <f t="shared" si="69"/>
        <v>55.25</v>
      </c>
      <c r="AP391" s="73"/>
      <c r="AQ391" s="111">
        <f>AVERAGE(Table6[[#This Row],[CA1_Average]],Table6[[#This Row],[CA2_Average]],Table6[[#This Row],[MID_Average]],Table6[[#This Row],[CA3_Average]])</f>
        <v>67.1875</v>
      </c>
    </row>
    <row r="392" spans="1:43" ht="30">
      <c r="A392" s="99" t="s">
        <v>789</v>
      </c>
      <c r="B392" s="82" t="s">
        <v>790</v>
      </c>
      <c r="C392" s="4" t="s">
        <v>14</v>
      </c>
      <c r="D392" s="4" t="s">
        <v>3673</v>
      </c>
      <c r="E392" s="5">
        <v>11105688</v>
      </c>
      <c r="F392" s="5">
        <v>3832224466</v>
      </c>
      <c r="G392" s="83" t="s">
        <v>3674</v>
      </c>
      <c r="H392" s="6">
        <v>5</v>
      </c>
      <c r="I392" s="84">
        <v>300</v>
      </c>
      <c r="J392" s="79">
        <v>194</v>
      </c>
      <c r="K392" s="85">
        <v>0.65</v>
      </c>
      <c r="L392" s="11">
        <v>50000</v>
      </c>
      <c r="M392" s="5">
        <v>49526</v>
      </c>
      <c r="N392" s="12">
        <f t="shared" si="60"/>
        <v>50000</v>
      </c>
      <c r="O392" s="12">
        <f t="shared" si="61"/>
        <v>0</v>
      </c>
      <c r="P392" s="4" t="s">
        <v>2155</v>
      </c>
      <c r="Q392" s="4" t="s">
        <v>2342</v>
      </c>
      <c r="R392" s="5">
        <v>38</v>
      </c>
      <c r="S392" s="5">
        <v>68</v>
      </c>
      <c r="T392" s="5">
        <v>59</v>
      </c>
      <c r="U392" s="5">
        <v>80</v>
      </c>
      <c r="V392" s="5">
        <f t="shared" si="62"/>
        <v>245</v>
      </c>
      <c r="W392" s="5">
        <f t="shared" si="63"/>
        <v>61.25</v>
      </c>
      <c r="X392" s="5">
        <v>48</v>
      </c>
      <c r="Y392" s="5">
        <v>55</v>
      </c>
      <c r="Z392" s="5">
        <v>99</v>
      </c>
      <c r="AA392" s="5">
        <v>41</v>
      </c>
      <c r="AB392" s="5">
        <f t="shared" si="64"/>
        <v>243</v>
      </c>
      <c r="AC392" s="5">
        <f t="shared" si="65"/>
        <v>60.75</v>
      </c>
      <c r="AD392" s="5">
        <v>63</v>
      </c>
      <c r="AE392" s="5">
        <v>56</v>
      </c>
      <c r="AF392" s="5">
        <v>45</v>
      </c>
      <c r="AG392" s="5">
        <v>60</v>
      </c>
      <c r="AH392" s="5">
        <f t="shared" si="66"/>
        <v>224</v>
      </c>
      <c r="AI392" s="5">
        <f t="shared" si="67"/>
        <v>56</v>
      </c>
      <c r="AJ392" s="5">
        <v>37</v>
      </c>
      <c r="AK392" s="5">
        <v>99</v>
      </c>
      <c r="AL392" s="5">
        <v>61</v>
      </c>
      <c r="AM392" s="5">
        <v>70</v>
      </c>
      <c r="AN392" s="5">
        <f t="shared" si="68"/>
        <v>267</v>
      </c>
      <c r="AO392" s="5">
        <f t="shared" si="69"/>
        <v>66.75</v>
      </c>
      <c r="AP392" s="73"/>
      <c r="AQ392" s="111">
        <f>AVERAGE(Table6[[#This Row],[CA1_Average]],Table6[[#This Row],[CA2_Average]],Table6[[#This Row],[MID_Average]],Table6[[#This Row],[CA3_Average]])</f>
        <v>61.1875</v>
      </c>
    </row>
    <row r="393" spans="1:43" ht="30">
      <c r="A393" s="99" t="s">
        <v>791</v>
      </c>
      <c r="B393" s="82" t="s">
        <v>792</v>
      </c>
      <c r="C393" s="4" t="s">
        <v>11</v>
      </c>
      <c r="D393" s="4" t="s">
        <v>3675</v>
      </c>
      <c r="E393" s="5">
        <v>11103144</v>
      </c>
      <c r="F393" s="5">
        <v>3834737447</v>
      </c>
      <c r="G393" s="83" t="s">
        <v>3676</v>
      </c>
      <c r="H393" s="6">
        <v>5</v>
      </c>
      <c r="I393" s="84">
        <v>300</v>
      </c>
      <c r="J393" s="79">
        <v>206</v>
      </c>
      <c r="K393" s="85">
        <v>0.69</v>
      </c>
      <c r="L393" s="11">
        <v>50000</v>
      </c>
      <c r="M393" s="5">
        <v>45299</v>
      </c>
      <c r="N393" s="12">
        <f t="shared" si="60"/>
        <v>45500</v>
      </c>
      <c r="O393" s="12">
        <f t="shared" si="61"/>
        <v>4500</v>
      </c>
      <c r="P393" s="4" t="s">
        <v>1902</v>
      </c>
      <c r="Q393" s="4" t="s">
        <v>2343</v>
      </c>
      <c r="R393" s="5">
        <v>39</v>
      </c>
      <c r="S393" s="5">
        <v>72</v>
      </c>
      <c r="T393" s="5">
        <v>92</v>
      </c>
      <c r="U393" s="5">
        <v>50</v>
      </c>
      <c r="V393" s="5">
        <f t="shared" si="62"/>
        <v>253</v>
      </c>
      <c r="W393" s="5">
        <f t="shared" si="63"/>
        <v>63.25</v>
      </c>
      <c r="X393" s="5">
        <v>83</v>
      </c>
      <c r="Y393" s="5">
        <v>42</v>
      </c>
      <c r="Z393" s="5">
        <v>80</v>
      </c>
      <c r="AA393" s="5">
        <v>64</v>
      </c>
      <c r="AB393" s="5">
        <f t="shared" si="64"/>
        <v>269</v>
      </c>
      <c r="AC393" s="5">
        <f t="shared" si="65"/>
        <v>67.25</v>
      </c>
      <c r="AD393" s="5">
        <v>77</v>
      </c>
      <c r="AE393" s="5">
        <v>58</v>
      </c>
      <c r="AF393" s="5">
        <v>47</v>
      </c>
      <c r="AG393" s="5">
        <v>66</v>
      </c>
      <c r="AH393" s="5">
        <f t="shared" si="66"/>
        <v>248</v>
      </c>
      <c r="AI393" s="5">
        <f t="shared" si="67"/>
        <v>62</v>
      </c>
      <c r="AJ393" s="5">
        <v>66</v>
      </c>
      <c r="AK393" s="5">
        <v>72</v>
      </c>
      <c r="AL393" s="5">
        <v>55</v>
      </c>
      <c r="AM393" s="5">
        <v>35</v>
      </c>
      <c r="AN393" s="5">
        <f t="shared" si="68"/>
        <v>228</v>
      </c>
      <c r="AO393" s="5">
        <f t="shared" si="69"/>
        <v>57</v>
      </c>
      <c r="AP393" s="73"/>
      <c r="AQ393" s="111">
        <f>AVERAGE(Table6[[#This Row],[CA1_Average]],Table6[[#This Row],[CA2_Average]],Table6[[#This Row],[MID_Average]],Table6[[#This Row],[CA3_Average]])</f>
        <v>62.375</v>
      </c>
    </row>
    <row r="394" spans="1:43" ht="30">
      <c r="A394" s="99" t="s">
        <v>793</v>
      </c>
      <c r="B394" s="82" t="s">
        <v>794</v>
      </c>
      <c r="C394" s="4" t="s">
        <v>11</v>
      </c>
      <c r="D394" s="4" t="s">
        <v>3677</v>
      </c>
      <c r="E394" s="5">
        <v>11109168</v>
      </c>
      <c r="F394" s="5">
        <v>3895062472</v>
      </c>
      <c r="G394" s="83" t="s">
        <v>3678</v>
      </c>
      <c r="H394" s="6">
        <v>5</v>
      </c>
      <c r="I394" s="84">
        <v>300</v>
      </c>
      <c r="J394" s="79">
        <v>219</v>
      </c>
      <c r="K394" s="85">
        <v>0.73</v>
      </c>
      <c r="L394" s="11">
        <v>50000</v>
      </c>
      <c r="M394" s="5">
        <v>42597</v>
      </c>
      <c r="N394" s="12">
        <f t="shared" si="60"/>
        <v>43000</v>
      </c>
      <c r="O394" s="12">
        <f t="shared" si="61"/>
        <v>7000</v>
      </c>
      <c r="P394" s="4" t="s">
        <v>1860</v>
      </c>
      <c r="Q394" s="4" t="s">
        <v>2344</v>
      </c>
      <c r="R394" s="5">
        <v>75</v>
      </c>
      <c r="S394" s="5">
        <v>60</v>
      </c>
      <c r="T394" s="5">
        <v>75</v>
      </c>
      <c r="U394" s="5">
        <v>52</v>
      </c>
      <c r="V394" s="5">
        <f t="shared" si="62"/>
        <v>262</v>
      </c>
      <c r="W394" s="5">
        <f t="shared" si="63"/>
        <v>65.5</v>
      </c>
      <c r="X394" s="5">
        <v>95</v>
      </c>
      <c r="Y394" s="5">
        <v>52</v>
      </c>
      <c r="Z394" s="5">
        <v>65</v>
      </c>
      <c r="AA394" s="5">
        <v>80</v>
      </c>
      <c r="AB394" s="5">
        <f t="shared" si="64"/>
        <v>292</v>
      </c>
      <c r="AC394" s="5">
        <f t="shared" si="65"/>
        <v>73</v>
      </c>
      <c r="AD394" s="5">
        <v>91</v>
      </c>
      <c r="AE394" s="5">
        <v>64</v>
      </c>
      <c r="AF394" s="5">
        <v>59</v>
      </c>
      <c r="AG394" s="5">
        <v>59</v>
      </c>
      <c r="AH394" s="5">
        <f t="shared" si="66"/>
        <v>273</v>
      </c>
      <c r="AI394" s="5">
        <f t="shared" si="67"/>
        <v>68.25</v>
      </c>
      <c r="AJ394" s="5">
        <v>54</v>
      </c>
      <c r="AK394" s="5">
        <v>87</v>
      </c>
      <c r="AL394" s="5">
        <v>78</v>
      </c>
      <c r="AM394" s="5">
        <v>61</v>
      </c>
      <c r="AN394" s="5">
        <f t="shared" si="68"/>
        <v>280</v>
      </c>
      <c r="AO394" s="5">
        <f t="shared" si="69"/>
        <v>70</v>
      </c>
      <c r="AP394" s="73"/>
      <c r="AQ394" s="111">
        <f>AVERAGE(Table6[[#This Row],[CA1_Average]],Table6[[#This Row],[CA2_Average]],Table6[[#This Row],[MID_Average]],Table6[[#This Row],[CA3_Average]])</f>
        <v>69.1875</v>
      </c>
    </row>
    <row r="395" spans="1:43" ht="30">
      <c r="A395" s="99" t="s">
        <v>795</v>
      </c>
      <c r="B395" s="82" t="s">
        <v>796</v>
      </c>
      <c r="C395" s="4" t="s">
        <v>14</v>
      </c>
      <c r="D395" s="4" t="s">
        <v>3679</v>
      </c>
      <c r="E395" s="5">
        <v>11107302</v>
      </c>
      <c r="F395" s="5">
        <v>3923665046</v>
      </c>
      <c r="G395" s="83" t="s">
        <v>3680</v>
      </c>
      <c r="H395" s="6">
        <v>5</v>
      </c>
      <c r="I395" s="84">
        <v>300</v>
      </c>
      <c r="J395" s="79">
        <v>268</v>
      </c>
      <c r="K395" s="85">
        <v>0.89</v>
      </c>
      <c r="L395" s="11">
        <v>50000</v>
      </c>
      <c r="M395" s="5">
        <v>38238</v>
      </c>
      <c r="N395" s="12">
        <f t="shared" si="60"/>
        <v>38500</v>
      </c>
      <c r="O395" s="12">
        <f t="shared" si="61"/>
        <v>11500</v>
      </c>
      <c r="P395" s="4" t="s">
        <v>1864</v>
      </c>
      <c r="Q395" s="4" t="s">
        <v>2345</v>
      </c>
      <c r="R395" s="5">
        <v>46</v>
      </c>
      <c r="S395" s="5">
        <v>59</v>
      </c>
      <c r="T395" s="5">
        <v>96</v>
      </c>
      <c r="U395" s="5">
        <v>55</v>
      </c>
      <c r="V395" s="5">
        <f t="shared" si="62"/>
        <v>256</v>
      </c>
      <c r="W395" s="5">
        <f t="shared" si="63"/>
        <v>64</v>
      </c>
      <c r="X395" s="5">
        <v>65</v>
      </c>
      <c r="Y395" s="5">
        <v>99</v>
      </c>
      <c r="Z395" s="5">
        <v>74</v>
      </c>
      <c r="AA395" s="5">
        <v>48</v>
      </c>
      <c r="AB395" s="5">
        <f t="shared" si="64"/>
        <v>286</v>
      </c>
      <c r="AC395" s="5">
        <f t="shared" si="65"/>
        <v>71.5</v>
      </c>
      <c r="AD395" s="5">
        <v>67</v>
      </c>
      <c r="AE395" s="5">
        <v>85</v>
      </c>
      <c r="AF395" s="5">
        <v>81</v>
      </c>
      <c r="AG395" s="5">
        <v>59</v>
      </c>
      <c r="AH395" s="5">
        <f t="shared" si="66"/>
        <v>292</v>
      </c>
      <c r="AI395" s="5">
        <f t="shared" si="67"/>
        <v>73</v>
      </c>
      <c r="AJ395" s="5">
        <v>60</v>
      </c>
      <c r="AK395" s="5">
        <v>72</v>
      </c>
      <c r="AL395" s="5">
        <v>69</v>
      </c>
      <c r="AM395" s="5">
        <v>90</v>
      </c>
      <c r="AN395" s="5">
        <f t="shared" si="68"/>
        <v>291</v>
      </c>
      <c r="AO395" s="5">
        <f t="shared" si="69"/>
        <v>72.75</v>
      </c>
      <c r="AP395" s="73"/>
      <c r="AQ395" s="111">
        <f>AVERAGE(Table6[[#This Row],[CA1_Average]],Table6[[#This Row],[CA2_Average]],Table6[[#This Row],[MID_Average]],Table6[[#This Row],[CA3_Average]])</f>
        <v>70.3125</v>
      </c>
    </row>
    <row r="396" spans="1:43" ht="30">
      <c r="A396" s="99" t="s">
        <v>797</v>
      </c>
      <c r="B396" s="82" t="s">
        <v>798</v>
      </c>
      <c r="C396" s="4" t="s">
        <v>14</v>
      </c>
      <c r="D396" s="4" t="s">
        <v>3681</v>
      </c>
      <c r="E396" s="5">
        <v>11102474</v>
      </c>
      <c r="F396" s="5">
        <v>3924099003</v>
      </c>
      <c r="G396" s="83" t="s">
        <v>3682</v>
      </c>
      <c r="H396" s="6">
        <v>5</v>
      </c>
      <c r="I396" s="84">
        <v>300</v>
      </c>
      <c r="J396" s="79">
        <v>292</v>
      </c>
      <c r="K396" s="85">
        <v>0.97</v>
      </c>
      <c r="L396" s="11">
        <v>50000</v>
      </c>
      <c r="M396" s="5">
        <v>46478</v>
      </c>
      <c r="N396" s="12">
        <f t="shared" si="60"/>
        <v>46500</v>
      </c>
      <c r="O396" s="12">
        <f t="shared" si="61"/>
        <v>3500</v>
      </c>
      <c r="P396" s="4" t="s">
        <v>1866</v>
      </c>
      <c r="Q396" s="4" t="s">
        <v>2346</v>
      </c>
      <c r="R396" s="5">
        <v>47</v>
      </c>
      <c r="S396" s="5">
        <v>41</v>
      </c>
      <c r="T396" s="5">
        <v>35</v>
      </c>
      <c r="U396" s="5">
        <v>70</v>
      </c>
      <c r="V396" s="5">
        <f t="shared" si="62"/>
        <v>193</v>
      </c>
      <c r="W396" s="5">
        <f t="shared" si="63"/>
        <v>48.25</v>
      </c>
      <c r="X396" s="5">
        <v>74</v>
      </c>
      <c r="Y396" s="5">
        <v>66</v>
      </c>
      <c r="Z396" s="5">
        <v>59</v>
      </c>
      <c r="AA396" s="5">
        <v>42</v>
      </c>
      <c r="AB396" s="5">
        <f t="shared" si="64"/>
        <v>241</v>
      </c>
      <c r="AC396" s="5">
        <f t="shared" si="65"/>
        <v>60.25</v>
      </c>
      <c r="AD396" s="5">
        <v>64</v>
      </c>
      <c r="AE396" s="5">
        <v>41</v>
      </c>
      <c r="AF396" s="5">
        <v>85</v>
      </c>
      <c r="AG396" s="5">
        <v>62</v>
      </c>
      <c r="AH396" s="5">
        <f t="shared" si="66"/>
        <v>252</v>
      </c>
      <c r="AI396" s="5">
        <f t="shared" si="67"/>
        <v>63</v>
      </c>
      <c r="AJ396" s="5">
        <v>90</v>
      </c>
      <c r="AK396" s="5">
        <v>60</v>
      </c>
      <c r="AL396" s="5">
        <v>86</v>
      </c>
      <c r="AM396" s="5">
        <v>90</v>
      </c>
      <c r="AN396" s="5">
        <f t="shared" si="68"/>
        <v>326</v>
      </c>
      <c r="AO396" s="5">
        <f t="shared" si="69"/>
        <v>81.5</v>
      </c>
      <c r="AP396" s="73"/>
      <c r="AQ396" s="111">
        <f>AVERAGE(Table6[[#This Row],[CA1_Average]],Table6[[#This Row],[CA2_Average]],Table6[[#This Row],[MID_Average]],Table6[[#This Row],[CA3_Average]])</f>
        <v>63.25</v>
      </c>
    </row>
    <row r="397" spans="1:43" ht="30">
      <c r="A397" s="99" t="s">
        <v>799</v>
      </c>
      <c r="B397" s="82" t="s">
        <v>800</v>
      </c>
      <c r="C397" s="4" t="s">
        <v>14</v>
      </c>
      <c r="D397" s="4" t="s">
        <v>3683</v>
      </c>
      <c r="E397" s="5">
        <v>11103555</v>
      </c>
      <c r="F397" s="5">
        <v>3935725161</v>
      </c>
      <c r="G397" s="83" t="s">
        <v>3684</v>
      </c>
      <c r="H397" s="6">
        <v>5</v>
      </c>
      <c r="I397" s="84">
        <v>300</v>
      </c>
      <c r="J397" s="79">
        <v>238</v>
      </c>
      <c r="K397" s="85">
        <v>0.79</v>
      </c>
      <c r="L397" s="11">
        <v>50000</v>
      </c>
      <c r="M397" s="5">
        <v>46080</v>
      </c>
      <c r="N397" s="12">
        <f t="shared" si="60"/>
        <v>46500</v>
      </c>
      <c r="O397" s="12">
        <f t="shared" si="61"/>
        <v>3500</v>
      </c>
      <c r="P397" s="4" t="s">
        <v>1953</v>
      </c>
      <c r="Q397" s="4" t="s">
        <v>2347</v>
      </c>
      <c r="R397" s="5">
        <v>98</v>
      </c>
      <c r="S397" s="5">
        <v>40</v>
      </c>
      <c r="T397" s="5">
        <v>84</v>
      </c>
      <c r="U397" s="5">
        <v>92</v>
      </c>
      <c r="V397" s="5">
        <f t="shared" si="62"/>
        <v>314</v>
      </c>
      <c r="W397" s="5">
        <f t="shared" si="63"/>
        <v>78.5</v>
      </c>
      <c r="X397" s="5">
        <v>96</v>
      </c>
      <c r="Y397" s="5">
        <v>49</v>
      </c>
      <c r="Z397" s="5">
        <v>65</v>
      </c>
      <c r="AA397" s="5">
        <v>52</v>
      </c>
      <c r="AB397" s="5">
        <f t="shared" si="64"/>
        <v>262</v>
      </c>
      <c r="AC397" s="5">
        <f t="shared" si="65"/>
        <v>65.5</v>
      </c>
      <c r="AD397" s="5">
        <v>39</v>
      </c>
      <c r="AE397" s="5">
        <v>70</v>
      </c>
      <c r="AF397" s="5">
        <v>49</v>
      </c>
      <c r="AG397" s="5">
        <v>66</v>
      </c>
      <c r="AH397" s="5">
        <f t="shared" si="66"/>
        <v>224</v>
      </c>
      <c r="AI397" s="5">
        <f t="shared" si="67"/>
        <v>56</v>
      </c>
      <c r="AJ397" s="5">
        <v>85</v>
      </c>
      <c r="AK397" s="5">
        <v>39</v>
      </c>
      <c r="AL397" s="5">
        <v>48</v>
      </c>
      <c r="AM397" s="5">
        <v>91</v>
      </c>
      <c r="AN397" s="5">
        <f t="shared" si="68"/>
        <v>263</v>
      </c>
      <c r="AO397" s="5">
        <f t="shared" si="69"/>
        <v>65.75</v>
      </c>
      <c r="AP397" s="73"/>
      <c r="AQ397" s="111">
        <f>AVERAGE(Table6[[#This Row],[CA1_Average]],Table6[[#This Row],[CA2_Average]],Table6[[#This Row],[MID_Average]],Table6[[#This Row],[CA3_Average]])</f>
        <v>66.4375</v>
      </c>
    </row>
    <row r="398" spans="1:43" ht="30">
      <c r="A398" s="99" t="s">
        <v>801</v>
      </c>
      <c r="B398" s="82" t="s">
        <v>802</v>
      </c>
      <c r="C398" s="4" t="s">
        <v>14</v>
      </c>
      <c r="D398" s="4" t="s">
        <v>3685</v>
      </c>
      <c r="E398" s="5">
        <v>11101754</v>
      </c>
      <c r="F398" s="5">
        <v>3950909925</v>
      </c>
      <c r="G398" s="83" t="s">
        <v>3686</v>
      </c>
      <c r="H398" s="6">
        <v>5</v>
      </c>
      <c r="I398" s="84">
        <v>300</v>
      </c>
      <c r="J398" s="79">
        <v>200</v>
      </c>
      <c r="K398" s="85">
        <v>0.67</v>
      </c>
      <c r="L398" s="11">
        <v>50000</v>
      </c>
      <c r="M398" s="5">
        <v>38518</v>
      </c>
      <c r="N398" s="12">
        <f t="shared" si="60"/>
        <v>39000</v>
      </c>
      <c r="O398" s="12">
        <f t="shared" si="61"/>
        <v>11000</v>
      </c>
      <c r="P398" s="4" t="s">
        <v>1908</v>
      </c>
      <c r="Q398" s="4" t="s">
        <v>2348</v>
      </c>
      <c r="R398" s="5">
        <v>36</v>
      </c>
      <c r="S398" s="5">
        <v>61</v>
      </c>
      <c r="T398" s="5">
        <v>39</v>
      </c>
      <c r="U398" s="5">
        <v>53</v>
      </c>
      <c r="V398" s="5">
        <f t="shared" si="62"/>
        <v>189</v>
      </c>
      <c r="W398" s="5">
        <f t="shared" si="63"/>
        <v>47.25</v>
      </c>
      <c r="X398" s="5">
        <v>90</v>
      </c>
      <c r="Y398" s="5">
        <v>65</v>
      </c>
      <c r="Z398" s="5">
        <v>78</v>
      </c>
      <c r="AA398" s="5">
        <v>41</v>
      </c>
      <c r="AB398" s="5">
        <f t="shared" si="64"/>
        <v>274</v>
      </c>
      <c r="AC398" s="5">
        <f t="shared" si="65"/>
        <v>68.5</v>
      </c>
      <c r="AD398" s="5">
        <v>88</v>
      </c>
      <c r="AE398" s="5">
        <v>77</v>
      </c>
      <c r="AF398" s="5">
        <v>53</v>
      </c>
      <c r="AG398" s="5">
        <v>57</v>
      </c>
      <c r="AH398" s="5">
        <f t="shared" si="66"/>
        <v>275</v>
      </c>
      <c r="AI398" s="5">
        <f t="shared" si="67"/>
        <v>68.75</v>
      </c>
      <c r="AJ398" s="5">
        <v>82</v>
      </c>
      <c r="AK398" s="5">
        <v>59</v>
      </c>
      <c r="AL398" s="5">
        <v>80</v>
      </c>
      <c r="AM398" s="5">
        <v>65</v>
      </c>
      <c r="AN398" s="5">
        <f t="shared" si="68"/>
        <v>286</v>
      </c>
      <c r="AO398" s="5">
        <f t="shared" si="69"/>
        <v>71.5</v>
      </c>
      <c r="AP398" s="73"/>
      <c r="AQ398" s="111">
        <f>AVERAGE(Table6[[#This Row],[CA1_Average]],Table6[[#This Row],[CA2_Average]],Table6[[#This Row],[MID_Average]],Table6[[#This Row],[CA3_Average]])</f>
        <v>64</v>
      </c>
    </row>
    <row r="399" spans="1:43" ht="30">
      <c r="A399" s="99" t="s">
        <v>803</v>
      </c>
      <c r="B399" s="82" t="s">
        <v>804</v>
      </c>
      <c r="C399" s="4" t="s">
        <v>11</v>
      </c>
      <c r="D399" s="4" t="s">
        <v>3687</v>
      </c>
      <c r="E399" s="5">
        <v>11107847</v>
      </c>
      <c r="F399" s="5">
        <v>3955011681</v>
      </c>
      <c r="G399" s="83" t="s">
        <v>3688</v>
      </c>
      <c r="H399" s="6">
        <v>5</v>
      </c>
      <c r="I399" s="84">
        <v>300</v>
      </c>
      <c r="J399" s="79">
        <v>286</v>
      </c>
      <c r="K399" s="85">
        <v>0.95</v>
      </c>
      <c r="L399" s="11">
        <v>50000</v>
      </c>
      <c r="M399" s="5">
        <v>46365</v>
      </c>
      <c r="N399" s="12">
        <f t="shared" si="60"/>
        <v>46500</v>
      </c>
      <c r="O399" s="12">
        <f t="shared" si="61"/>
        <v>3500</v>
      </c>
      <c r="P399" s="4" t="s">
        <v>1999</v>
      </c>
      <c r="Q399" s="4" t="s">
        <v>2349</v>
      </c>
      <c r="R399" s="5">
        <v>70</v>
      </c>
      <c r="S399" s="5">
        <v>96</v>
      </c>
      <c r="T399" s="5">
        <v>92</v>
      </c>
      <c r="U399" s="5">
        <v>71</v>
      </c>
      <c r="V399" s="5">
        <f t="shared" si="62"/>
        <v>329</v>
      </c>
      <c r="W399" s="5">
        <f t="shared" si="63"/>
        <v>82.25</v>
      </c>
      <c r="X399" s="5">
        <v>71</v>
      </c>
      <c r="Y399" s="5">
        <v>54</v>
      </c>
      <c r="Z399" s="5">
        <v>74</v>
      </c>
      <c r="AA399" s="5">
        <v>85</v>
      </c>
      <c r="AB399" s="5">
        <f t="shared" si="64"/>
        <v>284</v>
      </c>
      <c r="AC399" s="5">
        <f t="shared" si="65"/>
        <v>71</v>
      </c>
      <c r="AD399" s="5">
        <v>89</v>
      </c>
      <c r="AE399" s="5">
        <v>68</v>
      </c>
      <c r="AF399" s="5">
        <v>43</v>
      </c>
      <c r="AG399" s="5">
        <v>63</v>
      </c>
      <c r="AH399" s="5">
        <f t="shared" si="66"/>
        <v>263</v>
      </c>
      <c r="AI399" s="5">
        <f t="shared" si="67"/>
        <v>65.75</v>
      </c>
      <c r="AJ399" s="5">
        <v>40</v>
      </c>
      <c r="AK399" s="5">
        <v>80</v>
      </c>
      <c r="AL399" s="5">
        <v>51</v>
      </c>
      <c r="AM399" s="5">
        <v>81</v>
      </c>
      <c r="AN399" s="5">
        <f t="shared" si="68"/>
        <v>252</v>
      </c>
      <c r="AO399" s="5">
        <f t="shared" si="69"/>
        <v>63</v>
      </c>
      <c r="AP399" s="73"/>
      <c r="AQ399" s="111">
        <f>AVERAGE(Table6[[#This Row],[CA1_Average]],Table6[[#This Row],[CA2_Average]],Table6[[#This Row],[MID_Average]],Table6[[#This Row],[CA3_Average]])</f>
        <v>70.5</v>
      </c>
    </row>
    <row r="400" spans="1:43" ht="30">
      <c r="A400" s="99" t="s">
        <v>805</v>
      </c>
      <c r="B400" s="82" t="s">
        <v>806</v>
      </c>
      <c r="C400" s="4" t="s">
        <v>11</v>
      </c>
      <c r="D400" s="4" t="s">
        <v>3689</v>
      </c>
      <c r="E400" s="5">
        <v>11108355</v>
      </c>
      <c r="F400" s="5">
        <v>3968434878</v>
      </c>
      <c r="G400" s="83" t="s">
        <v>3690</v>
      </c>
      <c r="H400" s="6">
        <v>5</v>
      </c>
      <c r="I400" s="84">
        <v>300</v>
      </c>
      <c r="J400" s="79">
        <v>222</v>
      </c>
      <c r="K400" s="85">
        <v>0.74</v>
      </c>
      <c r="L400" s="11">
        <v>50000</v>
      </c>
      <c r="M400" s="5">
        <v>39159</v>
      </c>
      <c r="N400" s="12">
        <f t="shared" si="60"/>
        <v>39500</v>
      </c>
      <c r="O400" s="12">
        <f t="shared" si="61"/>
        <v>10500</v>
      </c>
      <c r="P400" s="4" t="s">
        <v>2245</v>
      </c>
      <c r="Q400" s="4" t="s">
        <v>2350</v>
      </c>
      <c r="R400" s="5">
        <v>68</v>
      </c>
      <c r="S400" s="5">
        <v>58</v>
      </c>
      <c r="T400" s="5">
        <v>59</v>
      </c>
      <c r="U400" s="5">
        <v>83</v>
      </c>
      <c r="V400" s="5">
        <f t="shared" si="62"/>
        <v>268</v>
      </c>
      <c r="W400" s="5">
        <f t="shared" si="63"/>
        <v>67</v>
      </c>
      <c r="X400" s="5">
        <v>47</v>
      </c>
      <c r="Y400" s="5">
        <v>78</v>
      </c>
      <c r="Z400" s="5">
        <v>67</v>
      </c>
      <c r="AA400" s="5">
        <v>83</v>
      </c>
      <c r="AB400" s="5">
        <f t="shared" si="64"/>
        <v>275</v>
      </c>
      <c r="AC400" s="5">
        <f t="shared" si="65"/>
        <v>68.75</v>
      </c>
      <c r="AD400" s="5">
        <v>83</v>
      </c>
      <c r="AE400" s="5">
        <v>76</v>
      </c>
      <c r="AF400" s="5">
        <v>58</v>
      </c>
      <c r="AG400" s="5">
        <v>67</v>
      </c>
      <c r="AH400" s="5">
        <f t="shared" si="66"/>
        <v>284</v>
      </c>
      <c r="AI400" s="5">
        <f t="shared" si="67"/>
        <v>71</v>
      </c>
      <c r="AJ400" s="5">
        <v>58</v>
      </c>
      <c r="AK400" s="5">
        <v>59</v>
      </c>
      <c r="AL400" s="5">
        <v>96</v>
      </c>
      <c r="AM400" s="5">
        <v>79</v>
      </c>
      <c r="AN400" s="5">
        <f t="shared" si="68"/>
        <v>292</v>
      </c>
      <c r="AO400" s="5">
        <f t="shared" si="69"/>
        <v>73</v>
      </c>
      <c r="AP400" s="73"/>
      <c r="AQ400" s="111">
        <f>AVERAGE(Table6[[#This Row],[CA1_Average]],Table6[[#This Row],[CA2_Average]],Table6[[#This Row],[MID_Average]],Table6[[#This Row],[CA3_Average]])</f>
        <v>69.9375</v>
      </c>
    </row>
    <row r="401" spans="1:43" ht="30">
      <c r="A401" s="99" t="s">
        <v>807</v>
      </c>
      <c r="B401" s="82" t="s">
        <v>808</v>
      </c>
      <c r="C401" s="4" t="s">
        <v>11</v>
      </c>
      <c r="D401" s="4" t="s">
        <v>3691</v>
      </c>
      <c r="E401" s="5">
        <v>11104759</v>
      </c>
      <c r="F401" s="5">
        <v>3981875479</v>
      </c>
      <c r="G401" s="83" t="s">
        <v>3692</v>
      </c>
      <c r="H401" s="6">
        <v>5</v>
      </c>
      <c r="I401" s="84">
        <v>300</v>
      </c>
      <c r="J401" s="79">
        <v>220</v>
      </c>
      <c r="K401" s="85">
        <v>0.73</v>
      </c>
      <c r="L401" s="11">
        <v>50000</v>
      </c>
      <c r="M401" s="5">
        <v>41100</v>
      </c>
      <c r="N401" s="12">
        <f t="shared" si="60"/>
        <v>41500</v>
      </c>
      <c r="O401" s="12">
        <f t="shared" si="61"/>
        <v>8500</v>
      </c>
      <c r="P401" s="4" t="s">
        <v>1876</v>
      </c>
      <c r="Q401" s="4" t="s">
        <v>2351</v>
      </c>
      <c r="R401" s="5">
        <v>46</v>
      </c>
      <c r="S401" s="5">
        <v>96</v>
      </c>
      <c r="T401" s="5">
        <v>87</v>
      </c>
      <c r="U401" s="5">
        <v>66</v>
      </c>
      <c r="V401" s="5">
        <f t="shared" si="62"/>
        <v>295</v>
      </c>
      <c r="W401" s="5">
        <f t="shared" si="63"/>
        <v>73.75</v>
      </c>
      <c r="X401" s="5">
        <v>65</v>
      </c>
      <c r="Y401" s="5">
        <v>96</v>
      </c>
      <c r="Z401" s="5">
        <v>60</v>
      </c>
      <c r="AA401" s="5">
        <v>48</v>
      </c>
      <c r="AB401" s="5">
        <f t="shared" si="64"/>
        <v>269</v>
      </c>
      <c r="AC401" s="5">
        <f t="shared" si="65"/>
        <v>67.25</v>
      </c>
      <c r="AD401" s="5">
        <v>94</v>
      </c>
      <c r="AE401" s="5">
        <v>40</v>
      </c>
      <c r="AF401" s="5">
        <v>50</v>
      </c>
      <c r="AG401" s="5">
        <v>88</v>
      </c>
      <c r="AH401" s="5">
        <f t="shared" si="66"/>
        <v>272</v>
      </c>
      <c r="AI401" s="5">
        <f t="shared" si="67"/>
        <v>68</v>
      </c>
      <c r="AJ401" s="5">
        <v>55</v>
      </c>
      <c r="AK401" s="5">
        <v>58</v>
      </c>
      <c r="AL401" s="5">
        <v>54</v>
      </c>
      <c r="AM401" s="5">
        <v>77</v>
      </c>
      <c r="AN401" s="5">
        <f t="shared" si="68"/>
        <v>244</v>
      </c>
      <c r="AO401" s="5">
        <f t="shared" si="69"/>
        <v>61</v>
      </c>
      <c r="AP401" s="73"/>
      <c r="AQ401" s="111">
        <f>AVERAGE(Table6[[#This Row],[CA1_Average]],Table6[[#This Row],[CA2_Average]],Table6[[#This Row],[MID_Average]],Table6[[#This Row],[CA3_Average]])</f>
        <v>67.5</v>
      </c>
    </row>
    <row r="402" spans="1:43" ht="30">
      <c r="A402" s="99" t="s">
        <v>809</v>
      </c>
      <c r="B402" s="82" t="s">
        <v>810</v>
      </c>
      <c r="C402" s="4" t="s">
        <v>14</v>
      </c>
      <c r="D402" s="4" t="s">
        <v>3693</v>
      </c>
      <c r="E402" s="5">
        <v>11102354</v>
      </c>
      <c r="F402" s="5">
        <v>4000125915</v>
      </c>
      <c r="G402" s="83" t="s">
        <v>3694</v>
      </c>
      <c r="H402" s="6">
        <v>5</v>
      </c>
      <c r="I402" s="84">
        <v>300</v>
      </c>
      <c r="J402" s="79">
        <v>273</v>
      </c>
      <c r="K402" s="85">
        <v>0.91</v>
      </c>
      <c r="L402" s="11">
        <v>50000</v>
      </c>
      <c r="M402" s="5">
        <v>42731</v>
      </c>
      <c r="N402" s="12">
        <f t="shared" si="60"/>
        <v>43000</v>
      </c>
      <c r="O402" s="12">
        <f t="shared" si="61"/>
        <v>7000</v>
      </c>
      <c r="P402" s="4" t="s">
        <v>2274</v>
      </c>
      <c r="Q402" s="4" t="s">
        <v>2352</v>
      </c>
      <c r="R402" s="5">
        <v>38</v>
      </c>
      <c r="S402" s="5">
        <v>62</v>
      </c>
      <c r="T402" s="5">
        <v>69</v>
      </c>
      <c r="U402" s="5">
        <v>77</v>
      </c>
      <c r="V402" s="5">
        <f t="shared" si="62"/>
        <v>246</v>
      </c>
      <c r="W402" s="5">
        <f t="shared" si="63"/>
        <v>61.5</v>
      </c>
      <c r="X402" s="5">
        <v>91</v>
      </c>
      <c r="Y402" s="5">
        <v>44</v>
      </c>
      <c r="Z402" s="5">
        <v>59</v>
      </c>
      <c r="AA402" s="5">
        <v>36</v>
      </c>
      <c r="AB402" s="5">
        <f t="shared" si="64"/>
        <v>230</v>
      </c>
      <c r="AC402" s="5">
        <f t="shared" si="65"/>
        <v>57.5</v>
      </c>
      <c r="AD402" s="5">
        <v>88</v>
      </c>
      <c r="AE402" s="5">
        <v>49</v>
      </c>
      <c r="AF402" s="5">
        <v>88</v>
      </c>
      <c r="AG402" s="5">
        <v>46</v>
      </c>
      <c r="AH402" s="5">
        <f t="shared" si="66"/>
        <v>271</v>
      </c>
      <c r="AI402" s="5">
        <f t="shared" si="67"/>
        <v>67.75</v>
      </c>
      <c r="AJ402" s="5">
        <v>41</v>
      </c>
      <c r="AK402" s="5">
        <v>64</v>
      </c>
      <c r="AL402" s="5">
        <v>73</v>
      </c>
      <c r="AM402" s="5">
        <v>45</v>
      </c>
      <c r="AN402" s="5">
        <f t="shared" si="68"/>
        <v>223</v>
      </c>
      <c r="AO402" s="5">
        <f t="shared" si="69"/>
        <v>55.75</v>
      </c>
      <c r="AP402" s="73"/>
      <c r="AQ402" s="111">
        <f>AVERAGE(Table6[[#This Row],[CA1_Average]],Table6[[#This Row],[CA2_Average]],Table6[[#This Row],[MID_Average]],Table6[[#This Row],[CA3_Average]])</f>
        <v>60.625</v>
      </c>
    </row>
    <row r="403" spans="1:43" ht="30">
      <c r="A403" s="99" t="s">
        <v>811</v>
      </c>
      <c r="B403" s="82" t="s">
        <v>812</v>
      </c>
      <c r="C403" s="4" t="s">
        <v>14</v>
      </c>
      <c r="D403" s="4" t="s">
        <v>3695</v>
      </c>
      <c r="E403" s="5">
        <v>11100514</v>
      </c>
      <c r="F403" s="5">
        <v>4005405978</v>
      </c>
      <c r="G403" s="83" t="s">
        <v>3696</v>
      </c>
      <c r="H403" s="6">
        <v>5</v>
      </c>
      <c r="I403" s="84">
        <v>300</v>
      </c>
      <c r="J403" s="79">
        <v>205</v>
      </c>
      <c r="K403" s="85">
        <v>0.68</v>
      </c>
      <c r="L403" s="11">
        <v>50000</v>
      </c>
      <c r="M403" s="5">
        <v>38033</v>
      </c>
      <c r="N403" s="12">
        <f t="shared" si="60"/>
        <v>38500</v>
      </c>
      <c r="O403" s="12">
        <f t="shared" si="61"/>
        <v>11500</v>
      </c>
      <c r="P403" s="4" t="s">
        <v>2072</v>
      </c>
      <c r="Q403" s="4" t="s">
        <v>2353</v>
      </c>
      <c r="R403" s="5">
        <v>51</v>
      </c>
      <c r="S403" s="5">
        <v>60</v>
      </c>
      <c r="T403" s="5">
        <v>50</v>
      </c>
      <c r="U403" s="5">
        <v>74</v>
      </c>
      <c r="V403" s="5">
        <f t="shared" si="62"/>
        <v>235</v>
      </c>
      <c r="W403" s="5">
        <f t="shared" si="63"/>
        <v>58.75</v>
      </c>
      <c r="X403" s="5">
        <v>48</v>
      </c>
      <c r="Y403" s="5">
        <v>94</v>
      </c>
      <c r="Z403" s="5">
        <v>72</v>
      </c>
      <c r="AA403" s="5">
        <v>78</v>
      </c>
      <c r="AB403" s="5">
        <f t="shared" si="64"/>
        <v>292</v>
      </c>
      <c r="AC403" s="5">
        <f t="shared" si="65"/>
        <v>73</v>
      </c>
      <c r="AD403" s="5">
        <v>50</v>
      </c>
      <c r="AE403" s="5">
        <v>91</v>
      </c>
      <c r="AF403" s="5">
        <v>66</v>
      </c>
      <c r="AG403" s="5">
        <v>68</v>
      </c>
      <c r="AH403" s="5">
        <f t="shared" si="66"/>
        <v>275</v>
      </c>
      <c r="AI403" s="5">
        <f t="shared" si="67"/>
        <v>68.75</v>
      </c>
      <c r="AJ403" s="5">
        <v>76</v>
      </c>
      <c r="AK403" s="5">
        <v>81</v>
      </c>
      <c r="AL403" s="5">
        <v>90</v>
      </c>
      <c r="AM403" s="5">
        <v>61</v>
      </c>
      <c r="AN403" s="5">
        <f t="shared" si="68"/>
        <v>308</v>
      </c>
      <c r="AO403" s="5">
        <f t="shared" si="69"/>
        <v>77</v>
      </c>
      <c r="AP403" s="73"/>
      <c r="AQ403" s="111">
        <f>AVERAGE(Table6[[#This Row],[CA1_Average]],Table6[[#This Row],[CA2_Average]],Table6[[#This Row],[MID_Average]],Table6[[#This Row],[CA3_Average]])</f>
        <v>69.375</v>
      </c>
    </row>
    <row r="404" spans="1:43" ht="30">
      <c r="A404" s="99" t="s">
        <v>813</v>
      </c>
      <c r="B404" s="82" t="s">
        <v>814</v>
      </c>
      <c r="C404" s="4" t="s">
        <v>14</v>
      </c>
      <c r="D404" s="4" t="s">
        <v>3697</v>
      </c>
      <c r="E404" s="5">
        <v>11109617</v>
      </c>
      <c r="F404" s="5">
        <v>4005447344</v>
      </c>
      <c r="G404" s="83" t="s">
        <v>3698</v>
      </c>
      <c r="H404" s="6">
        <v>5</v>
      </c>
      <c r="I404" s="84">
        <v>300</v>
      </c>
      <c r="J404" s="79">
        <v>255</v>
      </c>
      <c r="K404" s="85">
        <v>0.85</v>
      </c>
      <c r="L404" s="11">
        <v>50000</v>
      </c>
      <c r="M404" s="5">
        <v>49653</v>
      </c>
      <c r="N404" s="12">
        <f t="shared" si="60"/>
        <v>50000</v>
      </c>
      <c r="O404" s="12">
        <f t="shared" si="61"/>
        <v>0</v>
      </c>
      <c r="P404" s="4" t="s">
        <v>1888</v>
      </c>
      <c r="Q404" s="4" t="s">
        <v>2354</v>
      </c>
      <c r="R404" s="5">
        <v>85</v>
      </c>
      <c r="S404" s="5">
        <v>57</v>
      </c>
      <c r="T404" s="5">
        <v>58</v>
      </c>
      <c r="U404" s="5">
        <v>82</v>
      </c>
      <c r="V404" s="5">
        <f t="shared" si="62"/>
        <v>282</v>
      </c>
      <c r="W404" s="5">
        <f t="shared" si="63"/>
        <v>70.5</v>
      </c>
      <c r="X404" s="5">
        <v>65</v>
      </c>
      <c r="Y404" s="5">
        <v>90</v>
      </c>
      <c r="Z404" s="5">
        <v>97</v>
      </c>
      <c r="AA404" s="5">
        <v>65</v>
      </c>
      <c r="AB404" s="5">
        <f t="shared" si="64"/>
        <v>317</v>
      </c>
      <c r="AC404" s="5">
        <f t="shared" si="65"/>
        <v>79.25</v>
      </c>
      <c r="AD404" s="5">
        <v>82</v>
      </c>
      <c r="AE404" s="5">
        <v>59</v>
      </c>
      <c r="AF404" s="5">
        <v>66</v>
      </c>
      <c r="AG404" s="5">
        <v>61</v>
      </c>
      <c r="AH404" s="5">
        <f t="shared" si="66"/>
        <v>268</v>
      </c>
      <c r="AI404" s="5">
        <f t="shared" si="67"/>
        <v>67</v>
      </c>
      <c r="AJ404" s="5">
        <v>40</v>
      </c>
      <c r="AK404" s="5">
        <v>48</v>
      </c>
      <c r="AL404" s="5">
        <v>66</v>
      </c>
      <c r="AM404" s="5">
        <v>40</v>
      </c>
      <c r="AN404" s="5">
        <f t="shared" si="68"/>
        <v>194</v>
      </c>
      <c r="AO404" s="5">
        <f t="shared" si="69"/>
        <v>48.5</v>
      </c>
      <c r="AP404" s="73"/>
      <c r="AQ404" s="111">
        <f>AVERAGE(Table6[[#This Row],[CA1_Average]],Table6[[#This Row],[CA2_Average]],Table6[[#This Row],[MID_Average]],Table6[[#This Row],[CA3_Average]])</f>
        <v>66.3125</v>
      </c>
    </row>
    <row r="405" spans="1:43" ht="30">
      <c r="A405" s="99" t="s">
        <v>815</v>
      </c>
      <c r="B405" s="82" t="s">
        <v>816</v>
      </c>
      <c r="C405" s="4" t="s">
        <v>14</v>
      </c>
      <c r="D405" s="4" t="s">
        <v>3699</v>
      </c>
      <c r="E405" s="5">
        <v>11109921</v>
      </c>
      <c r="F405" s="5">
        <v>4035200882</v>
      </c>
      <c r="G405" s="83" t="s">
        <v>3700</v>
      </c>
      <c r="H405" s="6">
        <v>5</v>
      </c>
      <c r="I405" s="84">
        <v>300</v>
      </c>
      <c r="J405" s="79">
        <v>282</v>
      </c>
      <c r="K405" s="85">
        <v>0.94</v>
      </c>
      <c r="L405" s="11">
        <v>50000</v>
      </c>
      <c r="M405" s="5">
        <v>39292</v>
      </c>
      <c r="N405" s="12">
        <f t="shared" si="60"/>
        <v>39500</v>
      </c>
      <c r="O405" s="12">
        <f t="shared" si="61"/>
        <v>10500</v>
      </c>
      <c r="P405" s="4" t="s">
        <v>2009</v>
      </c>
      <c r="Q405" s="4" t="s">
        <v>2355</v>
      </c>
      <c r="R405" s="5">
        <v>89</v>
      </c>
      <c r="S405" s="5">
        <v>84</v>
      </c>
      <c r="T405" s="5">
        <v>73</v>
      </c>
      <c r="U405" s="5">
        <v>52</v>
      </c>
      <c r="V405" s="5">
        <f t="shared" si="62"/>
        <v>298</v>
      </c>
      <c r="W405" s="5">
        <f t="shared" si="63"/>
        <v>74.5</v>
      </c>
      <c r="X405" s="5">
        <v>63</v>
      </c>
      <c r="Y405" s="5">
        <v>62</v>
      </c>
      <c r="Z405" s="5">
        <v>55</v>
      </c>
      <c r="AA405" s="5">
        <v>86</v>
      </c>
      <c r="AB405" s="5">
        <f t="shared" si="64"/>
        <v>266</v>
      </c>
      <c r="AC405" s="5">
        <f t="shared" si="65"/>
        <v>66.5</v>
      </c>
      <c r="AD405" s="5">
        <v>91</v>
      </c>
      <c r="AE405" s="5">
        <v>37</v>
      </c>
      <c r="AF405" s="5">
        <v>86</v>
      </c>
      <c r="AG405" s="5">
        <v>78</v>
      </c>
      <c r="AH405" s="5">
        <f t="shared" si="66"/>
        <v>292</v>
      </c>
      <c r="AI405" s="5">
        <f t="shared" si="67"/>
        <v>73</v>
      </c>
      <c r="AJ405" s="5">
        <v>63</v>
      </c>
      <c r="AK405" s="5">
        <v>75</v>
      </c>
      <c r="AL405" s="5">
        <v>92</v>
      </c>
      <c r="AM405" s="5">
        <v>60</v>
      </c>
      <c r="AN405" s="5">
        <f t="shared" si="68"/>
        <v>290</v>
      </c>
      <c r="AO405" s="5">
        <f t="shared" si="69"/>
        <v>72.5</v>
      </c>
      <c r="AP405" s="73"/>
      <c r="AQ405" s="111">
        <f>AVERAGE(Table6[[#This Row],[CA1_Average]],Table6[[#This Row],[CA2_Average]],Table6[[#This Row],[MID_Average]],Table6[[#This Row],[CA3_Average]])</f>
        <v>71.625</v>
      </c>
    </row>
    <row r="406" spans="1:43" ht="30">
      <c r="A406" s="99" t="s">
        <v>817</v>
      </c>
      <c r="B406" s="82" t="s">
        <v>818</v>
      </c>
      <c r="C406" s="4" t="s">
        <v>11</v>
      </c>
      <c r="D406" s="4" t="s">
        <v>3701</v>
      </c>
      <c r="E406" s="5">
        <v>11101374</v>
      </c>
      <c r="F406" s="5">
        <v>4038297467</v>
      </c>
      <c r="G406" s="83" t="s">
        <v>3702</v>
      </c>
      <c r="H406" s="6">
        <v>5</v>
      </c>
      <c r="I406" s="84">
        <v>300</v>
      </c>
      <c r="J406" s="79">
        <v>193</v>
      </c>
      <c r="K406" s="85">
        <v>0.64</v>
      </c>
      <c r="L406" s="11">
        <v>50000</v>
      </c>
      <c r="M406" s="5">
        <v>39229</v>
      </c>
      <c r="N406" s="12">
        <f t="shared" si="60"/>
        <v>39500</v>
      </c>
      <c r="O406" s="12">
        <f t="shared" si="61"/>
        <v>10500</v>
      </c>
      <c r="P406" s="4" t="s">
        <v>2140</v>
      </c>
      <c r="Q406" s="4" t="s">
        <v>2356</v>
      </c>
      <c r="R406" s="5">
        <v>71</v>
      </c>
      <c r="S406" s="5">
        <v>66</v>
      </c>
      <c r="T406" s="5">
        <v>80</v>
      </c>
      <c r="U406" s="5">
        <v>39</v>
      </c>
      <c r="V406" s="5">
        <f t="shared" si="62"/>
        <v>256</v>
      </c>
      <c r="W406" s="5">
        <f t="shared" si="63"/>
        <v>64</v>
      </c>
      <c r="X406" s="5">
        <v>97</v>
      </c>
      <c r="Y406" s="5">
        <v>51</v>
      </c>
      <c r="Z406" s="5">
        <v>71</v>
      </c>
      <c r="AA406" s="5">
        <v>94</v>
      </c>
      <c r="AB406" s="5">
        <f t="shared" si="64"/>
        <v>313</v>
      </c>
      <c r="AC406" s="5">
        <f t="shared" si="65"/>
        <v>78.25</v>
      </c>
      <c r="AD406" s="5">
        <v>87</v>
      </c>
      <c r="AE406" s="5">
        <v>81</v>
      </c>
      <c r="AF406" s="5">
        <v>54</v>
      </c>
      <c r="AG406" s="5">
        <v>37</v>
      </c>
      <c r="AH406" s="5">
        <f t="shared" si="66"/>
        <v>259</v>
      </c>
      <c r="AI406" s="5">
        <f t="shared" si="67"/>
        <v>64.75</v>
      </c>
      <c r="AJ406" s="5">
        <v>39</v>
      </c>
      <c r="AK406" s="5">
        <v>52</v>
      </c>
      <c r="AL406" s="5">
        <v>58</v>
      </c>
      <c r="AM406" s="5">
        <v>50</v>
      </c>
      <c r="AN406" s="5">
        <f t="shared" si="68"/>
        <v>199</v>
      </c>
      <c r="AO406" s="5">
        <f t="shared" si="69"/>
        <v>49.75</v>
      </c>
      <c r="AP406" s="73"/>
      <c r="AQ406" s="111">
        <f>AVERAGE(Table6[[#This Row],[CA1_Average]],Table6[[#This Row],[CA2_Average]],Table6[[#This Row],[MID_Average]],Table6[[#This Row],[CA3_Average]])</f>
        <v>64.1875</v>
      </c>
    </row>
    <row r="407" spans="1:43" ht="30">
      <c r="A407" s="99" t="s">
        <v>819</v>
      </c>
      <c r="B407" s="82" t="s">
        <v>820</v>
      </c>
      <c r="C407" s="4" t="s">
        <v>11</v>
      </c>
      <c r="D407" s="4" t="s">
        <v>3703</v>
      </c>
      <c r="E407" s="5">
        <v>11106179</v>
      </c>
      <c r="F407" s="5">
        <v>4054247662</v>
      </c>
      <c r="G407" s="83" t="s">
        <v>3704</v>
      </c>
      <c r="H407" s="6">
        <v>5</v>
      </c>
      <c r="I407" s="84">
        <v>300</v>
      </c>
      <c r="J407" s="79">
        <v>277</v>
      </c>
      <c r="K407" s="85">
        <v>0.92</v>
      </c>
      <c r="L407" s="11">
        <v>50000</v>
      </c>
      <c r="M407" s="5">
        <v>44938</v>
      </c>
      <c r="N407" s="12">
        <f t="shared" si="60"/>
        <v>45000</v>
      </c>
      <c r="O407" s="12">
        <f t="shared" si="61"/>
        <v>5000</v>
      </c>
      <c r="P407" s="4" t="s">
        <v>1935</v>
      </c>
      <c r="Q407" s="4" t="s">
        <v>2357</v>
      </c>
      <c r="R407" s="5">
        <v>75</v>
      </c>
      <c r="S407" s="5">
        <v>93</v>
      </c>
      <c r="T407" s="5">
        <v>66</v>
      </c>
      <c r="U407" s="5">
        <v>44</v>
      </c>
      <c r="V407" s="5">
        <f t="shared" si="62"/>
        <v>278</v>
      </c>
      <c r="W407" s="5">
        <f t="shared" si="63"/>
        <v>69.5</v>
      </c>
      <c r="X407" s="5">
        <v>63</v>
      </c>
      <c r="Y407" s="5">
        <v>62</v>
      </c>
      <c r="Z407" s="5">
        <v>98</v>
      </c>
      <c r="AA407" s="5">
        <v>84</v>
      </c>
      <c r="AB407" s="5">
        <f t="shared" si="64"/>
        <v>307</v>
      </c>
      <c r="AC407" s="5">
        <f t="shared" si="65"/>
        <v>76.75</v>
      </c>
      <c r="AD407" s="5">
        <v>84</v>
      </c>
      <c r="AE407" s="5">
        <v>38</v>
      </c>
      <c r="AF407" s="5">
        <v>47</v>
      </c>
      <c r="AG407" s="5">
        <v>45</v>
      </c>
      <c r="AH407" s="5">
        <f t="shared" si="66"/>
        <v>214</v>
      </c>
      <c r="AI407" s="5">
        <f t="shared" si="67"/>
        <v>53.5</v>
      </c>
      <c r="AJ407" s="5">
        <v>83</v>
      </c>
      <c r="AK407" s="5">
        <v>49</v>
      </c>
      <c r="AL407" s="5">
        <v>72</v>
      </c>
      <c r="AM407" s="5">
        <v>99</v>
      </c>
      <c r="AN407" s="5">
        <f t="shared" si="68"/>
        <v>303</v>
      </c>
      <c r="AO407" s="5">
        <f t="shared" si="69"/>
        <v>75.75</v>
      </c>
      <c r="AP407" s="73"/>
      <c r="AQ407" s="111">
        <f>AVERAGE(Table6[[#This Row],[CA1_Average]],Table6[[#This Row],[CA2_Average]],Table6[[#This Row],[MID_Average]],Table6[[#This Row],[CA3_Average]])</f>
        <v>68.875</v>
      </c>
    </row>
    <row r="408" spans="1:43" ht="30">
      <c r="A408" s="99" t="s">
        <v>821</v>
      </c>
      <c r="B408" s="82" t="s">
        <v>822</v>
      </c>
      <c r="C408" s="4" t="s">
        <v>11</v>
      </c>
      <c r="D408" s="4" t="s">
        <v>3705</v>
      </c>
      <c r="E408" s="5">
        <v>11109748</v>
      </c>
      <c r="F408" s="5">
        <v>4118257704</v>
      </c>
      <c r="G408" s="83" t="s">
        <v>3706</v>
      </c>
      <c r="H408" s="6">
        <v>5</v>
      </c>
      <c r="I408" s="84">
        <v>300</v>
      </c>
      <c r="J408" s="79">
        <v>212</v>
      </c>
      <c r="K408" s="85">
        <v>0.71</v>
      </c>
      <c r="L408" s="11">
        <v>50000</v>
      </c>
      <c r="M408" s="5">
        <v>38799</v>
      </c>
      <c r="N408" s="12">
        <f t="shared" si="60"/>
        <v>39000</v>
      </c>
      <c r="O408" s="12">
        <f t="shared" si="61"/>
        <v>11000</v>
      </c>
      <c r="P408" s="4" t="s">
        <v>2145</v>
      </c>
      <c r="Q408" s="4" t="s">
        <v>2358</v>
      </c>
      <c r="R408" s="5">
        <v>95</v>
      </c>
      <c r="S408" s="5">
        <v>70</v>
      </c>
      <c r="T408" s="5">
        <v>44</v>
      </c>
      <c r="U408" s="5">
        <v>58</v>
      </c>
      <c r="V408" s="5">
        <f t="shared" si="62"/>
        <v>267</v>
      </c>
      <c r="W408" s="5">
        <f t="shared" si="63"/>
        <v>66.75</v>
      </c>
      <c r="X408" s="5">
        <v>47</v>
      </c>
      <c r="Y408" s="5">
        <v>55</v>
      </c>
      <c r="Z408" s="5">
        <v>82</v>
      </c>
      <c r="AA408" s="5">
        <v>89</v>
      </c>
      <c r="AB408" s="5">
        <f t="shared" si="64"/>
        <v>273</v>
      </c>
      <c r="AC408" s="5">
        <f t="shared" si="65"/>
        <v>68.25</v>
      </c>
      <c r="AD408" s="5">
        <v>49</v>
      </c>
      <c r="AE408" s="5">
        <v>52</v>
      </c>
      <c r="AF408" s="5">
        <v>94</v>
      </c>
      <c r="AG408" s="5">
        <v>80</v>
      </c>
      <c r="AH408" s="5">
        <f t="shared" si="66"/>
        <v>275</v>
      </c>
      <c r="AI408" s="5">
        <f t="shared" si="67"/>
        <v>68.75</v>
      </c>
      <c r="AJ408" s="5">
        <v>92</v>
      </c>
      <c r="AK408" s="5">
        <v>58</v>
      </c>
      <c r="AL408" s="5">
        <v>59</v>
      </c>
      <c r="AM408" s="5">
        <v>74</v>
      </c>
      <c r="AN408" s="5">
        <f t="shared" si="68"/>
        <v>283</v>
      </c>
      <c r="AO408" s="5">
        <f t="shared" si="69"/>
        <v>70.75</v>
      </c>
      <c r="AP408" s="73"/>
      <c r="AQ408" s="111">
        <f>AVERAGE(Table6[[#This Row],[CA1_Average]],Table6[[#This Row],[CA2_Average]],Table6[[#This Row],[MID_Average]],Table6[[#This Row],[CA3_Average]])</f>
        <v>68.625</v>
      </c>
    </row>
    <row r="409" spans="1:43" ht="30">
      <c r="A409" s="99" t="s">
        <v>823</v>
      </c>
      <c r="B409" s="82" t="s">
        <v>824</v>
      </c>
      <c r="C409" s="4" t="s">
        <v>14</v>
      </c>
      <c r="D409" s="4" t="s">
        <v>3707</v>
      </c>
      <c r="E409" s="5">
        <v>11105137</v>
      </c>
      <c r="F409" s="5">
        <v>4133446599</v>
      </c>
      <c r="G409" s="83" t="s">
        <v>3708</v>
      </c>
      <c r="H409" s="6">
        <v>5</v>
      </c>
      <c r="I409" s="84">
        <v>300</v>
      </c>
      <c r="J409" s="79">
        <v>231</v>
      </c>
      <c r="K409" s="85">
        <v>0.77</v>
      </c>
      <c r="L409" s="11">
        <v>50000</v>
      </c>
      <c r="M409" s="5">
        <v>45464</v>
      </c>
      <c r="N409" s="12">
        <f t="shared" si="60"/>
        <v>45500</v>
      </c>
      <c r="O409" s="12">
        <f t="shared" si="61"/>
        <v>4500</v>
      </c>
      <c r="P409" s="4" t="s">
        <v>1982</v>
      </c>
      <c r="Q409" s="4" t="s">
        <v>2359</v>
      </c>
      <c r="R409" s="5">
        <v>67</v>
      </c>
      <c r="S409" s="5">
        <v>74</v>
      </c>
      <c r="T409" s="5">
        <v>66</v>
      </c>
      <c r="U409" s="5">
        <v>52</v>
      </c>
      <c r="V409" s="5">
        <f t="shared" si="62"/>
        <v>259</v>
      </c>
      <c r="W409" s="5">
        <f t="shared" si="63"/>
        <v>64.75</v>
      </c>
      <c r="X409" s="5">
        <v>38</v>
      </c>
      <c r="Y409" s="5">
        <v>62</v>
      </c>
      <c r="Z409" s="5">
        <v>77</v>
      </c>
      <c r="AA409" s="5">
        <v>85</v>
      </c>
      <c r="AB409" s="5">
        <f t="shared" si="64"/>
        <v>262</v>
      </c>
      <c r="AC409" s="5">
        <f t="shared" si="65"/>
        <v>65.5</v>
      </c>
      <c r="AD409" s="5">
        <v>89</v>
      </c>
      <c r="AE409" s="5">
        <v>83</v>
      </c>
      <c r="AF409" s="5">
        <v>72</v>
      </c>
      <c r="AG409" s="5">
        <v>55</v>
      </c>
      <c r="AH409" s="5">
        <f t="shared" si="66"/>
        <v>299</v>
      </c>
      <c r="AI409" s="5">
        <f t="shared" si="67"/>
        <v>74.75</v>
      </c>
      <c r="AJ409" s="5">
        <v>76</v>
      </c>
      <c r="AK409" s="5">
        <v>55</v>
      </c>
      <c r="AL409" s="5">
        <v>67</v>
      </c>
      <c r="AM409" s="5">
        <v>62</v>
      </c>
      <c r="AN409" s="5">
        <f t="shared" si="68"/>
        <v>260</v>
      </c>
      <c r="AO409" s="5">
        <f t="shared" si="69"/>
        <v>65</v>
      </c>
      <c r="AP409" s="73"/>
      <c r="AQ409" s="111">
        <f>AVERAGE(Table6[[#This Row],[CA1_Average]],Table6[[#This Row],[CA2_Average]],Table6[[#This Row],[MID_Average]],Table6[[#This Row],[CA3_Average]])</f>
        <v>67.5</v>
      </c>
    </row>
    <row r="410" spans="1:43" ht="30">
      <c r="A410" s="99" t="s">
        <v>825</v>
      </c>
      <c r="B410" s="82" t="s">
        <v>826</v>
      </c>
      <c r="C410" s="4" t="s">
        <v>14</v>
      </c>
      <c r="D410" s="4" t="s">
        <v>3709</v>
      </c>
      <c r="E410" s="5">
        <v>11100480</v>
      </c>
      <c r="F410" s="5">
        <v>4136424432</v>
      </c>
      <c r="G410" s="83" t="s">
        <v>3710</v>
      </c>
      <c r="H410" s="6">
        <v>5</v>
      </c>
      <c r="I410" s="84">
        <v>300</v>
      </c>
      <c r="J410" s="79">
        <v>218</v>
      </c>
      <c r="K410" s="85">
        <v>0.73</v>
      </c>
      <c r="L410" s="11">
        <v>50000</v>
      </c>
      <c r="M410" s="5">
        <v>42085</v>
      </c>
      <c r="N410" s="12">
        <f t="shared" si="60"/>
        <v>42500</v>
      </c>
      <c r="O410" s="12">
        <f t="shared" si="61"/>
        <v>7500</v>
      </c>
      <c r="P410" s="4" t="s">
        <v>2013</v>
      </c>
      <c r="Q410" s="4" t="s">
        <v>2360</v>
      </c>
      <c r="R410" s="5">
        <v>73</v>
      </c>
      <c r="S410" s="5">
        <v>56</v>
      </c>
      <c r="T410" s="5">
        <v>58</v>
      </c>
      <c r="U410" s="5">
        <v>36</v>
      </c>
      <c r="V410" s="5">
        <f t="shared" si="62"/>
        <v>223</v>
      </c>
      <c r="W410" s="5">
        <f t="shared" si="63"/>
        <v>55.75</v>
      </c>
      <c r="X410" s="5">
        <v>72</v>
      </c>
      <c r="Y410" s="5">
        <v>39</v>
      </c>
      <c r="Z410" s="5">
        <v>90</v>
      </c>
      <c r="AA410" s="5">
        <v>64</v>
      </c>
      <c r="AB410" s="5">
        <f t="shared" si="64"/>
        <v>265</v>
      </c>
      <c r="AC410" s="5">
        <f t="shared" si="65"/>
        <v>66.25</v>
      </c>
      <c r="AD410" s="5">
        <v>84</v>
      </c>
      <c r="AE410" s="5">
        <v>49</v>
      </c>
      <c r="AF410" s="5">
        <v>48</v>
      </c>
      <c r="AG410" s="5">
        <v>86</v>
      </c>
      <c r="AH410" s="5">
        <f t="shared" si="66"/>
        <v>267</v>
      </c>
      <c r="AI410" s="5">
        <f t="shared" si="67"/>
        <v>66.75</v>
      </c>
      <c r="AJ410" s="5">
        <v>47</v>
      </c>
      <c r="AK410" s="5">
        <v>75</v>
      </c>
      <c r="AL410" s="5">
        <v>77</v>
      </c>
      <c r="AM410" s="5">
        <v>79</v>
      </c>
      <c r="AN410" s="5">
        <f t="shared" si="68"/>
        <v>278</v>
      </c>
      <c r="AO410" s="5">
        <f t="shared" si="69"/>
        <v>69.5</v>
      </c>
      <c r="AP410" s="73"/>
      <c r="AQ410" s="111">
        <f>AVERAGE(Table6[[#This Row],[CA1_Average]],Table6[[#This Row],[CA2_Average]],Table6[[#This Row],[MID_Average]],Table6[[#This Row],[CA3_Average]])</f>
        <v>64.5625</v>
      </c>
    </row>
    <row r="411" spans="1:43" ht="30">
      <c r="A411" s="99" t="s">
        <v>827</v>
      </c>
      <c r="B411" s="82" t="s">
        <v>828</v>
      </c>
      <c r="C411" s="4" t="s">
        <v>11</v>
      </c>
      <c r="D411" s="4" t="s">
        <v>3711</v>
      </c>
      <c r="E411" s="5">
        <v>11102624</v>
      </c>
      <c r="F411" s="5">
        <v>4147924839</v>
      </c>
      <c r="G411" s="83" t="s">
        <v>3712</v>
      </c>
      <c r="H411" s="6">
        <v>5</v>
      </c>
      <c r="I411" s="84">
        <v>300</v>
      </c>
      <c r="J411" s="79">
        <v>261</v>
      </c>
      <c r="K411" s="85">
        <v>0.87</v>
      </c>
      <c r="L411" s="11">
        <v>50000</v>
      </c>
      <c r="M411" s="5">
        <v>46509</v>
      </c>
      <c r="N411" s="12">
        <f t="shared" si="60"/>
        <v>47000</v>
      </c>
      <c r="O411" s="12">
        <f t="shared" si="61"/>
        <v>3000</v>
      </c>
      <c r="P411" s="4" t="s">
        <v>2015</v>
      </c>
      <c r="Q411" s="4" t="s">
        <v>2361</v>
      </c>
      <c r="R411" s="5">
        <v>98</v>
      </c>
      <c r="S411" s="5">
        <v>60</v>
      </c>
      <c r="T411" s="5">
        <v>50</v>
      </c>
      <c r="U411" s="5">
        <v>86</v>
      </c>
      <c r="V411" s="5">
        <f t="shared" si="62"/>
        <v>294</v>
      </c>
      <c r="W411" s="5">
        <f t="shared" si="63"/>
        <v>73.5</v>
      </c>
      <c r="X411" s="5">
        <v>74</v>
      </c>
      <c r="Y411" s="5">
        <v>58</v>
      </c>
      <c r="Z411" s="5">
        <v>36</v>
      </c>
      <c r="AA411" s="5">
        <v>53</v>
      </c>
      <c r="AB411" s="5">
        <f t="shared" si="64"/>
        <v>221</v>
      </c>
      <c r="AC411" s="5">
        <f t="shared" si="65"/>
        <v>55.25</v>
      </c>
      <c r="AD411" s="5">
        <v>95</v>
      </c>
      <c r="AE411" s="5">
        <v>42</v>
      </c>
      <c r="AF411" s="5">
        <v>93</v>
      </c>
      <c r="AG411" s="5">
        <v>57</v>
      </c>
      <c r="AH411" s="5">
        <f t="shared" si="66"/>
        <v>287</v>
      </c>
      <c r="AI411" s="5">
        <f t="shared" si="67"/>
        <v>71.75</v>
      </c>
      <c r="AJ411" s="5">
        <v>60</v>
      </c>
      <c r="AK411" s="5">
        <v>73</v>
      </c>
      <c r="AL411" s="5">
        <v>66</v>
      </c>
      <c r="AM411" s="5">
        <v>95</v>
      </c>
      <c r="AN411" s="5">
        <f t="shared" si="68"/>
        <v>294</v>
      </c>
      <c r="AO411" s="5">
        <f t="shared" si="69"/>
        <v>73.5</v>
      </c>
      <c r="AP411" s="73"/>
      <c r="AQ411" s="111">
        <f>AVERAGE(Table6[[#This Row],[CA1_Average]],Table6[[#This Row],[CA2_Average]],Table6[[#This Row],[MID_Average]],Table6[[#This Row],[CA3_Average]])</f>
        <v>68.5</v>
      </c>
    </row>
    <row r="412" spans="1:43" ht="30">
      <c r="A412" s="99" t="s">
        <v>829</v>
      </c>
      <c r="B412" s="82" t="s">
        <v>830</v>
      </c>
      <c r="C412" s="4" t="s">
        <v>14</v>
      </c>
      <c r="D412" s="4" t="s">
        <v>3713</v>
      </c>
      <c r="E412" s="5">
        <v>11105681</v>
      </c>
      <c r="F412" s="5">
        <v>4165248296</v>
      </c>
      <c r="G412" s="83" t="s">
        <v>3714</v>
      </c>
      <c r="H412" s="6">
        <v>5</v>
      </c>
      <c r="I412" s="84">
        <v>300</v>
      </c>
      <c r="J412" s="79">
        <v>288</v>
      </c>
      <c r="K412" s="85">
        <v>0.96</v>
      </c>
      <c r="L412" s="11">
        <v>50000</v>
      </c>
      <c r="M412" s="5">
        <v>38732</v>
      </c>
      <c r="N412" s="12">
        <f t="shared" si="60"/>
        <v>39000</v>
      </c>
      <c r="O412" s="12">
        <f t="shared" si="61"/>
        <v>11000</v>
      </c>
      <c r="P412" s="4" t="s">
        <v>2049</v>
      </c>
      <c r="Q412" s="4" t="s">
        <v>2362</v>
      </c>
      <c r="R412" s="5">
        <v>57</v>
      </c>
      <c r="S412" s="5">
        <v>53</v>
      </c>
      <c r="T412" s="5">
        <v>53</v>
      </c>
      <c r="U412" s="5">
        <v>71</v>
      </c>
      <c r="V412" s="5">
        <f t="shared" si="62"/>
        <v>234</v>
      </c>
      <c r="W412" s="5">
        <f t="shared" si="63"/>
        <v>58.5</v>
      </c>
      <c r="X412" s="5">
        <v>51</v>
      </c>
      <c r="Y412" s="5">
        <v>97</v>
      </c>
      <c r="Z412" s="5">
        <v>67</v>
      </c>
      <c r="AA412" s="5">
        <v>35</v>
      </c>
      <c r="AB412" s="5">
        <f t="shared" si="64"/>
        <v>250</v>
      </c>
      <c r="AC412" s="5">
        <f t="shared" si="65"/>
        <v>62.5</v>
      </c>
      <c r="AD412" s="5">
        <v>89</v>
      </c>
      <c r="AE412" s="5">
        <v>73</v>
      </c>
      <c r="AF412" s="5">
        <v>85</v>
      </c>
      <c r="AG412" s="5">
        <v>74</v>
      </c>
      <c r="AH412" s="5">
        <f t="shared" si="66"/>
        <v>321</v>
      </c>
      <c r="AI412" s="5">
        <f t="shared" si="67"/>
        <v>80.25</v>
      </c>
      <c r="AJ412" s="5">
        <v>69</v>
      </c>
      <c r="AK412" s="5">
        <v>84</v>
      </c>
      <c r="AL412" s="5">
        <v>66</v>
      </c>
      <c r="AM412" s="5">
        <v>48</v>
      </c>
      <c r="AN412" s="5">
        <f t="shared" si="68"/>
        <v>267</v>
      </c>
      <c r="AO412" s="5">
        <f t="shared" si="69"/>
        <v>66.75</v>
      </c>
      <c r="AP412" s="73"/>
      <c r="AQ412" s="111">
        <f>AVERAGE(Table6[[#This Row],[CA1_Average]],Table6[[#This Row],[CA2_Average]],Table6[[#This Row],[MID_Average]],Table6[[#This Row],[CA3_Average]])</f>
        <v>67</v>
      </c>
    </row>
    <row r="413" spans="1:43" ht="30">
      <c r="A413" s="99" t="s">
        <v>831</v>
      </c>
      <c r="B413" s="82" t="s">
        <v>832</v>
      </c>
      <c r="C413" s="4" t="s">
        <v>14</v>
      </c>
      <c r="D413" s="4" t="s">
        <v>3715</v>
      </c>
      <c r="E413" s="5">
        <v>11106227</v>
      </c>
      <c r="F413" s="5">
        <v>4166762514</v>
      </c>
      <c r="G413" s="83" t="s">
        <v>3716</v>
      </c>
      <c r="H413" s="6">
        <v>5</v>
      </c>
      <c r="I413" s="84">
        <v>300</v>
      </c>
      <c r="J413" s="79">
        <v>245</v>
      </c>
      <c r="K413" s="85">
        <v>0.82</v>
      </c>
      <c r="L413" s="11">
        <v>50000</v>
      </c>
      <c r="M413" s="5">
        <v>38384</v>
      </c>
      <c r="N413" s="12">
        <f t="shared" si="60"/>
        <v>38500</v>
      </c>
      <c r="O413" s="12">
        <f t="shared" si="61"/>
        <v>11500</v>
      </c>
      <c r="P413" s="4" t="s">
        <v>1986</v>
      </c>
      <c r="Q413" s="4" t="s">
        <v>2363</v>
      </c>
      <c r="R413" s="5">
        <v>59</v>
      </c>
      <c r="S413" s="5">
        <v>55</v>
      </c>
      <c r="T413" s="5">
        <v>99</v>
      </c>
      <c r="U413" s="5">
        <v>59</v>
      </c>
      <c r="V413" s="5">
        <f t="shared" si="62"/>
        <v>272</v>
      </c>
      <c r="W413" s="5">
        <f t="shared" si="63"/>
        <v>68</v>
      </c>
      <c r="X413" s="5">
        <v>99</v>
      </c>
      <c r="Y413" s="5">
        <v>56</v>
      </c>
      <c r="Z413" s="5">
        <v>57</v>
      </c>
      <c r="AA413" s="5">
        <v>59</v>
      </c>
      <c r="AB413" s="5">
        <f t="shared" si="64"/>
        <v>271</v>
      </c>
      <c r="AC413" s="5">
        <f t="shared" si="65"/>
        <v>67.75</v>
      </c>
      <c r="AD413" s="5">
        <v>58</v>
      </c>
      <c r="AE413" s="5">
        <v>71</v>
      </c>
      <c r="AF413" s="5">
        <v>53</v>
      </c>
      <c r="AG413" s="5">
        <v>44</v>
      </c>
      <c r="AH413" s="5">
        <f t="shared" si="66"/>
        <v>226</v>
      </c>
      <c r="AI413" s="5">
        <f t="shared" si="67"/>
        <v>56.5</v>
      </c>
      <c r="AJ413" s="5">
        <v>60</v>
      </c>
      <c r="AK413" s="5">
        <v>41</v>
      </c>
      <c r="AL413" s="5">
        <v>80</v>
      </c>
      <c r="AM413" s="5">
        <v>83</v>
      </c>
      <c r="AN413" s="5">
        <f t="shared" si="68"/>
        <v>264</v>
      </c>
      <c r="AO413" s="5">
        <f t="shared" si="69"/>
        <v>66</v>
      </c>
      <c r="AP413" s="73"/>
      <c r="AQ413" s="111">
        <f>AVERAGE(Table6[[#This Row],[CA1_Average]],Table6[[#This Row],[CA2_Average]],Table6[[#This Row],[MID_Average]],Table6[[#This Row],[CA3_Average]])</f>
        <v>64.5625</v>
      </c>
    </row>
    <row r="414" spans="1:43" ht="30">
      <c r="A414" s="99" t="s">
        <v>833</v>
      </c>
      <c r="B414" s="82" t="s">
        <v>834</v>
      </c>
      <c r="C414" s="4" t="s">
        <v>11</v>
      </c>
      <c r="D414" s="4" t="s">
        <v>3717</v>
      </c>
      <c r="E414" s="5">
        <v>11103440</v>
      </c>
      <c r="F414" s="5">
        <v>4170471871</v>
      </c>
      <c r="G414" s="83" t="s">
        <v>3718</v>
      </c>
      <c r="H414" s="6">
        <v>5</v>
      </c>
      <c r="I414" s="84">
        <v>300</v>
      </c>
      <c r="J414" s="79">
        <v>224</v>
      </c>
      <c r="K414" s="85">
        <v>0.75</v>
      </c>
      <c r="L414" s="11">
        <v>50000</v>
      </c>
      <c r="M414" s="5">
        <v>49427</v>
      </c>
      <c r="N414" s="12">
        <f t="shared" si="60"/>
        <v>49500</v>
      </c>
      <c r="O414" s="12">
        <f t="shared" si="61"/>
        <v>500</v>
      </c>
      <c r="P414" s="4" t="s">
        <v>2052</v>
      </c>
      <c r="Q414" s="4" t="s">
        <v>2364</v>
      </c>
      <c r="R414" s="5">
        <v>99</v>
      </c>
      <c r="S414" s="5">
        <v>88</v>
      </c>
      <c r="T414" s="5">
        <v>57</v>
      </c>
      <c r="U414" s="5">
        <v>94</v>
      </c>
      <c r="V414" s="5">
        <f t="shared" si="62"/>
        <v>338</v>
      </c>
      <c r="W414" s="5">
        <f t="shared" si="63"/>
        <v>84.5</v>
      </c>
      <c r="X414" s="5">
        <v>94</v>
      </c>
      <c r="Y414" s="5">
        <v>85</v>
      </c>
      <c r="Z414" s="5">
        <v>38</v>
      </c>
      <c r="AA414" s="5">
        <v>56</v>
      </c>
      <c r="AB414" s="5">
        <f t="shared" si="64"/>
        <v>273</v>
      </c>
      <c r="AC414" s="5">
        <f t="shared" si="65"/>
        <v>68.25</v>
      </c>
      <c r="AD414" s="5">
        <v>88</v>
      </c>
      <c r="AE414" s="5">
        <v>39</v>
      </c>
      <c r="AF414" s="5">
        <v>90</v>
      </c>
      <c r="AG414" s="5">
        <v>85</v>
      </c>
      <c r="AH414" s="5">
        <f t="shared" si="66"/>
        <v>302</v>
      </c>
      <c r="AI414" s="5">
        <f t="shared" si="67"/>
        <v>75.5</v>
      </c>
      <c r="AJ414" s="5">
        <v>63</v>
      </c>
      <c r="AK414" s="5">
        <v>55</v>
      </c>
      <c r="AL414" s="5">
        <v>64</v>
      </c>
      <c r="AM414" s="5">
        <v>45</v>
      </c>
      <c r="AN414" s="5">
        <f t="shared" si="68"/>
        <v>227</v>
      </c>
      <c r="AO414" s="5">
        <f t="shared" si="69"/>
        <v>56.75</v>
      </c>
      <c r="AP414" s="73"/>
      <c r="AQ414" s="111">
        <f>AVERAGE(Table6[[#This Row],[CA1_Average]],Table6[[#This Row],[CA2_Average]],Table6[[#This Row],[MID_Average]],Table6[[#This Row],[CA3_Average]])</f>
        <v>71.25</v>
      </c>
    </row>
    <row r="415" spans="1:43" ht="30">
      <c r="A415" s="99" t="s">
        <v>835</v>
      </c>
      <c r="B415" s="82" t="s">
        <v>836</v>
      </c>
      <c r="C415" s="4" t="s">
        <v>14</v>
      </c>
      <c r="D415" s="4" t="s">
        <v>3719</v>
      </c>
      <c r="E415" s="5">
        <v>11100194</v>
      </c>
      <c r="F415" s="5">
        <v>4181338786</v>
      </c>
      <c r="G415" s="83" t="s">
        <v>3720</v>
      </c>
      <c r="H415" s="6">
        <v>5</v>
      </c>
      <c r="I415" s="84">
        <v>300</v>
      </c>
      <c r="J415" s="79">
        <v>277</v>
      </c>
      <c r="K415" s="85">
        <v>0.92</v>
      </c>
      <c r="L415" s="11">
        <v>50000</v>
      </c>
      <c r="M415" s="5">
        <v>42890</v>
      </c>
      <c r="N415" s="12">
        <f t="shared" si="60"/>
        <v>43000</v>
      </c>
      <c r="O415" s="12">
        <f t="shared" si="61"/>
        <v>7000</v>
      </c>
      <c r="P415" s="4" t="s">
        <v>2058</v>
      </c>
      <c r="Q415" s="4" t="s">
        <v>2365</v>
      </c>
      <c r="R415" s="5">
        <v>46</v>
      </c>
      <c r="S415" s="5">
        <v>36</v>
      </c>
      <c r="T415" s="5">
        <v>81</v>
      </c>
      <c r="U415" s="5">
        <v>57</v>
      </c>
      <c r="V415" s="5">
        <f t="shared" si="62"/>
        <v>220</v>
      </c>
      <c r="W415" s="5">
        <f t="shared" si="63"/>
        <v>55</v>
      </c>
      <c r="X415" s="5">
        <v>65</v>
      </c>
      <c r="Y415" s="5">
        <v>80</v>
      </c>
      <c r="Z415" s="5">
        <v>80</v>
      </c>
      <c r="AA415" s="5">
        <v>86</v>
      </c>
      <c r="AB415" s="5">
        <f t="shared" si="64"/>
        <v>311</v>
      </c>
      <c r="AC415" s="5">
        <f t="shared" si="65"/>
        <v>77.75</v>
      </c>
      <c r="AD415" s="5">
        <v>59</v>
      </c>
      <c r="AE415" s="5">
        <v>83</v>
      </c>
      <c r="AF415" s="5">
        <v>80</v>
      </c>
      <c r="AG415" s="5">
        <v>79</v>
      </c>
      <c r="AH415" s="5">
        <f t="shared" si="66"/>
        <v>301</v>
      </c>
      <c r="AI415" s="5">
        <f t="shared" si="67"/>
        <v>75.25</v>
      </c>
      <c r="AJ415" s="5">
        <v>43</v>
      </c>
      <c r="AK415" s="5">
        <v>56</v>
      </c>
      <c r="AL415" s="5">
        <v>93</v>
      </c>
      <c r="AM415" s="5">
        <v>72</v>
      </c>
      <c r="AN415" s="5">
        <f t="shared" si="68"/>
        <v>264</v>
      </c>
      <c r="AO415" s="5">
        <f t="shared" si="69"/>
        <v>66</v>
      </c>
      <c r="AP415" s="73"/>
      <c r="AQ415" s="111">
        <f>AVERAGE(Table6[[#This Row],[CA1_Average]],Table6[[#This Row],[CA2_Average]],Table6[[#This Row],[MID_Average]],Table6[[#This Row],[CA3_Average]])</f>
        <v>68.5</v>
      </c>
    </row>
    <row r="416" spans="1:43" ht="30">
      <c r="A416" s="99" t="s">
        <v>837</v>
      </c>
      <c r="B416" s="82" t="s">
        <v>838</v>
      </c>
      <c r="C416" s="4" t="s">
        <v>14</v>
      </c>
      <c r="D416" s="4" t="s">
        <v>3721</v>
      </c>
      <c r="E416" s="5">
        <v>11108630</v>
      </c>
      <c r="F416" s="5">
        <v>4195745182</v>
      </c>
      <c r="G416" s="83" t="s">
        <v>3722</v>
      </c>
      <c r="H416" s="6">
        <v>5</v>
      </c>
      <c r="I416" s="84">
        <v>300</v>
      </c>
      <c r="J416" s="79">
        <v>244</v>
      </c>
      <c r="K416" s="85">
        <v>0.81</v>
      </c>
      <c r="L416" s="11">
        <v>50000</v>
      </c>
      <c r="M416" s="5">
        <v>40774</v>
      </c>
      <c r="N416" s="12">
        <f t="shared" si="60"/>
        <v>41000</v>
      </c>
      <c r="O416" s="12">
        <f t="shared" si="61"/>
        <v>9000</v>
      </c>
      <c r="P416" s="4" t="s">
        <v>1898</v>
      </c>
      <c r="Q416" s="4" t="s">
        <v>2366</v>
      </c>
      <c r="R416" s="5">
        <v>69</v>
      </c>
      <c r="S416" s="5">
        <v>82</v>
      </c>
      <c r="T416" s="5">
        <v>74</v>
      </c>
      <c r="U416" s="5">
        <v>95</v>
      </c>
      <c r="V416" s="5">
        <f t="shared" si="62"/>
        <v>320</v>
      </c>
      <c r="W416" s="5">
        <f t="shared" si="63"/>
        <v>80</v>
      </c>
      <c r="X416" s="5">
        <v>73</v>
      </c>
      <c r="Y416" s="5">
        <v>40</v>
      </c>
      <c r="Z416" s="5">
        <v>91</v>
      </c>
      <c r="AA416" s="5">
        <v>93</v>
      </c>
      <c r="AB416" s="5">
        <f t="shared" si="64"/>
        <v>297</v>
      </c>
      <c r="AC416" s="5">
        <f t="shared" si="65"/>
        <v>74.25</v>
      </c>
      <c r="AD416" s="5">
        <v>37</v>
      </c>
      <c r="AE416" s="5">
        <v>52</v>
      </c>
      <c r="AF416" s="5">
        <v>69</v>
      </c>
      <c r="AG416" s="5">
        <v>78</v>
      </c>
      <c r="AH416" s="5">
        <f t="shared" si="66"/>
        <v>236</v>
      </c>
      <c r="AI416" s="5">
        <f t="shared" si="67"/>
        <v>59</v>
      </c>
      <c r="AJ416" s="5">
        <v>69</v>
      </c>
      <c r="AK416" s="5">
        <v>48</v>
      </c>
      <c r="AL416" s="5">
        <v>65</v>
      </c>
      <c r="AM416" s="5">
        <v>59</v>
      </c>
      <c r="AN416" s="5">
        <f t="shared" si="68"/>
        <v>241</v>
      </c>
      <c r="AO416" s="5">
        <f t="shared" si="69"/>
        <v>60.25</v>
      </c>
      <c r="AP416" s="73"/>
      <c r="AQ416" s="111">
        <f>AVERAGE(Table6[[#This Row],[CA1_Average]],Table6[[#This Row],[CA2_Average]],Table6[[#This Row],[MID_Average]],Table6[[#This Row],[CA3_Average]])</f>
        <v>68.375</v>
      </c>
    </row>
    <row r="417" spans="1:43" ht="30">
      <c r="A417" s="99" t="s">
        <v>839</v>
      </c>
      <c r="B417" s="82" t="s">
        <v>840</v>
      </c>
      <c r="C417" s="4" t="s">
        <v>11</v>
      </c>
      <c r="D417" s="4" t="s">
        <v>3723</v>
      </c>
      <c r="E417" s="5">
        <v>11102255</v>
      </c>
      <c r="F417" s="5">
        <v>4217524329</v>
      </c>
      <c r="G417" s="83" t="s">
        <v>3724</v>
      </c>
      <c r="H417" s="6">
        <v>5</v>
      </c>
      <c r="I417" s="84">
        <v>300</v>
      </c>
      <c r="J417" s="79">
        <v>249</v>
      </c>
      <c r="K417" s="85">
        <v>0.83</v>
      </c>
      <c r="L417" s="11">
        <v>50000</v>
      </c>
      <c r="M417" s="5">
        <v>39341</v>
      </c>
      <c r="N417" s="12">
        <f t="shared" si="60"/>
        <v>39500</v>
      </c>
      <c r="O417" s="12">
        <f t="shared" si="61"/>
        <v>10500</v>
      </c>
      <c r="P417" s="4" t="s">
        <v>1945</v>
      </c>
      <c r="Q417" s="4" t="s">
        <v>2367</v>
      </c>
      <c r="R417" s="5">
        <v>72</v>
      </c>
      <c r="S417" s="5">
        <v>91</v>
      </c>
      <c r="T417" s="5">
        <v>66</v>
      </c>
      <c r="U417" s="5">
        <v>61</v>
      </c>
      <c r="V417" s="5">
        <f t="shared" si="62"/>
        <v>290</v>
      </c>
      <c r="W417" s="5">
        <f t="shared" si="63"/>
        <v>72.5</v>
      </c>
      <c r="X417" s="5">
        <v>98</v>
      </c>
      <c r="Y417" s="5">
        <v>51</v>
      </c>
      <c r="Z417" s="5">
        <v>36</v>
      </c>
      <c r="AA417" s="5">
        <v>98</v>
      </c>
      <c r="AB417" s="5">
        <f t="shared" si="64"/>
        <v>283</v>
      </c>
      <c r="AC417" s="5">
        <f t="shared" si="65"/>
        <v>70.75</v>
      </c>
      <c r="AD417" s="5">
        <v>94</v>
      </c>
      <c r="AE417" s="5">
        <v>61</v>
      </c>
      <c r="AF417" s="5">
        <v>89</v>
      </c>
      <c r="AG417" s="5">
        <v>69</v>
      </c>
      <c r="AH417" s="5">
        <f t="shared" si="66"/>
        <v>313</v>
      </c>
      <c r="AI417" s="5">
        <f t="shared" si="67"/>
        <v>78.25</v>
      </c>
      <c r="AJ417" s="5">
        <v>64</v>
      </c>
      <c r="AK417" s="5">
        <v>50</v>
      </c>
      <c r="AL417" s="5">
        <v>50</v>
      </c>
      <c r="AM417" s="5">
        <v>35</v>
      </c>
      <c r="AN417" s="5">
        <f t="shared" si="68"/>
        <v>199</v>
      </c>
      <c r="AO417" s="5">
        <f t="shared" si="69"/>
        <v>49.75</v>
      </c>
      <c r="AP417" s="73"/>
      <c r="AQ417" s="111">
        <f>AVERAGE(Table6[[#This Row],[CA1_Average]],Table6[[#This Row],[CA2_Average]],Table6[[#This Row],[MID_Average]],Table6[[#This Row],[CA3_Average]])</f>
        <v>67.8125</v>
      </c>
    </row>
    <row r="418" spans="1:43" ht="30">
      <c r="A418" s="99" t="s">
        <v>841</v>
      </c>
      <c r="B418" s="82" t="s">
        <v>842</v>
      </c>
      <c r="C418" s="4" t="s">
        <v>11</v>
      </c>
      <c r="D418" s="4" t="s">
        <v>3725</v>
      </c>
      <c r="E418" s="5">
        <v>11103455</v>
      </c>
      <c r="F418" s="5">
        <v>4222600301</v>
      </c>
      <c r="G418" s="83" t="s">
        <v>3726</v>
      </c>
      <c r="H418" s="6">
        <v>5</v>
      </c>
      <c r="I418" s="84">
        <v>300</v>
      </c>
      <c r="J418" s="79">
        <v>216</v>
      </c>
      <c r="K418" s="85">
        <v>0.72</v>
      </c>
      <c r="L418" s="11">
        <v>50000</v>
      </c>
      <c r="M418" s="5">
        <v>46374</v>
      </c>
      <c r="N418" s="12">
        <f t="shared" si="60"/>
        <v>46500</v>
      </c>
      <c r="O418" s="12">
        <f t="shared" si="61"/>
        <v>3500</v>
      </c>
      <c r="P418" s="4" t="s">
        <v>2087</v>
      </c>
      <c r="Q418" s="4" t="s">
        <v>2368</v>
      </c>
      <c r="R418" s="5">
        <v>47</v>
      </c>
      <c r="S418" s="5">
        <v>92</v>
      </c>
      <c r="T418" s="5">
        <v>51</v>
      </c>
      <c r="U418" s="5">
        <v>86</v>
      </c>
      <c r="V418" s="5">
        <f t="shared" si="62"/>
        <v>276</v>
      </c>
      <c r="W418" s="5">
        <f t="shared" si="63"/>
        <v>69</v>
      </c>
      <c r="X418" s="5">
        <v>99</v>
      </c>
      <c r="Y418" s="5">
        <v>37</v>
      </c>
      <c r="Z418" s="5">
        <v>37</v>
      </c>
      <c r="AA418" s="5">
        <v>46</v>
      </c>
      <c r="AB418" s="5">
        <f t="shared" si="64"/>
        <v>219</v>
      </c>
      <c r="AC418" s="5">
        <f t="shared" si="65"/>
        <v>54.75</v>
      </c>
      <c r="AD418" s="5">
        <v>99</v>
      </c>
      <c r="AE418" s="5">
        <v>56</v>
      </c>
      <c r="AF418" s="5">
        <v>87</v>
      </c>
      <c r="AG418" s="5">
        <v>60</v>
      </c>
      <c r="AH418" s="5">
        <f t="shared" si="66"/>
        <v>302</v>
      </c>
      <c r="AI418" s="5">
        <f t="shared" si="67"/>
        <v>75.5</v>
      </c>
      <c r="AJ418" s="5">
        <v>52</v>
      </c>
      <c r="AK418" s="5">
        <v>37</v>
      </c>
      <c r="AL418" s="5">
        <v>41</v>
      </c>
      <c r="AM418" s="5">
        <v>84</v>
      </c>
      <c r="AN418" s="5">
        <f t="shared" si="68"/>
        <v>214</v>
      </c>
      <c r="AO418" s="5">
        <f t="shared" si="69"/>
        <v>53.5</v>
      </c>
      <c r="AP418" s="73"/>
      <c r="AQ418" s="111">
        <f>AVERAGE(Table6[[#This Row],[CA1_Average]],Table6[[#This Row],[CA2_Average]],Table6[[#This Row],[MID_Average]],Table6[[#This Row],[CA3_Average]])</f>
        <v>63.1875</v>
      </c>
    </row>
    <row r="419" spans="1:43" ht="30">
      <c r="A419" s="99" t="s">
        <v>843</v>
      </c>
      <c r="B419" s="82" t="s">
        <v>844</v>
      </c>
      <c r="C419" s="4" t="s">
        <v>14</v>
      </c>
      <c r="D419" s="4" t="s">
        <v>3727</v>
      </c>
      <c r="E419" s="5">
        <v>11106125</v>
      </c>
      <c r="F419" s="5">
        <v>4234204714</v>
      </c>
      <c r="G419" s="83" t="s">
        <v>3728</v>
      </c>
      <c r="H419" s="6">
        <v>5</v>
      </c>
      <c r="I419" s="84">
        <v>300</v>
      </c>
      <c r="J419" s="79">
        <v>295</v>
      </c>
      <c r="K419" s="85">
        <v>0.98</v>
      </c>
      <c r="L419" s="11">
        <v>50000</v>
      </c>
      <c r="M419" s="5">
        <v>41147</v>
      </c>
      <c r="N419" s="12">
        <f t="shared" si="60"/>
        <v>41500</v>
      </c>
      <c r="O419" s="12">
        <f t="shared" si="61"/>
        <v>8500</v>
      </c>
      <c r="P419" s="4" t="s">
        <v>1900</v>
      </c>
      <c r="Q419" s="4" t="s">
        <v>2369</v>
      </c>
      <c r="R419" s="5">
        <v>95</v>
      </c>
      <c r="S419" s="5">
        <v>91</v>
      </c>
      <c r="T419" s="5">
        <v>85</v>
      </c>
      <c r="U419" s="5">
        <v>38</v>
      </c>
      <c r="V419" s="5">
        <f t="shared" si="62"/>
        <v>309</v>
      </c>
      <c r="W419" s="5">
        <f t="shared" si="63"/>
        <v>77.25</v>
      </c>
      <c r="X419" s="5">
        <v>88</v>
      </c>
      <c r="Y419" s="5">
        <v>86</v>
      </c>
      <c r="Z419" s="5">
        <v>58</v>
      </c>
      <c r="AA419" s="5">
        <v>57</v>
      </c>
      <c r="AB419" s="5">
        <f t="shared" si="64"/>
        <v>289</v>
      </c>
      <c r="AC419" s="5">
        <f t="shared" si="65"/>
        <v>72.25</v>
      </c>
      <c r="AD419" s="5">
        <v>83</v>
      </c>
      <c r="AE419" s="5">
        <v>71</v>
      </c>
      <c r="AF419" s="5">
        <v>98</v>
      </c>
      <c r="AG419" s="5">
        <v>96</v>
      </c>
      <c r="AH419" s="5">
        <f t="shared" si="66"/>
        <v>348</v>
      </c>
      <c r="AI419" s="5">
        <f t="shared" si="67"/>
        <v>87</v>
      </c>
      <c r="AJ419" s="5">
        <v>49</v>
      </c>
      <c r="AK419" s="5">
        <v>39</v>
      </c>
      <c r="AL419" s="5">
        <v>70</v>
      </c>
      <c r="AM419" s="5">
        <v>49</v>
      </c>
      <c r="AN419" s="5">
        <f t="shared" si="68"/>
        <v>207</v>
      </c>
      <c r="AO419" s="5">
        <f t="shared" si="69"/>
        <v>51.75</v>
      </c>
      <c r="AP419" s="73"/>
      <c r="AQ419" s="111">
        <f>AVERAGE(Table6[[#This Row],[CA1_Average]],Table6[[#This Row],[CA2_Average]],Table6[[#This Row],[MID_Average]],Table6[[#This Row],[CA3_Average]])</f>
        <v>72.0625</v>
      </c>
    </row>
    <row r="420" spans="1:43" ht="30">
      <c r="A420" s="99" t="s">
        <v>845</v>
      </c>
      <c r="B420" s="82" t="s">
        <v>846</v>
      </c>
      <c r="C420" s="4" t="s">
        <v>14</v>
      </c>
      <c r="D420" s="4" t="s">
        <v>3729</v>
      </c>
      <c r="E420" s="5">
        <v>11103603</v>
      </c>
      <c r="F420" s="5">
        <v>4234485211</v>
      </c>
      <c r="G420" s="83" t="s">
        <v>3730</v>
      </c>
      <c r="H420" s="6">
        <v>5</v>
      </c>
      <c r="I420" s="84">
        <v>300</v>
      </c>
      <c r="J420" s="79">
        <v>259</v>
      </c>
      <c r="K420" s="85">
        <v>0.86</v>
      </c>
      <c r="L420" s="11">
        <v>50000</v>
      </c>
      <c r="M420" s="5">
        <v>45400</v>
      </c>
      <c r="N420" s="12">
        <f t="shared" si="60"/>
        <v>45500</v>
      </c>
      <c r="O420" s="12">
        <f t="shared" si="61"/>
        <v>4500</v>
      </c>
      <c r="P420" s="4" t="s">
        <v>1951</v>
      </c>
      <c r="Q420" s="4" t="s">
        <v>2370</v>
      </c>
      <c r="R420" s="5">
        <v>60</v>
      </c>
      <c r="S420" s="5">
        <v>69</v>
      </c>
      <c r="T420" s="5">
        <v>57</v>
      </c>
      <c r="U420" s="5">
        <v>58</v>
      </c>
      <c r="V420" s="5">
        <f t="shared" si="62"/>
        <v>244</v>
      </c>
      <c r="W420" s="5">
        <f t="shared" si="63"/>
        <v>61</v>
      </c>
      <c r="X420" s="5">
        <v>69</v>
      </c>
      <c r="Y420" s="5">
        <v>92</v>
      </c>
      <c r="Z420" s="5">
        <v>84</v>
      </c>
      <c r="AA420" s="5">
        <v>67</v>
      </c>
      <c r="AB420" s="5">
        <f t="shared" si="64"/>
        <v>312</v>
      </c>
      <c r="AC420" s="5">
        <f t="shared" si="65"/>
        <v>78</v>
      </c>
      <c r="AD420" s="5">
        <v>98</v>
      </c>
      <c r="AE420" s="5">
        <v>41</v>
      </c>
      <c r="AF420" s="5">
        <v>89</v>
      </c>
      <c r="AG420" s="5">
        <v>37</v>
      </c>
      <c r="AH420" s="5">
        <f t="shared" si="66"/>
        <v>265</v>
      </c>
      <c r="AI420" s="5">
        <f t="shared" si="67"/>
        <v>66.25</v>
      </c>
      <c r="AJ420" s="5">
        <v>73</v>
      </c>
      <c r="AK420" s="5">
        <v>39</v>
      </c>
      <c r="AL420" s="5">
        <v>92</v>
      </c>
      <c r="AM420" s="5">
        <v>53</v>
      </c>
      <c r="AN420" s="5">
        <f t="shared" si="68"/>
        <v>257</v>
      </c>
      <c r="AO420" s="5">
        <f t="shared" si="69"/>
        <v>64.25</v>
      </c>
      <c r="AP420" s="73"/>
      <c r="AQ420" s="111">
        <f>AVERAGE(Table6[[#This Row],[CA1_Average]],Table6[[#This Row],[CA2_Average]],Table6[[#This Row],[MID_Average]],Table6[[#This Row],[CA3_Average]])</f>
        <v>67.375</v>
      </c>
    </row>
    <row r="421" spans="1:43" ht="30">
      <c r="A421" s="99" t="s">
        <v>847</v>
      </c>
      <c r="B421" s="82" t="s">
        <v>848</v>
      </c>
      <c r="C421" s="4" t="s">
        <v>14</v>
      </c>
      <c r="D421" s="4" t="s">
        <v>3731</v>
      </c>
      <c r="E421" s="5">
        <v>11103086</v>
      </c>
      <c r="F421" s="5">
        <v>4235196711</v>
      </c>
      <c r="G421" s="83" t="s">
        <v>3732</v>
      </c>
      <c r="H421" s="6">
        <v>5</v>
      </c>
      <c r="I421" s="84">
        <v>300</v>
      </c>
      <c r="J421" s="79">
        <v>282</v>
      </c>
      <c r="K421" s="85">
        <v>0.94</v>
      </c>
      <c r="L421" s="11">
        <v>50000</v>
      </c>
      <c r="M421" s="5">
        <v>41785</v>
      </c>
      <c r="N421" s="12">
        <f t="shared" si="60"/>
        <v>42000</v>
      </c>
      <c r="O421" s="12">
        <f t="shared" si="61"/>
        <v>8000</v>
      </c>
      <c r="P421" s="4" t="s">
        <v>1955</v>
      </c>
      <c r="Q421" s="4" t="s">
        <v>2371</v>
      </c>
      <c r="R421" s="5">
        <v>39</v>
      </c>
      <c r="S421" s="5">
        <v>58</v>
      </c>
      <c r="T421" s="5">
        <v>79</v>
      </c>
      <c r="U421" s="5">
        <v>89</v>
      </c>
      <c r="V421" s="5">
        <f t="shared" si="62"/>
        <v>265</v>
      </c>
      <c r="W421" s="5">
        <f t="shared" si="63"/>
        <v>66.25</v>
      </c>
      <c r="X421" s="5">
        <v>49</v>
      </c>
      <c r="Y421" s="5">
        <v>86</v>
      </c>
      <c r="Z421" s="5">
        <v>84</v>
      </c>
      <c r="AA421" s="5">
        <v>82</v>
      </c>
      <c r="AB421" s="5">
        <f t="shared" si="64"/>
        <v>301</v>
      </c>
      <c r="AC421" s="5">
        <f t="shared" si="65"/>
        <v>75.25</v>
      </c>
      <c r="AD421" s="5">
        <v>80</v>
      </c>
      <c r="AE421" s="5">
        <v>47</v>
      </c>
      <c r="AF421" s="5">
        <v>74</v>
      </c>
      <c r="AG421" s="5">
        <v>90</v>
      </c>
      <c r="AH421" s="5">
        <f t="shared" si="66"/>
        <v>291</v>
      </c>
      <c r="AI421" s="5">
        <f t="shared" si="67"/>
        <v>72.75</v>
      </c>
      <c r="AJ421" s="5">
        <v>95</v>
      </c>
      <c r="AK421" s="5">
        <v>92</v>
      </c>
      <c r="AL421" s="5">
        <v>41</v>
      </c>
      <c r="AM421" s="5">
        <v>62</v>
      </c>
      <c r="AN421" s="5">
        <f t="shared" si="68"/>
        <v>290</v>
      </c>
      <c r="AO421" s="5">
        <f t="shared" si="69"/>
        <v>72.5</v>
      </c>
      <c r="AP421" s="73"/>
      <c r="AQ421" s="111">
        <f>AVERAGE(Table6[[#This Row],[CA1_Average]],Table6[[#This Row],[CA2_Average]],Table6[[#This Row],[MID_Average]],Table6[[#This Row],[CA3_Average]])</f>
        <v>71.6875</v>
      </c>
    </row>
    <row r="422" spans="1:43" ht="30">
      <c r="A422" s="99" t="s">
        <v>849</v>
      </c>
      <c r="B422" s="82" t="s">
        <v>850</v>
      </c>
      <c r="C422" s="4" t="s">
        <v>11</v>
      </c>
      <c r="D422" s="4" t="s">
        <v>3635</v>
      </c>
      <c r="E422" s="5">
        <v>11109362</v>
      </c>
      <c r="F422" s="5">
        <v>4282610099</v>
      </c>
      <c r="G422" s="83" t="s">
        <v>3733</v>
      </c>
      <c r="H422" s="6">
        <v>5</v>
      </c>
      <c r="I422" s="84">
        <v>300</v>
      </c>
      <c r="J422" s="79">
        <v>208</v>
      </c>
      <c r="K422" s="85">
        <v>0.69</v>
      </c>
      <c r="L422" s="11">
        <v>50000</v>
      </c>
      <c r="M422" s="5">
        <v>41170</v>
      </c>
      <c r="N422" s="12">
        <f t="shared" si="60"/>
        <v>41500</v>
      </c>
      <c r="O422" s="12">
        <f t="shared" si="61"/>
        <v>8500</v>
      </c>
      <c r="P422" s="4" t="s">
        <v>1910</v>
      </c>
      <c r="Q422" s="4" t="s">
        <v>2372</v>
      </c>
      <c r="R422" s="5">
        <v>48</v>
      </c>
      <c r="S422" s="5">
        <v>55</v>
      </c>
      <c r="T422" s="5">
        <v>62</v>
      </c>
      <c r="U422" s="5">
        <v>43</v>
      </c>
      <c r="V422" s="5">
        <f t="shared" si="62"/>
        <v>208</v>
      </c>
      <c r="W422" s="5">
        <f t="shared" si="63"/>
        <v>52</v>
      </c>
      <c r="X422" s="5">
        <v>83</v>
      </c>
      <c r="Y422" s="5">
        <v>40</v>
      </c>
      <c r="Z422" s="5">
        <v>96</v>
      </c>
      <c r="AA422" s="5">
        <v>96</v>
      </c>
      <c r="AB422" s="5">
        <f t="shared" si="64"/>
        <v>315</v>
      </c>
      <c r="AC422" s="5">
        <f t="shared" si="65"/>
        <v>78.75</v>
      </c>
      <c r="AD422" s="5">
        <v>69</v>
      </c>
      <c r="AE422" s="5">
        <v>43</v>
      </c>
      <c r="AF422" s="5">
        <v>57</v>
      </c>
      <c r="AG422" s="5">
        <v>35</v>
      </c>
      <c r="AH422" s="5">
        <f t="shared" si="66"/>
        <v>204</v>
      </c>
      <c r="AI422" s="5">
        <f t="shared" si="67"/>
        <v>51</v>
      </c>
      <c r="AJ422" s="5">
        <v>99</v>
      </c>
      <c r="AK422" s="5">
        <v>95</v>
      </c>
      <c r="AL422" s="5">
        <v>53</v>
      </c>
      <c r="AM422" s="5">
        <v>64</v>
      </c>
      <c r="AN422" s="5">
        <f t="shared" si="68"/>
        <v>311</v>
      </c>
      <c r="AO422" s="5">
        <f t="shared" si="69"/>
        <v>77.75</v>
      </c>
      <c r="AP422" s="73"/>
      <c r="AQ422" s="111">
        <f>AVERAGE(Table6[[#This Row],[CA1_Average]],Table6[[#This Row],[CA2_Average]],Table6[[#This Row],[MID_Average]],Table6[[#This Row],[CA3_Average]])</f>
        <v>64.875</v>
      </c>
    </row>
    <row r="423" spans="1:43" ht="30">
      <c r="A423" s="99" t="s">
        <v>851</v>
      </c>
      <c r="B423" s="82" t="s">
        <v>852</v>
      </c>
      <c r="C423" s="4" t="s">
        <v>11</v>
      </c>
      <c r="D423" s="4" t="s">
        <v>3734</v>
      </c>
      <c r="E423" s="5">
        <v>11108957</v>
      </c>
      <c r="F423" s="5">
        <v>4283855962</v>
      </c>
      <c r="G423" s="83" t="s">
        <v>3735</v>
      </c>
      <c r="H423" s="6">
        <v>5</v>
      </c>
      <c r="I423" s="84">
        <v>300</v>
      </c>
      <c r="J423" s="79">
        <v>235</v>
      </c>
      <c r="K423" s="85">
        <v>0.78</v>
      </c>
      <c r="L423" s="11">
        <v>50000</v>
      </c>
      <c r="M423" s="5">
        <v>45651</v>
      </c>
      <c r="N423" s="12">
        <f t="shared" si="60"/>
        <v>46000</v>
      </c>
      <c r="O423" s="12">
        <f t="shared" si="61"/>
        <v>4000</v>
      </c>
      <c r="P423" s="4" t="s">
        <v>1957</v>
      </c>
      <c r="Q423" s="4" t="s">
        <v>2373</v>
      </c>
      <c r="R423" s="5">
        <v>77</v>
      </c>
      <c r="S423" s="5">
        <v>98</v>
      </c>
      <c r="T423" s="5">
        <v>67</v>
      </c>
      <c r="U423" s="5">
        <v>95</v>
      </c>
      <c r="V423" s="5">
        <f t="shared" si="62"/>
        <v>337</v>
      </c>
      <c r="W423" s="5">
        <f t="shared" si="63"/>
        <v>84.25</v>
      </c>
      <c r="X423" s="5">
        <v>92</v>
      </c>
      <c r="Y423" s="5">
        <v>91</v>
      </c>
      <c r="Z423" s="5">
        <v>93</v>
      </c>
      <c r="AA423" s="5">
        <v>74</v>
      </c>
      <c r="AB423" s="5">
        <f t="shared" si="64"/>
        <v>350</v>
      </c>
      <c r="AC423" s="5">
        <f t="shared" si="65"/>
        <v>87.5</v>
      </c>
      <c r="AD423" s="5">
        <v>40</v>
      </c>
      <c r="AE423" s="5">
        <v>38</v>
      </c>
      <c r="AF423" s="5">
        <v>91</v>
      </c>
      <c r="AG423" s="5">
        <v>44</v>
      </c>
      <c r="AH423" s="5">
        <f t="shared" si="66"/>
        <v>213</v>
      </c>
      <c r="AI423" s="5">
        <f t="shared" si="67"/>
        <v>53.25</v>
      </c>
      <c r="AJ423" s="5">
        <v>93</v>
      </c>
      <c r="AK423" s="5">
        <v>62</v>
      </c>
      <c r="AL423" s="5">
        <v>71</v>
      </c>
      <c r="AM423" s="5">
        <v>77</v>
      </c>
      <c r="AN423" s="5">
        <f t="shared" si="68"/>
        <v>303</v>
      </c>
      <c r="AO423" s="5">
        <f t="shared" si="69"/>
        <v>75.75</v>
      </c>
      <c r="AP423" s="73"/>
      <c r="AQ423" s="111">
        <f>AVERAGE(Table6[[#This Row],[CA1_Average]],Table6[[#This Row],[CA2_Average]],Table6[[#This Row],[MID_Average]],Table6[[#This Row],[CA3_Average]])</f>
        <v>75.1875</v>
      </c>
    </row>
    <row r="424" spans="1:43" ht="30">
      <c r="A424" s="99" t="s">
        <v>853</v>
      </c>
      <c r="B424" s="82" t="s">
        <v>854</v>
      </c>
      <c r="C424" s="4" t="s">
        <v>14</v>
      </c>
      <c r="D424" s="4" t="s">
        <v>3736</v>
      </c>
      <c r="E424" s="5">
        <v>11102159</v>
      </c>
      <c r="F424" s="5">
        <v>4289845976</v>
      </c>
      <c r="G424" s="83" t="s">
        <v>3737</v>
      </c>
      <c r="H424" s="6">
        <v>5</v>
      </c>
      <c r="I424" s="84">
        <v>300</v>
      </c>
      <c r="J424" s="79">
        <v>236</v>
      </c>
      <c r="K424" s="85">
        <v>0.79</v>
      </c>
      <c r="L424" s="11">
        <v>50000</v>
      </c>
      <c r="M424" s="5">
        <v>41997</v>
      </c>
      <c r="N424" s="12">
        <f t="shared" si="60"/>
        <v>42000</v>
      </c>
      <c r="O424" s="12">
        <f t="shared" si="61"/>
        <v>8000</v>
      </c>
      <c r="P424" s="4" t="s">
        <v>2296</v>
      </c>
      <c r="Q424" s="4" t="s">
        <v>2374</v>
      </c>
      <c r="R424" s="5">
        <v>95</v>
      </c>
      <c r="S424" s="5">
        <v>39</v>
      </c>
      <c r="T424" s="5">
        <v>56</v>
      </c>
      <c r="U424" s="5">
        <v>80</v>
      </c>
      <c r="V424" s="5">
        <f t="shared" si="62"/>
        <v>270</v>
      </c>
      <c r="W424" s="5">
        <f t="shared" si="63"/>
        <v>67.5</v>
      </c>
      <c r="X424" s="5">
        <v>57</v>
      </c>
      <c r="Y424" s="5">
        <v>94</v>
      </c>
      <c r="Z424" s="5">
        <v>85</v>
      </c>
      <c r="AA424" s="5">
        <v>36</v>
      </c>
      <c r="AB424" s="5">
        <f t="shared" si="64"/>
        <v>272</v>
      </c>
      <c r="AC424" s="5">
        <f t="shared" si="65"/>
        <v>68</v>
      </c>
      <c r="AD424" s="5">
        <v>73</v>
      </c>
      <c r="AE424" s="5">
        <v>75</v>
      </c>
      <c r="AF424" s="5">
        <v>44</v>
      </c>
      <c r="AG424" s="5">
        <v>65</v>
      </c>
      <c r="AH424" s="5">
        <f t="shared" si="66"/>
        <v>257</v>
      </c>
      <c r="AI424" s="5">
        <f t="shared" si="67"/>
        <v>64.25</v>
      </c>
      <c r="AJ424" s="5">
        <v>60</v>
      </c>
      <c r="AK424" s="5">
        <v>98</v>
      </c>
      <c r="AL424" s="5">
        <v>86</v>
      </c>
      <c r="AM424" s="5">
        <v>48</v>
      </c>
      <c r="AN424" s="5">
        <f t="shared" si="68"/>
        <v>292</v>
      </c>
      <c r="AO424" s="5">
        <f t="shared" si="69"/>
        <v>73</v>
      </c>
      <c r="AP424" s="73"/>
      <c r="AQ424" s="111">
        <f>AVERAGE(Table6[[#This Row],[CA1_Average]],Table6[[#This Row],[CA2_Average]],Table6[[#This Row],[MID_Average]],Table6[[#This Row],[CA3_Average]])</f>
        <v>68.1875</v>
      </c>
    </row>
    <row r="425" spans="1:43" ht="30">
      <c r="A425" s="99" t="s">
        <v>855</v>
      </c>
      <c r="B425" s="82" t="s">
        <v>856</v>
      </c>
      <c r="C425" s="4" t="s">
        <v>14</v>
      </c>
      <c r="D425" s="4" t="s">
        <v>3738</v>
      </c>
      <c r="E425" s="5">
        <v>11101611</v>
      </c>
      <c r="F425" s="5">
        <v>4292932815</v>
      </c>
      <c r="G425" s="83" t="s">
        <v>3739</v>
      </c>
      <c r="H425" s="6">
        <v>5</v>
      </c>
      <c r="I425" s="84">
        <v>300</v>
      </c>
      <c r="J425" s="79">
        <v>283</v>
      </c>
      <c r="K425" s="85">
        <v>0.94</v>
      </c>
      <c r="L425" s="11">
        <v>50000</v>
      </c>
      <c r="M425" s="5">
        <v>43749</v>
      </c>
      <c r="N425" s="12">
        <f t="shared" si="60"/>
        <v>44000</v>
      </c>
      <c r="O425" s="12">
        <f t="shared" si="61"/>
        <v>6000</v>
      </c>
      <c r="P425" s="4" t="s">
        <v>2245</v>
      </c>
      <c r="Q425" s="4" t="s">
        <v>2375</v>
      </c>
      <c r="R425" s="5">
        <v>43</v>
      </c>
      <c r="S425" s="5">
        <v>94</v>
      </c>
      <c r="T425" s="5">
        <v>42</v>
      </c>
      <c r="U425" s="5">
        <v>39</v>
      </c>
      <c r="V425" s="5">
        <f t="shared" si="62"/>
        <v>218</v>
      </c>
      <c r="W425" s="5">
        <f t="shared" si="63"/>
        <v>54.5</v>
      </c>
      <c r="X425" s="5">
        <v>99</v>
      </c>
      <c r="Y425" s="5">
        <v>89</v>
      </c>
      <c r="Z425" s="5">
        <v>68</v>
      </c>
      <c r="AA425" s="5">
        <v>79</v>
      </c>
      <c r="AB425" s="5">
        <f t="shared" si="64"/>
        <v>335</v>
      </c>
      <c r="AC425" s="5">
        <f t="shared" si="65"/>
        <v>83.75</v>
      </c>
      <c r="AD425" s="5">
        <v>62</v>
      </c>
      <c r="AE425" s="5">
        <v>41</v>
      </c>
      <c r="AF425" s="5">
        <v>93</v>
      </c>
      <c r="AG425" s="5">
        <v>92</v>
      </c>
      <c r="AH425" s="5">
        <f t="shared" si="66"/>
        <v>288</v>
      </c>
      <c r="AI425" s="5">
        <f t="shared" si="67"/>
        <v>72</v>
      </c>
      <c r="AJ425" s="5">
        <v>47</v>
      </c>
      <c r="AK425" s="5">
        <v>64</v>
      </c>
      <c r="AL425" s="5">
        <v>99</v>
      </c>
      <c r="AM425" s="5">
        <v>64</v>
      </c>
      <c r="AN425" s="5">
        <f t="shared" si="68"/>
        <v>274</v>
      </c>
      <c r="AO425" s="5">
        <f t="shared" si="69"/>
        <v>68.5</v>
      </c>
      <c r="AP425" s="73"/>
      <c r="AQ425" s="111">
        <f>AVERAGE(Table6[[#This Row],[CA1_Average]],Table6[[#This Row],[CA2_Average]],Table6[[#This Row],[MID_Average]],Table6[[#This Row],[CA3_Average]])</f>
        <v>69.6875</v>
      </c>
    </row>
    <row r="426" spans="1:43" ht="30">
      <c r="A426" s="99" t="s">
        <v>857</v>
      </c>
      <c r="B426" s="82" t="s">
        <v>858</v>
      </c>
      <c r="C426" s="4" t="s">
        <v>11</v>
      </c>
      <c r="D426" s="4" t="s">
        <v>3740</v>
      </c>
      <c r="E426" s="5">
        <v>11101239</v>
      </c>
      <c r="F426" s="5">
        <v>4293668032</v>
      </c>
      <c r="G426" s="83" t="s">
        <v>3741</v>
      </c>
      <c r="H426" s="6">
        <v>5</v>
      </c>
      <c r="I426" s="84">
        <v>300</v>
      </c>
      <c r="J426" s="79">
        <v>231</v>
      </c>
      <c r="K426" s="85">
        <v>0.77</v>
      </c>
      <c r="L426" s="11">
        <v>50000</v>
      </c>
      <c r="M426" s="5">
        <v>45244</v>
      </c>
      <c r="N426" s="12">
        <f t="shared" si="60"/>
        <v>45500</v>
      </c>
      <c r="O426" s="12">
        <f t="shared" si="61"/>
        <v>4500</v>
      </c>
      <c r="P426" s="4" t="s">
        <v>2034</v>
      </c>
      <c r="Q426" s="4" t="s">
        <v>2376</v>
      </c>
      <c r="R426" s="5">
        <v>48</v>
      </c>
      <c r="S426" s="5">
        <v>53</v>
      </c>
      <c r="T426" s="5">
        <v>67</v>
      </c>
      <c r="U426" s="5">
        <v>60</v>
      </c>
      <c r="V426" s="5">
        <f t="shared" si="62"/>
        <v>228</v>
      </c>
      <c r="W426" s="5">
        <f t="shared" si="63"/>
        <v>57</v>
      </c>
      <c r="X426" s="5">
        <v>78</v>
      </c>
      <c r="Y426" s="5">
        <v>65</v>
      </c>
      <c r="Z426" s="5">
        <v>65</v>
      </c>
      <c r="AA426" s="5">
        <v>88</v>
      </c>
      <c r="AB426" s="5">
        <f t="shared" si="64"/>
        <v>296</v>
      </c>
      <c r="AC426" s="5">
        <f t="shared" si="65"/>
        <v>74</v>
      </c>
      <c r="AD426" s="5">
        <v>80</v>
      </c>
      <c r="AE426" s="5">
        <v>91</v>
      </c>
      <c r="AF426" s="5">
        <v>82</v>
      </c>
      <c r="AG426" s="5">
        <v>86</v>
      </c>
      <c r="AH426" s="5">
        <f t="shared" si="66"/>
        <v>339</v>
      </c>
      <c r="AI426" s="5">
        <f t="shared" si="67"/>
        <v>84.75</v>
      </c>
      <c r="AJ426" s="5">
        <v>41</v>
      </c>
      <c r="AK426" s="5">
        <v>45</v>
      </c>
      <c r="AL426" s="5">
        <v>59</v>
      </c>
      <c r="AM426" s="5">
        <v>62</v>
      </c>
      <c r="AN426" s="5">
        <f t="shared" si="68"/>
        <v>207</v>
      </c>
      <c r="AO426" s="5">
        <f t="shared" si="69"/>
        <v>51.75</v>
      </c>
      <c r="AP426" s="73"/>
      <c r="AQ426" s="111">
        <f>AVERAGE(Table6[[#This Row],[CA1_Average]],Table6[[#This Row],[CA2_Average]],Table6[[#This Row],[MID_Average]],Table6[[#This Row],[CA3_Average]])</f>
        <v>66.875</v>
      </c>
    </row>
    <row r="427" spans="1:43" ht="30">
      <c r="A427" s="99" t="s">
        <v>859</v>
      </c>
      <c r="B427" s="82" t="s">
        <v>860</v>
      </c>
      <c r="C427" s="4" t="s">
        <v>11</v>
      </c>
      <c r="D427" s="4" t="s">
        <v>3742</v>
      </c>
      <c r="E427" s="5">
        <v>11101870</v>
      </c>
      <c r="F427" s="5">
        <v>4309239774</v>
      </c>
      <c r="G427" s="83" t="s">
        <v>3743</v>
      </c>
      <c r="H427" s="6">
        <v>5</v>
      </c>
      <c r="I427" s="84">
        <v>300</v>
      </c>
      <c r="J427" s="79">
        <v>207</v>
      </c>
      <c r="K427" s="85">
        <v>0.69</v>
      </c>
      <c r="L427" s="11">
        <v>50000</v>
      </c>
      <c r="M427" s="5">
        <v>41025</v>
      </c>
      <c r="N427" s="12">
        <f t="shared" si="60"/>
        <v>41500</v>
      </c>
      <c r="O427" s="12">
        <f t="shared" si="61"/>
        <v>8500</v>
      </c>
      <c r="P427" s="4" t="s">
        <v>1878</v>
      </c>
      <c r="Q427" s="4" t="s">
        <v>2377</v>
      </c>
      <c r="R427" s="5">
        <v>57</v>
      </c>
      <c r="S427" s="5">
        <v>99</v>
      </c>
      <c r="T427" s="5">
        <v>91</v>
      </c>
      <c r="U427" s="5">
        <v>59</v>
      </c>
      <c r="V427" s="5">
        <f t="shared" si="62"/>
        <v>306</v>
      </c>
      <c r="W427" s="5">
        <f t="shared" si="63"/>
        <v>76.5</v>
      </c>
      <c r="X427" s="5">
        <v>82</v>
      </c>
      <c r="Y427" s="5">
        <v>45</v>
      </c>
      <c r="Z427" s="5">
        <v>71</v>
      </c>
      <c r="AA427" s="5">
        <v>36</v>
      </c>
      <c r="AB427" s="5">
        <f t="shared" si="64"/>
        <v>234</v>
      </c>
      <c r="AC427" s="5">
        <f t="shared" si="65"/>
        <v>58.5</v>
      </c>
      <c r="AD427" s="5">
        <v>93</v>
      </c>
      <c r="AE427" s="5">
        <v>72</v>
      </c>
      <c r="AF427" s="5">
        <v>73</v>
      </c>
      <c r="AG427" s="5">
        <v>75</v>
      </c>
      <c r="AH427" s="5">
        <f t="shared" si="66"/>
        <v>313</v>
      </c>
      <c r="AI427" s="5">
        <f t="shared" si="67"/>
        <v>78.25</v>
      </c>
      <c r="AJ427" s="5">
        <v>63</v>
      </c>
      <c r="AK427" s="5">
        <v>54</v>
      </c>
      <c r="AL427" s="5">
        <v>42</v>
      </c>
      <c r="AM427" s="5">
        <v>51</v>
      </c>
      <c r="AN427" s="5">
        <f t="shared" si="68"/>
        <v>210</v>
      </c>
      <c r="AO427" s="5">
        <f t="shared" si="69"/>
        <v>52.5</v>
      </c>
      <c r="AP427" s="73"/>
      <c r="AQ427" s="111">
        <f>AVERAGE(Table6[[#This Row],[CA1_Average]],Table6[[#This Row],[CA2_Average]],Table6[[#This Row],[MID_Average]],Table6[[#This Row],[CA3_Average]])</f>
        <v>66.4375</v>
      </c>
    </row>
    <row r="428" spans="1:43" ht="30">
      <c r="A428" s="99" t="s">
        <v>861</v>
      </c>
      <c r="B428" s="82" t="s">
        <v>862</v>
      </c>
      <c r="C428" s="4" t="s">
        <v>14</v>
      </c>
      <c r="D428" s="4" t="s">
        <v>3744</v>
      </c>
      <c r="E428" s="5">
        <v>11104635</v>
      </c>
      <c r="F428" s="5">
        <v>4313388564</v>
      </c>
      <c r="G428" s="83" t="s">
        <v>3745</v>
      </c>
      <c r="H428" s="6">
        <v>5</v>
      </c>
      <c r="I428" s="84">
        <v>300</v>
      </c>
      <c r="J428" s="79">
        <v>248</v>
      </c>
      <c r="K428" s="85">
        <v>0.83</v>
      </c>
      <c r="L428" s="11">
        <v>50000</v>
      </c>
      <c r="M428" s="5">
        <v>42189</v>
      </c>
      <c r="N428" s="12">
        <f t="shared" si="60"/>
        <v>42500</v>
      </c>
      <c r="O428" s="12">
        <f t="shared" si="61"/>
        <v>7500</v>
      </c>
      <c r="P428" s="4" t="s">
        <v>1881</v>
      </c>
      <c r="Q428" s="4" t="s">
        <v>2378</v>
      </c>
      <c r="R428" s="5">
        <v>57</v>
      </c>
      <c r="S428" s="5">
        <v>78</v>
      </c>
      <c r="T428" s="5">
        <v>76</v>
      </c>
      <c r="U428" s="5">
        <v>89</v>
      </c>
      <c r="V428" s="5">
        <f t="shared" si="62"/>
        <v>300</v>
      </c>
      <c r="W428" s="5">
        <f t="shared" si="63"/>
        <v>75</v>
      </c>
      <c r="X428" s="5">
        <v>36</v>
      </c>
      <c r="Y428" s="5">
        <v>99</v>
      </c>
      <c r="Z428" s="5">
        <v>67</v>
      </c>
      <c r="AA428" s="5">
        <v>41</v>
      </c>
      <c r="AB428" s="5">
        <f t="shared" si="64"/>
        <v>243</v>
      </c>
      <c r="AC428" s="5">
        <f t="shared" si="65"/>
        <v>60.75</v>
      </c>
      <c r="AD428" s="5">
        <v>86</v>
      </c>
      <c r="AE428" s="5">
        <v>72</v>
      </c>
      <c r="AF428" s="5">
        <v>56</v>
      </c>
      <c r="AG428" s="5">
        <v>43</v>
      </c>
      <c r="AH428" s="5">
        <f t="shared" si="66"/>
        <v>257</v>
      </c>
      <c r="AI428" s="5">
        <f t="shared" si="67"/>
        <v>64.25</v>
      </c>
      <c r="AJ428" s="5">
        <v>87</v>
      </c>
      <c r="AK428" s="5">
        <v>58</v>
      </c>
      <c r="AL428" s="5">
        <v>53</v>
      </c>
      <c r="AM428" s="5">
        <v>79</v>
      </c>
      <c r="AN428" s="5">
        <f t="shared" si="68"/>
        <v>277</v>
      </c>
      <c r="AO428" s="5">
        <f t="shared" si="69"/>
        <v>69.25</v>
      </c>
      <c r="AP428" s="73"/>
      <c r="AQ428" s="111">
        <f>AVERAGE(Table6[[#This Row],[CA1_Average]],Table6[[#This Row],[CA2_Average]],Table6[[#This Row],[MID_Average]],Table6[[#This Row],[CA3_Average]])</f>
        <v>67.3125</v>
      </c>
    </row>
    <row r="429" spans="1:43" ht="30">
      <c r="A429" s="99" t="s">
        <v>863</v>
      </c>
      <c r="B429" s="82" t="s">
        <v>864</v>
      </c>
      <c r="C429" s="4" t="s">
        <v>14</v>
      </c>
      <c r="D429" s="4" t="s">
        <v>3746</v>
      </c>
      <c r="E429" s="5">
        <v>11102548</v>
      </c>
      <c r="F429" s="5">
        <v>4334657035</v>
      </c>
      <c r="G429" s="83" t="s">
        <v>3747</v>
      </c>
      <c r="H429" s="6">
        <v>5</v>
      </c>
      <c r="I429" s="84">
        <v>300</v>
      </c>
      <c r="J429" s="79">
        <v>238</v>
      </c>
      <c r="K429" s="85">
        <v>0.79</v>
      </c>
      <c r="L429" s="11">
        <v>50000</v>
      </c>
      <c r="M429" s="5">
        <v>48983</v>
      </c>
      <c r="N429" s="12">
        <f t="shared" si="60"/>
        <v>49000</v>
      </c>
      <c r="O429" s="12">
        <f t="shared" si="61"/>
        <v>1000</v>
      </c>
      <c r="P429" s="4" t="s">
        <v>2249</v>
      </c>
      <c r="Q429" s="4" t="s">
        <v>2379</v>
      </c>
      <c r="R429" s="5">
        <v>49</v>
      </c>
      <c r="S429" s="5">
        <v>56</v>
      </c>
      <c r="T429" s="5">
        <v>40</v>
      </c>
      <c r="U429" s="5">
        <v>68</v>
      </c>
      <c r="V429" s="5">
        <f t="shared" si="62"/>
        <v>213</v>
      </c>
      <c r="W429" s="5">
        <f t="shared" si="63"/>
        <v>53.25</v>
      </c>
      <c r="X429" s="5">
        <v>95</v>
      </c>
      <c r="Y429" s="5">
        <v>62</v>
      </c>
      <c r="Z429" s="5">
        <v>84</v>
      </c>
      <c r="AA429" s="5">
        <v>70</v>
      </c>
      <c r="AB429" s="5">
        <f t="shared" si="64"/>
        <v>311</v>
      </c>
      <c r="AC429" s="5">
        <f t="shared" si="65"/>
        <v>77.75</v>
      </c>
      <c r="AD429" s="5">
        <v>71</v>
      </c>
      <c r="AE429" s="5">
        <v>89</v>
      </c>
      <c r="AF429" s="5">
        <v>61</v>
      </c>
      <c r="AG429" s="5">
        <v>40</v>
      </c>
      <c r="AH429" s="5">
        <f t="shared" si="66"/>
        <v>261</v>
      </c>
      <c r="AI429" s="5">
        <f t="shared" si="67"/>
        <v>65.25</v>
      </c>
      <c r="AJ429" s="5">
        <v>48</v>
      </c>
      <c r="AK429" s="5">
        <v>49</v>
      </c>
      <c r="AL429" s="5">
        <v>90</v>
      </c>
      <c r="AM429" s="5">
        <v>38</v>
      </c>
      <c r="AN429" s="5">
        <f t="shared" si="68"/>
        <v>225</v>
      </c>
      <c r="AO429" s="5">
        <f t="shared" si="69"/>
        <v>56.25</v>
      </c>
      <c r="AP429" s="73"/>
      <c r="AQ429" s="111">
        <f>AVERAGE(Table6[[#This Row],[CA1_Average]],Table6[[#This Row],[CA2_Average]],Table6[[#This Row],[MID_Average]],Table6[[#This Row],[CA3_Average]])</f>
        <v>63.125</v>
      </c>
    </row>
    <row r="430" spans="1:43" ht="30">
      <c r="A430" s="99" t="s">
        <v>865</v>
      </c>
      <c r="B430" s="82" t="s">
        <v>866</v>
      </c>
      <c r="C430" s="4" t="s">
        <v>14</v>
      </c>
      <c r="D430" s="4" t="s">
        <v>3699</v>
      </c>
      <c r="E430" s="5">
        <v>11107235</v>
      </c>
      <c r="F430" s="5">
        <v>4348571444</v>
      </c>
      <c r="G430" s="83" t="s">
        <v>3748</v>
      </c>
      <c r="H430" s="6">
        <v>5</v>
      </c>
      <c r="I430" s="84">
        <v>300</v>
      </c>
      <c r="J430" s="79">
        <v>242</v>
      </c>
      <c r="K430" s="85">
        <v>0.81</v>
      </c>
      <c r="L430" s="11">
        <v>50000</v>
      </c>
      <c r="M430" s="5">
        <v>47036</v>
      </c>
      <c r="N430" s="12">
        <f t="shared" si="60"/>
        <v>47500</v>
      </c>
      <c r="O430" s="12">
        <f t="shared" si="61"/>
        <v>2500</v>
      </c>
      <c r="P430" s="4" t="s">
        <v>2007</v>
      </c>
      <c r="Q430" s="4" t="s">
        <v>2380</v>
      </c>
      <c r="R430" s="5">
        <v>62</v>
      </c>
      <c r="S430" s="5">
        <v>69</v>
      </c>
      <c r="T430" s="5">
        <v>88</v>
      </c>
      <c r="U430" s="5">
        <v>41</v>
      </c>
      <c r="V430" s="5">
        <f t="shared" si="62"/>
        <v>260</v>
      </c>
      <c r="W430" s="5">
        <f t="shared" si="63"/>
        <v>65</v>
      </c>
      <c r="X430" s="5">
        <v>55</v>
      </c>
      <c r="Y430" s="5">
        <v>75</v>
      </c>
      <c r="Z430" s="5">
        <v>54</v>
      </c>
      <c r="AA430" s="5">
        <v>90</v>
      </c>
      <c r="AB430" s="5">
        <f t="shared" si="64"/>
        <v>274</v>
      </c>
      <c r="AC430" s="5">
        <f t="shared" si="65"/>
        <v>68.5</v>
      </c>
      <c r="AD430" s="5">
        <v>69</v>
      </c>
      <c r="AE430" s="5">
        <v>67</v>
      </c>
      <c r="AF430" s="5">
        <v>98</v>
      </c>
      <c r="AG430" s="5">
        <v>47</v>
      </c>
      <c r="AH430" s="5">
        <f t="shared" si="66"/>
        <v>281</v>
      </c>
      <c r="AI430" s="5">
        <f t="shared" si="67"/>
        <v>70.25</v>
      </c>
      <c r="AJ430" s="5">
        <v>45</v>
      </c>
      <c r="AK430" s="5">
        <v>72</v>
      </c>
      <c r="AL430" s="5">
        <v>86</v>
      </c>
      <c r="AM430" s="5">
        <v>95</v>
      </c>
      <c r="AN430" s="5">
        <f t="shared" si="68"/>
        <v>298</v>
      </c>
      <c r="AO430" s="5">
        <f t="shared" si="69"/>
        <v>74.5</v>
      </c>
      <c r="AP430" s="73"/>
      <c r="AQ430" s="111">
        <f>AVERAGE(Table6[[#This Row],[CA1_Average]],Table6[[#This Row],[CA2_Average]],Table6[[#This Row],[MID_Average]],Table6[[#This Row],[CA3_Average]])</f>
        <v>69.5625</v>
      </c>
    </row>
    <row r="431" spans="1:43" ht="30">
      <c r="A431" s="99" t="s">
        <v>867</v>
      </c>
      <c r="B431" s="82" t="s">
        <v>868</v>
      </c>
      <c r="C431" s="4" t="s">
        <v>11</v>
      </c>
      <c r="D431" s="4" t="s">
        <v>3749</v>
      </c>
      <c r="E431" s="5">
        <v>11106609</v>
      </c>
      <c r="F431" s="5">
        <v>4348960246</v>
      </c>
      <c r="G431" s="83" t="s">
        <v>3750</v>
      </c>
      <c r="H431" s="6">
        <v>5</v>
      </c>
      <c r="I431" s="84">
        <v>300</v>
      </c>
      <c r="J431" s="79">
        <v>292</v>
      </c>
      <c r="K431" s="85">
        <v>0.97</v>
      </c>
      <c r="L431" s="11">
        <v>50000</v>
      </c>
      <c r="M431" s="5">
        <v>40000</v>
      </c>
      <c r="N431" s="12">
        <f t="shared" si="60"/>
        <v>40000</v>
      </c>
      <c r="O431" s="12">
        <f t="shared" si="61"/>
        <v>10000</v>
      </c>
      <c r="P431" s="4" t="s">
        <v>1932</v>
      </c>
      <c r="Q431" s="4" t="s">
        <v>2381</v>
      </c>
      <c r="R431" s="5">
        <v>64</v>
      </c>
      <c r="S431" s="5">
        <v>85</v>
      </c>
      <c r="T431" s="5">
        <v>97</v>
      </c>
      <c r="U431" s="5">
        <v>92</v>
      </c>
      <c r="V431" s="5">
        <f t="shared" si="62"/>
        <v>338</v>
      </c>
      <c r="W431" s="5">
        <f t="shared" si="63"/>
        <v>84.5</v>
      </c>
      <c r="X431" s="5">
        <v>83</v>
      </c>
      <c r="Y431" s="5">
        <v>80</v>
      </c>
      <c r="Z431" s="5">
        <v>75</v>
      </c>
      <c r="AA431" s="5">
        <v>66</v>
      </c>
      <c r="AB431" s="5">
        <f t="shared" si="64"/>
        <v>304</v>
      </c>
      <c r="AC431" s="5">
        <f t="shared" si="65"/>
        <v>76</v>
      </c>
      <c r="AD431" s="5">
        <v>85</v>
      </c>
      <c r="AE431" s="5">
        <v>45</v>
      </c>
      <c r="AF431" s="5">
        <v>41</v>
      </c>
      <c r="AG431" s="5">
        <v>84</v>
      </c>
      <c r="AH431" s="5">
        <f t="shared" si="66"/>
        <v>255</v>
      </c>
      <c r="AI431" s="5">
        <f t="shared" si="67"/>
        <v>63.75</v>
      </c>
      <c r="AJ431" s="5">
        <v>98</v>
      </c>
      <c r="AK431" s="5">
        <v>47</v>
      </c>
      <c r="AL431" s="5">
        <v>50</v>
      </c>
      <c r="AM431" s="5">
        <v>35</v>
      </c>
      <c r="AN431" s="5">
        <f t="shared" si="68"/>
        <v>230</v>
      </c>
      <c r="AO431" s="5">
        <f t="shared" si="69"/>
        <v>57.5</v>
      </c>
      <c r="AP431" s="73"/>
      <c r="AQ431" s="111">
        <f>AVERAGE(Table6[[#This Row],[CA1_Average]],Table6[[#This Row],[CA2_Average]],Table6[[#This Row],[MID_Average]],Table6[[#This Row],[CA3_Average]])</f>
        <v>70.4375</v>
      </c>
    </row>
    <row r="432" spans="1:43" ht="30">
      <c r="A432" s="99" t="s">
        <v>869</v>
      </c>
      <c r="B432" s="82" t="s">
        <v>870</v>
      </c>
      <c r="C432" s="4" t="s">
        <v>14</v>
      </c>
      <c r="D432" s="4" t="s">
        <v>3751</v>
      </c>
      <c r="E432" s="5">
        <v>11106347</v>
      </c>
      <c r="F432" s="5">
        <v>4351989876</v>
      </c>
      <c r="G432" s="83" t="s">
        <v>3752</v>
      </c>
      <c r="H432" s="6">
        <v>5</v>
      </c>
      <c r="I432" s="84">
        <v>300</v>
      </c>
      <c r="J432" s="79">
        <v>196</v>
      </c>
      <c r="K432" s="85">
        <v>0.65</v>
      </c>
      <c r="L432" s="11">
        <v>50000</v>
      </c>
      <c r="M432" s="5">
        <v>45940</v>
      </c>
      <c r="N432" s="12">
        <f t="shared" si="60"/>
        <v>46000</v>
      </c>
      <c r="O432" s="12">
        <f t="shared" si="61"/>
        <v>4000</v>
      </c>
      <c r="P432" s="4" t="s">
        <v>1844</v>
      </c>
      <c r="Q432" s="4" t="s">
        <v>2382</v>
      </c>
      <c r="R432" s="5">
        <v>81</v>
      </c>
      <c r="S432" s="5">
        <v>91</v>
      </c>
      <c r="T432" s="5">
        <v>73</v>
      </c>
      <c r="U432" s="5">
        <v>94</v>
      </c>
      <c r="V432" s="5">
        <f t="shared" si="62"/>
        <v>339</v>
      </c>
      <c r="W432" s="5">
        <f t="shared" si="63"/>
        <v>84.75</v>
      </c>
      <c r="X432" s="5">
        <v>74</v>
      </c>
      <c r="Y432" s="5">
        <v>51</v>
      </c>
      <c r="Z432" s="5">
        <v>37</v>
      </c>
      <c r="AA432" s="5">
        <v>88</v>
      </c>
      <c r="AB432" s="5">
        <f t="shared" si="64"/>
        <v>250</v>
      </c>
      <c r="AC432" s="5">
        <f t="shared" si="65"/>
        <v>62.5</v>
      </c>
      <c r="AD432" s="5">
        <v>44</v>
      </c>
      <c r="AE432" s="5">
        <v>66</v>
      </c>
      <c r="AF432" s="5">
        <v>58</v>
      </c>
      <c r="AG432" s="5">
        <v>43</v>
      </c>
      <c r="AH432" s="5">
        <f t="shared" si="66"/>
        <v>211</v>
      </c>
      <c r="AI432" s="5">
        <f t="shared" si="67"/>
        <v>52.75</v>
      </c>
      <c r="AJ432" s="5">
        <v>98</v>
      </c>
      <c r="AK432" s="5">
        <v>64</v>
      </c>
      <c r="AL432" s="5">
        <v>61</v>
      </c>
      <c r="AM432" s="5">
        <v>62</v>
      </c>
      <c r="AN432" s="5">
        <f t="shared" si="68"/>
        <v>285</v>
      </c>
      <c r="AO432" s="5">
        <f t="shared" si="69"/>
        <v>71.25</v>
      </c>
      <c r="AP432" s="73"/>
      <c r="AQ432" s="111">
        <f>AVERAGE(Table6[[#This Row],[CA1_Average]],Table6[[#This Row],[CA2_Average]],Table6[[#This Row],[MID_Average]],Table6[[#This Row],[CA3_Average]])</f>
        <v>67.8125</v>
      </c>
    </row>
    <row r="433" spans="1:43" ht="30">
      <c r="A433" s="99" t="s">
        <v>871</v>
      </c>
      <c r="B433" s="82" t="s">
        <v>872</v>
      </c>
      <c r="C433" s="4" t="s">
        <v>11</v>
      </c>
      <c r="D433" s="4" t="s">
        <v>3753</v>
      </c>
      <c r="E433" s="5">
        <v>11104176</v>
      </c>
      <c r="F433" s="5">
        <v>4358545613</v>
      </c>
      <c r="G433" s="83" t="s">
        <v>3754</v>
      </c>
      <c r="H433" s="6">
        <v>5</v>
      </c>
      <c r="I433" s="84">
        <v>300</v>
      </c>
      <c r="J433" s="79">
        <v>244</v>
      </c>
      <c r="K433" s="85">
        <v>0.81</v>
      </c>
      <c r="L433" s="11">
        <v>50000</v>
      </c>
      <c r="M433" s="5">
        <v>49457</v>
      </c>
      <c r="N433" s="12">
        <f t="shared" si="60"/>
        <v>49500</v>
      </c>
      <c r="O433" s="12">
        <f t="shared" si="61"/>
        <v>500</v>
      </c>
      <c r="P433" s="4" t="s">
        <v>1893</v>
      </c>
      <c r="Q433" s="4" t="s">
        <v>2383</v>
      </c>
      <c r="R433" s="5">
        <v>52</v>
      </c>
      <c r="S433" s="5">
        <v>87</v>
      </c>
      <c r="T433" s="5">
        <v>52</v>
      </c>
      <c r="U433" s="5">
        <v>83</v>
      </c>
      <c r="V433" s="5">
        <f t="shared" si="62"/>
        <v>274</v>
      </c>
      <c r="W433" s="5">
        <f t="shared" si="63"/>
        <v>68.5</v>
      </c>
      <c r="X433" s="5">
        <v>83</v>
      </c>
      <c r="Y433" s="5">
        <v>68</v>
      </c>
      <c r="Z433" s="5">
        <v>91</v>
      </c>
      <c r="AA433" s="5">
        <v>45</v>
      </c>
      <c r="AB433" s="5">
        <f t="shared" si="64"/>
        <v>287</v>
      </c>
      <c r="AC433" s="5">
        <f t="shared" si="65"/>
        <v>71.75</v>
      </c>
      <c r="AD433" s="5">
        <v>72</v>
      </c>
      <c r="AE433" s="5">
        <v>58</v>
      </c>
      <c r="AF433" s="5">
        <v>94</v>
      </c>
      <c r="AG433" s="5">
        <v>57</v>
      </c>
      <c r="AH433" s="5">
        <f t="shared" si="66"/>
        <v>281</v>
      </c>
      <c r="AI433" s="5">
        <f t="shared" si="67"/>
        <v>70.25</v>
      </c>
      <c r="AJ433" s="5">
        <v>62</v>
      </c>
      <c r="AK433" s="5">
        <v>49</v>
      </c>
      <c r="AL433" s="5">
        <v>38</v>
      </c>
      <c r="AM433" s="5">
        <v>38</v>
      </c>
      <c r="AN433" s="5">
        <f t="shared" si="68"/>
        <v>187</v>
      </c>
      <c r="AO433" s="5">
        <f t="shared" si="69"/>
        <v>46.75</v>
      </c>
      <c r="AP433" s="73"/>
      <c r="AQ433" s="111">
        <f>AVERAGE(Table6[[#This Row],[CA1_Average]],Table6[[#This Row],[CA2_Average]],Table6[[#This Row],[MID_Average]],Table6[[#This Row],[CA3_Average]])</f>
        <v>64.3125</v>
      </c>
    </row>
    <row r="434" spans="1:43" ht="30">
      <c r="A434" s="99" t="s">
        <v>873</v>
      </c>
      <c r="B434" s="82" t="s">
        <v>874</v>
      </c>
      <c r="C434" s="4" t="s">
        <v>14</v>
      </c>
      <c r="D434" s="4" t="s">
        <v>3755</v>
      </c>
      <c r="E434" s="5">
        <v>11100680</v>
      </c>
      <c r="F434" s="5">
        <v>4394959829</v>
      </c>
      <c r="G434" s="83" t="s">
        <v>3756</v>
      </c>
      <c r="H434" s="6">
        <v>5</v>
      </c>
      <c r="I434" s="84">
        <v>300</v>
      </c>
      <c r="J434" s="79">
        <v>287</v>
      </c>
      <c r="K434" s="85">
        <v>0.96</v>
      </c>
      <c r="L434" s="11">
        <v>50000</v>
      </c>
      <c r="M434" s="5">
        <v>44101</v>
      </c>
      <c r="N434" s="12">
        <f t="shared" si="60"/>
        <v>44500</v>
      </c>
      <c r="O434" s="12">
        <f t="shared" si="61"/>
        <v>5500</v>
      </c>
      <c r="P434" s="4" t="s">
        <v>1976</v>
      </c>
      <c r="Q434" s="4" t="s">
        <v>2384</v>
      </c>
      <c r="R434" s="5">
        <v>57</v>
      </c>
      <c r="S434" s="5">
        <v>93</v>
      </c>
      <c r="T434" s="5">
        <v>73</v>
      </c>
      <c r="U434" s="5">
        <v>83</v>
      </c>
      <c r="V434" s="5">
        <f t="shared" si="62"/>
        <v>306</v>
      </c>
      <c r="W434" s="5">
        <f t="shared" si="63"/>
        <v>76.5</v>
      </c>
      <c r="X434" s="5">
        <v>96</v>
      </c>
      <c r="Y434" s="5">
        <v>43</v>
      </c>
      <c r="Z434" s="5">
        <v>56</v>
      </c>
      <c r="AA434" s="5">
        <v>82</v>
      </c>
      <c r="AB434" s="5">
        <f t="shared" si="64"/>
        <v>277</v>
      </c>
      <c r="AC434" s="5">
        <f t="shared" si="65"/>
        <v>69.25</v>
      </c>
      <c r="AD434" s="5">
        <v>80</v>
      </c>
      <c r="AE434" s="5">
        <v>94</v>
      </c>
      <c r="AF434" s="5">
        <v>68</v>
      </c>
      <c r="AG434" s="5">
        <v>73</v>
      </c>
      <c r="AH434" s="5">
        <f t="shared" si="66"/>
        <v>315</v>
      </c>
      <c r="AI434" s="5">
        <f t="shared" si="67"/>
        <v>78.75</v>
      </c>
      <c r="AJ434" s="5">
        <v>78</v>
      </c>
      <c r="AK434" s="5">
        <v>40</v>
      </c>
      <c r="AL434" s="5">
        <v>72</v>
      </c>
      <c r="AM434" s="5">
        <v>79</v>
      </c>
      <c r="AN434" s="5">
        <f t="shared" si="68"/>
        <v>269</v>
      </c>
      <c r="AO434" s="5">
        <f t="shared" si="69"/>
        <v>67.25</v>
      </c>
      <c r="AP434" s="73"/>
      <c r="AQ434" s="111">
        <f>AVERAGE(Table6[[#This Row],[CA1_Average]],Table6[[#This Row],[CA2_Average]],Table6[[#This Row],[MID_Average]],Table6[[#This Row],[CA3_Average]])</f>
        <v>72.9375</v>
      </c>
    </row>
    <row r="435" spans="1:43" ht="30">
      <c r="A435" s="99" t="s">
        <v>875</v>
      </c>
      <c r="B435" s="82" t="s">
        <v>876</v>
      </c>
      <c r="C435" s="4" t="s">
        <v>14</v>
      </c>
      <c r="D435" s="4" t="s">
        <v>3757</v>
      </c>
      <c r="E435" s="5">
        <v>11109466</v>
      </c>
      <c r="F435" s="5">
        <v>4407203786</v>
      </c>
      <c r="G435" s="83" t="s">
        <v>3758</v>
      </c>
      <c r="H435" s="6">
        <v>5</v>
      </c>
      <c r="I435" s="84">
        <v>300</v>
      </c>
      <c r="J435" s="79">
        <v>214</v>
      </c>
      <c r="K435" s="85">
        <v>0.71</v>
      </c>
      <c r="L435" s="11">
        <v>50000</v>
      </c>
      <c r="M435" s="5">
        <v>40514</v>
      </c>
      <c r="N435" s="12">
        <f t="shared" si="60"/>
        <v>41000</v>
      </c>
      <c r="O435" s="12">
        <f t="shared" si="61"/>
        <v>9000</v>
      </c>
      <c r="P435" s="4" t="s">
        <v>2385</v>
      </c>
      <c r="Q435" s="4" t="s">
        <v>2386</v>
      </c>
      <c r="R435" s="5">
        <v>68</v>
      </c>
      <c r="S435" s="5">
        <v>87</v>
      </c>
      <c r="T435" s="5">
        <v>65</v>
      </c>
      <c r="U435" s="5">
        <v>93</v>
      </c>
      <c r="V435" s="5">
        <f t="shared" si="62"/>
        <v>313</v>
      </c>
      <c r="W435" s="5">
        <f t="shared" si="63"/>
        <v>78.25</v>
      </c>
      <c r="X435" s="5">
        <v>92</v>
      </c>
      <c r="Y435" s="5">
        <v>74</v>
      </c>
      <c r="Z435" s="5">
        <v>82</v>
      </c>
      <c r="AA435" s="5">
        <v>40</v>
      </c>
      <c r="AB435" s="5">
        <f t="shared" si="64"/>
        <v>288</v>
      </c>
      <c r="AC435" s="5">
        <f t="shared" si="65"/>
        <v>72</v>
      </c>
      <c r="AD435" s="5">
        <v>48</v>
      </c>
      <c r="AE435" s="5">
        <v>56</v>
      </c>
      <c r="AF435" s="5">
        <v>74</v>
      </c>
      <c r="AG435" s="5">
        <v>69</v>
      </c>
      <c r="AH435" s="5">
        <f t="shared" si="66"/>
        <v>247</v>
      </c>
      <c r="AI435" s="5">
        <f t="shared" si="67"/>
        <v>61.75</v>
      </c>
      <c r="AJ435" s="5">
        <v>99</v>
      </c>
      <c r="AK435" s="5">
        <v>45</v>
      </c>
      <c r="AL435" s="5">
        <v>71</v>
      </c>
      <c r="AM435" s="5">
        <v>63</v>
      </c>
      <c r="AN435" s="5">
        <f t="shared" si="68"/>
        <v>278</v>
      </c>
      <c r="AO435" s="5">
        <f t="shared" si="69"/>
        <v>69.5</v>
      </c>
      <c r="AP435" s="73"/>
      <c r="AQ435" s="111">
        <f>AVERAGE(Table6[[#This Row],[CA1_Average]],Table6[[#This Row],[CA2_Average]],Table6[[#This Row],[MID_Average]],Table6[[#This Row],[CA3_Average]])</f>
        <v>70.375</v>
      </c>
    </row>
    <row r="436" spans="1:43" ht="30">
      <c r="A436" s="99" t="s">
        <v>877</v>
      </c>
      <c r="B436" s="82" t="s">
        <v>878</v>
      </c>
      <c r="C436" s="4" t="s">
        <v>11</v>
      </c>
      <c r="D436" s="4" t="s">
        <v>3759</v>
      </c>
      <c r="E436" s="5">
        <v>11106466</v>
      </c>
      <c r="F436" s="5">
        <v>4411771416</v>
      </c>
      <c r="G436" s="83" t="s">
        <v>3760</v>
      </c>
      <c r="H436" s="6">
        <v>5</v>
      </c>
      <c r="I436" s="84">
        <v>300</v>
      </c>
      <c r="J436" s="79">
        <v>274</v>
      </c>
      <c r="K436" s="85">
        <v>0.91</v>
      </c>
      <c r="L436" s="11">
        <v>50000</v>
      </c>
      <c r="M436" s="5">
        <v>47758</v>
      </c>
      <c r="N436" s="12">
        <f t="shared" si="60"/>
        <v>48000</v>
      </c>
      <c r="O436" s="12">
        <f t="shared" si="61"/>
        <v>2000</v>
      </c>
      <c r="P436" s="4" t="s">
        <v>1978</v>
      </c>
      <c r="Q436" s="4" t="s">
        <v>2387</v>
      </c>
      <c r="R436" s="5">
        <v>92</v>
      </c>
      <c r="S436" s="5">
        <v>58</v>
      </c>
      <c r="T436" s="5">
        <v>98</v>
      </c>
      <c r="U436" s="5">
        <v>75</v>
      </c>
      <c r="V436" s="5">
        <f t="shared" si="62"/>
        <v>323</v>
      </c>
      <c r="W436" s="5">
        <f t="shared" si="63"/>
        <v>80.75</v>
      </c>
      <c r="X436" s="5">
        <v>52</v>
      </c>
      <c r="Y436" s="5">
        <v>77</v>
      </c>
      <c r="Z436" s="5">
        <v>86</v>
      </c>
      <c r="AA436" s="5">
        <v>71</v>
      </c>
      <c r="AB436" s="5">
        <f t="shared" si="64"/>
        <v>286</v>
      </c>
      <c r="AC436" s="5">
        <f t="shared" si="65"/>
        <v>71.5</v>
      </c>
      <c r="AD436" s="5">
        <v>73</v>
      </c>
      <c r="AE436" s="5">
        <v>53</v>
      </c>
      <c r="AF436" s="5">
        <v>69</v>
      </c>
      <c r="AG436" s="5">
        <v>51</v>
      </c>
      <c r="AH436" s="5">
        <f t="shared" si="66"/>
        <v>246</v>
      </c>
      <c r="AI436" s="5">
        <f t="shared" si="67"/>
        <v>61.5</v>
      </c>
      <c r="AJ436" s="5">
        <v>43</v>
      </c>
      <c r="AK436" s="5">
        <v>57</v>
      </c>
      <c r="AL436" s="5">
        <v>43</v>
      </c>
      <c r="AM436" s="5">
        <v>65</v>
      </c>
      <c r="AN436" s="5">
        <f t="shared" si="68"/>
        <v>208</v>
      </c>
      <c r="AO436" s="5">
        <f t="shared" si="69"/>
        <v>52</v>
      </c>
      <c r="AP436" s="73"/>
      <c r="AQ436" s="111">
        <f>AVERAGE(Table6[[#This Row],[CA1_Average]],Table6[[#This Row],[CA2_Average]],Table6[[#This Row],[MID_Average]],Table6[[#This Row],[CA3_Average]])</f>
        <v>66.4375</v>
      </c>
    </row>
    <row r="437" spans="1:43" ht="30">
      <c r="A437" s="99" t="s">
        <v>879</v>
      </c>
      <c r="B437" s="82" t="s">
        <v>880</v>
      </c>
      <c r="C437" s="4" t="s">
        <v>11</v>
      </c>
      <c r="D437" s="4" t="s">
        <v>3761</v>
      </c>
      <c r="E437" s="5">
        <v>11104629</v>
      </c>
      <c r="F437" s="5">
        <v>4425258449</v>
      </c>
      <c r="G437" s="83" t="s">
        <v>3762</v>
      </c>
      <c r="H437" s="6">
        <v>5</v>
      </c>
      <c r="I437" s="84">
        <v>300</v>
      </c>
      <c r="J437" s="79">
        <v>197</v>
      </c>
      <c r="K437" s="85">
        <v>0.66</v>
      </c>
      <c r="L437" s="11">
        <v>50000</v>
      </c>
      <c r="M437" s="5">
        <v>39114</v>
      </c>
      <c r="N437" s="12">
        <f t="shared" si="60"/>
        <v>39500</v>
      </c>
      <c r="O437" s="12">
        <f t="shared" si="61"/>
        <v>10500</v>
      </c>
      <c r="P437" s="4" t="s">
        <v>1980</v>
      </c>
      <c r="Q437" s="4" t="s">
        <v>2388</v>
      </c>
      <c r="R437" s="5">
        <v>60</v>
      </c>
      <c r="S437" s="5">
        <v>52</v>
      </c>
      <c r="T437" s="5">
        <v>89</v>
      </c>
      <c r="U437" s="5">
        <v>50</v>
      </c>
      <c r="V437" s="5">
        <f t="shared" si="62"/>
        <v>251</v>
      </c>
      <c r="W437" s="5">
        <f t="shared" si="63"/>
        <v>62.75</v>
      </c>
      <c r="X437" s="5">
        <v>36</v>
      </c>
      <c r="Y437" s="5">
        <v>90</v>
      </c>
      <c r="Z437" s="5">
        <v>83</v>
      </c>
      <c r="AA437" s="5">
        <v>72</v>
      </c>
      <c r="AB437" s="5">
        <f t="shared" si="64"/>
        <v>281</v>
      </c>
      <c r="AC437" s="5">
        <f t="shared" si="65"/>
        <v>70.25</v>
      </c>
      <c r="AD437" s="5">
        <v>74</v>
      </c>
      <c r="AE437" s="5">
        <v>52</v>
      </c>
      <c r="AF437" s="5">
        <v>57</v>
      </c>
      <c r="AG437" s="5">
        <v>91</v>
      </c>
      <c r="AH437" s="5">
        <f t="shared" si="66"/>
        <v>274</v>
      </c>
      <c r="AI437" s="5">
        <f t="shared" si="67"/>
        <v>68.5</v>
      </c>
      <c r="AJ437" s="5">
        <v>79</v>
      </c>
      <c r="AK437" s="5">
        <v>82</v>
      </c>
      <c r="AL437" s="5">
        <v>86</v>
      </c>
      <c r="AM437" s="5">
        <v>40</v>
      </c>
      <c r="AN437" s="5">
        <f t="shared" si="68"/>
        <v>287</v>
      </c>
      <c r="AO437" s="5">
        <f t="shared" si="69"/>
        <v>71.75</v>
      </c>
      <c r="AP437" s="73"/>
      <c r="AQ437" s="111">
        <f>AVERAGE(Table6[[#This Row],[CA1_Average]],Table6[[#This Row],[CA2_Average]],Table6[[#This Row],[MID_Average]],Table6[[#This Row],[CA3_Average]])</f>
        <v>68.3125</v>
      </c>
    </row>
    <row r="438" spans="1:43" ht="30">
      <c r="A438" s="99" t="s">
        <v>881</v>
      </c>
      <c r="B438" s="82" t="s">
        <v>882</v>
      </c>
      <c r="C438" s="4" t="s">
        <v>14</v>
      </c>
      <c r="D438" s="4" t="s">
        <v>3763</v>
      </c>
      <c r="E438" s="5">
        <v>11101011</v>
      </c>
      <c r="F438" s="5">
        <v>4427583739</v>
      </c>
      <c r="G438" s="83" t="s">
        <v>3764</v>
      </c>
      <c r="H438" s="6">
        <v>5</v>
      </c>
      <c r="I438" s="84">
        <v>300</v>
      </c>
      <c r="J438" s="79">
        <v>224</v>
      </c>
      <c r="K438" s="85">
        <v>0.75</v>
      </c>
      <c r="L438" s="11">
        <v>50000</v>
      </c>
      <c r="M438" s="5">
        <v>48283</v>
      </c>
      <c r="N438" s="12">
        <f t="shared" si="60"/>
        <v>48500</v>
      </c>
      <c r="O438" s="12">
        <f t="shared" si="61"/>
        <v>1500</v>
      </c>
      <c r="P438" s="4" t="s">
        <v>1982</v>
      </c>
      <c r="Q438" s="4" t="s">
        <v>2389</v>
      </c>
      <c r="R438" s="5">
        <v>42</v>
      </c>
      <c r="S438" s="5">
        <v>89</v>
      </c>
      <c r="T438" s="5">
        <v>63</v>
      </c>
      <c r="U438" s="5">
        <v>66</v>
      </c>
      <c r="V438" s="5">
        <f t="shared" si="62"/>
        <v>260</v>
      </c>
      <c r="W438" s="5">
        <f t="shared" si="63"/>
        <v>65</v>
      </c>
      <c r="X438" s="5">
        <v>83</v>
      </c>
      <c r="Y438" s="5">
        <v>62</v>
      </c>
      <c r="Z438" s="5">
        <v>72</v>
      </c>
      <c r="AA438" s="5">
        <v>86</v>
      </c>
      <c r="AB438" s="5">
        <f t="shared" si="64"/>
        <v>303</v>
      </c>
      <c r="AC438" s="5">
        <f t="shared" si="65"/>
        <v>75.75</v>
      </c>
      <c r="AD438" s="5">
        <v>72</v>
      </c>
      <c r="AE438" s="5">
        <v>73</v>
      </c>
      <c r="AF438" s="5">
        <v>64</v>
      </c>
      <c r="AG438" s="5">
        <v>85</v>
      </c>
      <c r="AH438" s="5">
        <f t="shared" si="66"/>
        <v>294</v>
      </c>
      <c r="AI438" s="5">
        <f t="shared" si="67"/>
        <v>73.5</v>
      </c>
      <c r="AJ438" s="5">
        <v>37</v>
      </c>
      <c r="AK438" s="5">
        <v>74</v>
      </c>
      <c r="AL438" s="5">
        <v>94</v>
      </c>
      <c r="AM438" s="5">
        <v>43</v>
      </c>
      <c r="AN438" s="5">
        <f t="shared" si="68"/>
        <v>248</v>
      </c>
      <c r="AO438" s="5">
        <f t="shared" si="69"/>
        <v>62</v>
      </c>
      <c r="AP438" s="73"/>
      <c r="AQ438" s="111">
        <f>AVERAGE(Table6[[#This Row],[CA1_Average]],Table6[[#This Row],[CA2_Average]],Table6[[#This Row],[MID_Average]],Table6[[#This Row],[CA3_Average]])</f>
        <v>69.0625</v>
      </c>
    </row>
    <row r="439" spans="1:43" ht="30">
      <c r="A439" s="99" t="s">
        <v>883</v>
      </c>
      <c r="B439" s="82" t="s">
        <v>884</v>
      </c>
      <c r="C439" s="4" t="s">
        <v>14</v>
      </c>
      <c r="D439" s="4" t="s">
        <v>3765</v>
      </c>
      <c r="E439" s="5">
        <v>11104321</v>
      </c>
      <c r="F439" s="5">
        <v>4428613883</v>
      </c>
      <c r="G439" s="83" t="s">
        <v>3766</v>
      </c>
      <c r="H439" s="6">
        <v>5</v>
      </c>
      <c r="I439" s="84">
        <v>300</v>
      </c>
      <c r="J439" s="79">
        <v>291</v>
      </c>
      <c r="K439" s="85">
        <v>0.97</v>
      </c>
      <c r="L439" s="11">
        <v>50000</v>
      </c>
      <c r="M439" s="5">
        <v>43603</v>
      </c>
      <c r="N439" s="12">
        <f t="shared" si="60"/>
        <v>44000</v>
      </c>
      <c r="O439" s="12">
        <f t="shared" si="61"/>
        <v>6000</v>
      </c>
      <c r="P439" s="4" t="s">
        <v>2049</v>
      </c>
      <c r="Q439" s="4" t="s">
        <v>2390</v>
      </c>
      <c r="R439" s="5">
        <v>39</v>
      </c>
      <c r="S439" s="5">
        <v>94</v>
      </c>
      <c r="T439" s="5">
        <v>75</v>
      </c>
      <c r="U439" s="5">
        <v>80</v>
      </c>
      <c r="V439" s="5">
        <f t="shared" si="62"/>
        <v>288</v>
      </c>
      <c r="W439" s="5">
        <f t="shared" si="63"/>
        <v>72</v>
      </c>
      <c r="X439" s="5">
        <v>90</v>
      </c>
      <c r="Y439" s="5">
        <v>41</v>
      </c>
      <c r="Z439" s="5">
        <v>72</v>
      </c>
      <c r="AA439" s="5">
        <v>37</v>
      </c>
      <c r="AB439" s="5">
        <f t="shared" si="64"/>
        <v>240</v>
      </c>
      <c r="AC439" s="5">
        <f t="shared" si="65"/>
        <v>60</v>
      </c>
      <c r="AD439" s="5">
        <v>55</v>
      </c>
      <c r="AE439" s="5">
        <v>36</v>
      </c>
      <c r="AF439" s="5">
        <v>91</v>
      </c>
      <c r="AG439" s="5">
        <v>95</v>
      </c>
      <c r="AH439" s="5">
        <f t="shared" si="66"/>
        <v>277</v>
      </c>
      <c r="AI439" s="5">
        <f t="shared" si="67"/>
        <v>69.25</v>
      </c>
      <c r="AJ439" s="5">
        <v>42</v>
      </c>
      <c r="AK439" s="5">
        <v>70</v>
      </c>
      <c r="AL439" s="5">
        <v>92</v>
      </c>
      <c r="AM439" s="5">
        <v>95</v>
      </c>
      <c r="AN439" s="5">
        <f t="shared" si="68"/>
        <v>299</v>
      </c>
      <c r="AO439" s="5">
        <f t="shared" si="69"/>
        <v>74.75</v>
      </c>
      <c r="AP439" s="73"/>
      <c r="AQ439" s="111">
        <f>AVERAGE(Table6[[#This Row],[CA1_Average]],Table6[[#This Row],[CA2_Average]],Table6[[#This Row],[MID_Average]],Table6[[#This Row],[CA3_Average]])</f>
        <v>69</v>
      </c>
    </row>
    <row r="440" spans="1:43" ht="30">
      <c r="A440" s="99" t="s">
        <v>885</v>
      </c>
      <c r="B440" s="82" t="s">
        <v>886</v>
      </c>
      <c r="C440" s="4" t="s">
        <v>14</v>
      </c>
      <c r="D440" s="4" t="s">
        <v>3725</v>
      </c>
      <c r="E440" s="5">
        <v>11109573</v>
      </c>
      <c r="F440" s="5">
        <v>4431554347</v>
      </c>
      <c r="G440" s="83" t="s">
        <v>3767</v>
      </c>
      <c r="H440" s="6">
        <v>5</v>
      </c>
      <c r="I440" s="84">
        <v>300</v>
      </c>
      <c r="J440" s="79">
        <v>203</v>
      </c>
      <c r="K440" s="85">
        <v>0.68</v>
      </c>
      <c r="L440" s="11">
        <v>50000</v>
      </c>
      <c r="M440" s="5">
        <v>38097</v>
      </c>
      <c r="N440" s="12">
        <f t="shared" si="60"/>
        <v>38500</v>
      </c>
      <c r="O440" s="12">
        <f t="shared" si="61"/>
        <v>11500</v>
      </c>
      <c r="P440" s="4" t="s">
        <v>1988</v>
      </c>
      <c r="Q440" s="4" t="s">
        <v>2391</v>
      </c>
      <c r="R440" s="5">
        <v>67</v>
      </c>
      <c r="S440" s="5">
        <v>97</v>
      </c>
      <c r="T440" s="5">
        <v>86</v>
      </c>
      <c r="U440" s="5">
        <v>74</v>
      </c>
      <c r="V440" s="5">
        <f t="shared" si="62"/>
        <v>324</v>
      </c>
      <c r="W440" s="5">
        <f t="shared" si="63"/>
        <v>81</v>
      </c>
      <c r="X440" s="5">
        <v>53</v>
      </c>
      <c r="Y440" s="5">
        <v>79</v>
      </c>
      <c r="Z440" s="5">
        <v>85</v>
      </c>
      <c r="AA440" s="5">
        <v>65</v>
      </c>
      <c r="AB440" s="5">
        <f t="shared" si="64"/>
        <v>282</v>
      </c>
      <c r="AC440" s="5">
        <f t="shared" si="65"/>
        <v>70.5</v>
      </c>
      <c r="AD440" s="5">
        <v>44</v>
      </c>
      <c r="AE440" s="5">
        <v>37</v>
      </c>
      <c r="AF440" s="5">
        <v>87</v>
      </c>
      <c r="AG440" s="5">
        <v>74</v>
      </c>
      <c r="AH440" s="5">
        <f t="shared" si="66"/>
        <v>242</v>
      </c>
      <c r="AI440" s="5">
        <f t="shared" si="67"/>
        <v>60.5</v>
      </c>
      <c r="AJ440" s="5">
        <v>58</v>
      </c>
      <c r="AK440" s="5">
        <v>97</v>
      </c>
      <c r="AL440" s="5">
        <v>77</v>
      </c>
      <c r="AM440" s="5">
        <v>96</v>
      </c>
      <c r="AN440" s="5">
        <f t="shared" si="68"/>
        <v>328</v>
      </c>
      <c r="AO440" s="5">
        <f t="shared" si="69"/>
        <v>82</v>
      </c>
      <c r="AP440" s="73"/>
      <c r="AQ440" s="111">
        <f>AVERAGE(Table6[[#This Row],[CA1_Average]],Table6[[#This Row],[CA2_Average]],Table6[[#This Row],[MID_Average]],Table6[[#This Row],[CA3_Average]])</f>
        <v>73.5</v>
      </c>
    </row>
    <row r="441" spans="1:43" ht="30">
      <c r="A441" s="99" t="s">
        <v>887</v>
      </c>
      <c r="B441" s="82" t="s">
        <v>888</v>
      </c>
      <c r="C441" s="4" t="s">
        <v>14</v>
      </c>
      <c r="D441" s="4" t="s">
        <v>3768</v>
      </c>
      <c r="E441" s="5">
        <v>11101053</v>
      </c>
      <c r="F441" s="5">
        <v>4461193857</v>
      </c>
      <c r="G441" s="83" t="s">
        <v>3769</v>
      </c>
      <c r="H441" s="6">
        <v>5</v>
      </c>
      <c r="I441" s="84">
        <v>300</v>
      </c>
      <c r="J441" s="79">
        <v>223</v>
      </c>
      <c r="K441" s="85">
        <v>0.74</v>
      </c>
      <c r="L441" s="11">
        <v>50000</v>
      </c>
      <c r="M441" s="5">
        <v>47845</v>
      </c>
      <c r="N441" s="12">
        <f t="shared" si="60"/>
        <v>48000</v>
      </c>
      <c r="O441" s="12">
        <f t="shared" si="61"/>
        <v>2000</v>
      </c>
      <c r="P441" s="4" t="s">
        <v>2052</v>
      </c>
      <c r="Q441" s="4" t="s">
        <v>2392</v>
      </c>
      <c r="R441" s="5">
        <v>87</v>
      </c>
      <c r="S441" s="5">
        <v>69</v>
      </c>
      <c r="T441" s="5">
        <v>42</v>
      </c>
      <c r="U441" s="5">
        <v>81</v>
      </c>
      <c r="V441" s="5">
        <f t="shared" si="62"/>
        <v>279</v>
      </c>
      <c r="W441" s="5">
        <f t="shared" si="63"/>
        <v>69.75</v>
      </c>
      <c r="X441" s="5">
        <v>42</v>
      </c>
      <c r="Y441" s="5">
        <v>53</v>
      </c>
      <c r="Z441" s="5">
        <v>64</v>
      </c>
      <c r="AA441" s="5">
        <v>39</v>
      </c>
      <c r="AB441" s="5">
        <f t="shared" si="64"/>
        <v>198</v>
      </c>
      <c r="AC441" s="5">
        <f t="shared" si="65"/>
        <v>49.5</v>
      </c>
      <c r="AD441" s="5">
        <v>64</v>
      </c>
      <c r="AE441" s="5">
        <v>93</v>
      </c>
      <c r="AF441" s="5">
        <v>73</v>
      </c>
      <c r="AG441" s="5">
        <v>71</v>
      </c>
      <c r="AH441" s="5">
        <f t="shared" si="66"/>
        <v>301</v>
      </c>
      <c r="AI441" s="5">
        <f t="shared" si="67"/>
        <v>75.25</v>
      </c>
      <c r="AJ441" s="5">
        <v>84</v>
      </c>
      <c r="AK441" s="5">
        <v>96</v>
      </c>
      <c r="AL441" s="5">
        <v>91</v>
      </c>
      <c r="AM441" s="5">
        <v>53</v>
      </c>
      <c r="AN441" s="5">
        <f t="shared" si="68"/>
        <v>324</v>
      </c>
      <c r="AO441" s="5">
        <f t="shared" si="69"/>
        <v>81</v>
      </c>
      <c r="AP441" s="73"/>
      <c r="AQ441" s="111">
        <f>AVERAGE(Table6[[#This Row],[CA1_Average]],Table6[[#This Row],[CA2_Average]],Table6[[#This Row],[MID_Average]],Table6[[#This Row],[CA3_Average]])</f>
        <v>68.875</v>
      </c>
    </row>
    <row r="442" spans="1:43" ht="30">
      <c r="A442" s="99" t="s">
        <v>889</v>
      </c>
      <c r="B442" s="82" t="s">
        <v>890</v>
      </c>
      <c r="C442" s="4" t="s">
        <v>14</v>
      </c>
      <c r="D442" s="4" t="s">
        <v>3770</v>
      </c>
      <c r="E442" s="5">
        <v>11104418</v>
      </c>
      <c r="F442" s="5">
        <v>4473484434</v>
      </c>
      <c r="G442" s="83" t="s">
        <v>3771</v>
      </c>
      <c r="H442" s="6">
        <v>5</v>
      </c>
      <c r="I442" s="84">
        <v>300</v>
      </c>
      <c r="J442" s="79">
        <v>216</v>
      </c>
      <c r="K442" s="85">
        <v>0.72</v>
      </c>
      <c r="L442" s="11">
        <v>50000</v>
      </c>
      <c r="M442" s="5">
        <v>40668</v>
      </c>
      <c r="N442" s="12">
        <f t="shared" si="60"/>
        <v>41000</v>
      </c>
      <c r="O442" s="12">
        <f t="shared" si="61"/>
        <v>9000</v>
      </c>
      <c r="P442" s="4" t="s">
        <v>2087</v>
      </c>
      <c r="Q442" s="4" t="s">
        <v>2393</v>
      </c>
      <c r="R442" s="5">
        <v>93</v>
      </c>
      <c r="S442" s="5">
        <v>77</v>
      </c>
      <c r="T442" s="5">
        <v>38</v>
      </c>
      <c r="U442" s="5">
        <v>47</v>
      </c>
      <c r="V442" s="5">
        <f t="shared" si="62"/>
        <v>255</v>
      </c>
      <c r="W442" s="5">
        <f t="shared" si="63"/>
        <v>63.75</v>
      </c>
      <c r="X442" s="5">
        <v>54</v>
      </c>
      <c r="Y442" s="5">
        <v>93</v>
      </c>
      <c r="Z442" s="5">
        <v>90</v>
      </c>
      <c r="AA442" s="5">
        <v>35</v>
      </c>
      <c r="AB442" s="5">
        <f t="shared" si="64"/>
        <v>272</v>
      </c>
      <c r="AC442" s="5">
        <f t="shared" si="65"/>
        <v>68</v>
      </c>
      <c r="AD442" s="5">
        <v>40</v>
      </c>
      <c r="AE442" s="5">
        <v>98</v>
      </c>
      <c r="AF442" s="5">
        <v>60</v>
      </c>
      <c r="AG442" s="5">
        <v>40</v>
      </c>
      <c r="AH442" s="5">
        <f t="shared" si="66"/>
        <v>238</v>
      </c>
      <c r="AI442" s="5">
        <f t="shared" si="67"/>
        <v>59.5</v>
      </c>
      <c r="AJ442" s="5">
        <v>91</v>
      </c>
      <c r="AK442" s="5">
        <v>37</v>
      </c>
      <c r="AL442" s="5">
        <v>53</v>
      </c>
      <c r="AM442" s="5">
        <v>86</v>
      </c>
      <c r="AN442" s="5">
        <f t="shared" si="68"/>
        <v>267</v>
      </c>
      <c r="AO442" s="5">
        <f t="shared" si="69"/>
        <v>66.75</v>
      </c>
      <c r="AP442" s="73"/>
      <c r="AQ442" s="111">
        <f>AVERAGE(Table6[[#This Row],[CA1_Average]],Table6[[#This Row],[CA2_Average]],Table6[[#This Row],[MID_Average]],Table6[[#This Row],[CA3_Average]])</f>
        <v>64.5</v>
      </c>
    </row>
    <row r="443" spans="1:43" ht="30">
      <c r="A443" s="99" t="s">
        <v>891</v>
      </c>
      <c r="B443" s="82" t="s">
        <v>892</v>
      </c>
      <c r="C443" s="4" t="s">
        <v>14</v>
      </c>
      <c r="D443" s="4" t="s">
        <v>3772</v>
      </c>
      <c r="E443" s="5">
        <v>11107700</v>
      </c>
      <c r="F443" s="5">
        <v>4488698891</v>
      </c>
      <c r="G443" s="83" t="s">
        <v>3773</v>
      </c>
      <c r="H443" s="6">
        <v>5</v>
      </c>
      <c r="I443" s="84">
        <v>300</v>
      </c>
      <c r="J443" s="79">
        <v>289</v>
      </c>
      <c r="K443" s="85">
        <v>0.96</v>
      </c>
      <c r="L443" s="11">
        <v>50000</v>
      </c>
      <c r="M443" s="5">
        <v>49962</v>
      </c>
      <c r="N443" s="12">
        <f t="shared" si="60"/>
        <v>50000</v>
      </c>
      <c r="O443" s="12">
        <f t="shared" si="61"/>
        <v>0</v>
      </c>
      <c r="P443" s="4" t="s">
        <v>2018</v>
      </c>
      <c r="Q443" s="4" t="s">
        <v>2394</v>
      </c>
      <c r="R443" s="5">
        <v>50</v>
      </c>
      <c r="S443" s="5">
        <v>99</v>
      </c>
      <c r="T443" s="5">
        <v>66</v>
      </c>
      <c r="U443" s="5">
        <v>42</v>
      </c>
      <c r="V443" s="5">
        <f t="shared" si="62"/>
        <v>257</v>
      </c>
      <c r="W443" s="5">
        <f t="shared" si="63"/>
        <v>64.25</v>
      </c>
      <c r="X443" s="5">
        <v>64</v>
      </c>
      <c r="Y443" s="5">
        <v>84</v>
      </c>
      <c r="Z443" s="5">
        <v>52</v>
      </c>
      <c r="AA443" s="5">
        <v>60</v>
      </c>
      <c r="AB443" s="5">
        <f t="shared" si="64"/>
        <v>260</v>
      </c>
      <c r="AC443" s="5">
        <f t="shared" si="65"/>
        <v>65</v>
      </c>
      <c r="AD443" s="5">
        <v>85</v>
      </c>
      <c r="AE443" s="5">
        <v>85</v>
      </c>
      <c r="AF443" s="5">
        <v>64</v>
      </c>
      <c r="AG443" s="5">
        <v>94</v>
      </c>
      <c r="AH443" s="5">
        <f t="shared" si="66"/>
        <v>328</v>
      </c>
      <c r="AI443" s="5">
        <f t="shared" si="67"/>
        <v>82</v>
      </c>
      <c r="AJ443" s="5">
        <v>70</v>
      </c>
      <c r="AK443" s="5">
        <v>95</v>
      </c>
      <c r="AL443" s="5">
        <v>62</v>
      </c>
      <c r="AM443" s="5">
        <v>98</v>
      </c>
      <c r="AN443" s="5">
        <f t="shared" si="68"/>
        <v>325</v>
      </c>
      <c r="AO443" s="5">
        <f t="shared" si="69"/>
        <v>81.25</v>
      </c>
      <c r="AP443" s="73"/>
      <c r="AQ443" s="111">
        <f>AVERAGE(Table6[[#This Row],[CA1_Average]],Table6[[#This Row],[CA2_Average]],Table6[[#This Row],[MID_Average]],Table6[[#This Row],[CA3_Average]])</f>
        <v>73.125</v>
      </c>
    </row>
    <row r="444" spans="1:43" ht="30">
      <c r="A444" s="99" t="s">
        <v>893</v>
      </c>
      <c r="B444" s="82" t="s">
        <v>894</v>
      </c>
      <c r="C444" s="4" t="s">
        <v>14</v>
      </c>
      <c r="D444" s="4" t="s">
        <v>3774</v>
      </c>
      <c r="E444" s="5">
        <v>11103126</v>
      </c>
      <c r="F444" s="5">
        <v>4495822366</v>
      </c>
      <c r="G444" s="83" t="s">
        <v>3775</v>
      </c>
      <c r="H444" s="6">
        <v>5</v>
      </c>
      <c r="I444" s="84">
        <v>300</v>
      </c>
      <c r="J444" s="79">
        <v>260</v>
      </c>
      <c r="K444" s="85">
        <v>0.87</v>
      </c>
      <c r="L444" s="11">
        <v>50000</v>
      </c>
      <c r="M444" s="5">
        <v>45714</v>
      </c>
      <c r="N444" s="12">
        <f t="shared" si="60"/>
        <v>46000</v>
      </c>
      <c r="O444" s="12">
        <f t="shared" si="61"/>
        <v>4000</v>
      </c>
      <c r="P444" s="4" t="s">
        <v>1866</v>
      </c>
      <c r="Q444" s="4" t="s">
        <v>2395</v>
      </c>
      <c r="R444" s="5">
        <v>68</v>
      </c>
      <c r="S444" s="5">
        <v>89</v>
      </c>
      <c r="T444" s="5">
        <v>79</v>
      </c>
      <c r="U444" s="5">
        <v>81</v>
      </c>
      <c r="V444" s="5">
        <f t="shared" si="62"/>
        <v>317</v>
      </c>
      <c r="W444" s="5">
        <f t="shared" si="63"/>
        <v>79.25</v>
      </c>
      <c r="X444" s="5">
        <v>85</v>
      </c>
      <c r="Y444" s="5">
        <v>79</v>
      </c>
      <c r="Z444" s="5">
        <v>87</v>
      </c>
      <c r="AA444" s="5">
        <v>47</v>
      </c>
      <c r="AB444" s="5">
        <f t="shared" si="64"/>
        <v>298</v>
      </c>
      <c r="AC444" s="5">
        <f t="shared" si="65"/>
        <v>74.5</v>
      </c>
      <c r="AD444" s="5">
        <v>46</v>
      </c>
      <c r="AE444" s="5">
        <v>41</v>
      </c>
      <c r="AF444" s="5">
        <v>49</v>
      </c>
      <c r="AG444" s="5">
        <v>53</v>
      </c>
      <c r="AH444" s="5">
        <f t="shared" si="66"/>
        <v>189</v>
      </c>
      <c r="AI444" s="5">
        <f t="shared" si="67"/>
        <v>47.25</v>
      </c>
      <c r="AJ444" s="5">
        <v>94</v>
      </c>
      <c r="AK444" s="5">
        <v>76</v>
      </c>
      <c r="AL444" s="5">
        <v>41</v>
      </c>
      <c r="AM444" s="5">
        <v>88</v>
      </c>
      <c r="AN444" s="5">
        <f t="shared" si="68"/>
        <v>299</v>
      </c>
      <c r="AO444" s="5">
        <f t="shared" si="69"/>
        <v>74.75</v>
      </c>
      <c r="AP444" s="73"/>
      <c r="AQ444" s="111">
        <f>AVERAGE(Table6[[#This Row],[CA1_Average]],Table6[[#This Row],[CA2_Average]],Table6[[#This Row],[MID_Average]],Table6[[#This Row],[CA3_Average]])</f>
        <v>68.9375</v>
      </c>
    </row>
    <row r="445" spans="1:43" ht="30">
      <c r="A445" s="99" t="s">
        <v>895</v>
      </c>
      <c r="B445" s="82" t="s">
        <v>896</v>
      </c>
      <c r="C445" s="4" t="s">
        <v>14</v>
      </c>
      <c r="D445" s="4" t="s">
        <v>3679</v>
      </c>
      <c r="E445" s="5">
        <v>11107704</v>
      </c>
      <c r="F445" s="5">
        <v>4507730123</v>
      </c>
      <c r="G445" s="83" t="s">
        <v>3776</v>
      </c>
      <c r="H445" s="6">
        <v>5</v>
      </c>
      <c r="I445" s="84">
        <v>300</v>
      </c>
      <c r="J445" s="79">
        <v>264</v>
      </c>
      <c r="K445" s="85">
        <v>0.88</v>
      </c>
      <c r="L445" s="11">
        <v>50000</v>
      </c>
      <c r="M445" s="5">
        <v>42865</v>
      </c>
      <c r="N445" s="12">
        <f t="shared" si="60"/>
        <v>43000</v>
      </c>
      <c r="O445" s="12">
        <f t="shared" si="61"/>
        <v>7000</v>
      </c>
      <c r="P445" s="4" t="s">
        <v>1953</v>
      </c>
      <c r="Q445" s="4" t="s">
        <v>2396</v>
      </c>
      <c r="R445" s="5">
        <v>83</v>
      </c>
      <c r="S445" s="5">
        <v>93</v>
      </c>
      <c r="T445" s="5">
        <v>70</v>
      </c>
      <c r="U445" s="5">
        <v>99</v>
      </c>
      <c r="V445" s="5">
        <f t="shared" si="62"/>
        <v>345</v>
      </c>
      <c r="W445" s="5">
        <f t="shared" si="63"/>
        <v>86.25</v>
      </c>
      <c r="X445" s="5">
        <v>84</v>
      </c>
      <c r="Y445" s="5">
        <v>72</v>
      </c>
      <c r="Z445" s="5">
        <v>83</v>
      </c>
      <c r="AA445" s="5">
        <v>81</v>
      </c>
      <c r="AB445" s="5">
        <f t="shared" si="64"/>
        <v>320</v>
      </c>
      <c r="AC445" s="5">
        <f t="shared" si="65"/>
        <v>80</v>
      </c>
      <c r="AD445" s="5">
        <v>82</v>
      </c>
      <c r="AE445" s="5">
        <v>62</v>
      </c>
      <c r="AF445" s="5">
        <v>42</v>
      </c>
      <c r="AG445" s="5">
        <v>98</v>
      </c>
      <c r="AH445" s="5">
        <f t="shared" si="66"/>
        <v>284</v>
      </c>
      <c r="AI445" s="5">
        <f t="shared" si="67"/>
        <v>71</v>
      </c>
      <c r="AJ445" s="5">
        <v>98</v>
      </c>
      <c r="AK445" s="5">
        <v>87</v>
      </c>
      <c r="AL445" s="5">
        <v>61</v>
      </c>
      <c r="AM445" s="5">
        <v>42</v>
      </c>
      <c r="AN445" s="5">
        <f t="shared" si="68"/>
        <v>288</v>
      </c>
      <c r="AO445" s="5">
        <f t="shared" si="69"/>
        <v>72</v>
      </c>
      <c r="AP445" s="73"/>
      <c r="AQ445" s="111">
        <f>AVERAGE(Table6[[#This Row],[CA1_Average]],Table6[[#This Row],[CA2_Average]],Table6[[#This Row],[MID_Average]],Table6[[#This Row],[CA3_Average]])</f>
        <v>77.3125</v>
      </c>
    </row>
    <row r="446" spans="1:43" ht="30">
      <c r="A446" s="99" t="s">
        <v>897</v>
      </c>
      <c r="B446" s="82" t="s">
        <v>898</v>
      </c>
      <c r="C446" s="4" t="s">
        <v>11</v>
      </c>
      <c r="D446" s="4" t="s">
        <v>3629</v>
      </c>
      <c r="E446" s="5">
        <v>11102704</v>
      </c>
      <c r="F446" s="5">
        <v>4516329580</v>
      </c>
      <c r="G446" s="83" t="s">
        <v>3777</v>
      </c>
      <c r="H446" s="6">
        <v>5</v>
      </c>
      <c r="I446" s="84">
        <v>300</v>
      </c>
      <c r="J446" s="79">
        <v>210</v>
      </c>
      <c r="K446" s="86">
        <v>0.7</v>
      </c>
      <c r="L446" s="11">
        <v>50000</v>
      </c>
      <c r="M446" s="5">
        <v>38894</v>
      </c>
      <c r="N446" s="12">
        <f t="shared" si="60"/>
        <v>39000</v>
      </c>
      <c r="O446" s="12">
        <f t="shared" si="61"/>
        <v>11000</v>
      </c>
      <c r="P446" s="4" t="s">
        <v>1910</v>
      </c>
      <c r="Q446" s="4" t="s">
        <v>2397</v>
      </c>
      <c r="R446" s="5">
        <v>84</v>
      </c>
      <c r="S446" s="5">
        <v>98</v>
      </c>
      <c r="T446" s="5">
        <v>44</v>
      </c>
      <c r="U446" s="5">
        <v>93</v>
      </c>
      <c r="V446" s="5">
        <f t="shared" si="62"/>
        <v>319</v>
      </c>
      <c r="W446" s="5">
        <f t="shared" si="63"/>
        <v>79.75</v>
      </c>
      <c r="X446" s="5">
        <v>65</v>
      </c>
      <c r="Y446" s="5">
        <v>59</v>
      </c>
      <c r="Z446" s="5">
        <v>75</v>
      </c>
      <c r="AA446" s="5">
        <v>73</v>
      </c>
      <c r="AB446" s="5">
        <f t="shared" si="64"/>
        <v>272</v>
      </c>
      <c r="AC446" s="5">
        <f t="shared" si="65"/>
        <v>68</v>
      </c>
      <c r="AD446" s="5">
        <v>86</v>
      </c>
      <c r="AE446" s="5">
        <v>40</v>
      </c>
      <c r="AF446" s="5">
        <v>89</v>
      </c>
      <c r="AG446" s="5">
        <v>70</v>
      </c>
      <c r="AH446" s="5">
        <f t="shared" si="66"/>
        <v>285</v>
      </c>
      <c r="AI446" s="5">
        <f t="shared" si="67"/>
        <v>71.25</v>
      </c>
      <c r="AJ446" s="5">
        <v>53</v>
      </c>
      <c r="AK446" s="5">
        <v>74</v>
      </c>
      <c r="AL446" s="5">
        <v>78</v>
      </c>
      <c r="AM446" s="5">
        <v>91</v>
      </c>
      <c r="AN446" s="5">
        <f t="shared" si="68"/>
        <v>296</v>
      </c>
      <c r="AO446" s="5">
        <f t="shared" si="69"/>
        <v>74</v>
      </c>
      <c r="AP446" s="73"/>
      <c r="AQ446" s="111">
        <f>AVERAGE(Table6[[#This Row],[CA1_Average]],Table6[[#This Row],[CA2_Average]],Table6[[#This Row],[MID_Average]],Table6[[#This Row],[CA3_Average]])</f>
        <v>73.25</v>
      </c>
    </row>
    <row r="447" spans="1:43" ht="30">
      <c r="A447" s="99" t="s">
        <v>899</v>
      </c>
      <c r="B447" s="82" t="s">
        <v>900</v>
      </c>
      <c r="C447" s="4" t="s">
        <v>11</v>
      </c>
      <c r="D447" s="4" t="s">
        <v>3778</v>
      </c>
      <c r="E447" s="5">
        <v>11106301</v>
      </c>
      <c r="F447" s="5">
        <v>4521834637</v>
      </c>
      <c r="G447" s="83" t="s">
        <v>3779</v>
      </c>
      <c r="H447" s="6">
        <v>5</v>
      </c>
      <c r="I447" s="84">
        <v>300</v>
      </c>
      <c r="J447" s="79">
        <v>211</v>
      </c>
      <c r="K447" s="86">
        <v>0.7</v>
      </c>
      <c r="L447" s="11">
        <v>50000</v>
      </c>
      <c r="M447" s="5">
        <v>45152</v>
      </c>
      <c r="N447" s="12">
        <f t="shared" si="60"/>
        <v>45500</v>
      </c>
      <c r="O447" s="12">
        <f t="shared" si="61"/>
        <v>4500</v>
      </c>
      <c r="P447" s="4" t="s">
        <v>1868</v>
      </c>
      <c r="Q447" s="4" t="s">
        <v>2398</v>
      </c>
      <c r="R447" s="5">
        <v>39</v>
      </c>
      <c r="S447" s="5">
        <v>57</v>
      </c>
      <c r="T447" s="5">
        <v>74</v>
      </c>
      <c r="U447" s="5">
        <v>35</v>
      </c>
      <c r="V447" s="5">
        <f t="shared" si="62"/>
        <v>205</v>
      </c>
      <c r="W447" s="5">
        <f t="shared" si="63"/>
        <v>51.25</v>
      </c>
      <c r="X447" s="5">
        <v>93</v>
      </c>
      <c r="Y447" s="5">
        <v>38</v>
      </c>
      <c r="Z447" s="5">
        <v>81</v>
      </c>
      <c r="AA447" s="5">
        <v>91</v>
      </c>
      <c r="AB447" s="5">
        <f t="shared" si="64"/>
        <v>303</v>
      </c>
      <c r="AC447" s="5">
        <f t="shared" si="65"/>
        <v>75.75</v>
      </c>
      <c r="AD447" s="5">
        <v>68</v>
      </c>
      <c r="AE447" s="5">
        <v>55</v>
      </c>
      <c r="AF447" s="5">
        <v>40</v>
      </c>
      <c r="AG447" s="5">
        <v>51</v>
      </c>
      <c r="AH447" s="5">
        <f t="shared" si="66"/>
        <v>214</v>
      </c>
      <c r="AI447" s="5">
        <f t="shared" si="67"/>
        <v>53.5</v>
      </c>
      <c r="AJ447" s="5">
        <v>71</v>
      </c>
      <c r="AK447" s="5">
        <v>74</v>
      </c>
      <c r="AL447" s="5">
        <v>63</v>
      </c>
      <c r="AM447" s="5">
        <v>81</v>
      </c>
      <c r="AN447" s="5">
        <f t="shared" si="68"/>
        <v>289</v>
      </c>
      <c r="AO447" s="5">
        <f t="shared" si="69"/>
        <v>72.25</v>
      </c>
      <c r="AP447" s="73"/>
      <c r="AQ447" s="111">
        <f>AVERAGE(Table6[[#This Row],[CA1_Average]],Table6[[#This Row],[CA2_Average]],Table6[[#This Row],[MID_Average]],Table6[[#This Row],[CA3_Average]])</f>
        <v>63.1875</v>
      </c>
    </row>
    <row r="448" spans="1:43" ht="30">
      <c r="A448" s="99" t="s">
        <v>901</v>
      </c>
      <c r="B448" s="82" t="s">
        <v>902</v>
      </c>
      <c r="C448" s="4" t="s">
        <v>11</v>
      </c>
      <c r="D448" s="4" t="s">
        <v>3780</v>
      </c>
      <c r="E448" s="5">
        <v>11102730</v>
      </c>
      <c r="F448" s="5">
        <v>4525998960</v>
      </c>
      <c r="G448" s="83" t="s">
        <v>3781</v>
      </c>
      <c r="H448" s="6">
        <v>5</v>
      </c>
      <c r="I448" s="84">
        <v>300</v>
      </c>
      <c r="J448" s="79">
        <v>274</v>
      </c>
      <c r="K448" s="85">
        <v>0.91</v>
      </c>
      <c r="L448" s="11">
        <v>50000</v>
      </c>
      <c r="M448" s="5">
        <v>45152</v>
      </c>
      <c r="N448" s="12">
        <f t="shared" si="60"/>
        <v>45500</v>
      </c>
      <c r="O448" s="12">
        <f t="shared" si="61"/>
        <v>4500</v>
      </c>
      <c r="P448" s="4" t="s">
        <v>2095</v>
      </c>
      <c r="Q448" s="4" t="s">
        <v>2399</v>
      </c>
      <c r="R448" s="5">
        <v>53</v>
      </c>
      <c r="S448" s="5">
        <v>36</v>
      </c>
      <c r="T448" s="5">
        <v>89</v>
      </c>
      <c r="U448" s="5">
        <v>96</v>
      </c>
      <c r="V448" s="5">
        <f t="shared" si="62"/>
        <v>274</v>
      </c>
      <c r="W448" s="5">
        <f t="shared" si="63"/>
        <v>68.5</v>
      </c>
      <c r="X448" s="5">
        <v>42</v>
      </c>
      <c r="Y448" s="5">
        <v>53</v>
      </c>
      <c r="Z448" s="5">
        <v>65</v>
      </c>
      <c r="AA448" s="5">
        <v>94</v>
      </c>
      <c r="AB448" s="5">
        <f t="shared" si="64"/>
        <v>254</v>
      </c>
      <c r="AC448" s="5">
        <f t="shared" si="65"/>
        <v>63.5</v>
      </c>
      <c r="AD448" s="5">
        <v>50</v>
      </c>
      <c r="AE448" s="5">
        <v>95</v>
      </c>
      <c r="AF448" s="5">
        <v>61</v>
      </c>
      <c r="AG448" s="5">
        <v>71</v>
      </c>
      <c r="AH448" s="5">
        <f t="shared" si="66"/>
        <v>277</v>
      </c>
      <c r="AI448" s="5">
        <f t="shared" si="67"/>
        <v>69.25</v>
      </c>
      <c r="AJ448" s="5">
        <v>42</v>
      </c>
      <c r="AK448" s="5">
        <v>67</v>
      </c>
      <c r="AL448" s="5">
        <v>67</v>
      </c>
      <c r="AM448" s="5">
        <v>71</v>
      </c>
      <c r="AN448" s="5">
        <f t="shared" si="68"/>
        <v>247</v>
      </c>
      <c r="AO448" s="5">
        <f t="shared" si="69"/>
        <v>61.75</v>
      </c>
      <c r="AP448" s="73"/>
      <c r="AQ448" s="111">
        <f>AVERAGE(Table6[[#This Row],[CA1_Average]],Table6[[#This Row],[CA2_Average]],Table6[[#This Row],[MID_Average]],Table6[[#This Row],[CA3_Average]])</f>
        <v>65.75</v>
      </c>
    </row>
    <row r="449" spans="1:43" ht="30">
      <c r="A449" s="99" t="s">
        <v>903</v>
      </c>
      <c r="B449" s="82" t="s">
        <v>904</v>
      </c>
      <c r="C449" s="4" t="s">
        <v>14</v>
      </c>
      <c r="D449" s="4" t="s">
        <v>3782</v>
      </c>
      <c r="E449" s="5">
        <v>11103728</v>
      </c>
      <c r="F449" s="5">
        <v>4537018759</v>
      </c>
      <c r="G449" s="83" t="s">
        <v>3783</v>
      </c>
      <c r="H449" s="6">
        <v>5</v>
      </c>
      <c r="I449" s="84">
        <v>300</v>
      </c>
      <c r="J449" s="79">
        <v>293</v>
      </c>
      <c r="K449" s="85">
        <v>0.98</v>
      </c>
      <c r="L449" s="11">
        <v>50000</v>
      </c>
      <c r="M449" s="5">
        <v>48011</v>
      </c>
      <c r="N449" s="12">
        <f t="shared" si="60"/>
        <v>48500</v>
      </c>
      <c r="O449" s="12">
        <f t="shared" si="61"/>
        <v>1500</v>
      </c>
      <c r="P449" s="4" t="s">
        <v>1872</v>
      </c>
      <c r="Q449" s="4" t="s">
        <v>2400</v>
      </c>
      <c r="R449" s="5">
        <v>43</v>
      </c>
      <c r="S449" s="5">
        <v>36</v>
      </c>
      <c r="T449" s="5">
        <v>74</v>
      </c>
      <c r="U449" s="5">
        <v>49</v>
      </c>
      <c r="V449" s="5">
        <f t="shared" si="62"/>
        <v>202</v>
      </c>
      <c r="W449" s="5">
        <f t="shared" si="63"/>
        <v>50.5</v>
      </c>
      <c r="X449" s="5">
        <v>38</v>
      </c>
      <c r="Y449" s="5">
        <v>92</v>
      </c>
      <c r="Z449" s="5">
        <v>61</v>
      </c>
      <c r="AA449" s="5">
        <v>60</v>
      </c>
      <c r="AB449" s="5">
        <f t="shared" si="64"/>
        <v>251</v>
      </c>
      <c r="AC449" s="5">
        <f t="shared" si="65"/>
        <v>62.75</v>
      </c>
      <c r="AD449" s="5">
        <v>66</v>
      </c>
      <c r="AE449" s="5">
        <v>36</v>
      </c>
      <c r="AF449" s="5">
        <v>68</v>
      </c>
      <c r="AG449" s="5">
        <v>55</v>
      </c>
      <c r="AH449" s="5">
        <f t="shared" si="66"/>
        <v>225</v>
      </c>
      <c r="AI449" s="5">
        <f t="shared" si="67"/>
        <v>56.25</v>
      </c>
      <c r="AJ449" s="5">
        <v>42</v>
      </c>
      <c r="AK449" s="5">
        <v>75</v>
      </c>
      <c r="AL449" s="5">
        <v>66</v>
      </c>
      <c r="AM449" s="5">
        <v>73</v>
      </c>
      <c r="AN449" s="5">
        <f t="shared" si="68"/>
        <v>256</v>
      </c>
      <c r="AO449" s="5">
        <f t="shared" si="69"/>
        <v>64</v>
      </c>
      <c r="AP449" s="73"/>
      <c r="AQ449" s="111">
        <f>AVERAGE(Table6[[#This Row],[CA1_Average]],Table6[[#This Row],[CA2_Average]],Table6[[#This Row],[MID_Average]],Table6[[#This Row],[CA3_Average]])</f>
        <v>58.375</v>
      </c>
    </row>
    <row r="450" spans="1:43" ht="30">
      <c r="A450" s="99" t="s">
        <v>905</v>
      </c>
      <c r="B450" s="82" t="s">
        <v>906</v>
      </c>
      <c r="C450" s="4" t="s">
        <v>11</v>
      </c>
      <c r="D450" s="4" t="s">
        <v>3784</v>
      </c>
      <c r="E450" s="5">
        <v>11106771</v>
      </c>
      <c r="F450" s="5">
        <v>4539596310</v>
      </c>
      <c r="G450" s="83" t="s">
        <v>3785</v>
      </c>
      <c r="H450" s="6">
        <v>5</v>
      </c>
      <c r="I450" s="84">
        <v>300</v>
      </c>
      <c r="J450" s="79">
        <v>203</v>
      </c>
      <c r="K450" s="85">
        <v>0.68</v>
      </c>
      <c r="L450" s="11">
        <v>50000</v>
      </c>
      <c r="M450" s="5">
        <v>47210</v>
      </c>
      <c r="N450" s="12">
        <f t="shared" ref="N450:N513" si="70">CEILING(M450,500)</f>
        <v>47500</v>
      </c>
      <c r="O450" s="12">
        <f t="shared" ref="O450:O513" si="71">L450-N450</f>
        <v>2500</v>
      </c>
      <c r="P450" s="4" t="s">
        <v>1912</v>
      </c>
      <c r="Q450" s="4" t="s">
        <v>2401</v>
      </c>
      <c r="R450" s="5">
        <v>51</v>
      </c>
      <c r="S450" s="5">
        <v>35</v>
      </c>
      <c r="T450" s="5">
        <v>85</v>
      </c>
      <c r="U450" s="5">
        <v>67</v>
      </c>
      <c r="V450" s="5">
        <f t="shared" ref="V450:V513" si="72">SUM(R450:U450)</f>
        <v>238</v>
      </c>
      <c r="W450" s="5">
        <f t="shared" ref="W450:W513" si="73">AVERAGE(R450:U450)</f>
        <v>59.5</v>
      </c>
      <c r="X450" s="5">
        <v>57</v>
      </c>
      <c r="Y450" s="5">
        <v>79</v>
      </c>
      <c r="Z450" s="5">
        <v>38</v>
      </c>
      <c r="AA450" s="5">
        <v>89</v>
      </c>
      <c r="AB450" s="5">
        <f t="shared" ref="AB450:AB513" si="74">SUM(X450:AA450)</f>
        <v>263</v>
      </c>
      <c r="AC450" s="5">
        <f t="shared" ref="AC450:AC513" si="75">AVERAGE(X450:AA450)</f>
        <v>65.75</v>
      </c>
      <c r="AD450" s="5">
        <v>39</v>
      </c>
      <c r="AE450" s="5">
        <v>96</v>
      </c>
      <c r="AF450" s="5">
        <v>77</v>
      </c>
      <c r="AG450" s="5">
        <v>89</v>
      </c>
      <c r="AH450" s="5">
        <f t="shared" ref="AH450:AH513" si="76">SUM(AD450:AG450)</f>
        <v>301</v>
      </c>
      <c r="AI450" s="5">
        <f t="shared" ref="AI450:AI513" si="77">AVERAGE(AD450:AG450)</f>
        <v>75.25</v>
      </c>
      <c r="AJ450" s="5">
        <v>49</v>
      </c>
      <c r="AK450" s="5">
        <v>87</v>
      </c>
      <c r="AL450" s="5">
        <v>92</v>
      </c>
      <c r="AM450" s="5">
        <v>35</v>
      </c>
      <c r="AN450" s="5">
        <f t="shared" ref="AN450:AN513" si="78">SUM(AJ450:AM450)</f>
        <v>263</v>
      </c>
      <c r="AO450" s="5">
        <f t="shared" ref="AO450:AO513" si="79">AVERAGE(AJ450:AM450)</f>
        <v>65.75</v>
      </c>
      <c r="AP450" s="73"/>
      <c r="AQ450" s="111">
        <f>AVERAGE(Table6[[#This Row],[CA1_Average]],Table6[[#This Row],[CA2_Average]],Table6[[#This Row],[MID_Average]],Table6[[#This Row],[CA3_Average]])</f>
        <v>66.5625</v>
      </c>
    </row>
    <row r="451" spans="1:43" ht="30">
      <c r="A451" s="99" t="s">
        <v>907</v>
      </c>
      <c r="B451" s="82" t="s">
        <v>908</v>
      </c>
      <c r="C451" s="4" t="s">
        <v>11</v>
      </c>
      <c r="D451" s="4" t="s">
        <v>3786</v>
      </c>
      <c r="E451" s="5">
        <v>11103948</v>
      </c>
      <c r="F451" s="5">
        <v>4540599221</v>
      </c>
      <c r="G451" s="83" t="s">
        <v>3787</v>
      </c>
      <c r="H451" s="6">
        <v>5</v>
      </c>
      <c r="I451" s="84">
        <v>300</v>
      </c>
      <c r="J451" s="79">
        <v>195</v>
      </c>
      <c r="K451" s="85">
        <v>0.65</v>
      </c>
      <c r="L451" s="11">
        <v>50000</v>
      </c>
      <c r="M451" s="5">
        <v>45023</v>
      </c>
      <c r="N451" s="12">
        <f t="shared" si="70"/>
        <v>45500</v>
      </c>
      <c r="O451" s="12">
        <f t="shared" si="71"/>
        <v>4500</v>
      </c>
      <c r="P451" s="4" t="s">
        <v>2296</v>
      </c>
      <c r="Q451" s="4" t="s">
        <v>2402</v>
      </c>
      <c r="R451" s="5">
        <v>98</v>
      </c>
      <c r="S451" s="5">
        <v>69</v>
      </c>
      <c r="T451" s="5">
        <v>65</v>
      </c>
      <c r="U451" s="5">
        <v>83</v>
      </c>
      <c r="V451" s="5">
        <f t="shared" si="72"/>
        <v>315</v>
      </c>
      <c r="W451" s="5">
        <f t="shared" si="73"/>
        <v>78.75</v>
      </c>
      <c r="X451" s="5">
        <v>76</v>
      </c>
      <c r="Y451" s="5">
        <v>80</v>
      </c>
      <c r="Z451" s="5">
        <v>42</v>
      </c>
      <c r="AA451" s="5">
        <v>70</v>
      </c>
      <c r="AB451" s="5">
        <f t="shared" si="74"/>
        <v>268</v>
      </c>
      <c r="AC451" s="5">
        <f t="shared" si="75"/>
        <v>67</v>
      </c>
      <c r="AD451" s="5">
        <v>42</v>
      </c>
      <c r="AE451" s="5">
        <v>52</v>
      </c>
      <c r="AF451" s="5">
        <v>63</v>
      </c>
      <c r="AG451" s="5">
        <v>75</v>
      </c>
      <c r="AH451" s="5">
        <f t="shared" si="76"/>
        <v>232</v>
      </c>
      <c r="AI451" s="5">
        <f t="shared" si="77"/>
        <v>58</v>
      </c>
      <c r="AJ451" s="5">
        <v>68</v>
      </c>
      <c r="AK451" s="5">
        <v>55</v>
      </c>
      <c r="AL451" s="5">
        <v>51</v>
      </c>
      <c r="AM451" s="5">
        <v>46</v>
      </c>
      <c r="AN451" s="5">
        <f t="shared" si="78"/>
        <v>220</v>
      </c>
      <c r="AO451" s="5">
        <f t="shared" si="79"/>
        <v>55</v>
      </c>
      <c r="AP451" s="73"/>
      <c r="AQ451" s="111">
        <f>AVERAGE(Table6[[#This Row],[CA1_Average]],Table6[[#This Row],[CA2_Average]],Table6[[#This Row],[MID_Average]],Table6[[#This Row],[CA3_Average]])</f>
        <v>64.6875</v>
      </c>
    </row>
    <row r="452" spans="1:43" ht="30">
      <c r="A452" s="99" t="s">
        <v>909</v>
      </c>
      <c r="B452" s="82" t="s">
        <v>910</v>
      </c>
      <c r="C452" s="4" t="s">
        <v>14</v>
      </c>
      <c r="D452" s="4" t="s">
        <v>3788</v>
      </c>
      <c r="E452" s="5">
        <v>11109504</v>
      </c>
      <c r="F452" s="5">
        <v>4546425394</v>
      </c>
      <c r="G452" s="83" t="s">
        <v>3789</v>
      </c>
      <c r="H452" s="6">
        <v>5</v>
      </c>
      <c r="I452" s="84">
        <v>300</v>
      </c>
      <c r="J452" s="79">
        <v>230</v>
      </c>
      <c r="K452" s="85">
        <v>0.77</v>
      </c>
      <c r="L452" s="11">
        <v>50000</v>
      </c>
      <c r="M452" s="5">
        <v>43053</v>
      </c>
      <c r="N452" s="12">
        <f t="shared" si="70"/>
        <v>43500</v>
      </c>
      <c r="O452" s="12">
        <f t="shared" si="71"/>
        <v>6500</v>
      </c>
      <c r="P452" s="4" t="s">
        <v>2037</v>
      </c>
      <c r="Q452" s="4" t="s">
        <v>2403</v>
      </c>
      <c r="R452" s="5">
        <v>77</v>
      </c>
      <c r="S452" s="5">
        <v>39</v>
      </c>
      <c r="T452" s="5">
        <v>49</v>
      </c>
      <c r="U452" s="5">
        <v>83</v>
      </c>
      <c r="V452" s="5">
        <f t="shared" si="72"/>
        <v>248</v>
      </c>
      <c r="W452" s="5">
        <f t="shared" si="73"/>
        <v>62</v>
      </c>
      <c r="X452" s="5">
        <v>63</v>
      </c>
      <c r="Y452" s="5">
        <v>49</v>
      </c>
      <c r="Z452" s="5">
        <v>83</v>
      </c>
      <c r="AA452" s="5">
        <v>65</v>
      </c>
      <c r="AB452" s="5">
        <f t="shared" si="74"/>
        <v>260</v>
      </c>
      <c r="AC452" s="5">
        <f t="shared" si="75"/>
        <v>65</v>
      </c>
      <c r="AD452" s="5">
        <v>47</v>
      </c>
      <c r="AE452" s="5">
        <v>51</v>
      </c>
      <c r="AF452" s="5">
        <v>59</v>
      </c>
      <c r="AG452" s="5">
        <v>36</v>
      </c>
      <c r="AH452" s="5">
        <f t="shared" si="76"/>
        <v>193</v>
      </c>
      <c r="AI452" s="5">
        <f t="shared" si="77"/>
        <v>48.25</v>
      </c>
      <c r="AJ452" s="5">
        <v>60</v>
      </c>
      <c r="AK452" s="5">
        <v>47</v>
      </c>
      <c r="AL452" s="5">
        <v>66</v>
      </c>
      <c r="AM452" s="5">
        <v>41</v>
      </c>
      <c r="AN452" s="5">
        <f t="shared" si="78"/>
        <v>214</v>
      </c>
      <c r="AO452" s="5">
        <f t="shared" si="79"/>
        <v>53.5</v>
      </c>
      <c r="AP452" s="73"/>
      <c r="AQ452" s="111">
        <f>AVERAGE(Table6[[#This Row],[CA1_Average]],Table6[[#This Row],[CA2_Average]],Table6[[#This Row],[MID_Average]],Table6[[#This Row],[CA3_Average]])</f>
        <v>57.1875</v>
      </c>
    </row>
    <row r="453" spans="1:43" ht="30">
      <c r="A453" s="99" t="s">
        <v>911</v>
      </c>
      <c r="B453" s="82" t="s">
        <v>912</v>
      </c>
      <c r="C453" s="4" t="s">
        <v>11</v>
      </c>
      <c r="D453" s="4" t="s">
        <v>3790</v>
      </c>
      <c r="E453" s="5">
        <v>11104260</v>
      </c>
      <c r="F453" s="5">
        <v>4567522904</v>
      </c>
      <c r="G453" s="83" t="s">
        <v>3791</v>
      </c>
      <c r="H453" s="6">
        <v>5</v>
      </c>
      <c r="I453" s="84">
        <v>300</v>
      </c>
      <c r="J453" s="79">
        <v>193</v>
      </c>
      <c r="K453" s="85">
        <v>0.64</v>
      </c>
      <c r="L453" s="11">
        <v>50000</v>
      </c>
      <c r="M453" s="5">
        <v>40066</v>
      </c>
      <c r="N453" s="12">
        <f t="shared" si="70"/>
        <v>40500</v>
      </c>
      <c r="O453" s="12">
        <f t="shared" si="71"/>
        <v>9500</v>
      </c>
      <c r="P453" s="4" t="s">
        <v>1924</v>
      </c>
      <c r="Q453" s="4" t="s">
        <v>2404</v>
      </c>
      <c r="R453" s="5">
        <v>57</v>
      </c>
      <c r="S453" s="5">
        <v>67</v>
      </c>
      <c r="T453" s="5">
        <v>41</v>
      </c>
      <c r="U453" s="5">
        <v>38</v>
      </c>
      <c r="V453" s="5">
        <f t="shared" si="72"/>
        <v>203</v>
      </c>
      <c r="W453" s="5">
        <f t="shared" si="73"/>
        <v>50.75</v>
      </c>
      <c r="X453" s="5">
        <v>51</v>
      </c>
      <c r="Y453" s="5">
        <v>92</v>
      </c>
      <c r="Z453" s="5">
        <v>87</v>
      </c>
      <c r="AA453" s="5">
        <v>47</v>
      </c>
      <c r="AB453" s="5">
        <f t="shared" si="74"/>
        <v>277</v>
      </c>
      <c r="AC453" s="5">
        <f t="shared" si="75"/>
        <v>69.25</v>
      </c>
      <c r="AD453" s="5">
        <v>54</v>
      </c>
      <c r="AE453" s="5">
        <v>98</v>
      </c>
      <c r="AF453" s="5">
        <v>43</v>
      </c>
      <c r="AG453" s="5">
        <v>69</v>
      </c>
      <c r="AH453" s="5">
        <f t="shared" si="76"/>
        <v>264</v>
      </c>
      <c r="AI453" s="5">
        <f t="shared" si="77"/>
        <v>66</v>
      </c>
      <c r="AJ453" s="5">
        <v>88</v>
      </c>
      <c r="AK453" s="5">
        <v>52</v>
      </c>
      <c r="AL453" s="5">
        <v>79</v>
      </c>
      <c r="AM453" s="5">
        <v>92</v>
      </c>
      <c r="AN453" s="5">
        <f t="shared" si="78"/>
        <v>311</v>
      </c>
      <c r="AO453" s="5">
        <f t="shared" si="79"/>
        <v>77.75</v>
      </c>
      <c r="AP453" s="73"/>
      <c r="AQ453" s="111">
        <f>AVERAGE(Table6[[#This Row],[CA1_Average]],Table6[[#This Row],[CA2_Average]],Table6[[#This Row],[MID_Average]],Table6[[#This Row],[CA3_Average]])</f>
        <v>65.9375</v>
      </c>
    </row>
    <row r="454" spans="1:43" ht="30">
      <c r="A454" s="99" t="s">
        <v>913</v>
      </c>
      <c r="B454" s="82" t="s">
        <v>914</v>
      </c>
      <c r="C454" s="4" t="s">
        <v>14</v>
      </c>
      <c r="D454" s="4" t="s">
        <v>3792</v>
      </c>
      <c r="E454" s="5">
        <v>11101173</v>
      </c>
      <c r="F454" s="5">
        <v>4596295720</v>
      </c>
      <c r="G454" s="83" t="s">
        <v>3793</v>
      </c>
      <c r="H454" s="6">
        <v>5</v>
      </c>
      <c r="I454" s="84">
        <v>300</v>
      </c>
      <c r="J454" s="79">
        <v>205</v>
      </c>
      <c r="K454" s="85">
        <v>0.68</v>
      </c>
      <c r="L454" s="11">
        <v>50000</v>
      </c>
      <c r="M454" s="5">
        <v>48660</v>
      </c>
      <c r="N454" s="12">
        <f t="shared" si="70"/>
        <v>49000</v>
      </c>
      <c r="O454" s="12">
        <f t="shared" si="71"/>
        <v>1000</v>
      </c>
      <c r="P454" s="4" t="s">
        <v>1883</v>
      </c>
      <c r="Q454" s="4" t="s">
        <v>2405</v>
      </c>
      <c r="R454" s="5">
        <v>66</v>
      </c>
      <c r="S454" s="5">
        <v>52</v>
      </c>
      <c r="T454" s="5">
        <v>69</v>
      </c>
      <c r="U454" s="5">
        <v>37</v>
      </c>
      <c r="V454" s="5">
        <f t="shared" si="72"/>
        <v>224</v>
      </c>
      <c r="W454" s="5">
        <f t="shared" si="73"/>
        <v>56</v>
      </c>
      <c r="X454" s="5">
        <v>35</v>
      </c>
      <c r="Y454" s="5">
        <v>91</v>
      </c>
      <c r="Z454" s="5">
        <v>66</v>
      </c>
      <c r="AA454" s="5">
        <v>74</v>
      </c>
      <c r="AB454" s="5">
        <f t="shared" si="74"/>
        <v>266</v>
      </c>
      <c r="AC454" s="5">
        <f t="shared" si="75"/>
        <v>66.5</v>
      </c>
      <c r="AD454" s="5">
        <v>68</v>
      </c>
      <c r="AE454" s="5">
        <v>58</v>
      </c>
      <c r="AF454" s="5">
        <v>71</v>
      </c>
      <c r="AG454" s="5">
        <v>87</v>
      </c>
      <c r="AH454" s="5">
        <f t="shared" si="76"/>
        <v>284</v>
      </c>
      <c r="AI454" s="5">
        <f t="shared" si="77"/>
        <v>71</v>
      </c>
      <c r="AJ454" s="5">
        <v>80</v>
      </c>
      <c r="AK454" s="5">
        <v>96</v>
      </c>
      <c r="AL454" s="5">
        <v>73</v>
      </c>
      <c r="AM454" s="5">
        <v>44</v>
      </c>
      <c r="AN454" s="5">
        <f t="shared" si="78"/>
        <v>293</v>
      </c>
      <c r="AO454" s="5">
        <f t="shared" si="79"/>
        <v>73.25</v>
      </c>
      <c r="AP454" s="73"/>
      <c r="AQ454" s="111">
        <f>AVERAGE(Table6[[#This Row],[CA1_Average]],Table6[[#This Row],[CA2_Average]],Table6[[#This Row],[MID_Average]],Table6[[#This Row],[CA3_Average]])</f>
        <v>66.6875</v>
      </c>
    </row>
    <row r="455" spans="1:43" ht="30">
      <c r="A455" s="99" t="s">
        <v>915</v>
      </c>
      <c r="B455" s="82" t="s">
        <v>916</v>
      </c>
      <c r="C455" s="4" t="s">
        <v>14</v>
      </c>
      <c r="D455" s="4" t="s">
        <v>3794</v>
      </c>
      <c r="E455" s="5">
        <v>11109537</v>
      </c>
      <c r="F455" s="5">
        <v>4604267390</v>
      </c>
      <c r="G455" s="83" t="s">
        <v>3795</v>
      </c>
      <c r="H455" s="6">
        <v>5</v>
      </c>
      <c r="I455" s="84">
        <v>300</v>
      </c>
      <c r="J455" s="79">
        <v>246</v>
      </c>
      <c r="K455" s="85">
        <v>0.82</v>
      </c>
      <c r="L455" s="11">
        <v>50000</v>
      </c>
      <c r="M455" s="5">
        <v>48949</v>
      </c>
      <c r="N455" s="12">
        <f t="shared" si="70"/>
        <v>49000</v>
      </c>
      <c r="O455" s="12">
        <f t="shared" si="71"/>
        <v>1000</v>
      </c>
      <c r="P455" s="4" t="s">
        <v>1842</v>
      </c>
      <c r="Q455" s="4" t="s">
        <v>2406</v>
      </c>
      <c r="R455" s="5">
        <v>67</v>
      </c>
      <c r="S455" s="5">
        <v>37</v>
      </c>
      <c r="T455" s="5">
        <v>74</v>
      </c>
      <c r="U455" s="5">
        <v>81</v>
      </c>
      <c r="V455" s="5">
        <f t="shared" si="72"/>
        <v>259</v>
      </c>
      <c r="W455" s="5">
        <f t="shared" si="73"/>
        <v>64.75</v>
      </c>
      <c r="X455" s="5">
        <v>71</v>
      </c>
      <c r="Y455" s="5">
        <v>72</v>
      </c>
      <c r="Z455" s="5">
        <v>72</v>
      </c>
      <c r="AA455" s="5">
        <v>72</v>
      </c>
      <c r="AB455" s="5">
        <f t="shared" si="74"/>
        <v>287</v>
      </c>
      <c r="AC455" s="5">
        <f t="shared" si="75"/>
        <v>71.75</v>
      </c>
      <c r="AD455" s="5">
        <v>65</v>
      </c>
      <c r="AE455" s="5">
        <v>84</v>
      </c>
      <c r="AF455" s="5">
        <v>50</v>
      </c>
      <c r="AG455" s="5">
        <v>79</v>
      </c>
      <c r="AH455" s="5">
        <f t="shared" si="76"/>
        <v>278</v>
      </c>
      <c r="AI455" s="5">
        <f t="shared" si="77"/>
        <v>69.5</v>
      </c>
      <c r="AJ455" s="5">
        <v>65</v>
      </c>
      <c r="AK455" s="5">
        <v>66</v>
      </c>
      <c r="AL455" s="5">
        <v>89</v>
      </c>
      <c r="AM455" s="5">
        <v>51</v>
      </c>
      <c r="AN455" s="5">
        <f t="shared" si="78"/>
        <v>271</v>
      </c>
      <c r="AO455" s="5">
        <f t="shared" si="79"/>
        <v>67.75</v>
      </c>
      <c r="AP455" s="73"/>
      <c r="AQ455" s="111">
        <f>AVERAGE(Table6[[#This Row],[CA1_Average]],Table6[[#This Row],[CA2_Average]],Table6[[#This Row],[MID_Average]],Table6[[#This Row],[CA3_Average]])</f>
        <v>68.4375</v>
      </c>
    </row>
    <row r="456" spans="1:43" ht="30">
      <c r="A456" s="99" t="s">
        <v>917</v>
      </c>
      <c r="B456" s="82" t="s">
        <v>918</v>
      </c>
      <c r="C456" s="4" t="s">
        <v>14</v>
      </c>
      <c r="D456" s="4" t="s">
        <v>3796</v>
      </c>
      <c r="E456" s="5">
        <v>11107828</v>
      </c>
      <c r="F456" s="5">
        <v>4643987553</v>
      </c>
      <c r="G456" s="83" t="s">
        <v>3797</v>
      </c>
      <c r="H456" s="6">
        <v>5</v>
      </c>
      <c r="I456" s="84">
        <v>300</v>
      </c>
      <c r="J456" s="79">
        <v>252</v>
      </c>
      <c r="K456" s="85">
        <v>0.84</v>
      </c>
      <c r="L456" s="11">
        <v>50000</v>
      </c>
      <c r="M456" s="5">
        <v>46099</v>
      </c>
      <c r="N456" s="12">
        <f t="shared" si="70"/>
        <v>46500</v>
      </c>
      <c r="O456" s="12">
        <f t="shared" si="71"/>
        <v>3500</v>
      </c>
      <c r="P456" s="4" t="s">
        <v>1846</v>
      </c>
      <c r="Q456" s="4" t="s">
        <v>2407</v>
      </c>
      <c r="R456" s="5">
        <v>58</v>
      </c>
      <c r="S456" s="5">
        <v>55</v>
      </c>
      <c r="T456" s="5">
        <v>83</v>
      </c>
      <c r="U456" s="5">
        <v>45</v>
      </c>
      <c r="V456" s="5">
        <f t="shared" si="72"/>
        <v>241</v>
      </c>
      <c r="W456" s="5">
        <f t="shared" si="73"/>
        <v>60.25</v>
      </c>
      <c r="X456" s="5">
        <v>91</v>
      </c>
      <c r="Y456" s="5">
        <v>56</v>
      </c>
      <c r="Z456" s="5">
        <v>98</v>
      </c>
      <c r="AA456" s="5">
        <v>90</v>
      </c>
      <c r="AB456" s="5">
        <f t="shared" si="74"/>
        <v>335</v>
      </c>
      <c r="AC456" s="5">
        <f t="shared" si="75"/>
        <v>83.75</v>
      </c>
      <c r="AD456" s="5">
        <v>40</v>
      </c>
      <c r="AE456" s="5">
        <v>92</v>
      </c>
      <c r="AF456" s="5">
        <v>40</v>
      </c>
      <c r="AG456" s="5">
        <v>68</v>
      </c>
      <c r="AH456" s="5">
        <f t="shared" si="76"/>
        <v>240</v>
      </c>
      <c r="AI456" s="5">
        <f t="shared" si="77"/>
        <v>60</v>
      </c>
      <c r="AJ456" s="5">
        <v>46</v>
      </c>
      <c r="AK456" s="5">
        <v>61</v>
      </c>
      <c r="AL456" s="5">
        <v>71</v>
      </c>
      <c r="AM456" s="5">
        <v>44</v>
      </c>
      <c r="AN456" s="5">
        <f t="shared" si="78"/>
        <v>222</v>
      </c>
      <c r="AO456" s="5">
        <f t="shared" si="79"/>
        <v>55.5</v>
      </c>
      <c r="AP456" s="73"/>
      <c r="AQ456" s="111">
        <f>AVERAGE(Table6[[#This Row],[CA1_Average]],Table6[[#This Row],[CA2_Average]],Table6[[#This Row],[MID_Average]],Table6[[#This Row],[CA3_Average]])</f>
        <v>64.875</v>
      </c>
    </row>
    <row r="457" spans="1:43" ht="30">
      <c r="A457" s="99" t="s">
        <v>919</v>
      </c>
      <c r="B457" s="82" t="s">
        <v>920</v>
      </c>
      <c r="C457" s="4" t="s">
        <v>14</v>
      </c>
      <c r="D457" s="4" t="s">
        <v>3798</v>
      </c>
      <c r="E457" s="5">
        <v>11104392</v>
      </c>
      <c r="F457" s="5">
        <v>4664633095</v>
      </c>
      <c r="G457" s="83" t="s">
        <v>3799</v>
      </c>
      <c r="H457" s="6">
        <v>5</v>
      </c>
      <c r="I457" s="84">
        <v>300</v>
      </c>
      <c r="J457" s="79">
        <v>237</v>
      </c>
      <c r="K457" s="85">
        <v>0.79</v>
      </c>
      <c r="L457" s="11">
        <v>50000</v>
      </c>
      <c r="M457" s="5">
        <v>49505</v>
      </c>
      <c r="N457" s="12">
        <f t="shared" si="70"/>
        <v>50000</v>
      </c>
      <c r="O457" s="12">
        <f t="shared" si="71"/>
        <v>0</v>
      </c>
      <c r="P457" s="4" t="s">
        <v>1848</v>
      </c>
      <c r="Q457" s="4" t="s">
        <v>2408</v>
      </c>
      <c r="R457" s="5">
        <v>55</v>
      </c>
      <c r="S457" s="5">
        <v>75</v>
      </c>
      <c r="T457" s="5">
        <v>77</v>
      </c>
      <c r="U457" s="5">
        <v>41</v>
      </c>
      <c r="V457" s="5">
        <f t="shared" si="72"/>
        <v>248</v>
      </c>
      <c r="W457" s="5">
        <f t="shared" si="73"/>
        <v>62</v>
      </c>
      <c r="X457" s="5">
        <v>80</v>
      </c>
      <c r="Y457" s="5">
        <v>95</v>
      </c>
      <c r="Z457" s="5">
        <v>45</v>
      </c>
      <c r="AA457" s="5">
        <v>81</v>
      </c>
      <c r="AB457" s="5">
        <f t="shared" si="74"/>
        <v>301</v>
      </c>
      <c r="AC457" s="5">
        <f t="shared" si="75"/>
        <v>75.25</v>
      </c>
      <c r="AD457" s="5">
        <v>71</v>
      </c>
      <c r="AE457" s="5">
        <v>89</v>
      </c>
      <c r="AF457" s="5">
        <v>92</v>
      </c>
      <c r="AG457" s="5">
        <v>55</v>
      </c>
      <c r="AH457" s="5">
        <f t="shared" si="76"/>
        <v>307</v>
      </c>
      <c r="AI457" s="5">
        <f t="shared" si="77"/>
        <v>76.75</v>
      </c>
      <c r="AJ457" s="5">
        <v>60</v>
      </c>
      <c r="AK457" s="5">
        <v>98</v>
      </c>
      <c r="AL457" s="5">
        <v>36</v>
      </c>
      <c r="AM457" s="5">
        <v>76</v>
      </c>
      <c r="AN457" s="5">
        <f t="shared" si="78"/>
        <v>270</v>
      </c>
      <c r="AO457" s="5">
        <f t="shared" si="79"/>
        <v>67.5</v>
      </c>
      <c r="AP457" s="73"/>
      <c r="AQ457" s="111">
        <f>AVERAGE(Table6[[#This Row],[CA1_Average]],Table6[[#This Row],[CA2_Average]],Table6[[#This Row],[MID_Average]],Table6[[#This Row],[CA3_Average]])</f>
        <v>70.375</v>
      </c>
    </row>
    <row r="458" spans="1:43" ht="30">
      <c r="A458" s="99" t="s">
        <v>921</v>
      </c>
      <c r="B458" s="82" t="s">
        <v>922</v>
      </c>
      <c r="C458" s="4" t="s">
        <v>11</v>
      </c>
      <c r="D458" s="4" t="s">
        <v>3800</v>
      </c>
      <c r="E458" s="5">
        <v>11101423</v>
      </c>
      <c r="F458" s="5">
        <v>4672069571</v>
      </c>
      <c r="G458" s="83" t="s">
        <v>3801</v>
      </c>
      <c r="H458" s="6">
        <v>5</v>
      </c>
      <c r="I458" s="84">
        <v>300</v>
      </c>
      <c r="J458" s="79">
        <v>253</v>
      </c>
      <c r="K458" s="85">
        <v>0.84</v>
      </c>
      <c r="L458" s="11">
        <v>50000</v>
      </c>
      <c r="M458" s="5">
        <v>48596</v>
      </c>
      <c r="N458" s="12">
        <f t="shared" si="70"/>
        <v>49000</v>
      </c>
      <c r="O458" s="12">
        <f t="shared" si="71"/>
        <v>1000</v>
      </c>
      <c r="P458" s="4" t="s">
        <v>1850</v>
      </c>
      <c r="Q458" s="4" t="s">
        <v>2409</v>
      </c>
      <c r="R458" s="5">
        <v>77</v>
      </c>
      <c r="S458" s="5">
        <v>53</v>
      </c>
      <c r="T458" s="5">
        <v>40</v>
      </c>
      <c r="U458" s="5">
        <v>39</v>
      </c>
      <c r="V458" s="5">
        <f t="shared" si="72"/>
        <v>209</v>
      </c>
      <c r="W458" s="5">
        <f t="shared" si="73"/>
        <v>52.25</v>
      </c>
      <c r="X458" s="5">
        <v>46</v>
      </c>
      <c r="Y458" s="5">
        <v>91</v>
      </c>
      <c r="Z458" s="5">
        <v>84</v>
      </c>
      <c r="AA458" s="5">
        <v>68</v>
      </c>
      <c r="AB458" s="5">
        <f t="shared" si="74"/>
        <v>289</v>
      </c>
      <c r="AC458" s="5">
        <f t="shared" si="75"/>
        <v>72.25</v>
      </c>
      <c r="AD458" s="5">
        <v>96</v>
      </c>
      <c r="AE458" s="5">
        <v>68</v>
      </c>
      <c r="AF458" s="5">
        <v>67</v>
      </c>
      <c r="AG458" s="5">
        <v>43</v>
      </c>
      <c r="AH458" s="5">
        <f t="shared" si="76"/>
        <v>274</v>
      </c>
      <c r="AI458" s="5">
        <f t="shared" si="77"/>
        <v>68.5</v>
      </c>
      <c r="AJ458" s="5">
        <v>68</v>
      </c>
      <c r="AK458" s="5">
        <v>93</v>
      </c>
      <c r="AL458" s="5">
        <v>49</v>
      </c>
      <c r="AM458" s="5">
        <v>67</v>
      </c>
      <c r="AN458" s="5">
        <f t="shared" si="78"/>
        <v>277</v>
      </c>
      <c r="AO458" s="5">
        <f t="shared" si="79"/>
        <v>69.25</v>
      </c>
      <c r="AP458" s="73"/>
      <c r="AQ458" s="111">
        <f>AVERAGE(Table6[[#This Row],[CA1_Average]],Table6[[#This Row],[CA2_Average]],Table6[[#This Row],[MID_Average]],Table6[[#This Row],[CA3_Average]])</f>
        <v>65.5625</v>
      </c>
    </row>
    <row r="459" spans="1:43" ht="30">
      <c r="A459" s="99" t="s">
        <v>923</v>
      </c>
      <c r="B459" s="82" t="s">
        <v>924</v>
      </c>
      <c r="C459" s="4" t="s">
        <v>11</v>
      </c>
      <c r="D459" s="4" t="s">
        <v>3802</v>
      </c>
      <c r="E459" s="5">
        <v>11108280</v>
      </c>
      <c r="F459" s="5">
        <v>4714593378</v>
      </c>
      <c r="G459" s="83" t="s">
        <v>3803</v>
      </c>
      <c r="H459" s="6">
        <v>5</v>
      </c>
      <c r="I459" s="84">
        <v>300</v>
      </c>
      <c r="J459" s="79">
        <v>278</v>
      </c>
      <c r="K459" s="85">
        <v>0.93</v>
      </c>
      <c r="L459" s="11">
        <v>50000</v>
      </c>
      <c r="M459" s="5">
        <v>44668</v>
      </c>
      <c r="N459" s="12">
        <f t="shared" si="70"/>
        <v>45000</v>
      </c>
      <c r="O459" s="12">
        <f t="shared" si="71"/>
        <v>5000</v>
      </c>
      <c r="P459" s="4" t="s">
        <v>1980</v>
      </c>
      <c r="Q459" s="4" t="s">
        <v>2410</v>
      </c>
      <c r="R459" s="5">
        <v>91</v>
      </c>
      <c r="S459" s="5">
        <v>98</v>
      </c>
      <c r="T459" s="5">
        <v>52</v>
      </c>
      <c r="U459" s="5">
        <v>98</v>
      </c>
      <c r="V459" s="5">
        <f t="shared" si="72"/>
        <v>339</v>
      </c>
      <c r="W459" s="5">
        <f t="shared" si="73"/>
        <v>84.75</v>
      </c>
      <c r="X459" s="5">
        <v>41</v>
      </c>
      <c r="Y459" s="5">
        <v>39</v>
      </c>
      <c r="Z459" s="5">
        <v>68</v>
      </c>
      <c r="AA459" s="5">
        <v>77</v>
      </c>
      <c r="AB459" s="5">
        <f t="shared" si="74"/>
        <v>225</v>
      </c>
      <c r="AC459" s="5">
        <f t="shared" si="75"/>
        <v>56.25</v>
      </c>
      <c r="AD459" s="5">
        <v>41</v>
      </c>
      <c r="AE459" s="5">
        <v>80</v>
      </c>
      <c r="AF459" s="5">
        <v>39</v>
      </c>
      <c r="AG459" s="5">
        <v>83</v>
      </c>
      <c r="AH459" s="5">
        <f t="shared" si="76"/>
        <v>243</v>
      </c>
      <c r="AI459" s="5">
        <f t="shared" si="77"/>
        <v>60.75</v>
      </c>
      <c r="AJ459" s="5">
        <v>67</v>
      </c>
      <c r="AK459" s="5">
        <v>67</v>
      </c>
      <c r="AL459" s="5">
        <v>35</v>
      </c>
      <c r="AM459" s="5">
        <v>74</v>
      </c>
      <c r="AN459" s="5">
        <f t="shared" si="78"/>
        <v>243</v>
      </c>
      <c r="AO459" s="5">
        <f t="shared" si="79"/>
        <v>60.75</v>
      </c>
      <c r="AP459" s="73"/>
      <c r="AQ459" s="111">
        <f>AVERAGE(Table6[[#This Row],[CA1_Average]],Table6[[#This Row],[CA2_Average]],Table6[[#This Row],[MID_Average]],Table6[[#This Row],[CA3_Average]])</f>
        <v>65.625</v>
      </c>
    </row>
    <row r="460" spans="1:43" ht="30">
      <c r="A460" s="99" t="s">
        <v>925</v>
      </c>
      <c r="B460" s="82" t="s">
        <v>926</v>
      </c>
      <c r="C460" s="4" t="s">
        <v>14</v>
      </c>
      <c r="D460" s="4" t="s">
        <v>3804</v>
      </c>
      <c r="E460" s="5">
        <v>11100505</v>
      </c>
      <c r="F460" s="5">
        <v>4717349294</v>
      </c>
      <c r="G460" s="83" t="s">
        <v>3805</v>
      </c>
      <c r="H460" s="6">
        <v>5</v>
      </c>
      <c r="I460" s="84">
        <v>300</v>
      </c>
      <c r="J460" s="79">
        <v>260</v>
      </c>
      <c r="K460" s="85">
        <v>0.87</v>
      </c>
      <c r="L460" s="11">
        <v>50000</v>
      </c>
      <c r="M460" s="5">
        <v>47282</v>
      </c>
      <c r="N460" s="12">
        <f t="shared" si="70"/>
        <v>47500</v>
      </c>
      <c r="O460" s="12">
        <f t="shared" si="71"/>
        <v>2500</v>
      </c>
      <c r="P460" s="4" t="s">
        <v>1982</v>
      </c>
      <c r="Q460" s="4" t="s">
        <v>2411</v>
      </c>
      <c r="R460" s="5">
        <v>86</v>
      </c>
      <c r="S460" s="5">
        <v>67</v>
      </c>
      <c r="T460" s="5">
        <v>94</v>
      </c>
      <c r="U460" s="5">
        <v>47</v>
      </c>
      <c r="V460" s="5">
        <f t="shared" si="72"/>
        <v>294</v>
      </c>
      <c r="W460" s="5">
        <f t="shared" si="73"/>
        <v>73.5</v>
      </c>
      <c r="X460" s="5">
        <v>54</v>
      </c>
      <c r="Y460" s="5">
        <v>75</v>
      </c>
      <c r="Z460" s="5">
        <v>39</v>
      </c>
      <c r="AA460" s="5">
        <v>59</v>
      </c>
      <c r="AB460" s="5">
        <f t="shared" si="74"/>
        <v>227</v>
      </c>
      <c r="AC460" s="5">
        <f t="shared" si="75"/>
        <v>56.75</v>
      </c>
      <c r="AD460" s="5">
        <v>38</v>
      </c>
      <c r="AE460" s="5">
        <v>42</v>
      </c>
      <c r="AF460" s="5">
        <v>42</v>
      </c>
      <c r="AG460" s="5">
        <v>57</v>
      </c>
      <c r="AH460" s="5">
        <f t="shared" si="76"/>
        <v>179</v>
      </c>
      <c r="AI460" s="5">
        <f t="shared" si="77"/>
        <v>44.75</v>
      </c>
      <c r="AJ460" s="5">
        <v>44</v>
      </c>
      <c r="AK460" s="5">
        <v>97</v>
      </c>
      <c r="AL460" s="5">
        <v>85</v>
      </c>
      <c r="AM460" s="5">
        <v>60</v>
      </c>
      <c r="AN460" s="5">
        <f t="shared" si="78"/>
        <v>286</v>
      </c>
      <c r="AO460" s="5">
        <f t="shared" si="79"/>
        <v>71.5</v>
      </c>
      <c r="AP460" s="73"/>
      <c r="AQ460" s="111">
        <f>AVERAGE(Table6[[#This Row],[CA1_Average]],Table6[[#This Row],[CA2_Average]],Table6[[#This Row],[MID_Average]],Table6[[#This Row],[CA3_Average]])</f>
        <v>61.625</v>
      </c>
    </row>
    <row r="461" spans="1:43" ht="30">
      <c r="A461" s="99" t="s">
        <v>927</v>
      </c>
      <c r="B461" s="82" t="s">
        <v>928</v>
      </c>
      <c r="C461" s="4" t="s">
        <v>11</v>
      </c>
      <c r="D461" s="4" t="s">
        <v>3663</v>
      </c>
      <c r="E461" s="5">
        <v>11104452</v>
      </c>
      <c r="F461" s="5">
        <v>4723945713</v>
      </c>
      <c r="G461" s="83" t="s">
        <v>3806</v>
      </c>
      <c r="H461" s="6">
        <v>5</v>
      </c>
      <c r="I461" s="84">
        <v>300</v>
      </c>
      <c r="J461" s="79">
        <v>225</v>
      </c>
      <c r="K461" s="85">
        <v>0.75</v>
      </c>
      <c r="L461" s="11">
        <v>50000</v>
      </c>
      <c r="M461" s="5">
        <v>40163</v>
      </c>
      <c r="N461" s="12">
        <f t="shared" si="70"/>
        <v>40500</v>
      </c>
      <c r="O461" s="12">
        <f t="shared" si="71"/>
        <v>9500</v>
      </c>
      <c r="P461" s="4" t="s">
        <v>2015</v>
      </c>
      <c r="Q461" s="4" t="s">
        <v>2412</v>
      </c>
      <c r="R461" s="5">
        <v>59</v>
      </c>
      <c r="S461" s="5">
        <v>56</v>
      </c>
      <c r="T461" s="5">
        <v>43</v>
      </c>
      <c r="U461" s="5">
        <v>59</v>
      </c>
      <c r="V461" s="5">
        <f t="shared" si="72"/>
        <v>217</v>
      </c>
      <c r="W461" s="5">
        <f t="shared" si="73"/>
        <v>54.25</v>
      </c>
      <c r="X461" s="5">
        <v>56</v>
      </c>
      <c r="Y461" s="5">
        <v>91</v>
      </c>
      <c r="Z461" s="5">
        <v>87</v>
      </c>
      <c r="AA461" s="5">
        <v>57</v>
      </c>
      <c r="AB461" s="5">
        <f t="shared" si="74"/>
        <v>291</v>
      </c>
      <c r="AC461" s="5">
        <f t="shared" si="75"/>
        <v>72.75</v>
      </c>
      <c r="AD461" s="5">
        <v>66</v>
      </c>
      <c r="AE461" s="5">
        <v>84</v>
      </c>
      <c r="AF461" s="5">
        <v>84</v>
      </c>
      <c r="AG461" s="5">
        <v>42</v>
      </c>
      <c r="AH461" s="5">
        <f t="shared" si="76"/>
        <v>276</v>
      </c>
      <c r="AI461" s="5">
        <f t="shared" si="77"/>
        <v>69</v>
      </c>
      <c r="AJ461" s="5">
        <v>86</v>
      </c>
      <c r="AK461" s="5">
        <v>57</v>
      </c>
      <c r="AL461" s="5">
        <v>85</v>
      </c>
      <c r="AM461" s="5">
        <v>51</v>
      </c>
      <c r="AN461" s="5">
        <f t="shared" si="78"/>
        <v>279</v>
      </c>
      <c r="AO461" s="5">
        <f t="shared" si="79"/>
        <v>69.75</v>
      </c>
      <c r="AP461" s="73"/>
      <c r="AQ461" s="111">
        <f>AVERAGE(Table6[[#This Row],[CA1_Average]],Table6[[#This Row],[CA2_Average]],Table6[[#This Row],[MID_Average]],Table6[[#This Row],[CA3_Average]])</f>
        <v>66.4375</v>
      </c>
    </row>
    <row r="462" spans="1:43" ht="30">
      <c r="A462" s="99" t="s">
        <v>929</v>
      </c>
      <c r="B462" s="82" t="s">
        <v>930</v>
      </c>
      <c r="C462" s="4" t="s">
        <v>11</v>
      </c>
      <c r="D462" s="4" t="s">
        <v>3807</v>
      </c>
      <c r="E462" s="5">
        <v>11108117</v>
      </c>
      <c r="F462" s="5">
        <v>4727996920</v>
      </c>
      <c r="G462" s="83" t="s">
        <v>3808</v>
      </c>
      <c r="H462" s="6">
        <v>5</v>
      </c>
      <c r="I462" s="84">
        <v>300</v>
      </c>
      <c r="J462" s="79">
        <v>242</v>
      </c>
      <c r="K462" s="85">
        <v>0.81</v>
      </c>
      <c r="L462" s="11">
        <v>50000</v>
      </c>
      <c r="M462" s="5">
        <v>45425</v>
      </c>
      <c r="N462" s="12">
        <f t="shared" si="70"/>
        <v>45500</v>
      </c>
      <c r="O462" s="12">
        <f t="shared" si="71"/>
        <v>4500</v>
      </c>
      <c r="P462" s="4" t="s">
        <v>1984</v>
      </c>
      <c r="Q462" s="4" t="s">
        <v>2413</v>
      </c>
      <c r="R462" s="5">
        <v>86</v>
      </c>
      <c r="S462" s="5">
        <v>35</v>
      </c>
      <c r="T462" s="5">
        <v>92</v>
      </c>
      <c r="U462" s="5">
        <v>83</v>
      </c>
      <c r="V462" s="5">
        <f t="shared" si="72"/>
        <v>296</v>
      </c>
      <c r="W462" s="5">
        <f t="shared" si="73"/>
        <v>74</v>
      </c>
      <c r="X462" s="5">
        <v>73</v>
      </c>
      <c r="Y462" s="5">
        <v>74</v>
      </c>
      <c r="Z462" s="5">
        <v>80</v>
      </c>
      <c r="AA462" s="5">
        <v>67</v>
      </c>
      <c r="AB462" s="5">
        <f t="shared" si="74"/>
        <v>294</v>
      </c>
      <c r="AC462" s="5">
        <f t="shared" si="75"/>
        <v>73.5</v>
      </c>
      <c r="AD462" s="5">
        <v>86</v>
      </c>
      <c r="AE462" s="5">
        <v>46</v>
      </c>
      <c r="AF462" s="5">
        <v>83</v>
      </c>
      <c r="AG462" s="5">
        <v>36</v>
      </c>
      <c r="AH462" s="5">
        <f t="shared" si="76"/>
        <v>251</v>
      </c>
      <c r="AI462" s="5">
        <f t="shared" si="77"/>
        <v>62.75</v>
      </c>
      <c r="AJ462" s="5">
        <v>53</v>
      </c>
      <c r="AK462" s="5">
        <v>59</v>
      </c>
      <c r="AL462" s="5">
        <v>63</v>
      </c>
      <c r="AM462" s="5">
        <v>80</v>
      </c>
      <c r="AN462" s="5">
        <f t="shared" si="78"/>
        <v>255</v>
      </c>
      <c r="AO462" s="5">
        <f t="shared" si="79"/>
        <v>63.75</v>
      </c>
      <c r="AP462" s="73"/>
      <c r="AQ462" s="111">
        <f>AVERAGE(Table6[[#This Row],[CA1_Average]],Table6[[#This Row],[CA2_Average]],Table6[[#This Row],[MID_Average]],Table6[[#This Row],[CA3_Average]])</f>
        <v>68.5</v>
      </c>
    </row>
    <row r="463" spans="1:43" ht="30">
      <c r="A463" s="99" t="s">
        <v>931</v>
      </c>
      <c r="B463" s="82" t="s">
        <v>932</v>
      </c>
      <c r="C463" s="4" t="s">
        <v>14</v>
      </c>
      <c r="D463" s="4" t="s">
        <v>3809</v>
      </c>
      <c r="E463" s="5">
        <v>11101727</v>
      </c>
      <c r="F463" s="5">
        <v>4749445397</v>
      </c>
      <c r="G463" s="83" t="s">
        <v>3810</v>
      </c>
      <c r="H463" s="6">
        <v>5</v>
      </c>
      <c r="I463" s="84">
        <v>300</v>
      </c>
      <c r="J463" s="79">
        <v>220</v>
      </c>
      <c r="K463" s="85">
        <v>0.73</v>
      </c>
      <c r="L463" s="11">
        <v>50000</v>
      </c>
      <c r="M463" s="5">
        <v>46055</v>
      </c>
      <c r="N463" s="12">
        <f t="shared" si="70"/>
        <v>46500</v>
      </c>
      <c r="O463" s="12">
        <f t="shared" si="71"/>
        <v>3500</v>
      </c>
      <c r="P463" s="4" t="s">
        <v>2152</v>
      </c>
      <c r="Q463" s="4" t="s">
        <v>2414</v>
      </c>
      <c r="R463" s="5">
        <v>41</v>
      </c>
      <c r="S463" s="5">
        <v>48</v>
      </c>
      <c r="T463" s="5">
        <v>77</v>
      </c>
      <c r="U463" s="5">
        <v>49</v>
      </c>
      <c r="V463" s="5">
        <f t="shared" si="72"/>
        <v>215</v>
      </c>
      <c r="W463" s="5">
        <f t="shared" si="73"/>
        <v>53.75</v>
      </c>
      <c r="X463" s="5">
        <v>39</v>
      </c>
      <c r="Y463" s="5">
        <v>48</v>
      </c>
      <c r="Z463" s="5">
        <v>94</v>
      </c>
      <c r="AA463" s="5">
        <v>89</v>
      </c>
      <c r="AB463" s="5">
        <f t="shared" si="74"/>
        <v>270</v>
      </c>
      <c r="AC463" s="5">
        <f t="shared" si="75"/>
        <v>67.5</v>
      </c>
      <c r="AD463" s="5">
        <v>58</v>
      </c>
      <c r="AE463" s="5">
        <v>45</v>
      </c>
      <c r="AF463" s="5">
        <v>39</v>
      </c>
      <c r="AG463" s="5">
        <v>51</v>
      </c>
      <c r="AH463" s="5">
        <f t="shared" si="76"/>
        <v>193</v>
      </c>
      <c r="AI463" s="5">
        <f t="shared" si="77"/>
        <v>48.25</v>
      </c>
      <c r="AJ463" s="5">
        <v>35</v>
      </c>
      <c r="AK463" s="5">
        <v>94</v>
      </c>
      <c r="AL463" s="5">
        <v>71</v>
      </c>
      <c r="AM463" s="5">
        <v>80</v>
      </c>
      <c r="AN463" s="5">
        <f t="shared" si="78"/>
        <v>280</v>
      </c>
      <c r="AO463" s="5">
        <f t="shared" si="79"/>
        <v>70</v>
      </c>
      <c r="AP463" s="73"/>
      <c r="AQ463" s="111">
        <f>AVERAGE(Table6[[#This Row],[CA1_Average]],Table6[[#This Row],[CA2_Average]],Table6[[#This Row],[MID_Average]],Table6[[#This Row],[CA3_Average]])</f>
        <v>59.875</v>
      </c>
    </row>
    <row r="464" spans="1:43" ht="30">
      <c r="A464" s="99" t="s">
        <v>933</v>
      </c>
      <c r="B464" s="82" t="s">
        <v>934</v>
      </c>
      <c r="C464" s="4" t="s">
        <v>11</v>
      </c>
      <c r="D464" s="4" t="s">
        <v>3811</v>
      </c>
      <c r="E464" s="5">
        <v>11100014</v>
      </c>
      <c r="F464" s="5">
        <v>4749727525</v>
      </c>
      <c r="G464" s="83" t="s">
        <v>3812</v>
      </c>
      <c r="H464" s="6">
        <v>5</v>
      </c>
      <c r="I464" s="84">
        <v>300</v>
      </c>
      <c r="J464" s="79">
        <v>192</v>
      </c>
      <c r="K464" s="85">
        <v>0.64</v>
      </c>
      <c r="L464" s="11">
        <v>50000</v>
      </c>
      <c r="M464" s="5">
        <v>46383</v>
      </c>
      <c r="N464" s="12">
        <f t="shared" si="70"/>
        <v>46500</v>
      </c>
      <c r="O464" s="12">
        <f t="shared" si="71"/>
        <v>3500</v>
      </c>
      <c r="P464" s="4" t="s">
        <v>2056</v>
      </c>
      <c r="Q464" s="4" t="s">
        <v>2415</v>
      </c>
      <c r="R464" s="5">
        <v>97</v>
      </c>
      <c r="S464" s="5">
        <v>41</v>
      </c>
      <c r="T464" s="5">
        <v>62</v>
      </c>
      <c r="U464" s="5">
        <v>89</v>
      </c>
      <c r="V464" s="5">
        <f t="shared" si="72"/>
        <v>289</v>
      </c>
      <c r="W464" s="5">
        <f t="shared" si="73"/>
        <v>72.25</v>
      </c>
      <c r="X464" s="5">
        <v>74</v>
      </c>
      <c r="Y464" s="5">
        <v>77</v>
      </c>
      <c r="Z464" s="5">
        <v>54</v>
      </c>
      <c r="AA464" s="5">
        <v>51</v>
      </c>
      <c r="AB464" s="5">
        <f t="shared" si="74"/>
        <v>256</v>
      </c>
      <c r="AC464" s="5">
        <f t="shared" si="75"/>
        <v>64</v>
      </c>
      <c r="AD464" s="5">
        <v>88</v>
      </c>
      <c r="AE464" s="5">
        <v>66</v>
      </c>
      <c r="AF464" s="5">
        <v>49</v>
      </c>
      <c r="AG464" s="5">
        <v>73</v>
      </c>
      <c r="AH464" s="5">
        <f t="shared" si="76"/>
        <v>276</v>
      </c>
      <c r="AI464" s="5">
        <f t="shared" si="77"/>
        <v>69</v>
      </c>
      <c r="AJ464" s="5">
        <v>97</v>
      </c>
      <c r="AK464" s="5">
        <v>48</v>
      </c>
      <c r="AL464" s="5">
        <v>64</v>
      </c>
      <c r="AM464" s="5">
        <v>92</v>
      </c>
      <c r="AN464" s="5">
        <f t="shared" si="78"/>
        <v>301</v>
      </c>
      <c r="AO464" s="5">
        <f t="shared" si="79"/>
        <v>75.25</v>
      </c>
      <c r="AP464" s="73"/>
      <c r="AQ464" s="111">
        <f>AVERAGE(Table6[[#This Row],[CA1_Average]],Table6[[#This Row],[CA2_Average]],Table6[[#This Row],[MID_Average]],Table6[[#This Row],[CA3_Average]])</f>
        <v>70.125</v>
      </c>
    </row>
    <row r="465" spans="1:43" ht="30">
      <c r="A465" s="99" t="s">
        <v>935</v>
      </c>
      <c r="B465" s="82" t="s">
        <v>936</v>
      </c>
      <c r="C465" s="4" t="s">
        <v>14</v>
      </c>
      <c r="D465" s="4" t="s">
        <v>3763</v>
      </c>
      <c r="E465" s="5">
        <v>11100524</v>
      </c>
      <c r="F465" s="5">
        <v>4758613991</v>
      </c>
      <c r="G465" s="83" t="s">
        <v>3813</v>
      </c>
      <c r="H465" s="6">
        <v>5</v>
      </c>
      <c r="I465" s="84">
        <v>300</v>
      </c>
      <c r="J465" s="79">
        <v>225</v>
      </c>
      <c r="K465" s="85">
        <v>0.75</v>
      </c>
      <c r="L465" s="11">
        <v>50000</v>
      </c>
      <c r="M465" s="5">
        <v>44044</v>
      </c>
      <c r="N465" s="12">
        <f t="shared" si="70"/>
        <v>44500</v>
      </c>
      <c r="O465" s="12">
        <f t="shared" si="71"/>
        <v>5500</v>
      </c>
      <c r="P465" s="4" t="s">
        <v>2209</v>
      </c>
      <c r="Q465" s="4" t="s">
        <v>2416</v>
      </c>
      <c r="R465" s="5">
        <v>39</v>
      </c>
      <c r="S465" s="5">
        <v>82</v>
      </c>
      <c r="T465" s="5">
        <v>83</v>
      </c>
      <c r="U465" s="5">
        <v>92</v>
      </c>
      <c r="V465" s="5">
        <f t="shared" si="72"/>
        <v>296</v>
      </c>
      <c r="W465" s="5">
        <f t="shared" si="73"/>
        <v>74</v>
      </c>
      <c r="X465" s="5">
        <v>90</v>
      </c>
      <c r="Y465" s="5">
        <v>82</v>
      </c>
      <c r="Z465" s="5">
        <v>51</v>
      </c>
      <c r="AA465" s="5">
        <v>71</v>
      </c>
      <c r="AB465" s="5">
        <f t="shared" si="74"/>
        <v>294</v>
      </c>
      <c r="AC465" s="5">
        <f t="shared" si="75"/>
        <v>73.5</v>
      </c>
      <c r="AD465" s="5">
        <v>65</v>
      </c>
      <c r="AE465" s="5">
        <v>67</v>
      </c>
      <c r="AF465" s="5">
        <v>81</v>
      </c>
      <c r="AG465" s="5">
        <v>66</v>
      </c>
      <c r="AH465" s="5">
        <f t="shared" si="76"/>
        <v>279</v>
      </c>
      <c r="AI465" s="5">
        <f t="shared" si="77"/>
        <v>69.75</v>
      </c>
      <c r="AJ465" s="5">
        <v>67</v>
      </c>
      <c r="AK465" s="5">
        <v>55</v>
      </c>
      <c r="AL465" s="5">
        <v>50</v>
      </c>
      <c r="AM465" s="5">
        <v>78</v>
      </c>
      <c r="AN465" s="5">
        <f t="shared" si="78"/>
        <v>250</v>
      </c>
      <c r="AO465" s="5">
        <f t="shared" si="79"/>
        <v>62.5</v>
      </c>
      <c r="AP465" s="73"/>
      <c r="AQ465" s="111">
        <f>AVERAGE(Table6[[#This Row],[CA1_Average]],Table6[[#This Row],[CA2_Average]],Table6[[#This Row],[MID_Average]],Table6[[#This Row],[CA3_Average]])</f>
        <v>69.9375</v>
      </c>
    </row>
    <row r="466" spans="1:43" ht="30">
      <c r="A466" s="99" t="s">
        <v>937</v>
      </c>
      <c r="B466" s="82" t="s">
        <v>938</v>
      </c>
      <c r="C466" s="4" t="s">
        <v>11</v>
      </c>
      <c r="D466" s="4" t="s">
        <v>3814</v>
      </c>
      <c r="E466" s="5">
        <v>11101113</v>
      </c>
      <c r="F466" s="5">
        <v>4818495060</v>
      </c>
      <c r="G466" s="83" t="s">
        <v>3815</v>
      </c>
      <c r="H466" s="6">
        <v>6</v>
      </c>
      <c r="I466" s="84">
        <v>300</v>
      </c>
      <c r="J466" s="79">
        <v>295</v>
      </c>
      <c r="K466" s="85">
        <v>0.98</v>
      </c>
      <c r="L466" s="11">
        <v>55000</v>
      </c>
      <c r="M466" s="5">
        <v>46101</v>
      </c>
      <c r="N466" s="12">
        <f t="shared" si="70"/>
        <v>46500</v>
      </c>
      <c r="O466" s="12">
        <f t="shared" si="71"/>
        <v>8500</v>
      </c>
      <c r="P466" s="4" t="s">
        <v>1943</v>
      </c>
      <c r="Q466" s="4" t="s">
        <v>2417</v>
      </c>
      <c r="R466" s="5">
        <v>59</v>
      </c>
      <c r="S466" s="5">
        <v>91</v>
      </c>
      <c r="T466" s="5">
        <v>62</v>
      </c>
      <c r="U466" s="5">
        <v>56</v>
      </c>
      <c r="V466" s="5">
        <f t="shared" si="72"/>
        <v>268</v>
      </c>
      <c r="W466" s="5">
        <f t="shared" si="73"/>
        <v>67</v>
      </c>
      <c r="X466" s="5">
        <v>38</v>
      </c>
      <c r="Y466" s="5">
        <v>60</v>
      </c>
      <c r="Z466" s="5">
        <v>82</v>
      </c>
      <c r="AA466" s="5">
        <v>65</v>
      </c>
      <c r="AB466" s="5">
        <f t="shared" si="74"/>
        <v>245</v>
      </c>
      <c r="AC466" s="5">
        <f t="shared" si="75"/>
        <v>61.25</v>
      </c>
      <c r="AD466" s="5">
        <v>48</v>
      </c>
      <c r="AE466" s="5">
        <v>66</v>
      </c>
      <c r="AF466" s="5">
        <v>86</v>
      </c>
      <c r="AG466" s="5">
        <v>36</v>
      </c>
      <c r="AH466" s="5">
        <f t="shared" si="76"/>
        <v>236</v>
      </c>
      <c r="AI466" s="5">
        <f t="shared" si="77"/>
        <v>59</v>
      </c>
      <c r="AJ466" s="5">
        <v>53</v>
      </c>
      <c r="AK466" s="5">
        <v>61</v>
      </c>
      <c r="AL466" s="5">
        <v>72</v>
      </c>
      <c r="AM466" s="5">
        <v>54</v>
      </c>
      <c r="AN466" s="5">
        <f t="shared" si="78"/>
        <v>240</v>
      </c>
      <c r="AO466" s="5">
        <f t="shared" si="79"/>
        <v>60</v>
      </c>
      <c r="AP466" s="73"/>
      <c r="AQ466" s="111">
        <f>AVERAGE(Table6[[#This Row],[CA1_Average]],Table6[[#This Row],[CA2_Average]],Table6[[#This Row],[MID_Average]],Table6[[#This Row],[CA3_Average]])</f>
        <v>61.8125</v>
      </c>
    </row>
    <row r="467" spans="1:43" ht="30">
      <c r="A467" s="99" t="s">
        <v>939</v>
      </c>
      <c r="B467" s="82" t="s">
        <v>940</v>
      </c>
      <c r="C467" s="4" t="s">
        <v>11</v>
      </c>
      <c r="D467" s="4" t="s">
        <v>3816</v>
      </c>
      <c r="E467" s="5">
        <v>11102464</v>
      </c>
      <c r="F467" s="5">
        <v>4825472685</v>
      </c>
      <c r="G467" s="83" t="s">
        <v>3817</v>
      </c>
      <c r="H467" s="6">
        <v>6</v>
      </c>
      <c r="I467" s="84">
        <v>300</v>
      </c>
      <c r="J467" s="79">
        <v>250</v>
      </c>
      <c r="K467" s="85">
        <v>0.83</v>
      </c>
      <c r="L467" s="11">
        <v>55000</v>
      </c>
      <c r="M467" s="5">
        <v>49900</v>
      </c>
      <c r="N467" s="12">
        <f t="shared" si="70"/>
        <v>50000</v>
      </c>
      <c r="O467" s="12">
        <f t="shared" si="71"/>
        <v>5000</v>
      </c>
      <c r="P467" s="4" t="s">
        <v>1902</v>
      </c>
      <c r="Q467" s="4" t="s">
        <v>2418</v>
      </c>
      <c r="R467" s="5">
        <v>92</v>
      </c>
      <c r="S467" s="5">
        <v>50</v>
      </c>
      <c r="T467" s="5">
        <v>65</v>
      </c>
      <c r="U467" s="5">
        <v>39</v>
      </c>
      <c r="V467" s="5">
        <f t="shared" si="72"/>
        <v>246</v>
      </c>
      <c r="W467" s="5">
        <f t="shared" si="73"/>
        <v>61.5</v>
      </c>
      <c r="X467" s="5">
        <v>57</v>
      </c>
      <c r="Y467" s="5">
        <v>37</v>
      </c>
      <c r="Z467" s="5">
        <v>84</v>
      </c>
      <c r="AA467" s="5">
        <v>64</v>
      </c>
      <c r="AB467" s="5">
        <f t="shared" si="74"/>
        <v>242</v>
      </c>
      <c r="AC467" s="5">
        <f t="shared" si="75"/>
        <v>60.5</v>
      </c>
      <c r="AD467" s="5">
        <v>66</v>
      </c>
      <c r="AE467" s="5">
        <v>76</v>
      </c>
      <c r="AF467" s="5">
        <v>81</v>
      </c>
      <c r="AG467" s="5">
        <v>40</v>
      </c>
      <c r="AH467" s="5">
        <f t="shared" si="76"/>
        <v>263</v>
      </c>
      <c r="AI467" s="5">
        <f t="shared" si="77"/>
        <v>65.75</v>
      </c>
      <c r="AJ467" s="5">
        <v>61</v>
      </c>
      <c r="AK467" s="5">
        <v>86</v>
      </c>
      <c r="AL467" s="5">
        <v>36</v>
      </c>
      <c r="AM467" s="5">
        <v>73</v>
      </c>
      <c r="AN467" s="5">
        <f t="shared" si="78"/>
        <v>256</v>
      </c>
      <c r="AO467" s="5">
        <f t="shared" si="79"/>
        <v>64</v>
      </c>
      <c r="AP467" s="73"/>
      <c r="AQ467" s="111">
        <f>AVERAGE(Table6[[#This Row],[CA1_Average]],Table6[[#This Row],[CA2_Average]],Table6[[#This Row],[MID_Average]],Table6[[#This Row],[CA3_Average]])</f>
        <v>62.9375</v>
      </c>
    </row>
    <row r="468" spans="1:43" ht="30">
      <c r="A468" s="99" t="s">
        <v>941</v>
      </c>
      <c r="B468" s="82" t="s">
        <v>942</v>
      </c>
      <c r="C468" s="4" t="s">
        <v>14</v>
      </c>
      <c r="D468" s="4" t="s">
        <v>3818</v>
      </c>
      <c r="E468" s="5">
        <v>11107934</v>
      </c>
      <c r="F468" s="5">
        <v>4838146193</v>
      </c>
      <c r="G468" s="83" t="s">
        <v>3819</v>
      </c>
      <c r="H468" s="6">
        <v>6</v>
      </c>
      <c r="I468" s="84">
        <v>300</v>
      </c>
      <c r="J468" s="79">
        <v>275</v>
      </c>
      <c r="K468" s="85">
        <v>0.92</v>
      </c>
      <c r="L468" s="11">
        <v>55000</v>
      </c>
      <c r="M468" s="5">
        <v>48431</v>
      </c>
      <c r="N468" s="12">
        <f t="shared" si="70"/>
        <v>48500</v>
      </c>
      <c r="O468" s="12">
        <f t="shared" si="71"/>
        <v>6500</v>
      </c>
      <c r="P468" s="4" t="s">
        <v>2018</v>
      </c>
      <c r="Q468" s="4" t="s">
        <v>2419</v>
      </c>
      <c r="R468" s="5">
        <v>98</v>
      </c>
      <c r="S468" s="5">
        <v>45</v>
      </c>
      <c r="T468" s="5">
        <v>84</v>
      </c>
      <c r="U468" s="5">
        <v>50</v>
      </c>
      <c r="V468" s="5">
        <f t="shared" si="72"/>
        <v>277</v>
      </c>
      <c r="W468" s="5">
        <f t="shared" si="73"/>
        <v>69.25</v>
      </c>
      <c r="X468" s="5">
        <v>36</v>
      </c>
      <c r="Y468" s="5">
        <v>77</v>
      </c>
      <c r="Z468" s="5">
        <v>64</v>
      </c>
      <c r="AA468" s="5">
        <v>49</v>
      </c>
      <c r="AB468" s="5">
        <f t="shared" si="74"/>
        <v>226</v>
      </c>
      <c r="AC468" s="5">
        <f t="shared" si="75"/>
        <v>56.5</v>
      </c>
      <c r="AD468" s="5">
        <v>65</v>
      </c>
      <c r="AE468" s="5">
        <v>35</v>
      </c>
      <c r="AF468" s="5">
        <v>56</v>
      </c>
      <c r="AG468" s="5">
        <v>99</v>
      </c>
      <c r="AH468" s="5">
        <f t="shared" si="76"/>
        <v>255</v>
      </c>
      <c r="AI468" s="5">
        <f t="shared" si="77"/>
        <v>63.75</v>
      </c>
      <c r="AJ468" s="5">
        <v>83</v>
      </c>
      <c r="AK468" s="5">
        <v>76</v>
      </c>
      <c r="AL468" s="5">
        <v>53</v>
      </c>
      <c r="AM468" s="5">
        <v>48</v>
      </c>
      <c r="AN468" s="5">
        <f t="shared" si="78"/>
        <v>260</v>
      </c>
      <c r="AO468" s="5">
        <f t="shared" si="79"/>
        <v>65</v>
      </c>
      <c r="AP468" s="73"/>
      <c r="AQ468" s="111">
        <f>AVERAGE(Table6[[#This Row],[CA1_Average]],Table6[[#This Row],[CA2_Average]],Table6[[#This Row],[MID_Average]],Table6[[#This Row],[CA3_Average]])</f>
        <v>63.625</v>
      </c>
    </row>
    <row r="469" spans="1:43" ht="30">
      <c r="A469" s="99" t="s">
        <v>943</v>
      </c>
      <c r="B469" s="82" t="s">
        <v>944</v>
      </c>
      <c r="C469" s="4" t="s">
        <v>14</v>
      </c>
      <c r="D469" s="4" t="s">
        <v>3820</v>
      </c>
      <c r="E469" s="5">
        <v>11101048</v>
      </c>
      <c r="F469" s="5">
        <v>4852715284</v>
      </c>
      <c r="G469" s="83" t="s">
        <v>3821</v>
      </c>
      <c r="H469" s="6">
        <v>6</v>
      </c>
      <c r="I469" s="84">
        <v>300</v>
      </c>
      <c r="J469" s="79">
        <v>254</v>
      </c>
      <c r="K469" s="85">
        <v>0.85</v>
      </c>
      <c r="L469" s="11">
        <v>55000</v>
      </c>
      <c r="M469" s="5">
        <v>48760</v>
      </c>
      <c r="N469" s="12">
        <f t="shared" si="70"/>
        <v>49000</v>
      </c>
      <c r="O469" s="12">
        <f t="shared" si="71"/>
        <v>6000</v>
      </c>
      <c r="P469" s="4" t="s">
        <v>1993</v>
      </c>
      <c r="Q469" s="4" t="s">
        <v>2420</v>
      </c>
      <c r="R469" s="5">
        <v>42</v>
      </c>
      <c r="S469" s="5">
        <v>57</v>
      </c>
      <c r="T469" s="5">
        <v>54</v>
      </c>
      <c r="U469" s="5">
        <v>54</v>
      </c>
      <c r="V469" s="5">
        <f t="shared" si="72"/>
        <v>207</v>
      </c>
      <c r="W469" s="5">
        <f t="shared" si="73"/>
        <v>51.75</v>
      </c>
      <c r="X469" s="5">
        <v>90</v>
      </c>
      <c r="Y469" s="5">
        <v>67</v>
      </c>
      <c r="Z469" s="5">
        <v>94</v>
      </c>
      <c r="AA469" s="5">
        <v>38</v>
      </c>
      <c r="AB469" s="5">
        <f t="shared" si="74"/>
        <v>289</v>
      </c>
      <c r="AC469" s="5">
        <f t="shared" si="75"/>
        <v>72.25</v>
      </c>
      <c r="AD469" s="5">
        <v>51</v>
      </c>
      <c r="AE469" s="5">
        <v>49</v>
      </c>
      <c r="AF469" s="5">
        <v>84</v>
      </c>
      <c r="AG469" s="5">
        <v>85</v>
      </c>
      <c r="AH469" s="5">
        <f t="shared" si="76"/>
        <v>269</v>
      </c>
      <c r="AI469" s="5">
        <f t="shared" si="77"/>
        <v>67.25</v>
      </c>
      <c r="AJ469" s="5">
        <v>42</v>
      </c>
      <c r="AK469" s="5">
        <v>62</v>
      </c>
      <c r="AL469" s="5">
        <v>44</v>
      </c>
      <c r="AM469" s="5">
        <v>72</v>
      </c>
      <c r="AN469" s="5">
        <f t="shared" si="78"/>
        <v>220</v>
      </c>
      <c r="AO469" s="5">
        <f t="shared" si="79"/>
        <v>55</v>
      </c>
      <c r="AP469" s="73"/>
      <c r="AQ469" s="111">
        <f>AVERAGE(Table6[[#This Row],[CA1_Average]],Table6[[#This Row],[CA2_Average]],Table6[[#This Row],[MID_Average]],Table6[[#This Row],[CA3_Average]])</f>
        <v>61.5625</v>
      </c>
    </row>
    <row r="470" spans="1:43" ht="30">
      <c r="A470" s="99" t="s">
        <v>945</v>
      </c>
      <c r="B470" s="82" t="s">
        <v>946</v>
      </c>
      <c r="C470" s="4" t="s">
        <v>11</v>
      </c>
      <c r="D470" s="4" t="s">
        <v>3822</v>
      </c>
      <c r="E470" s="5">
        <v>11107497</v>
      </c>
      <c r="F470" s="5">
        <v>4854160173</v>
      </c>
      <c r="G470" s="83" t="s">
        <v>3823</v>
      </c>
      <c r="H470" s="6">
        <v>6</v>
      </c>
      <c r="I470" s="84">
        <v>300</v>
      </c>
      <c r="J470" s="79">
        <v>282</v>
      </c>
      <c r="K470" s="85">
        <v>0.94</v>
      </c>
      <c r="L470" s="11">
        <v>55000</v>
      </c>
      <c r="M470" s="5">
        <v>54982</v>
      </c>
      <c r="N470" s="12">
        <f t="shared" si="70"/>
        <v>55000</v>
      </c>
      <c r="O470" s="12">
        <f t="shared" si="71"/>
        <v>0</v>
      </c>
      <c r="P470" s="4" t="s">
        <v>1908</v>
      </c>
      <c r="Q470" s="4" t="s">
        <v>2421</v>
      </c>
      <c r="R470" s="5">
        <v>35</v>
      </c>
      <c r="S470" s="5">
        <v>42</v>
      </c>
      <c r="T470" s="5">
        <v>70</v>
      </c>
      <c r="U470" s="5">
        <v>76</v>
      </c>
      <c r="V470" s="5">
        <f t="shared" si="72"/>
        <v>223</v>
      </c>
      <c r="W470" s="5">
        <f t="shared" si="73"/>
        <v>55.75</v>
      </c>
      <c r="X470" s="5">
        <v>63</v>
      </c>
      <c r="Y470" s="5">
        <v>35</v>
      </c>
      <c r="Z470" s="5">
        <v>91</v>
      </c>
      <c r="AA470" s="5">
        <v>53</v>
      </c>
      <c r="AB470" s="5">
        <f t="shared" si="74"/>
        <v>242</v>
      </c>
      <c r="AC470" s="5">
        <f t="shared" si="75"/>
        <v>60.5</v>
      </c>
      <c r="AD470" s="5">
        <v>61</v>
      </c>
      <c r="AE470" s="5">
        <v>91</v>
      </c>
      <c r="AF470" s="5">
        <v>67</v>
      </c>
      <c r="AG470" s="5">
        <v>38</v>
      </c>
      <c r="AH470" s="5">
        <f t="shared" si="76"/>
        <v>257</v>
      </c>
      <c r="AI470" s="5">
        <f t="shared" si="77"/>
        <v>64.25</v>
      </c>
      <c r="AJ470" s="5">
        <v>35</v>
      </c>
      <c r="AK470" s="5">
        <v>48</v>
      </c>
      <c r="AL470" s="5">
        <v>87</v>
      </c>
      <c r="AM470" s="5">
        <v>74</v>
      </c>
      <c r="AN470" s="5">
        <f t="shared" si="78"/>
        <v>244</v>
      </c>
      <c r="AO470" s="5">
        <f t="shared" si="79"/>
        <v>61</v>
      </c>
      <c r="AP470" s="73"/>
      <c r="AQ470" s="111">
        <f>AVERAGE(Table6[[#This Row],[CA1_Average]],Table6[[#This Row],[CA2_Average]],Table6[[#This Row],[MID_Average]],Table6[[#This Row],[CA3_Average]])</f>
        <v>60.375</v>
      </c>
    </row>
    <row r="471" spans="1:43" ht="30">
      <c r="A471" s="99" t="s">
        <v>947</v>
      </c>
      <c r="B471" s="82" t="s">
        <v>948</v>
      </c>
      <c r="C471" s="4" t="s">
        <v>11</v>
      </c>
      <c r="D471" s="4" t="s">
        <v>3824</v>
      </c>
      <c r="E471" s="5">
        <v>11107458</v>
      </c>
      <c r="F471" s="5">
        <v>4876793660</v>
      </c>
      <c r="G471" s="83" t="s">
        <v>3825</v>
      </c>
      <c r="H471" s="6">
        <v>6</v>
      </c>
      <c r="I471" s="84">
        <v>300</v>
      </c>
      <c r="J471" s="79">
        <v>217</v>
      </c>
      <c r="K471" s="85">
        <v>0.72</v>
      </c>
      <c r="L471" s="11">
        <v>55000</v>
      </c>
      <c r="M471" s="5">
        <v>41697</v>
      </c>
      <c r="N471" s="12">
        <f t="shared" si="70"/>
        <v>42000</v>
      </c>
      <c r="O471" s="12">
        <f t="shared" si="71"/>
        <v>13000</v>
      </c>
      <c r="P471" s="4" t="s">
        <v>2095</v>
      </c>
      <c r="Q471" s="4" t="s">
        <v>2422</v>
      </c>
      <c r="R471" s="5">
        <v>43</v>
      </c>
      <c r="S471" s="5">
        <v>59</v>
      </c>
      <c r="T471" s="5">
        <v>60</v>
      </c>
      <c r="U471" s="5">
        <v>57</v>
      </c>
      <c r="V471" s="5">
        <f t="shared" si="72"/>
        <v>219</v>
      </c>
      <c r="W471" s="5">
        <f t="shared" si="73"/>
        <v>54.75</v>
      </c>
      <c r="X471" s="5">
        <v>60</v>
      </c>
      <c r="Y471" s="5">
        <v>52</v>
      </c>
      <c r="Z471" s="5">
        <v>75</v>
      </c>
      <c r="AA471" s="5">
        <v>37</v>
      </c>
      <c r="AB471" s="5">
        <f t="shared" si="74"/>
        <v>224</v>
      </c>
      <c r="AC471" s="5">
        <f t="shared" si="75"/>
        <v>56</v>
      </c>
      <c r="AD471" s="5">
        <v>98</v>
      </c>
      <c r="AE471" s="5">
        <v>61</v>
      </c>
      <c r="AF471" s="5">
        <v>74</v>
      </c>
      <c r="AG471" s="5">
        <v>86</v>
      </c>
      <c r="AH471" s="5">
        <f t="shared" si="76"/>
        <v>319</v>
      </c>
      <c r="AI471" s="5">
        <f t="shared" si="77"/>
        <v>79.75</v>
      </c>
      <c r="AJ471" s="5">
        <v>78</v>
      </c>
      <c r="AK471" s="5">
        <v>70</v>
      </c>
      <c r="AL471" s="5">
        <v>65</v>
      </c>
      <c r="AM471" s="5">
        <v>62</v>
      </c>
      <c r="AN471" s="5">
        <f t="shared" si="78"/>
        <v>275</v>
      </c>
      <c r="AO471" s="5">
        <f t="shared" si="79"/>
        <v>68.75</v>
      </c>
      <c r="AP471" s="73"/>
      <c r="AQ471" s="111">
        <f>AVERAGE(Table6[[#This Row],[CA1_Average]],Table6[[#This Row],[CA2_Average]],Table6[[#This Row],[MID_Average]],Table6[[#This Row],[CA3_Average]])</f>
        <v>64.8125</v>
      </c>
    </row>
    <row r="472" spans="1:43" ht="30">
      <c r="A472" s="99" t="s">
        <v>949</v>
      </c>
      <c r="B472" s="82" t="s">
        <v>950</v>
      </c>
      <c r="C472" s="4" t="s">
        <v>14</v>
      </c>
      <c r="D472" s="4" t="s">
        <v>3826</v>
      </c>
      <c r="E472" s="5">
        <v>11102335</v>
      </c>
      <c r="F472" s="5">
        <v>4890336684</v>
      </c>
      <c r="G472" s="83" t="s">
        <v>3827</v>
      </c>
      <c r="H472" s="6">
        <v>6</v>
      </c>
      <c r="I472" s="84">
        <v>300</v>
      </c>
      <c r="J472" s="79">
        <v>293</v>
      </c>
      <c r="K472" s="85">
        <v>0.98</v>
      </c>
      <c r="L472" s="11">
        <v>55000</v>
      </c>
      <c r="M472" s="5">
        <v>45537</v>
      </c>
      <c r="N472" s="12">
        <f t="shared" si="70"/>
        <v>46000</v>
      </c>
      <c r="O472" s="12">
        <f t="shared" si="71"/>
        <v>9000</v>
      </c>
      <c r="P472" s="4" t="s">
        <v>1870</v>
      </c>
      <c r="Q472" s="4" t="s">
        <v>2423</v>
      </c>
      <c r="R472" s="5">
        <v>68</v>
      </c>
      <c r="S472" s="5">
        <v>57</v>
      </c>
      <c r="T472" s="5">
        <v>90</v>
      </c>
      <c r="U472" s="5">
        <v>89</v>
      </c>
      <c r="V472" s="5">
        <f t="shared" si="72"/>
        <v>304</v>
      </c>
      <c r="W472" s="5">
        <f t="shared" si="73"/>
        <v>76</v>
      </c>
      <c r="X472" s="5">
        <v>59</v>
      </c>
      <c r="Y472" s="5">
        <v>69</v>
      </c>
      <c r="Z472" s="5">
        <v>76</v>
      </c>
      <c r="AA472" s="5">
        <v>90</v>
      </c>
      <c r="AB472" s="5">
        <f t="shared" si="74"/>
        <v>294</v>
      </c>
      <c r="AC472" s="5">
        <f t="shared" si="75"/>
        <v>73.5</v>
      </c>
      <c r="AD472" s="5">
        <v>92</v>
      </c>
      <c r="AE472" s="5">
        <v>90</v>
      </c>
      <c r="AF472" s="5">
        <v>92</v>
      </c>
      <c r="AG472" s="5">
        <v>77</v>
      </c>
      <c r="AH472" s="5">
        <f t="shared" si="76"/>
        <v>351</v>
      </c>
      <c r="AI472" s="5">
        <f t="shared" si="77"/>
        <v>87.75</v>
      </c>
      <c r="AJ472" s="5">
        <v>43</v>
      </c>
      <c r="AK472" s="5">
        <v>97</v>
      </c>
      <c r="AL472" s="5">
        <v>76</v>
      </c>
      <c r="AM472" s="5">
        <v>61</v>
      </c>
      <c r="AN472" s="5">
        <f t="shared" si="78"/>
        <v>277</v>
      </c>
      <c r="AO472" s="5">
        <f t="shared" si="79"/>
        <v>69.25</v>
      </c>
      <c r="AP472" s="73"/>
      <c r="AQ472" s="111">
        <f>AVERAGE(Table6[[#This Row],[CA1_Average]],Table6[[#This Row],[CA2_Average]],Table6[[#This Row],[MID_Average]],Table6[[#This Row],[CA3_Average]])</f>
        <v>76.625</v>
      </c>
    </row>
    <row r="473" spans="1:43" ht="30">
      <c r="A473" s="99" t="s">
        <v>951</v>
      </c>
      <c r="B473" s="82" t="s">
        <v>952</v>
      </c>
      <c r="C473" s="4" t="s">
        <v>11</v>
      </c>
      <c r="D473" s="4" t="s">
        <v>3828</v>
      </c>
      <c r="E473" s="5">
        <v>11103048</v>
      </c>
      <c r="F473" s="5">
        <v>4893176045</v>
      </c>
      <c r="G473" s="83" t="s">
        <v>3829</v>
      </c>
      <c r="H473" s="6">
        <v>6</v>
      </c>
      <c r="I473" s="84">
        <v>300</v>
      </c>
      <c r="J473" s="79">
        <v>236</v>
      </c>
      <c r="K473" s="85">
        <v>0.79</v>
      </c>
      <c r="L473" s="11">
        <v>55000</v>
      </c>
      <c r="M473" s="5">
        <v>43469</v>
      </c>
      <c r="N473" s="12">
        <f t="shared" si="70"/>
        <v>43500</v>
      </c>
      <c r="O473" s="12">
        <f t="shared" si="71"/>
        <v>11500</v>
      </c>
      <c r="P473" s="4" t="s">
        <v>1872</v>
      </c>
      <c r="Q473" s="4" t="s">
        <v>2424</v>
      </c>
      <c r="R473" s="5">
        <v>73</v>
      </c>
      <c r="S473" s="5">
        <v>55</v>
      </c>
      <c r="T473" s="5">
        <v>71</v>
      </c>
      <c r="U473" s="5">
        <v>51</v>
      </c>
      <c r="V473" s="5">
        <f t="shared" si="72"/>
        <v>250</v>
      </c>
      <c r="W473" s="5">
        <f t="shared" si="73"/>
        <v>62.5</v>
      </c>
      <c r="X473" s="5">
        <v>44</v>
      </c>
      <c r="Y473" s="5">
        <v>70</v>
      </c>
      <c r="Z473" s="5">
        <v>84</v>
      </c>
      <c r="AA473" s="5">
        <v>52</v>
      </c>
      <c r="AB473" s="5">
        <f t="shared" si="74"/>
        <v>250</v>
      </c>
      <c r="AC473" s="5">
        <f t="shared" si="75"/>
        <v>62.5</v>
      </c>
      <c r="AD473" s="5">
        <v>65</v>
      </c>
      <c r="AE473" s="5">
        <v>80</v>
      </c>
      <c r="AF473" s="5">
        <v>88</v>
      </c>
      <c r="AG473" s="5">
        <v>53</v>
      </c>
      <c r="AH473" s="5">
        <f t="shared" si="76"/>
        <v>286</v>
      </c>
      <c r="AI473" s="5">
        <f t="shared" si="77"/>
        <v>71.5</v>
      </c>
      <c r="AJ473" s="5">
        <v>93</v>
      </c>
      <c r="AK473" s="5">
        <v>42</v>
      </c>
      <c r="AL473" s="5">
        <v>47</v>
      </c>
      <c r="AM473" s="5">
        <v>96</v>
      </c>
      <c r="AN473" s="5">
        <f t="shared" si="78"/>
        <v>278</v>
      </c>
      <c r="AO473" s="5">
        <f t="shared" si="79"/>
        <v>69.5</v>
      </c>
      <c r="AP473" s="73"/>
      <c r="AQ473" s="111">
        <f>AVERAGE(Table6[[#This Row],[CA1_Average]],Table6[[#This Row],[CA2_Average]],Table6[[#This Row],[MID_Average]],Table6[[#This Row],[CA3_Average]])</f>
        <v>66.5</v>
      </c>
    </row>
    <row r="474" spans="1:43" ht="30">
      <c r="A474" s="99" t="s">
        <v>953</v>
      </c>
      <c r="B474" s="82" t="s">
        <v>954</v>
      </c>
      <c r="C474" s="4" t="s">
        <v>11</v>
      </c>
      <c r="D474" s="4" t="s">
        <v>3830</v>
      </c>
      <c r="E474" s="5">
        <v>11106095</v>
      </c>
      <c r="F474" s="5">
        <v>4918944427</v>
      </c>
      <c r="G474" s="83" t="s">
        <v>3831</v>
      </c>
      <c r="H474" s="6">
        <v>6</v>
      </c>
      <c r="I474" s="84">
        <v>300</v>
      </c>
      <c r="J474" s="79">
        <v>272</v>
      </c>
      <c r="K474" s="85">
        <v>0.91</v>
      </c>
      <c r="L474" s="11">
        <v>55000</v>
      </c>
      <c r="M474" s="5">
        <v>43395</v>
      </c>
      <c r="N474" s="12">
        <f t="shared" si="70"/>
        <v>43500</v>
      </c>
      <c r="O474" s="12">
        <f t="shared" si="71"/>
        <v>11500</v>
      </c>
      <c r="P474" s="4" t="s">
        <v>1874</v>
      </c>
      <c r="Q474" s="4" t="s">
        <v>2425</v>
      </c>
      <c r="R474" s="5">
        <v>71</v>
      </c>
      <c r="S474" s="5">
        <v>53</v>
      </c>
      <c r="T474" s="5">
        <v>95</v>
      </c>
      <c r="U474" s="5">
        <v>83</v>
      </c>
      <c r="V474" s="5">
        <f t="shared" si="72"/>
        <v>302</v>
      </c>
      <c r="W474" s="5">
        <f t="shared" si="73"/>
        <v>75.5</v>
      </c>
      <c r="X474" s="5">
        <v>83</v>
      </c>
      <c r="Y474" s="5">
        <v>55</v>
      </c>
      <c r="Z474" s="5">
        <v>45</v>
      </c>
      <c r="AA474" s="5">
        <v>57</v>
      </c>
      <c r="AB474" s="5">
        <f t="shared" si="74"/>
        <v>240</v>
      </c>
      <c r="AC474" s="5">
        <f t="shared" si="75"/>
        <v>60</v>
      </c>
      <c r="AD474" s="5">
        <v>47</v>
      </c>
      <c r="AE474" s="5">
        <v>54</v>
      </c>
      <c r="AF474" s="5">
        <v>75</v>
      </c>
      <c r="AG474" s="5">
        <v>47</v>
      </c>
      <c r="AH474" s="5">
        <f t="shared" si="76"/>
        <v>223</v>
      </c>
      <c r="AI474" s="5">
        <f t="shared" si="77"/>
        <v>55.75</v>
      </c>
      <c r="AJ474" s="5">
        <v>48</v>
      </c>
      <c r="AK474" s="5">
        <v>43</v>
      </c>
      <c r="AL474" s="5">
        <v>75</v>
      </c>
      <c r="AM474" s="5">
        <v>45</v>
      </c>
      <c r="AN474" s="5">
        <f t="shared" si="78"/>
        <v>211</v>
      </c>
      <c r="AO474" s="5">
        <f t="shared" si="79"/>
        <v>52.75</v>
      </c>
      <c r="AP474" s="73"/>
      <c r="AQ474" s="111">
        <f>AVERAGE(Table6[[#This Row],[CA1_Average]],Table6[[#This Row],[CA2_Average]],Table6[[#This Row],[MID_Average]],Table6[[#This Row],[CA3_Average]])</f>
        <v>61</v>
      </c>
    </row>
    <row r="475" spans="1:43" ht="30">
      <c r="A475" s="99" t="s">
        <v>955</v>
      </c>
      <c r="B475" s="82" t="s">
        <v>956</v>
      </c>
      <c r="C475" s="4" t="s">
        <v>14</v>
      </c>
      <c r="D475" s="4" t="s">
        <v>3832</v>
      </c>
      <c r="E475" s="5">
        <v>11100946</v>
      </c>
      <c r="F475" s="5">
        <v>4921693441</v>
      </c>
      <c r="G475" s="83" t="s">
        <v>3833</v>
      </c>
      <c r="H475" s="6">
        <v>6</v>
      </c>
      <c r="I475" s="84">
        <v>300</v>
      </c>
      <c r="J475" s="79">
        <v>255</v>
      </c>
      <c r="K475" s="85">
        <v>0.85</v>
      </c>
      <c r="L475" s="11">
        <v>55000</v>
      </c>
      <c r="M475" s="5">
        <v>45125</v>
      </c>
      <c r="N475" s="12">
        <f t="shared" si="70"/>
        <v>45500</v>
      </c>
      <c r="O475" s="12">
        <f t="shared" si="71"/>
        <v>9500</v>
      </c>
      <c r="P475" s="4" t="s">
        <v>1920</v>
      </c>
      <c r="Q475" s="4" t="s">
        <v>2426</v>
      </c>
      <c r="R475" s="5">
        <v>65</v>
      </c>
      <c r="S475" s="5">
        <v>76</v>
      </c>
      <c r="T475" s="5">
        <v>75</v>
      </c>
      <c r="U475" s="5">
        <v>75</v>
      </c>
      <c r="V475" s="5">
        <f t="shared" si="72"/>
        <v>291</v>
      </c>
      <c r="W475" s="5">
        <f t="shared" si="73"/>
        <v>72.75</v>
      </c>
      <c r="X475" s="5">
        <v>76</v>
      </c>
      <c r="Y475" s="5">
        <v>35</v>
      </c>
      <c r="Z475" s="5">
        <v>36</v>
      </c>
      <c r="AA475" s="5">
        <v>91</v>
      </c>
      <c r="AB475" s="5">
        <f t="shared" si="74"/>
        <v>238</v>
      </c>
      <c r="AC475" s="5">
        <f t="shared" si="75"/>
        <v>59.5</v>
      </c>
      <c r="AD475" s="5">
        <v>51</v>
      </c>
      <c r="AE475" s="5">
        <v>39</v>
      </c>
      <c r="AF475" s="5">
        <v>89</v>
      </c>
      <c r="AG475" s="5">
        <v>74</v>
      </c>
      <c r="AH475" s="5">
        <f t="shared" si="76"/>
        <v>253</v>
      </c>
      <c r="AI475" s="5">
        <f t="shared" si="77"/>
        <v>63.25</v>
      </c>
      <c r="AJ475" s="5">
        <v>55</v>
      </c>
      <c r="AK475" s="5">
        <v>60</v>
      </c>
      <c r="AL475" s="5">
        <v>86</v>
      </c>
      <c r="AM475" s="5">
        <v>59</v>
      </c>
      <c r="AN475" s="5">
        <f t="shared" si="78"/>
        <v>260</v>
      </c>
      <c r="AO475" s="5">
        <f t="shared" si="79"/>
        <v>65</v>
      </c>
      <c r="AP475" s="73"/>
      <c r="AQ475" s="111">
        <f>AVERAGE(Table6[[#This Row],[CA1_Average]],Table6[[#This Row],[CA2_Average]],Table6[[#This Row],[MID_Average]],Table6[[#This Row],[CA3_Average]])</f>
        <v>65.125</v>
      </c>
    </row>
    <row r="476" spans="1:43" ht="30">
      <c r="A476" s="99" t="s">
        <v>957</v>
      </c>
      <c r="B476" s="82" t="s">
        <v>958</v>
      </c>
      <c r="C476" s="4" t="s">
        <v>14</v>
      </c>
      <c r="D476" s="4" t="s">
        <v>3834</v>
      </c>
      <c r="E476" s="5">
        <v>11107125</v>
      </c>
      <c r="F476" s="5">
        <v>4930314109</v>
      </c>
      <c r="G476" s="83" t="s">
        <v>3835</v>
      </c>
      <c r="H476" s="6">
        <v>6</v>
      </c>
      <c r="I476" s="84">
        <v>300</v>
      </c>
      <c r="J476" s="79">
        <v>229</v>
      </c>
      <c r="K476" s="85">
        <v>0.76</v>
      </c>
      <c r="L476" s="11">
        <v>55000</v>
      </c>
      <c r="M476" s="5">
        <v>47068</v>
      </c>
      <c r="N476" s="12">
        <f t="shared" si="70"/>
        <v>47500</v>
      </c>
      <c r="O476" s="12">
        <f t="shared" si="71"/>
        <v>7500</v>
      </c>
      <c r="P476" s="4" t="s">
        <v>1876</v>
      </c>
      <c r="Q476" s="4" t="s">
        <v>2427</v>
      </c>
      <c r="R476" s="5">
        <v>92</v>
      </c>
      <c r="S476" s="5">
        <v>84</v>
      </c>
      <c r="T476" s="5">
        <v>69</v>
      </c>
      <c r="U476" s="5">
        <v>67</v>
      </c>
      <c r="V476" s="5">
        <f t="shared" si="72"/>
        <v>312</v>
      </c>
      <c r="W476" s="5">
        <f t="shared" si="73"/>
        <v>78</v>
      </c>
      <c r="X476" s="5">
        <v>81</v>
      </c>
      <c r="Y476" s="5">
        <v>37</v>
      </c>
      <c r="Z476" s="5">
        <v>43</v>
      </c>
      <c r="AA476" s="5">
        <v>46</v>
      </c>
      <c r="AB476" s="5">
        <f t="shared" si="74"/>
        <v>207</v>
      </c>
      <c r="AC476" s="5">
        <f t="shared" si="75"/>
        <v>51.75</v>
      </c>
      <c r="AD476" s="5">
        <v>57</v>
      </c>
      <c r="AE476" s="5">
        <v>86</v>
      </c>
      <c r="AF476" s="5">
        <v>95</v>
      </c>
      <c r="AG476" s="5">
        <v>63</v>
      </c>
      <c r="AH476" s="5">
        <f t="shared" si="76"/>
        <v>301</v>
      </c>
      <c r="AI476" s="5">
        <f t="shared" si="77"/>
        <v>75.25</v>
      </c>
      <c r="AJ476" s="5">
        <v>40</v>
      </c>
      <c r="AK476" s="5">
        <v>48</v>
      </c>
      <c r="AL476" s="5">
        <v>47</v>
      </c>
      <c r="AM476" s="5">
        <v>41</v>
      </c>
      <c r="AN476" s="5">
        <f t="shared" si="78"/>
        <v>176</v>
      </c>
      <c r="AO476" s="5">
        <f t="shared" si="79"/>
        <v>44</v>
      </c>
      <c r="AP476" s="73"/>
      <c r="AQ476" s="111">
        <f>AVERAGE(Table6[[#This Row],[CA1_Average]],Table6[[#This Row],[CA2_Average]],Table6[[#This Row],[MID_Average]],Table6[[#This Row],[CA3_Average]])</f>
        <v>62.25</v>
      </c>
    </row>
    <row r="477" spans="1:43" ht="30">
      <c r="A477" s="99" t="s">
        <v>959</v>
      </c>
      <c r="B477" s="82" t="s">
        <v>960</v>
      </c>
      <c r="C477" s="4" t="s">
        <v>14</v>
      </c>
      <c r="D477" s="4" t="s">
        <v>3836</v>
      </c>
      <c r="E477" s="5">
        <v>11104526</v>
      </c>
      <c r="F477" s="5">
        <v>4954166442</v>
      </c>
      <c r="G477" s="83" t="s">
        <v>3837</v>
      </c>
      <c r="H477" s="6">
        <v>6</v>
      </c>
      <c r="I477" s="84">
        <v>300</v>
      </c>
      <c r="J477" s="79">
        <v>262</v>
      </c>
      <c r="K477" s="85">
        <v>0.87</v>
      </c>
      <c r="L477" s="11">
        <v>55000</v>
      </c>
      <c r="M477" s="5">
        <v>47870</v>
      </c>
      <c r="N477" s="12">
        <f t="shared" si="70"/>
        <v>48000</v>
      </c>
      <c r="O477" s="12">
        <f t="shared" si="71"/>
        <v>7000</v>
      </c>
      <c r="P477" s="4" t="s">
        <v>2193</v>
      </c>
      <c r="Q477" s="4" t="s">
        <v>2428</v>
      </c>
      <c r="R477" s="5">
        <v>36</v>
      </c>
      <c r="S477" s="5">
        <v>64</v>
      </c>
      <c r="T477" s="5">
        <v>97</v>
      </c>
      <c r="U477" s="5">
        <v>38</v>
      </c>
      <c r="V477" s="5">
        <f t="shared" si="72"/>
        <v>235</v>
      </c>
      <c r="W477" s="5">
        <f t="shared" si="73"/>
        <v>58.75</v>
      </c>
      <c r="X477" s="5">
        <v>52</v>
      </c>
      <c r="Y477" s="5">
        <v>49</v>
      </c>
      <c r="Z477" s="5">
        <v>35</v>
      </c>
      <c r="AA477" s="5">
        <v>68</v>
      </c>
      <c r="AB477" s="5">
        <f t="shared" si="74"/>
        <v>204</v>
      </c>
      <c r="AC477" s="5">
        <f t="shared" si="75"/>
        <v>51</v>
      </c>
      <c r="AD477" s="5">
        <v>97</v>
      </c>
      <c r="AE477" s="5">
        <v>93</v>
      </c>
      <c r="AF477" s="5">
        <v>91</v>
      </c>
      <c r="AG477" s="5">
        <v>78</v>
      </c>
      <c r="AH477" s="5">
        <f t="shared" si="76"/>
        <v>359</v>
      </c>
      <c r="AI477" s="5">
        <f t="shared" si="77"/>
        <v>89.75</v>
      </c>
      <c r="AJ477" s="5">
        <v>41</v>
      </c>
      <c r="AK477" s="5">
        <v>54</v>
      </c>
      <c r="AL477" s="5">
        <v>61</v>
      </c>
      <c r="AM477" s="5">
        <v>53</v>
      </c>
      <c r="AN477" s="5">
        <f t="shared" si="78"/>
        <v>209</v>
      </c>
      <c r="AO477" s="5">
        <f t="shared" si="79"/>
        <v>52.25</v>
      </c>
      <c r="AP477" s="73"/>
      <c r="AQ477" s="111">
        <f>AVERAGE(Table6[[#This Row],[CA1_Average]],Table6[[#This Row],[CA2_Average]],Table6[[#This Row],[MID_Average]],Table6[[#This Row],[CA3_Average]])</f>
        <v>62.9375</v>
      </c>
    </row>
    <row r="478" spans="1:43" ht="30">
      <c r="A478" s="99" t="s">
        <v>961</v>
      </c>
      <c r="B478" s="82" t="s">
        <v>962</v>
      </c>
      <c r="C478" s="4" t="s">
        <v>11</v>
      </c>
      <c r="D478" s="4" t="s">
        <v>3838</v>
      </c>
      <c r="E478" s="5">
        <v>11108173</v>
      </c>
      <c r="F478" s="5">
        <v>4971365106</v>
      </c>
      <c r="G478" s="83" t="s">
        <v>3839</v>
      </c>
      <c r="H478" s="6">
        <v>6</v>
      </c>
      <c r="I478" s="84">
        <v>300</v>
      </c>
      <c r="J478" s="79">
        <v>234</v>
      </c>
      <c r="K478" s="85">
        <v>0.78</v>
      </c>
      <c r="L478" s="11">
        <v>55000</v>
      </c>
      <c r="M478" s="5">
        <v>49752</v>
      </c>
      <c r="N478" s="12">
        <f t="shared" si="70"/>
        <v>50000</v>
      </c>
      <c r="O478" s="12">
        <f t="shared" si="71"/>
        <v>5000</v>
      </c>
      <c r="P478" s="4" t="s">
        <v>2135</v>
      </c>
      <c r="Q478" s="4" t="s">
        <v>2429</v>
      </c>
      <c r="R478" s="5">
        <v>66</v>
      </c>
      <c r="S478" s="5">
        <v>71</v>
      </c>
      <c r="T478" s="5">
        <v>54</v>
      </c>
      <c r="U478" s="5">
        <v>62</v>
      </c>
      <c r="V478" s="5">
        <f t="shared" si="72"/>
        <v>253</v>
      </c>
      <c r="W478" s="5">
        <f t="shared" si="73"/>
        <v>63.25</v>
      </c>
      <c r="X478" s="5">
        <v>75</v>
      </c>
      <c r="Y478" s="5">
        <v>85</v>
      </c>
      <c r="Z478" s="5">
        <v>37</v>
      </c>
      <c r="AA478" s="5">
        <v>87</v>
      </c>
      <c r="AB478" s="5">
        <f t="shared" si="74"/>
        <v>284</v>
      </c>
      <c r="AC478" s="5">
        <f t="shared" si="75"/>
        <v>71</v>
      </c>
      <c r="AD478" s="5">
        <v>58</v>
      </c>
      <c r="AE478" s="5">
        <v>78</v>
      </c>
      <c r="AF478" s="5">
        <v>65</v>
      </c>
      <c r="AG478" s="5">
        <v>93</v>
      </c>
      <c r="AH478" s="5">
        <f t="shared" si="76"/>
        <v>294</v>
      </c>
      <c r="AI478" s="5">
        <f t="shared" si="77"/>
        <v>73.5</v>
      </c>
      <c r="AJ478" s="5">
        <v>39</v>
      </c>
      <c r="AK478" s="5">
        <v>73</v>
      </c>
      <c r="AL478" s="5">
        <v>73</v>
      </c>
      <c r="AM478" s="5">
        <v>41</v>
      </c>
      <c r="AN478" s="5">
        <f t="shared" si="78"/>
        <v>226</v>
      </c>
      <c r="AO478" s="5">
        <f t="shared" si="79"/>
        <v>56.5</v>
      </c>
      <c r="AP478" s="73"/>
      <c r="AQ478" s="111">
        <f>AVERAGE(Table6[[#This Row],[CA1_Average]],Table6[[#This Row],[CA2_Average]],Table6[[#This Row],[MID_Average]],Table6[[#This Row],[CA3_Average]])</f>
        <v>66.0625</v>
      </c>
    </row>
    <row r="479" spans="1:43" ht="30">
      <c r="A479" s="99" t="s">
        <v>963</v>
      </c>
      <c r="B479" s="82" t="s">
        <v>964</v>
      </c>
      <c r="C479" s="4" t="s">
        <v>14</v>
      </c>
      <c r="D479" s="4" t="s">
        <v>3840</v>
      </c>
      <c r="E479" s="5">
        <v>11106667</v>
      </c>
      <c r="F479" s="5">
        <v>4977830173</v>
      </c>
      <c r="G479" s="83" t="s">
        <v>3841</v>
      </c>
      <c r="H479" s="6">
        <v>6</v>
      </c>
      <c r="I479" s="84">
        <v>300</v>
      </c>
      <c r="J479" s="79">
        <v>203</v>
      </c>
      <c r="K479" s="85">
        <v>0.68</v>
      </c>
      <c r="L479" s="11">
        <v>55000</v>
      </c>
      <c r="M479" s="5">
        <v>41341</v>
      </c>
      <c r="N479" s="12">
        <f t="shared" si="70"/>
        <v>41500</v>
      </c>
      <c r="O479" s="12">
        <f t="shared" si="71"/>
        <v>13500</v>
      </c>
      <c r="P479" s="4" t="s">
        <v>1964</v>
      </c>
      <c r="Q479" s="4" t="s">
        <v>2430</v>
      </c>
      <c r="R479" s="5">
        <v>63</v>
      </c>
      <c r="S479" s="5">
        <v>72</v>
      </c>
      <c r="T479" s="5">
        <v>65</v>
      </c>
      <c r="U479" s="5">
        <v>87</v>
      </c>
      <c r="V479" s="5">
        <f t="shared" si="72"/>
        <v>287</v>
      </c>
      <c r="W479" s="5">
        <f t="shared" si="73"/>
        <v>71.75</v>
      </c>
      <c r="X479" s="5">
        <v>41</v>
      </c>
      <c r="Y479" s="5">
        <v>41</v>
      </c>
      <c r="Z479" s="5">
        <v>73</v>
      </c>
      <c r="AA479" s="5">
        <v>95</v>
      </c>
      <c r="AB479" s="5">
        <f t="shared" si="74"/>
        <v>250</v>
      </c>
      <c r="AC479" s="5">
        <f t="shared" si="75"/>
        <v>62.5</v>
      </c>
      <c r="AD479" s="5">
        <v>66</v>
      </c>
      <c r="AE479" s="5">
        <v>50</v>
      </c>
      <c r="AF479" s="5">
        <v>48</v>
      </c>
      <c r="AG479" s="5">
        <v>42</v>
      </c>
      <c r="AH479" s="5">
        <f t="shared" si="76"/>
        <v>206</v>
      </c>
      <c r="AI479" s="5">
        <f t="shared" si="77"/>
        <v>51.5</v>
      </c>
      <c r="AJ479" s="5">
        <v>35</v>
      </c>
      <c r="AK479" s="5">
        <v>99</v>
      </c>
      <c r="AL479" s="5">
        <v>68</v>
      </c>
      <c r="AM479" s="5">
        <v>48</v>
      </c>
      <c r="AN479" s="5">
        <f t="shared" si="78"/>
        <v>250</v>
      </c>
      <c r="AO479" s="5">
        <f t="shared" si="79"/>
        <v>62.5</v>
      </c>
      <c r="AP479" s="73"/>
      <c r="AQ479" s="111">
        <f>AVERAGE(Table6[[#This Row],[CA1_Average]],Table6[[#This Row],[CA2_Average]],Table6[[#This Row],[MID_Average]],Table6[[#This Row],[CA3_Average]])</f>
        <v>62.0625</v>
      </c>
    </row>
    <row r="480" spans="1:43" ht="30">
      <c r="A480" s="99" t="s">
        <v>965</v>
      </c>
      <c r="B480" s="82" t="s">
        <v>966</v>
      </c>
      <c r="C480" s="4" t="s">
        <v>14</v>
      </c>
      <c r="D480" s="4" t="s">
        <v>3842</v>
      </c>
      <c r="E480" s="5">
        <v>11103807</v>
      </c>
      <c r="F480" s="5">
        <v>5045957988</v>
      </c>
      <c r="G480" s="83" t="s">
        <v>3843</v>
      </c>
      <c r="H480" s="6">
        <v>6</v>
      </c>
      <c r="I480" s="84">
        <v>300</v>
      </c>
      <c r="J480" s="79">
        <v>274</v>
      </c>
      <c r="K480" s="85">
        <v>0.91</v>
      </c>
      <c r="L480" s="11">
        <v>55000</v>
      </c>
      <c r="M480" s="5">
        <v>49190</v>
      </c>
      <c r="N480" s="12">
        <f t="shared" si="70"/>
        <v>49500</v>
      </c>
      <c r="O480" s="12">
        <f t="shared" si="71"/>
        <v>5500</v>
      </c>
      <c r="P480" s="4" t="s">
        <v>2249</v>
      </c>
      <c r="Q480" s="4" t="s">
        <v>2431</v>
      </c>
      <c r="R480" s="5">
        <v>37</v>
      </c>
      <c r="S480" s="5">
        <v>93</v>
      </c>
      <c r="T480" s="5">
        <v>75</v>
      </c>
      <c r="U480" s="5">
        <v>72</v>
      </c>
      <c r="V480" s="5">
        <f t="shared" si="72"/>
        <v>277</v>
      </c>
      <c r="W480" s="5">
        <f t="shared" si="73"/>
        <v>69.25</v>
      </c>
      <c r="X480" s="5">
        <v>84</v>
      </c>
      <c r="Y480" s="5">
        <v>95</v>
      </c>
      <c r="Z480" s="5">
        <v>56</v>
      </c>
      <c r="AA480" s="5">
        <v>44</v>
      </c>
      <c r="AB480" s="5">
        <f t="shared" si="74"/>
        <v>279</v>
      </c>
      <c r="AC480" s="5">
        <f t="shared" si="75"/>
        <v>69.75</v>
      </c>
      <c r="AD480" s="5">
        <v>48</v>
      </c>
      <c r="AE480" s="5">
        <v>54</v>
      </c>
      <c r="AF480" s="5">
        <v>85</v>
      </c>
      <c r="AG480" s="5">
        <v>39</v>
      </c>
      <c r="AH480" s="5">
        <f t="shared" si="76"/>
        <v>226</v>
      </c>
      <c r="AI480" s="5">
        <f t="shared" si="77"/>
        <v>56.5</v>
      </c>
      <c r="AJ480" s="5">
        <v>54</v>
      </c>
      <c r="AK480" s="5">
        <v>39</v>
      </c>
      <c r="AL480" s="5">
        <v>58</v>
      </c>
      <c r="AM480" s="5">
        <v>87</v>
      </c>
      <c r="AN480" s="5">
        <f t="shared" si="78"/>
        <v>238</v>
      </c>
      <c r="AO480" s="5">
        <f t="shared" si="79"/>
        <v>59.5</v>
      </c>
      <c r="AP480" s="73"/>
      <c r="AQ480" s="111">
        <f>AVERAGE(Table6[[#This Row],[CA1_Average]],Table6[[#This Row],[CA2_Average]],Table6[[#This Row],[MID_Average]],Table6[[#This Row],[CA3_Average]])</f>
        <v>63.75</v>
      </c>
    </row>
    <row r="481" spans="1:43" ht="30">
      <c r="A481" s="99" t="s">
        <v>967</v>
      </c>
      <c r="B481" s="82" t="s">
        <v>968</v>
      </c>
      <c r="C481" s="4" t="s">
        <v>14</v>
      </c>
      <c r="D481" s="4" t="s">
        <v>3844</v>
      </c>
      <c r="E481" s="5">
        <v>11105148</v>
      </c>
      <c r="F481" s="5">
        <v>5054890977</v>
      </c>
      <c r="G481" s="83" t="s">
        <v>3845</v>
      </c>
      <c r="H481" s="6">
        <v>6</v>
      </c>
      <c r="I481" s="84">
        <v>300</v>
      </c>
      <c r="J481" s="79">
        <v>215</v>
      </c>
      <c r="K481" s="85">
        <v>0.72</v>
      </c>
      <c r="L481" s="11">
        <v>55000</v>
      </c>
      <c r="M481" s="5">
        <v>43158</v>
      </c>
      <c r="N481" s="12">
        <f t="shared" si="70"/>
        <v>43500</v>
      </c>
      <c r="O481" s="12">
        <f t="shared" si="71"/>
        <v>11500</v>
      </c>
      <c r="P481" s="4" t="s">
        <v>1886</v>
      </c>
      <c r="Q481" s="4" t="s">
        <v>2432</v>
      </c>
      <c r="R481" s="5">
        <v>53</v>
      </c>
      <c r="S481" s="5">
        <v>97</v>
      </c>
      <c r="T481" s="5">
        <v>66</v>
      </c>
      <c r="U481" s="5">
        <v>52</v>
      </c>
      <c r="V481" s="5">
        <f t="shared" si="72"/>
        <v>268</v>
      </c>
      <c r="W481" s="5">
        <f t="shared" si="73"/>
        <v>67</v>
      </c>
      <c r="X481" s="5">
        <v>50</v>
      </c>
      <c r="Y481" s="5">
        <v>48</v>
      </c>
      <c r="Z481" s="5">
        <v>52</v>
      </c>
      <c r="AA481" s="5">
        <v>68</v>
      </c>
      <c r="AB481" s="5">
        <f t="shared" si="74"/>
        <v>218</v>
      </c>
      <c r="AC481" s="5">
        <f t="shared" si="75"/>
        <v>54.5</v>
      </c>
      <c r="AD481" s="5">
        <v>86</v>
      </c>
      <c r="AE481" s="5">
        <v>78</v>
      </c>
      <c r="AF481" s="5">
        <v>77</v>
      </c>
      <c r="AG481" s="5">
        <v>38</v>
      </c>
      <c r="AH481" s="5">
        <f t="shared" si="76"/>
        <v>279</v>
      </c>
      <c r="AI481" s="5">
        <f t="shared" si="77"/>
        <v>69.75</v>
      </c>
      <c r="AJ481" s="5">
        <v>80</v>
      </c>
      <c r="AK481" s="5">
        <v>81</v>
      </c>
      <c r="AL481" s="5">
        <v>51</v>
      </c>
      <c r="AM481" s="5">
        <v>35</v>
      </c>
      <c r="AN481" s="5">
        <f t="shared" si="78"/>
        <v>247</v>
      </c>
      <c r="AO481" s="5">
        <f t="shared" si="79"/>
        <v>61.75</v>
      </c>
      <c r="AP481" s="73"/>
      <c r="AQ481" s="111">
        <f>AVERAGE(Table6[[#This Row],[CA1_Average]],Table6[[#This Row],[CA2_Average]],Table6[[#This Row],[MID_Average]],Table6[[#This Row],[CA3_Average]])</f>
        <v>63.25</v>
      </c>
    </row>
    <row r="482" spans="1:43" ht="30">
      <c r="A482" s="99" t="s">
        <v>969</v>
      </c>
      <c r="B482" s="82" t="s">
        <v>970</v>
      </c>
      <c r="C482" s="4" t="s">
        <v>11</v>
      </c>
      <c r="D482" s="4" t="s">
        <v>3846</v>
      </c>
      <c r="E482" s="5">
        <v>11104352</v>
      </c>
      <c r="F482" s="5">
        <v>5057341172</v>
      </c>
      <c r="G482" s="83" t="s">
        <v>3847</v>
      </c>
      <c r="H482" s="6">
        <v>6</v>
      </c>
      <c r="I482" s="84">
        <v>300</v>
      </c>
      <c r="J482" s="79">
        <v>252</v>
      </c>
      <c r="K482" s="85">
        <v>0.84</v>
      </c>
      <c r="L482" s="11">
        <v>55000</v>
      </c>
      <c r="M482" s="5">
        <v>45026</v>
      </c>
      <c r="N482" s="12">
        <f t="shared" si="70"/>
        <v>45500</v>
      </c>
      <c r="O482" s="12">
        <f t="shared" si="71"/>
        <v>9500</v>
      </c>
      <c r="P482" s="4" t="s">
        <v>2225</v>
      </c>
      <c r="Q482" s="4" t="s">
        <v>2433</v>
      </c>
      <c r="R482" s="5">
        <v>77</v>
      </c>
      <c r="S482" s="5">
        <v>89</v>
      </c>
      <c r="T482" s="5">
        <v>40</v>
      </c>
      <c r="U482" s="5">
        <v>78</v>
      </c>
      <c r="V482" s="5">
        <f t="shared" si="72"/>
        <v>284</v>
      </c>
      <c r="W482" s="5">
        <f t="shared" si="73"/>
        <v>71</v>
      </c>
      <c r="X482" s="5">
        <v>83</v>
      </c>
      <c r="Y482" s="5">
        <v>85</v>
      </c>
      <c r="Z482" s="5">
        <v>42</v>
      </c>
      <c r="AA482" s="5">
        <v>91</v>
      </c>
      <c r="AB482" s="5">
        <f t="shared" si="74"/>
        <v>301</v>
      </c>
      <c r="AC482" s="5">
        <f t="shared" si="75"/>
        <v>75.25</v>
      </c>
      <c r="AD482" s="5">
        <v>70</v>
      </c>
      <c r="AE482" s="5">
        <v>46</v>
      </c>
      <c r="AF482" s="5">
        <v>44</v>
      </c>
      <c r="AG482" s="5">
        <v>53</v>
      </c>
      <c r="AH482" s="5">
        <f t="shared" si="76"/>
        <v>213</v>
      </c>
      <c r="AI482" s="5">
        <f t="shared" si="77"/>
        <v>53.25</v>
      </c>
      <c r="AJ482" s="5">
        <v>92</v>
      </c>
      <c r="AK482" s="5">
        <v>68</v>
      </c>
      <c r="AL482" s="5">
        <v>57</v>
      </c>
      <c r="AM482" s="5">
        <v>49</v>
      </c>
      <c r="AN482" s="5">
        <f t="shared" si="78"/>
        <v>266</v>
      </c>
      <c r="AO482" s="5">
        <f t="shared" si="79"/>
        <v>66.5</v>
      </c>
      <c r="AP482" s="73"/>
      <c r="AQ482" s="111">
        <f>AVERAGE(Table6[[#This Row],[CA1_Average]],Table6[[#This Row],[CA2_Average]],Table6[[#This Row],[MID_Average]],Table6[[#This Row],[CA3_Average]])</f>
        <v>66.5</v>
      </c>
    </row>
    <row r="483" spans="1:43" ht="30">
      <c r="A483" s="99" t="s">
        <v>971</v>
      </c>
      <c r="B483" s="82" t="s">
        <v>972</v>
      </c>
      <c r="C483" s="4" t="s">
        <v>11</v>
      </c>
      <c r="D483" s="4" t="s">
        <v>3848</v>
      </c>
      <c r="E483" s="5">
        <v>11106681</v>
      </c>
      <c r="F483" s="5">
        <v>5057791992</v>
      </c>
      <c r="G483" s="83" t="s">
        <v>3849</v>
      </c>
      <c r="H483" s="6">
        <v>6</v>
      </c>
      <c r="I483" s="84">
        <v>300</v>
      </c>
      <c r="J483" s="79">
        <v>194</v>
      </c>
      <c r="K483" s="85">
        <v>0.65</v>
      </c>
      <c r="L483" s="11">
        <v>55000</v>
      </c>
      <c r="M483" s="5">
        <v>49571</v>
      </c>
      <c r="N483" s="12">
        <f t="shared" si="70"/>
        <v>50000</v>
      </c>
      <c r="O483" s="12">
        <f t="shared" si="71"/>
        <v>5000</v>
      </c>
      <c r="P483" s="4" t="s">
        <v>1846</v>
      </c>
      <c r="Q483" s="4" t="s">
        <v>2434</v>
      </c>
      <c r="R483" s="5">
        <v>35</v>
      </c>
      <c r="S483" s="5">
        <v>67</v>
      </c>
      <c r="T483" s="5">
        <v>73</v>
      </c>
      <c r="U483" s="5">
        <v>35</v>
      </c>
      <c r="V483" s="5">
        <f t="shared" si="72"/>
        <v>210</v>
      </c>
      <c r="W483" s="5">
        <f t="shared" si="73"/>
        <v>52.5</v>
      </c>
      <c r="X483" s="5">
        <v>50</v>
      </c>
      <c r="Y483" s="5">
        <v>58</v>
      </c>
      <c r="Z483" s="5">
        <v>60</v>
      </c>
      <c r="AA483" s="5">
        <v>77</v>
      </c>
      <c r="AB483" s="5">
        <f t="shared" si="74"/>
        <v>245</v>
      </c>
      <c r="AC483" s="5">
        <f t="shared" si="75"/>
        <v>61.25</v>
      </c>
      <c r="AD483" s="5">
        <v>81</v>
      </c>
      <c r="AE483" s="5">
        <v>71</v>
      </c>
      <c r="AF483" s="5">
        <v>43</v>
      </c>
      <c r="AG483" s="5">
        <v>51</v>
      </c>
      <c r="AH483" s="5">
        <f t="shared" si="76"/>
        <v>246</v>
      </c>
      <c r="AI483" s="5">
        <f t="shared" si="77"/>
        <v>61.5</v>
      </c>
      <c r="AJ483" s="5">
        <v>46</v>
      </c>
      <c r="AK483" s="5">
        <v>93</v>
      </c>
      <c r="AL483" s="5">
        <v>71</v>
      </c>
      <c r="AM483" s="5">
        <v>36</v>
      </c>
      <c r="AN483" s="5">
        <f t="shared" si="78"/>
        <v>246</v>
      </c>
      <c r="AO483" s="5">
        <f t="shared" si="79"/>
        <v>61.5</v>
      </c>
      <c r="AP483" s="73"/>
      <c r="AQ483" s="111">
        <f>AVERAGE(Table6[[#This Row],[CA1_Average]],Table6[[#This Row],[CA2_Average]],Table6[[#This Row],[MID_Average]],Table6[[#This Row],[CA3_Average]])</f>
        <v>59.1875</v>
      </c>
    </row>
    <row r="484" spans="1:43" ht="30">
      <c r="A484" s="99" t="s">
        <v>973</v>
      </c>
      <c r="B484" s="82" t="s">
        <v>974</v>
      </c>
      <c r="C484" s="4" t="s">
        <v>14</v>
      </c>
      <c r="D484" s="4" t="s">
        <v>3850</v>
      </c>
      <c r="E484" s="5">
        <v>11102032</v>
      </c>
      <c r="F484" s="5">
        <v>5062162905</v>
      </c>
      <c r="G484" s="83" t="s">
        <v>3851</v>
      </c>
      <c r="H484" s="6">
        <v>6</v>
      </c>
      <c r="I484" s="84">
        <v>300</v>
      </c>
      <c r="J484" s="79">
        <v>271</v>
      </c>
      <c r="K484" s="86">
        <v>0.9</v>
      </c>
      <c r="L484" s="11">
        <v>55000</v>
      </c>
      <c r="M484" s="5">
        <v>40406</v>
      </c>
      <c r="N484" s="12">
        <f t="shared" si="70"/>
        <v>40500</v>
      </c>
      <c r="O484" s="12">
        <f t="shared" si="71"/>
        <v>14500</v>
      </c>
      <c r="P484" s="4" t="s">
        <v>1893</v>
      </c>
      <c r="Q484" s="4" t="s">
        <v>2435</v>
      </c>
      <c r="R484" s="5">
        <v>66</v>
      </c>
      <c r="S484" s="5">
        <v>82</v>
      </c>
      <c r="T484" s="5">
        <v>45</v>
      </c>
      <c r="U484" s="5">
        <v>62</v>
      </c>
      <c r="V484" s="5">
        <f t="shared" si="72"/>
        <v>255</v>
      </c>
      <c r="W484" s="5">
        <f t="shared" si="73"/>
        <v>63.75</v>
      </c>
      <c r="X484" s="5">
        <v>45</v>
      </c>
      <c r="Y484" s="5">
        <v>65</v>
      </c>
      <c r="Z484" s="5">
        <v>91</v>
      </c>
      <c r="AA484" s="5">
        <v>41</v>
      </c>
      <c r="AB484" s="5">
        <f t="shared" si="74"/>
        <v>242</v>
      </c>
      <c r="AC484" s="5">
        <f t="shared" si="75"/>
        <v>60.5</v>
      </c>
      <c r="AD484" s="5">
        <v>99</v>
      </c>
      <c r="AE484" s="5">
        <v>55</v>
      </c>
      <c r="AF484" s="5">
        <v>75</v>
      </c>
      <c r="AG484" s="5">
        <v>66</v>
      </c>
      <c r="AH484" s="5">
        <f t="shared" si="76"/>
        <v>295</v>
      </c>
      <c r="AI484" s="5">
        <f t="shared" si="77"/>
        <v>73.75</v>
      </c>
      <c r="AJ484" s="5">
        <v>40</v>
      </c>
      <c r="AK484" s="5">
        <v>92</v>
      </c>
      <c r="AL484" s="5">
        <v>73</v>
      </c>
      <c r="AM484" s="5">
        <v>90</v>
      </c>
      <c r="AN484" s="5">
        <f t="shared" si="78"/>
        <v>295</v>
      </c>
      <c r="AO484" s="5">
        <f t="shared" si="79"/>
        <v>73.75</v>
      </c>
      <c r="AP484" s="73"/>
      <c r="AQ484" s="111">
        <f>AVERAGE(Table6[[#This Row],[CA1_Average]],Table6[[#This Row],[CA2_Average]],Table6[[#This Row],[MID_Average]],Table6[[#This Row],[CA3_Average]])</f>
        <v>67.9375</v>
      </c>
    </row>
    <row r="485" spans="1:43" ht="30">
      <c r="A485" s="99" t="s">
        <v>975</v>
      </c>
      <c r="B485" s="82" t="s">
        <v>976</v>
      </c>
      <c r="C485" s="4" t="s">
        <v>14</v>
      </c>
      <c r="D485" s="4" t="s">
        <v>3852</v>
      </c>
      <c r="E485" s="5">
        <v>11100112</v>
      </c>
      <c r="F485" s="5">
        <v>5063284531</v>
      </c>
      <c r="G485" s="83" t="s">
        <v>3853</v>
      </c>
      <c r="H485" s="6">
        <v>6</v>
      </c>
      <c r="I485" s="84">
        <v>300</v>
      </c>
      <c r="J485" s="79">
        <v>204</v>
      </c>
      <c r="K485" s="85">
        <v>0.68</v>
      </c>
      <c r="L485" s="11">
        <v>55000</v>
      </c>
      <c r="M485" s="5">
        <v>49859</v>
      </c>
      <c r="N485" s="12">
        <f t="shared" si="70"/>
        <v>50000</v>
      </c>
      <c r="O485" s="12">
        <f t="shared" si="71"/>
        <v>5000</v>
      </c>
      <c r="P485" s="4" t="s">
        <v>2115</v>
      </c>
      <c r="Q485" s="4" t="s">
        <v>2436</v>
      </c>
      <c r="R485" s="5">
        <v>35</v>
      </c>
      <c r="S485" s="5">
        <v>54</v>
      </c>
      <c r="T485" s="5">
        <v>81</v>
      </c>
      <c r="U485" s="5">
        <v>98</v>
      </c>
      <c r="V485" s="5">
        <f t="shared" si="72"/>
        <v>268</v>
      </c>
      <c r="W485" s="5">
        <f t="shared" si="73"/>
        <v>67</v>
      </c>
      <c r="X485" s="5">
        <v>80</v>
      </c>
      <c r="Y485" s="5">
        <v>42</v>
      </c>
      <c r="Z485" s="5">
        <v>82</v>
      </c>
      <c r="AA485" s="5">
        <v>51</v>
      </c>
      <c r="AB485" s="5">
        <f t="shared" si="74"/>
        <v>255</v>
      </c>
      <c r="AC485" s="5">
        <f t="shared" si="75"/>
        <v>63.75</v>
      </c>
      <c r="AD485" s="5">
        <v>58</v>
      </c>
      <c r="AE485" s="5">
        <v>95</v>
      </c>
      <c r="AF485" s="5">
        <v>73</v>
      </c>
      <c r="AG485" s="5">
        <v>57</v>
      </c>
      <c r="AH485" s="5">
        <f t="shared" si="76"/>
        <v>283</v>
      </c>
      <c r="AI485" s="5">
        <f t="shared" si="77"/>
        <v>70.75</v>
      </c>
      <c r="AJ485" s="5">
        <v>90</v>
      </c>
      <c r="AK485" s="5">
        <v>35</v>
      </c>
      <c r="AL485" s="5">
        <v>86</v>
      </c>
      <c r="AM485" s="5">
        <v>76</v>
      </c>
      <c r="AN485" s="5">
        <f t="shared" si="78"/>
        <v>287</v>
      </c>
      <c r="AO485" s="5">
        <f t="shared" si="79"/>
        <v>71.75</v>
      </c>
      <c r="AP485" s="73"/>
      <c r="AQ485" s="111">
        <f>AVERAGE(Table6[[#This Row],[CA1_Average]],Table6[[#This Row],[CA2_Average]],Table6[[#This Row],[MID_Average]],Table6[[#This Row],[CA3_Average]])</f>
        <v>68.3125</v>
      </c>
    </row>
    <row r="486" spans="1:43" ht="30">
      <c r="A486" s="99" t="s">
        <v>977</v>
      </c>
      <c r="B486" s="82" t="s">
        <v>978</v>
      </c>
      <c r="C486" s="4" t="s">
        <v>14</v>
      </c>
      <c r="D486" s="4" t="s">
        <v>3854</v>
      </c>
      <c r="E486" s="5">
        <v>11107303</v>
      </c>
      <c r="F486" s="5">
        <v>5067236102</v>
      </c>
      <c r="G486" s="83" t="s">
        <v>3855</v>
      </c>
      <c r="H486" s="6">
        <v>6</v>
      </c>
      <c r="I486" s="84">
        <v>300</v>
      </c>
      <c r="J486" s="79">
        <v>255</v>
      </c>
      <c r="K486" s="85">
        <v>0.85</v>
      </c>
      <c r="L486" s="11">
        <v>55000</v>
      </c>
      <c r="M486" s="5">
        <v>54912</v>
      </c>
      <c r="N486" s="12">
        <f t="shared" si="70"/>
        <v>55000</v>
      </c>
      <c r="O486" s="12">
        <f t="shared" si="71"/>
        <v>0</v>
      </c>
      <c r="P486" s="4" t="s">
        <v>1974</v>
      </c>
      <c r="Q486" s="4" t="s">
        <v>2437</v>
      </c>
      <c r="R486" s="5">
        <v>46</v>
      </c>
      <c r="S486" s="5">
        <v>89</v>
      </c>
      <c r="T486" s="5">
        <v>84</v>
      </c>
      <c r="U486" s="5">
        <v>78</v>
      </c>
      <c r="V486" s="5">
        <f t="shared" si="72"/>
        <v>297</v>
      </c>
      <c r="W486" s="5">
        <f t="shared" si="73"/>
        <v>74.25</v>
      </c>
      <c r="X486" s="5">
        <v>38</v>
      </c>
      <c r="Y486" s="5">
        <v>60</v>
      </c>
      <c r="Z486" s="5">
        <v>36</v>
      </c>
      <c r="AA486" s="5">
        <v>52</v>
      </c>
      <c r="AB486" s="5">
        <f t="shared" si="74"/>
        <v>186</v>
      </c>
      <c r="AC486" s="5">
        <f t="shared" si="75"/>
        <v>46.5</v>
      </c>
      <c r="AD486" s="5">
        <v>37</v>
      </c>
      <c r="AE486" s="5">
        <v>99</v>
      </c>
      <c r="AF486" s="5">
        <v>78</v>
      </c>
      <c r="AG486" s="5">
        <v>49</v>
      </c>
      <c r="AH486" s="5">
        <f t="shared" si="76"/>
        <v>263</v>
      </c>
      <c r="AI486" s="5">
        <f t="shared" si="77"/>
        <v>65.75</v>
      </c>
      <c r="AJ486" s="5">
        <v>83</v>
      </c>
      <c r="AK486" s="5">
        <v>53</v>
      </c>
      <c r="AL486" s="5">
        <v>98</v>
      </c>
      <c r="AM486" s="5">
        <v>38</v>
      </c>
      <c r="AN486" s="5">
        <f t="shared" si="78"/>
        <v>272</v>
      </c>
      <c r="AO486" s="5">
        <f t="shared" si="79"/>
        <v>68</v>
      </c>
      <c r="AP486" s="73"/>
      <c r="AQ486" s="111">
        <f>AVERAGE(Table6[[#This Row],[CA1_Average]],Table6[[#This Row],[CA2_Average]],Table6[[#This Row],[MID_Average]],Table6[[#This Row],[CA3_Average]])</f>
        <v>63.625</v>
      </c>
    </row>
    <row r="487" spans="1:43" ht="30">
      <c r="A487" s="99" t="s">
        <v>979</v>
      </c>
      <c r="B487" s="82" t="s">
        <v>980</v>
      </c>
      <c r="C487" s="4" t="s">
        <v>14</v>
      </c>
      <c r="D487" s="4" t="s">
        <v>3856</v>
      </c>
      <c r="E487" s="5">
        <v>11108001</v>
      </c>
      <c r="F487" s="5">
        <v>5071304157</v>
      </c>
      <c r="G487" s="83" t="s">
        <v>3857</v>
      </c>
      <c r="H487" s="6">
        <v>6</v>
      </c>
      <c r="I487" s="84">
        <v>300</v>
      </c>
      <c r="J487" s="79">
        <v>230</v>
      </c>
      <c r="K487" s="85">
        <v>0.77</v>
      </c>
      <c r="L487" s="11">
        <v>55000</v>
      </c>
      <c r="M487" s="5">
        <v>46338</v>
      </c>
      <c r="N487" s="12">
        <f t="shared" si="70"/>
        <v>46500</v>
      </c>
      <c r="O487" s="12">
        <f t="shared" si="71"/>
        <v>8500</v>
      </c>
      <c r="P487" s="4" t="s">
        <v>2080</v>
      </c>
      <c r="Q487" s="4" t="s">
        <v>2438</v>
      </c>
      <c r="R487" s="5">
        <v>80</v>
      </c>
      <c r="S487" s="5">
        <v>41</v>
      </c>
      <c r="T487" s="5">
        <v>60</v>
      </c>
      <c r="U487" s="5">
        <v>58</v>
      </c>
      <c r="V487" s="5">
        <f t="shared" si="72"/>
        <v>239</v>
      </c>
      <c r="W487" s="5">
        <f t="shared" si="73"/>
        <v>59.75</v>
      </c>
      <c r="X487" s="5">
        <v>74</v>
      </c>
      <c r="Y487" s="5">
        <v>38</v>
      </c>
      <c r="Z487" s="5">
        <v>56</v>
      </c>
      <c r="AA487" s="5">
        <v>88</v>
      </c>
      <c r="AB487" s="5">
        <f t="shared" si="74"/>
        <v>256</v>
      </c>
      <c r="AC487" s="5">
        <f t="shared" si="75"/>
        <v>64</v>
      </c>
      <c r="AD487" s="5">
        <v>66</v>
      </c>
      <c r="AE487" s="5">
        <v>37</v>
      </c>
      <c r="AF487" s="5">
        <v>43</v>
      </c>
      <c r="AG487" s="5">
        <v>64</v>
      </c>
      <c r="AH487" s="5">
        <f t="shared" si="76"/>
        <v>210</v>
      </c>
      <c r="AI487" s="5">
        <f t="shared" si="77"/>
        <v>52.5</v>
      </c>
      <c r="AJ487" s="5">
        <v>51</v>
      </c>
      <c r="AK487" s="5">
        <v>73</v>
      </c>
      <c r="AL487" s="5">
        <v>65</v>
      </c>
      <c r="AM487" s="5">
        <v>45</v>
      </c>
      <c r="AN487" s="5">
        <f t="shared" si="78"/>
        <v>234</v>
      </c>
      <c r="AO487" s="5">
        <f t="shared" si="79"/>
        <v>58.5</v>
      </c>
      <c r="AP487" s="73"/>
      <c r="AQ487" s="111">
        <f>AVERAGE(Table6[[#This Row],[CA1_Average]],Table6[[#This Row],[CA2_Average]],Table6[[#This Row],[MID_Average]],Table6[[#This Row],[CA3_Average]])</f>
        <v>58.6875</v>
      </c>
    </row>
    <row r="488" spans="1:43" ht="30">
      <c r="A488" s="99" t="s">
        <v>981</v>
      </c>
      <c r="B488" s="82" t="s">
        <v>982</v>
      </c>
      <c r="C488" s="4" t="s">
        <v>14</v>
      </c>
      <c r="D488" s="4" t="s">
        <v>3858</v>
      </c>
      <c r="E488" s="5">
        <v>11100851</v>
      </c>
      <c r="F488" s="5">
        <v>5072545253</v>
      </c>
      <c r="G488" s="83" t="s">
        <v>3859</v>
      </c>
      <c r="H488" s="6">
        <v>6</v>
      </c>
      <c r="I488" s="84">
        <v>300</v>
      </c>
      <c r="J488" s="79">
        <v>204</v>
      </c>
      <c r="K488" s="85">
        <v>0.68</v>
      </c>
      <c r="L488" s="11">
        <v>55000</v>
      </c>
      <c r="M488" s="5">
        <v>50180</v>
      </c>
      <c r="N488" s="12">
        <f t="shared" si="70"/>
        <v>50500</v>
      </c>
      <c r="O488" s="12">
        <f t="shared" si="71"/>
        <v>4500</v>
      </c>
      <c r="P488" s="4" t="s">
        <v>2015</v>
      </c>
      <c r="Q488" s="4" t="s">
        <v>2439</v>
      </c>
      <c r="R488" s="5">
        <v>83</v>
      </c>
      <c r="S488" s="5">
        <v>50</v>
      </c>
      <c r="T488" s="5">
        <v>48</v>
      </c>
      <c r="U488" s="5">
        <v>36</v>
      </c>
      <c r="V488" s="5">
        <f t="shared" si="72"/>
        <v>217</v>
      </c>
      <c r="W488" s="5">
        <f t="shared" si="73"/>
        <v>54.25</v>
      </c>
      <c r="X488" s="5">
        <v>64</v>
      </c>
      <c r="Y488" s="5">
        <v>82</v>
      </c>
      <c r="Z488" s="5">
        <v>51</v>
      </c>
      <c r="AA488" s="5">
        <v>42</v>
      </c>
      <c r="AB488" s="5">
        <f t="shared" si="74"/>
        <v>239</v>
      </c>
      <c r="AC488" s="5">
        <f t="shared" si="75"/>
        <v>59.75</v>
      </c>
      <c r="AD488" s="5">
        <v>86</v>
      </c>
      <c r="AE488" s="5">
        <v>48</v>
      </c>
      <c r="AF488" s="5">
        <v>76</v>
      </c>
      <c r="AG488" s="5">
        <v>75</v>
      </c>
      <c r="AH488" s="5">
        <f t="shared" si="76"/>
        <v>285</v>
      </c>
      <c r="AI488" s="5">
        <f t="shared" si="77"/>
        <v>71.25</v>
      </c>
      <c r="AJ488" s="5">
        <v>77</v>
      </c>
      <c r="AK488" s="5">
        <v>63</v>
      </c>
      <c r="AL488" s="5">
        <v>60</v>
      </c>
      <c r="AM488" s="5">
        <v>56</v>
      </c>
      <c r="AN488" s="5">
        <f t="shared" si="78"/>
        <v>256</v>
      </c>
      <c r="AO488" s="5">
        <f t="shared" si="79"/>
        <v>64</v>
      </c>
      <c r="AP488" s="73"/>
      <c r="AQ488" s="111">
        <f>AVERAGE(Table6[[#This Row],[CA1_Average]],Table6[[#This Row],[CA2_Average]],Table6[[#This Row],[MID_Average]],Table6[[#This Row],[CA3_Average]])</f>
        <v>62.3125</v>
      </c>
    </row>
    <row r="489" spans="1:43" ht="30">
      <c r="A489" s="99" t="s">
        <v>983</v>
      </c>
      <c r="B489" s="82" t="s">
        <v>984</v>
      </c>
      <c r="C489" s="4" t="s">
        <v>11</v>
      </c>
      <c r="D489" s="4" t="s">
        <v>3860</v>
      </c>
      <c r="E489" s="5">
        <v>11100537</v>
      </c>
      <c r="F489" s="5">
        <v>5087334199</v>
      </c>
      <c r="G489" s="83" t="s">
        <v>3861</v>
      </c>
      <c r="H489" s="6">
        <v>6</v>
      </c>
      <c r="I489" s="84">
        <v>300</v>
      </c>
      <c r="J489" s="79">
        <v>209</v>
      </c>
      <c r="K489" s="86">
        <v>0.7</v>
      </c>
      <c r="L489" s="11">
        <v>55000</v>
      </c>
      <c r="M489" s="5">
        <v>54214</v>
      </c>
      <c r="N489" s="12">
        <f t="shared" si="70"/>
        <v>54500</v>
      </c>
      <c r="O489" s="12">
        <f t="shared" si="71"/>
        <v>500</v>
      </c>
      <c r="P489" s="4" t="s">
        <v>1856</v>
      </c>
      <c r="Q489" s="4" t="s">
        <v>2440</v>
      </c>
      <c r="R489" s="5">
        <v>77</v>
      </c>
      <c r="S489" s="5">
        <v>56</v>
      </c>
      <c r="T489" s="5">
        <v>58</v>
      </c>
      <c r="U489" s="5">
        <v>72</v>
      </c>
      <c r="V489" s="5">
        <f t="shared" si="72"/>
        <v>263</v>
      </c>
      <c r="W489" s="5">
        <f t="shared" si="73"/>
        <v>65.75</v>
      </c>
      <c r="X489" s="5">
        <v>78</v>
      </c>
      <c r="Y489" s="5">
        <v>79</v>
      </c>
      <c r="Z489" s="5">
        <v>47</v>
      </c>
      <c r="AA489" s="5">
        <v>76</v>
      </c>
      <c r="AB489" s="5">
        <f t="shared" si="74"/>
        <v>280</v>
      </c>
      <c r="AC489" s="5">
        <f t="shared" si="75"/>
        <v>70</v>
      </c>
      <c r="AD489" s="5">
        <v>39</v>
      </c>
      <c r="AE489" s="5">
        <v>38</v>
      </c>
      <c r="AF489" s="5">
        <v>58</v>
      </c>
      <c r="AG489" s="5">
        <v>87</v>
      </c>
      <c r="AH489" s="5">
        <f t="shared" si="76"/>
        <v>222</v>
      </c>
      <c r="AI489" s="5">
        <f t="shared" si="77"/>
        <v>55.5</v>
      </c>
      <c r="AJ489" s="5">
        <v>38</v>
      </c>
      <c r="AK489" s="5">
        <v>81</v>
      </c>
      <c r="AL489" s="5">
        <v>64</v>
      </c>
      <c r="AM489" s="5">
        <v>53</v>
      </c>
      <c r="AN489" s="5">
        <f t="shared" si="78"/>
        <v>236</v>
      </c>
      <c r="AO489" s="5">
        <f t="shared" si="79"/>
        <v>59</v>
      </c>
      <c r="AP489" s="73"/>
      <c r="AQ489" s="111">
        <f>AVERAGE(Table6[[#This Row],[CA1_Average]],Table6[[#This Row],[CA2_Average]],Table6[[#This Row],[MID_Average]],Table6[[#This Row],[CA3_Average]])</f>
        <v>62.5625</v>
      </c>
    </row>
    <row r="490" spans="1:43" ht="30">
      <c r="A490" s="99" t="s">
        <v>985</v>
      </c>
      <c r="B490" s="82" t="s">
        <v>986</v>
      </c>
      <c r="C490" s="4" t="s">
        <v>11</v>
      </c>
      <c r="D490" s="4" t="s">
        <v>3862</v>
      </c>
      <c r="E490" s="5">
        <v>11104684</v>
      </c>
      <c r="F490" s="5">
        <v>5097565998</v>
      </c>
      <c r="G490" s="83" t="s">
        <v>3863</v>
      </c>
      <c r="H490" s="6">
        <v>6</v>
      </c>
      <c r="I490" s="84">
        <v>300</v>
      </c>
      <c r="J490" s="79">
        <v>228</v>
      </c>
      <c r="K490" s="85">
        <v>0.76</v>
      </c>
      <c r="L490" s="11">
        <v>55000</v>
      </c>
      <c r="M490" s="5">
        <v>43496</v>
      </c>
      <c r="N490" s="12">
        <f t="shared" si="70"/>
        <v>43500</v>
      </c>
      <c r="O490" s="12">
        <f t="shared" si="71"/>
        <v>11500</v>
      </c>
      <c r="P490" s="4" t="s">
        <v>1858</v>
      </c>
      <c r="Q490" s="4" t="s">
        <v>2441</v>
      </c>
      <c r="R490" s="5">
        <v>40</v>
      </c>
      <c r="S490" s="5">
        <v>99</v>
      </c>
      <c r="T490" s="5">
        <v>93</v>
      </c>
      <c r="U490" s="5">
        <v>73</v>
      </c>
      <c r="V490" s="5">
        <f t="shared" si="72"/>
        <v>305</v>
      </c>
      <c r="W490" s="5">
        <f t="shared" si="73"/>
        <v>76.25</v>
      </c>
      <c r="X490" s="5">
        <v>42</v>
      </c>
      <c r="Y490" s="5">
        <v>97</v>
      </c>
      <c r="Z490" s="5">
        <v>40</v>
      </c>
      <c r="AA490" s="5">
        <v>87</v>
      </c>
      <c r="AB490" s="5">
        <f t="shared" si="74"/>
        <v>266</v>
      </c>
      <c r="AC490" s="5">
        <f t="shared" si="75"/>
        <v>66.5</v>
      </c>
      <c r="AD490" s="5">
        <v>62</v>
      </c>
      <c r="AE490" s="5">
        <v>44</v>
      </c>
      <c r="AF490" s="5">
        <v>83</v>
      </c>
      <c r="AG490" s="5">
        <v>82</v>
      </c>
      <c r="AH490" s="5">
        <f t="shared" si="76"/>
        <v>271</v>
      </c>
      <c r="AI490" s="5">
        <f t="shared" si="77"/>
        <v>67.75</v>
      </c>
      <c r="AJ490" s="5">
        <v>63</v>
      </c>
      <c r="AK490" s="5">
        <v>92</v>
      </c>
      <c r="AL490" s="5">
        <v>53</v>
      </c>
      <c r="AM490" s="5">
        <v>65</v>
      </c>
      <c r="AN490" s="5">
        <f t="shared" si="78"/>
        <v>273</v>
      </c>
      <c r="AO490" s="5">
        <f t="shared" si="79"/>
        <v>68.25</v>
      </c>
      <c r="AP490" s="73"/>
      <c r="AQ490" s="111">
        <f>AVERAGE(Table6[[#This Row],[CA1_Average]],Table6[[#This Row],[CA2_Average]],Table6[[#This Row],[MID_Average]],Table6[[#This Row],[CA3_Average]])</f>
        <v>69.6875</v>
      </c>
    </row>
    <row r="491" spans="1:43" ht="30">
      <c r="A491" s="99" t="s">
        <v>987</v>
      </c>
      <c r="B491" s="82" t="s">
        <v>988</v>
      </c>
      <c r="C491" s="4" t="s">
        <v>14</v>
      </c>
      <c r="D491" s="4" t="s">
        <v>3864</v>
      </c>
      <c r="E491" s="5">
        <v>11100447</v>
      </c>
      <c r="F491" s="5">
        <v>5124312432</v>
      </c>
      <c r="G491" s="83" t="s">
        <v>3865</v>
      </c>
      <c r="H491" s="6">
        <v>6</v>
      </c>
      <c r="I491" s="84">
        <v>300</v>
      </c>
      <c r="J491" s="79">
        <v>203</v>
      </c>
      <c r="K491" s="85">
        <v>0.68</v>
      </c>
      <c r="L491" s="11">
        <v>55000</v>
      </c>
      <c r="M491" s="5">
        <v>51955</v>
      </c>
      <c r="N491" s="12">
        <f t="shared" si="70"/>
        <v>52000</v>
      </c>
      <c r="O491" s="12">
        <f t="shared" si="71"/>
        <v>3000</v>
      </c>
      <c r="P491" s="4" t="s">
        <v>2052</v>
      </c>
      <c r="Q491" s="4" t="s">
        <v>2442</v>
      </c>
      <c r="R491" s="5">
        <v>70</v>
      </c>
      <c r="S491" s="5">
        <v>85</v>
      </c>
      <c r="T491" s="5">
        <v>58</v>
      </c>
      <c r="U491" s="5">
        <v>72</v>
      </c>
      <c r="V491" s="5">
        <f t="shared" si="72"/>
        <v>285</v>
      </c>
      <c r="W491" s="5">
        <f t="shared" si="73"/>
        <v>71.25</v>
      </c>
      <c r="X491" s="5">
        <v>80</v>
      </c>
      <c r="Y491" s="5">
        <v>73</v>
      </c>
      <c r="Z491" s="5">
        <v>81</v>
      </c>
      <c r="AA491" s="5">
        <v>46</v>
      </c>
      <c r="AB491" s="5">
        <f t="shared" si="74"/>
        <v>280</v>
      </c>
      <c r="AC491" s="5">
        <f t="shared" si="75"/>
        <v>70</v>
      </c>
      <c r="AD491" s="5">
        <v>98</v>
      </c>
      <c r="AE491" s="5">
        <v>61</v>
      </c>
      <c r="AF491" s="5">
        <v>74</v>
      </c>
      <c r="AG491" s="5">
        <v>57</v>
      </c>
      <c r="AH491" s="5">
        <f t="shared" si="76"/>
        <v>290</v>
      </c>
      <c r="AI491" s="5">
        <f t="shared" si="77"/>
        <v>72.5</v>
      </c>
      <c r="AJ491" s="5">
        <v>44</v>
      </c>
      <c r="AK491" s="5">
        <v>84</v>
      </c>
      <c r="AL491" s="5">
        <v>63</v>
      </c>
      <c r="AM491" s="5">
        <v>57</v>
      </c>
      <c r="AN491" s="5">
        <f t="shared" si="78"/>
        <v>248</v>
      </c>
      <c r="AO491" s="5">
        <f t="shared" si="79"/>
        <v>62</v>
      </c>
      <c r="AP491" s="73"/>
      <c r="AQ491" s="111">
        <f>AVERAGE(Table6[[#This Row],[CA1_Average]],Table6[[#This Row],[CA2_Average]],Table6[[#This Row],[MID_Average]],Table6[[#This Row],[CA3_Average]])</f>
        <v>68.9375</v>
      </c>
    </row>
    <row r="492" spans="1:43" ht="30">
      <c r="A492" s="99" t="s">
        <v>989</v>
      </c>
      <c r="B492" s="82" t="s">
        <v>990</v>
      </c>
      <c r="C492" s="4" t="s">
        <v>11</v>
      </c>
      <c r="D492" s="4" t="s">
        <v>3866</v>
      </c>
      <c r="E492" s="5">
        <v>11107377</v>
      </c>
      <c r="F492" s="5">
        <v>5143815207</v>
      </c>
      <c r="G492" s="83" t="s">
        <v>3867</v>
      </c>
      <c r="H492" s="6">
        <v>6</v>
      </c>
      <c r="I492" s="84">
        <v>300</v>
      </c>
      <c r="J492" s="79">
        <v>255</v>
      </c>
      <c r="K492" s="85">
        <v>0.85</v>
      </c>
      <c r="L492" s="11">
        <v>55000</v>
      </c>
      <c r="M492" s="5">
        <v>41659</v>
      </c>
      <c r="N492" s="12">
        <f t="shared" si="70"/>
        <v>42000</v>
      </c>
      <c r="O492" s="12">
        <f t="shared" si="71"/>
        <v>13000</v>
      </c>
      <c r="P492" s="4" t="s">
        <v>2155</v>
      </c>
      <c r="Q492" s="4" t="s">
        <v>2443</v>
      </c>
      <c r="R492" s="5">
        <v>66</v>
      </c>
      <c r="S492" s="5">
        <v>93</v>
      </c>
      <c r="T492" s="5">
        <v>77</v>
      </c>
      <c r="U492" s="5">
        <v>35</v>
      </c>
      <c r="V492" s="5">
        <f t="shared" si="72"/>
        <v>271</v>
      </c>
      <c r="W492" s="5">
        <f t="shared" si="73"/>
        <v>67.75</v>
      </c>
      <c r="X492" s="5">
        <v>76</v>
      </c>
      <c r="Y492" s="5">
        <v>97</v>
      </c>
      <c r="Z492" s="5">
        <v>78</v>
      </c>
      <c r="AA492" s="5">
        <v>88</v>
      </c>
      <c r="AB492" s="5">
        <f t="shared" si="74"/>
        <v>339</v>
      </c>
      <c r="AC492" s="5">
        <f t="shared" si="75"/>
        <v>84.75</v>
      </c>
      <c r="AD492" s="5">
        <v>80</v>
      </c>
      <c r="AE492" s="5">
        <v>38</v>
      </c>
      <c r="AF492" s="5">
        <v>88</v>
      </c>
      <c r="AG492" s="5">
        <v>45</v>
      </c>
      <c r="AH492" s="5">
        <f t="shared" si="76"/>
        <v>251</v>
      </c>
      <c r="AI492" s="5">
        <f t="shared" si="77"/>
        <v>62.75</v>
      </c>
      <c r="AJ492" s="5">
        <v>47</v>
      </c>
      <c r="AK492" s="5">
        <v>84</v>
      </c>
      <c r="AL492" s="5">
        <v>83</v>
      </c>
      <c r="AM492" s="5">
        <v>87</v>
      </c>
      <c r="AN492" s="5">
        <f t="shared" si="78"/>
        <v>301</v>
      </c>
      <c r="AO492" s="5">
        <f t="shared" si="79"/>
        <v>75.25</v>
      </c>
      <c r="AP492" s="73"/>
      <c r="AQ492" s="111">
        <f>AVERAGE(Table6[[#This Row],[CA1_Average]],Table6[[#This Row],[CA2_Average]],Table6[[#This Row],[MID_Average]],Table6[[#This Row],[CA3_Average]])</f>
        <v>72.625</v>
      </c>
    </row>
    <row r="493" spans="1:43" ht="30">
      <c r="A493" s="99" t="s">
        <v>991</v>
      </c>
      <c r="B493" s="82" t="s">
        <v>992</v>
      </c>
      <c r="C493" s="4" t="s">
        <v>11</v>
      </c>
      <c r="D493" s="4" t="s">
        <v>3868</v>
      </c>
      <c r="E493" s="5">
        <v>11103571</v>
      </c>
      <c r="F493" s="5">
        <v>5149766540</v>
      </c>
      <c r="G493" s="83" t="s">
        <v>3869</v>
      </c>
      <c r="H493" s="6">
        <v>6</v>
      </c>
      <c r="I493" s="84">
        <v>300</v>
      </c>
      <c r="J493" s="79">
        <v>222</v>
      </c>
      <c r="K493" s="85">
        <v>0.74</v>
      </c>
      <c r="L493" s="11">
        <v>55000</v>
      </c>
      <c r="M493" s="5">
        <v>48517</v>
      </c>
      <c r="N493" s="12">
        <f t="shared" si="70"/>
        <v>49000</v>
      </c>
      <c r="O493" s="12">
        <f t="shared" si="71"/>
        <v>6000</v>
      </c>
      <c r="P493" s="4" t="s">
        <v>1947</v>
      </c>
      <c r="Q493" s="4" t="s">
        <v>2444</v>
      </c>
      <c r="R493" s="5">
        <v>43</v>
      </c>
      <c r="S493" s="5">
        <v>49</v>
      </c>
      <c r="T493" s="5">
        <v>62</v>
      </c>
      <c r="U493" s="5">
        <v>56</v>
      </c>
      <c r="V493" s="5">
        <f t="shared" si="72"/>
        <v>210</v>
      </c>
      <c r="W493" s="5">
        <f t="shared" si="73"/>
        <v>52.5</v>
      </c>
      <c r="X493" s="5">
        <v>51</v>
      </c>
      <c r="Y493" s="5">
        <v>77</v>
      </c>
      <c r="Z493" s="5">
        <v>78</v>
      </c>
      <c r="AA493" s="5">
        <v>41</v>
      </c>
      <c r="AB493" s="5">
        <f t="shared" si="74"/>
        <v>247</v>
      </c>
      <c r="AC493" s="5">
        <f t="shared" si="75"/>
        <v>61.75</v>
      </c>
      <c r="AD493" s="5">
        <v>43</v>
      </c>
      <c r="AE493" s="5">
        <v>70</v>
      </c>
      <c r="AF493" s="5">
        <v>85</v>
      </c>
      <c r="AG493" s="5">
        <v>50</v>
      </c>
      <c r="AH493" s="5">
        <f t="shared" si="76"/>
        <v>248</v>
      </c>
      <c r="AI493" s="5">
        <f t="shared" si="77"/>
        <v>62</v>
      </c>
      <c r="AJ493" s="5">
        <v>96</v>
      </c>
      <c r="AK493" s="5">
        <v>57</v>
      </c>
      <c r="AL493" s="5">
        <v>84</v>
      </c>
      <c r="AM493" s="5">
        <v>43</v>
      </c>
      <c r="AN493" s="5">
        <f t="shared" si="78"/>
        <v>280</v>
      </c>
      <c r="AO493" s="5">
        <f t="shared" si="79"/>
        <v>70</v>
      </c>
      <c r="AP493" s="73"/>
      <c r="AQ493" s="111">
        <f>AVERAGE(Table6[[#This Row],[CA1_Average]],Table6[[#This Row],[CA2_Average]],Table6[[#This Row],[MID_Average]],Table6[[#This Row],[CA3_Average]])</f>
        <v>61.5625</v>
      </c>
    </row>
    <row r="494" spans="1:43" ht="30">
      <c r="A494" s="99" t="s">
        <v>993</v>
      </c>
      <c r="B494" s="82" t="s">
        <v>994</v>
      </c>
      <c r="C494" s="4" t="s">
        <v>14</v>
      </c>
      <c r="D494" s="4" t="s">
        <v>3870</v>
      </c>
      <c r="E494" s="5">
        <v>11103779</v>
      </c>
      <c r="F494" s="5">
        <v>5160880216</v>
      </c>
      <c r="G494" s="83" t="s">
        <v>3871</v>
      </c>
      <c r="H494" s="6">
        <v>6</v>
      </c>
      <c r="I494" s="84">
        <v>300</v>
      </c>
      <c r="J494" s="79">
        <v>214</v>
      </c>
      <c r="K494" s="85">
        <v>0.71</v>
      </c>
      <c r="L494" s="11">
        <v>55000</v>
      </c>
      <c r="M494" s="5">
        <v>48252</v>
      </c>
      <c r="N494" s="12">
        <f t="shared" si="70"/>
        <v>48500</v>
      </c>
      <c r="O494" s="12">
        <f t="shared" si="71"/>
        <v>6500</v>
      </c>
      <c r="P494" s="4" t="s">
        <v>1900</v>
      </c>
      <c r="Q494" s="4" t="s">
        <v>2445</v>
      </c>
      <c r="R494" s="5">
        <v>44</v>
      </c>
      <c r="S494" s="5">
        <v>42</v>
      </c>
      <c r="T494" s="5">
        <v>95</v>
      </c>
      <c r="U494" s="5">
        <v>51</v>
      </c>
      <c r="V494" s="5">
        <f t="shared" si="72"/>
        <v>232</v>
      </c>
      <c r="W494" s="5">
        <f t="shared" si="73"/>
        <v>58</v>
      </c>
      <c r="X494" s="5">
        <v>73</v>
      </c>
      <c r="Y494" s="5">
        <v>81</v>
      </c>
      <c r="Z494" s="5">
        <v>84</v>
      </c>
      <c r="AA494" s="5">
        <v>96</v>
      </c>
      <c r="AB494" s="5">
        <f t="shared" si="74"/>
        <v>334</v>
      </c>
      <c r="AC494" s="5">
        <f t="shared" si="75"/>
        <v>83.5</v>
      </c>
      <c r="AD494" s="5">
        <v>48</v>
      </c>
      <c r="AE494" s="5">
        <v>42</v>
      </c>
      <c r="AF494" s="5">
        <v>84</v>
      </c>
      <c r="AG494" s="5">
        <v>62</v>
      </c>
      <c r="AH494" s="5">
        <f t="shared" si="76"/>
        <v>236</v>
      </c>
      <c r="AI494" s="5">
        <f t="shared" si="77"/>
        <v>59</v>
      </c>
      <c r="AJ494" s="5">
        <v>55</v>
      </c>
      <c r="AK494" s="5">
        <v>76</v>
      </c>
      <c r="AL494" s="5">
        <v>57</v>
      </c>
      <c r="AM494" s="5">
        <v>62</v>
      </c>
      <c r="AN494" s="5">
        <f t="shared" si="78"/>
        <v>250</v>
      </c>
      <c r="AO494" s="5">
        <f t="shared" si="79"/>
        <v>62.5</v>
      </c>
      <c r="AP494" s="73"/>
      <c r="AQ494" s="111">
        <f>AVERAGE(Table6[[#This Row],[CA1_Average]],Table6[[#This Row],[CA2_Average]],Table6[[#This Row],[MID_Average]],Table6[[#This Row],[CA3_Average]])</f>
        <v>65.75</v>
      </c>
    </row>
    <row r="495" spans="1:43" ht="30">
      <c r="A495" s="99" t="s">
        <v>995</v>
      </c>
      <c r="B495" s="82" t="s">
        <v>996</v>
      </c>
      <c r="C495" s="4" t="s">
        <v>14</v>
      </c>
      <c r="D495" s="4" t="s">
        <v>3872</v>
      </c>
      <c r="E495" s="5">
        <v>11104889</v>
      </c>
      <c r="F495" s="5">
        <v>5166118144</v>
      </c>
      <c r="G495" s="83" t="s">
        <v>3873</v>
      </c>
      <c r="H495" s="6">
        <v>6</v>
      </c>
      <c r="I495" s="84">
        <v>300</v>
      </c>
      <c r="J495" s="79">
        <v>258</v>
      </c>
      <c r="K495" s="85">
        <v>0.86</v>
      </c>
      <c r="L495" s="11">
        <v>55000</v>
      </c>
      <c r="M495" s="5">
        <v>53012</v>
      </c>
      <c r="N495" s="12">
        <f t="shared" si="70"/>
        <v>53500</v>
      </c>
      <c r="O495" s="12">
        <f t="shared" si="71"/>
        <v>1500</v>
      </c>
      <c r="P495" s="4" t="s">
        <v>2158</v>
      </c>
      <c r="Q495" s="4" t="s">
        <v>2446</v>
      </c>
      <c r="R495" s="5">
        <v>93</v>
      </c>
      <c r="S495" s="5">
        <v>54</v>
      </c>
      <c r="T495" s="5">
        <v>72</v>
      </c>
      <c r="U495" s="5">
        <v>35</v>
      </c>
      <c r="V495" s="5">
        <f t="shared" si="72"/>
        <v>254</v>
      </c>
      <c r="W495" s="5">
        <f t="shared" si="73"/>
        <v>63.5</v>
      </c>
      <c r="X495" s="5">
        <v>52</v>
      </c>
      <c r="Y495" s="5">
        <v>60</v>
      </c>
      <c r="Z495" s="5">
        <v>39</v>
      </c>
      <c r="AA495" s="5">
        <v>70</v>
      </c>
      <c r="AB495" s="5">
        <f t="shared" si="74"/>
        <v>221</v>
      </c>
      <c r="AC495" s="5">
        <f t="shared" si="75"/>
        <v>55.25</v>
      </c>
      <c r="AD495" s="5">
        <v>67</v>
      </c>
      <c r="AE495" s="5">
        <v>42</v>
      </c>
      <c r="AF495" s="5">
        <v>59</v>
      </c>
      <c r="AG495" s="5">
        <v>79</v>
      </c>
      <c r="AH495" s="5">
        <f t="shared" si="76"/>
        <v>247</v>
      </c>
      <c r="AI495" s="5">
        <f t="shared" si="77"/>
        <v>61.75</v>
      </c>
      <c r="AJ495" s="5">
        <v>79</v>
      </c>
      <c r="AK495" s="5">
        <v>98</v>
      </c>
      <c r="AL495" s="5">
        <v>89</v>
      </c>
      <c r="AM495" s="5">
        <v>52</v>
      </c>
      <c r="AN495" s="5">
        <f t="shared" si="78"/>
        <v>318</v>
      </c>
      <c r="AO495" s="5">
        <f t="shared" si="79"/>
        <v>79.5</v>
      </c>
      <c r="AP495" s="73"/>
      <c r="AQ495" s="111">
        <f>AVERAGE(Table6[[#This Row],[CA1_Average]],Table6[[#This Row],[CA2_Average]],Table6[[#This Row],[MID_Average]],Table6[[#This Row],[CA3_Average]])</f>
        <v>65</v>
      </c>
    </row>
    <row r="496" spans="1:43" ht="30">
      <c r="A496" s="99" t="s">
        <v>997</v>
      </c>
      <c r="B496" s="82" t="s">
        <v>998</v>
      </c>
      <c r="C496" s="4" t="s">
        <v>11</v>
      </c>
      <c r="D496" s="4" t="s">
        <v>3874</v>
      </c>
      <c r="E496" s="5">
        <v>11108369</v>
      </c>
      <c r="F496" s="5">
        <v>5179378161</v>
      </c>
      <c r="G496" s="83" t="s">
        <v>3875</v>
      </c>
      <c r="H496" s="6">
        <v>6</v>
      </c>
      <c r="I496" s="84">
        <v>300</v>
      </c>
      <c r="J496" s="79">
        <v>252</v>
      </c>
      <c r="K496" s="85">
        <v>0.84</v>
      </c>
      <c r="L496" s="11">
        <v>55000</v>
      </c>
      <c r="M496" s="5">
        <v>48356</v>
      </c>
      <c r="N496" s="12">
        <f t="shared" si="70"/>
        <v>48500</v>
      </c>
      <c r="O496" s="12">
        <f t="shared" si="71"/>
        <v>6500</v>
      </c>
      <c r="P496" s="4" t="s">
        <v>1860</v>
      </c>
      <c r="Q496" s="4" t="s">
        <v>2447</v>
      </c>
      <c r="R496" s="5">
        <v>89</v>
      </c>
      <c r="S496" s="5">
        <v>94</v>
      </c>
      <c r="T496" s="5">
        <v>69</v>
      </c>
      <c r="U496" s="5">
        <v>85</v>
      </c>
      <c r="V496" s="5">
        <f t="shared" si="72"/>
        <v>337</v>
      </c>
      <c r="W496" s="5">
        <f t="shared" si="73"/>
        <v>84.25</v>
      </c>
      <c r="X496" s="5">
        <v>43</v>
      </c>
      <c r="Y496" s="5">
        <v>90</v>
      </c>
      <c r="Z496" s="5">
        <v>51</v>
      </c>
      <c r="AA496" s="5">
        <v>55</v>
      </c>
      <c r="AB496" s="5">
        <f t="shared" si="74"/>
        <v>239</v>
      </c>
      <c r="AC496" s="5">
        <f t="shared" si="75"/>
        <v>59.75</v>
      </c>
      <c r="AD496" s="5">
        <v>39</v>
      </c>
      <c r="AE496" s="5">
        <v>71</v>
      </c>
      <c r="AF496" s="5">
        <v>52</v>
      </c>
      <c r="AG496" s="5">
        <v>49</v>
      </c>
      <c r="AH496" s="5">
        <f t="shared" si="76"/>
        <v>211</v>
      </c>
      <c r="AI496" s="5">
        <f t="shared" si="77"/>
        <v>52.75</v>
      </c>
      <c r="AJ496" s="5">
        <v>61</v>
      </c>
      <c r="AK496" s="5">
        <v>66</v>
      </c>
      <c r="AL496" s="5">
        <v>47</v>
      </c>
      <c r="AM496" s="5">
        <v>94</v>
      </c>
      <c r="AN496" s="5">
        <f t="shared" si="78"/>
        <v>268</v>
      </c>
      <c r="AO496" s="5">
        <f t="shared" si="79"/>
        <v>67</v>
      </c>
      <c r="AP496" s="73"/>
      <c r="AQ496" s="111">
        <f>AVERAGE(Table6[[#This Row],[CA1_Average]],Table6[[#This Row],[CA2_Average]],Table6[[#This Row],[MID_Average]],Table6[[#This Row],[CA3_Average]])</f>
        <v>65.9375</v>
      </c>
    </row>
    <row r="497" spans="1:43" ht="30">
      <c r="A497" s="99" t="s">
        <v>999</v>
      </c>
      <c r="B497" s="82" t="s">
        <v>1000</v>
      </c>
      <c r="C497" s="4" t="s">
        <v>11</v>
      </c>
      <c r="D497" s="4" t="s">
        <v>3876</v>
      </c>
      <c r="E497" s="5">
        <v>11105899</v>
      </c>
      <c r="F497" s="5">
        <v>5191508689</v>
      </c>
      <c r="G497" s="83" t="s">
        <v>3877</v>
      </c>
      <c r="H497" s="6">
        <v>6</v>
      </c>
      <c r="I497" s="84">
        <v>300</v>
      </c>
      <c r="J497" s="79">
        <v>223</v>
      </c>
      <c r="K497" s="85">
        <v>0.74</v>
      </c>
      <c r="L497" s="11">
        <v>55000</v>
      </c>
      <c r="M497" s="5">
        <v>54488</v>
      </c>
      <c r="N497" s="12">
        <f t="shared" si="70"/>
        <v>54500</v>
      </c>
      <c r="O497" s="12">
        <f t="shared" si="71"/>
        <v>500</v>
      </c>
      <c r="P497" s="4" t="s">
        <v>1864</v>
      </c>
      <c r="Q497" s="4" t="s">
        <v>2448</v>
      </c>
      <c r="R497" s="5">
        <v>43</v>
      </c>
      <c r="S497" s="5">
        <v>89</v>
      </c>
      <c r="T497" s="5">
        <v>77</v>
      </c>
      <c r="U497" s="5">
        <v>49</v>
      </c>
      <c r="V497" s="5">
        <f t="shared" si="72"/>
        <v>258</v>
      </c>
      <c r="W497" s="5">
        <f t="shared" si="73"/>
        <v>64.5</v>
      </c>
      <c r="X497" s="5">
        <v>49</v>
      </c>
      <c r="Y497" s="5">
        <v>55</v>
      </c>
      <c r="Z497" s="5">
        <v>76</v>
      </c>
      <c r="AA497" s="5">
        <v>77</v>
      </c>
      <c r="AB497" s="5">
        <f t="shared" si="74"/>
        <v>257</v>
      </c>
      <c r="AC497" s="5">
        <f t="shared" si="75"/>
        <v>64.25</v>
      </c>
      <c r="AD497" s="5">
        <v>64</v>
      </c>
      <c r="AE497" s="5">
        <v>57</v>
      </c>
      <c r="AF497" s="5">
        <v>47</v>
      </c>
      <c r="AG497" s="5">
        <v>60</v>
      </c>
      <c r="AH497" s="5">
        <f t="shared" si="76"/>
        <v>228</v>
      </c>
      <c r="AI497" s="5">
        <f t="shared" si="77"/>
        <v>57</v>
      </c>
      <c r="AJ497" s="5">
        <v>79</v>
      </c>
      <c r="AK497" s="5">
        <v>74</v>
      </c>
      <c r="AL497" s="5">
        <v>40</v>
      </c>
      <c r="AM497" s="5">
        <v>65</v>
      </c>
      <c r="AN497" s="5">
        <f t="shared" si="78"/>
        <v>258</v>
      </c>
      <c r="AO497" s="5">
        <f t="shared" si="79"/>
        <v>64.5</v>
      </c>
      <c r="AP497" s="73"/>
      <c r="AQ497" s="111">
        <f>AVERAGE(Table6[[#This Row],[CA1_Average]],Table6[[#This Row],[CA2_Average]],Table6[[#This Row],[MID_Average]],Table6[[#This Row],[CA3_Average]])</f>
        <v>62.5625</v>
      </c>
    </row>
    <row r="498" spans="1:43" ht="30">
      <c r="A498" s="99" t="s">
        <v>1001</v>
      </c>
      <c r="B498" s="82" t="s">
        <v>1002</v>
      </c>
      <c r="C498" s="4" t="s">
        <v>11</v>
      </c>
      <c r="D498" s="4" t="s">
        <v>3878</v>
      </c>
      <c r="E498" s="5">
        <v>11102355</v>
      </c>
      <c r="F498" s="5">
        <v>5206713325</v>
      </c>
      <c r="G498" s="83" t="s">
        <v>3879</v>
      </c>
      <c r="H498" s="6">
        <v>6</v>
      </c>
      <c r="I498" s="84">
        <v>300</v>
      </c>
      <c r="J498" s="79">
        <v>215</v>
      </c>
      <c r="K498" s="85">
        <v>0.72</v>
      </c>
      <c r="L498" s="11">
        <v>55000</v>
      </c>
      <c r="M498" s="5">
        <v>43789</v>
      </c>
      <c r="N498" s="12">
        <f t="shared" si="70"/>
        <v>44000</v>
      </c>
      <c r="O498" s="12">
        <f t="shared" si="71"/>
        <v>11000</v>
      </c>
      <c r="P498" s="4" t="s">
        <v>2023</v>
      </c>
      <c r="Q498" s="4" t="s">
        <v>2449</v>
      </c>
      <c r="R498" s="5">
        <v>73</v>
      </c>
      <c r="S498" s="5">
        <v>69</v>
      </c>
      <c r="T498" s="5">
        <v>74</v>
      </c>
      <c r="U498" s="5">
        <v>85</v>
      </c>
      <c r="V498" s="5">
        <f t="shared" si="72"/>
        <v>301</v>
      </c>
      <c r="W498" s="5">
        <f t="shared" si="73"/>
        <v>75.25</v>
      </c>
      <c r="X498" s="5">
        <v>60</v>
      </c>
      <c r="Y498" s="5">
        <v>50</v>
      </c>
      <c r="Z498" s="5">
        <v>46</v>
      </c>
      <c r="AA498" s="5">
        <v>76</v>
      </c>
      <c r="AB498" s="5">
        <f t="shared" si="74"/>
        <v>232</v>
      </c>
      <c r="AC498" s="5">
        <f t="shared" si="75"/>
        <v>58</v>
      </c>
      <c r="AD498" s="5">
        <v>60</v>
      </c>
      <c r="AE498" s="5">
        <v>85</v>
      </c>
      <c r="AF498" s="5">
        <v>84</v>
      </c>
      <c r="AG498" s="5">
        <v>88</v>
      </c>
      <c r="AH498" s="5">
        <f t="shared" si="76"/>
        <v>317</v>
      </c>
      <c r="AI498" s="5">
        <f t="shared" si="77"/>
        <v>79.25</v>
      </c>
      <c r="AJ498" s="5">
        <v>42</v>
      </c>
      <c r="AK498" s="5">
        <v>58</v>
      </c>
      <c r="AL498" s="5">
        <v>94</v>
      </c>
      <c r="AM498" s="5">
        <v>38</v>
      </c>
      <c r="AN498" s="5">
        <f t="shared" si="78"/>
        <v>232</v>
      </c>
      <c r="AO498" s="5">
        <f t="shared" si="79"/>
        <v>58</v>
      </c>
      <c r="AP498" s="73"/>
      <c r="AQ498" s="111">
        <f>AVERAGE(Table6[[#This Row],[CA1_Average]],Table6[[#This Row],[CA2_Average]],Table6[[#This Row],[MID_Average]],Table6[[#This Row],[CA3_Average]])</f>
        <v>67.625</v>
      </c>
    </row>
    <row r="499" spans="1:43" ht="30">
      <c r="A499" s="99" t="s">
        <v>1003</v>
      </c>
      <c r="B499" s="82" t="s">
        <v>1004</v>
      </c>
      <c r="C499" s="4" t="s">
        <v>14</v>
      </c>
      <c r="D499" s="4" t="s">
        <v>3832</v>
      </c>
      <c r="E499" s="5">
        <v>11101849</v>
      </c>
      <c r="F499" s="5">
        <v>5215681631</v>
      </c>
      <c r="G499" s="83" t="s">
        <v>3880</v>
      </c>
      <c r="H499" s="6">
        <v>6</v>
      </c>
      <c r="I499" s="84">
        <v>300</v>
      </c>
      <c r="J499" s="79">
        <v>251</v>
      </c>
      <c r="K499" s="85">
        <v>0.84</v>
      </c>
      <c r="L499" s="11">
        <v>55000</v>
      </c>
      <c r="M499" s="5">
        <v>52652</v>
      </c>
      <c r="N499" s="12">
        <f t="shared" si="70"/>
        <v>53000</v>
      </c>
      <c r="O499" s="12">
        <f t="shared" si="71"/>
        <v>2000</v>
      </c>
      <c r="P499" s="4" t="s">
        <v>1908</v>
      </c>
      <c r="Q499" s="4" t="s">
        <v>2450</v>
      </c>
      <c r="R499" s="5">
        <v>65</v>
      </c>
      <c r="S499" s="5">
        <v>69</v>
      </c>
      <c r="T499" s="5">
        <v>94</v>
      </c>
      <c r="U499" s="5">
        <v>64</v>
      </c>
      <c r="V499" s="5">
        <f t="shared" si="72"/>
        <v>292</v>
      </c>
      <c r="W499" s="5">
        <f t="shared" si="73"/>
        <v>73</v>
      </c>
      <c r="X499" s="5">
        <v>97</v>
      </c>
      <c r="Y499" s="5">
        <v>53</v>
      </c>
      <c r="Z499" s="5">
        <v>55</v>
      </c>
      <c r="AA499" s="5">
        <v>43</v>
      </c>
      <c r="AB499" s="5">
        <f t="shared" si="74"/>
        <v>248</v>
      </c>
      <c r="AC499" s="5">
        <f t="shared" si="75"/>
        <v>62</v>
      </c>
      <c r="AD499" s="5">
        <v>56</v>
      </c>
      <c r="AE499" s="5">
        <v>95</v>
      </c>
      <c r="AF499" s="5">
        <v>91</v>
      </c>
      <c r="AG499" s="5">
        <v>63</v>
      </c>
      <c r="AH499" s="5">
        <f t="shared" si="76"/>
        <v>305</v>
      </c>
      <c r="AI499" s="5">
        <f t="shared" si="77"/>
        <v>76.25</v>
      </c>
      <c r="AJ499" s="5">
        <v>40</v>
      </c>
      <c r="AK499" s="5">
        <v>99</v>
      </c>
      <c r="AL499" s="5">
        <v>68</v>
      </c>
      <c r="AM499" s="5">
        <v>52</v>
      </c>
      <c r="AN499" s="5">
        <f t="shared" si="78"/>
        <v>259</v>
      </c>
      <c r="AO499" s="5">
        <f t="shared" si="79"/>
        <v>64.75</v>
      </c>
      <c r="AP499" s="73"/>
      <c r="AQ499" s="111">
        <f>AVERAGE(Table6[[#This Row],[CA1_Average]],Table6[[#This Row],[CA2_Average]],Table6[[#This Row],[MID_Average]],Table6[[#This Row],[CA3_Average]])</f>
        <v>69</v>
      </c>
    </row>
    <row r="500" spans="1:43" ht="30">
      <c r="A500" s="99" t="s">
        <v>1005</v>
      </c>
      <c r="B500" s="82" t="s">
        <v>1006</v>
      </c>
      <c r="C500" s="4" t="s">
        <v>14</v>
      </c>
      <c r="D500" s="4" t="s">
        <v>3881</v>
      </c>
      <c r="E500" s="5">
        <v>11105269</v>
      </c>
      <c r="F500" s="5">
        <v>5231721132</v>
      </c>
      <c r="G500" s="83" t="s">
        <v>3882</v>
      </c>
      <c r="H500" s="6">
        <v>6</v>
      </c>
      <c r="I500" s="84">
        <v>300</v>
      </c>
      <c r="J500" s="79">
        <v>284</v>
      </c>
      <c r="K500" s="85">
        <v>0.95</v>
      </c>
      <c r="L500" s="11">
        <v>55000</v>
      </c>
      <c r="M500" s="5">
        <v>43601</v>
      </c>
      <c r="N500" s="12">
        <f t="shared" si="70"/>
        <v>44000</v>
      </c>
      <c r="O500" s="12">
        <f t="shared" si="71"/>
        <v>11000</v>
      </c>
      <c r="P500" s="4" t="s">
        <v>1872</v>
      </c>
      <c r="Q500" s="4" t="s">
        <v>2451</v>
      </c>
      <c r="R500" s="5">
        <v>97</v>
      </c>
      <c r="S500" s="5">
        <v>82</v>
      </c>
      <c r="T500" s="5">
        <v>67</v>
      </c>
      <c r="U500" s="5">
        <v>73</v>
      </c>
      <c r="V500" s="5">
        <f t="shared" si="72"/>
        <v>319</v>
      </c>
      <c r="W500" s="5">
        <f t="shared" si="73"/>
        <v>79.75</v>
      </c>
      <c r="X500" s="5">
        <v>63</v>
      </c>
      <c r="Y500" s="5">
        <v>90</v>
      </c>
      <c r="Z500" s="5">
        <v>75</v>
      </c>
      <c r="AA500" s="5">
        <v>52</v>
      </c>
      <c r="AB500" s="5">
        <f t="shared" si="74"/>
        <v>280</v>
      </c>
      <c r="AC500" s="5">
        <f t="shared" si="75"/>
        <v>70</v>
      </c>
      <c r="AD500" s="5">
        <v>57</v>
      </c>
      <c r="AE500" s="5">
        <v>66</v>
      </c>
      <c r="AF500" s="5">
        <v>88</v>
      </c>
      <c r="AG500" s="5">
        <v>85</v>
      </c>
      <c r="AH500" s="5">
        <f t="shared" si="76"/>
        <v>296</v>
      </c>
      <c r="AI500" s="5">
        <f t="shared" si="77"/>
        <v>74</v>
      </c>
      <c r="AJ500" s="5">
        <v>97</v>
      </c>
      <c r="AK500" s="5">
        <v>48</v>
      </c>
      <c r="AL500" s="5">
        <v>56</v>
      </c>
      <c r="AM500" s="5">
        <v>47</v>
      </c>
      <c r="AN500" s="5">
        <f t="shared" si="78"/>
        <v>248</v>
      </c>
      <c r="AO500" s="5">
        <f t="shared" si="79"/>
        <v>62</v>
      </c>
      <c r="AP500" s="73"/>
      <c r="AQ500" s="111">
        <f>AVERAGE(Table6[[#This Row],[CA1_Average]],Table6[[#This Row],[CA2_Average]],Table6[[#This Row],[MID_Average]],Table6[[#This Row],[CA3_Average]])</f>
        <v>71.4375</v>
      </c>
    </row>
    <row r="501" spans="1:43" ht="30">
      <c r="A501" s="99" t="s">
        <v>1007</v>
      </c>
      <c r="B501" s="82" t="s">
        <v>1008</v>
      </c>
      <c r="C501" s="4" t="s">
        <v>11</v>
      </c>
      <c r="D501" s="4" t="s">
        <v>3883</v>
      </c>
      <c r="E501" s="5">
        <v>11101756</v>
      </c>
      <c r="F501" s="5">
        <v>5232494662</v>
      </c>
      <c r="G501" s="83" t="s">
        <v>3884</v>
      </c>
      <c r="H501" s="6">
        <v>6</v>
      </c>
      <c r="I501" s="84">
        <v>300</v>
      </c>
      <c r="J501" s="79">
        <v>210</v>
      </c>
      <c r="K501" s="86">
        <v>0.7</v>
      </c>
      <c r="L501" s="11">
        <v>55000</v>
      </c>
      <c r="M501" s="5">
        <v>40181</v>
      </c>
      <c r="N501" s="12">
        <f t="shared" si="70"/>
        <v>40500</v>
      </c>
      <c r="O501" s="12">
        <f t="shared" si="71"/>
        <v>14500</v>
      </c>
      <c r="P501" s="4" t="s">
        <v>2294</v>
      </c>
      <c r="Q501" s="4" t="s">
        <v>2452</v>
      </c>
      <c r="R501" s="5">
        <v>43</v>
      </c>
      <c r="S501" s="5">
        <v>52</v>
      </c>
      <c r="T501" s="5">
        <v>72</v>
      </c>
      <c r="U501" s="5">
        <v>65</v>
      </c>
      <c r="V501" s="5">
        <f t="shared" si="72"/>
        <v>232</v>
      </c>
      <c r="W501" s="5">
        <f t="shared" si="73"/>
        <v>58</v>
      </c>
      <c r="X501" s="5">
        <v>56</v>
      </c>
      <c r="Y501" s="5">
        <v>58</v>
      </c>
      <c r="Z501" s="5">
        <v>55</v>
      </c>
      <c r="AA501" s="5">
        <v>82</v>
      </c>
      <c r="AB501" s="5">
        <f t="shared" si="74"/>
        <v>251</v>
      </c>
      <c r="AC501" s="5">
        <f t="shared" si="75"/>
        <v>62.75</v>
      </c>
      <c r="AD501" s="5">
        <v>63</v>
      </c>
      <c r="AE501" s="5">
        <v>68</v>
      </c>
      <c r="AF501" s="5">
        <v>98</v>
      </c>
      <c r="AG501" s="5">
        <v>43</v>
      </c>
      <c r="AH501" s="5">
        <f t="shared" si="76"/>
        <v>272</v>
      </c>
      <c r="AI501" s="5">
        <f t="shared" si="77"/>
        <v>68</v>
      </c>
      <c r="AJ501" s="5">
        <v>38</v>
      </c>
      <c r="AK501" s="5">
        <v>80</v>
      </c>
      <c r="AL501" s="5">
        <v>87</v>
      </c>
      <c r="AM501" s="5">
        <v>69</v>
      </c>
      <c r="AN501" s="5">
        <f t="shared" si="78"/>
        <v>274</v>
      </c>
      <c r="AO501" s="5">
        <f t="shared" si="79"/>
        <v>68.5</v>
      </c>
      <c r="AP501" s="73"/>
      <c r="AQ501" s="111">
        <f>AVERAGE(Table6[[#This Row],[CA1_Average]],Table6[[#This Row],[CA2_Average]],Table6[[#This Row],[MID_Average]],Table6[[#This Row],[CA3_Average]])</f>
        <v>64.3125</v>
      </c>
    </row>
    <row r="502" spans="1:43" ht="30">
      <c r="A502" s="99" t="s">
        <v>1009</v>
      </c>
      <c r="B502" s="82" t="s">
        <v>1010</v>
      </c>
      <c r="C502" s="4" t="s">
        <v>14</v>
      </c>
      <c r="D502" s="4" t="s">
        <v>3885</v>
      </c>
      <c r="E502" s="5">
        <v>11106593</v>
      </c>
      <c r="F502" s="5">
        <v>5238547174</v>
      </c>
      <c r="G502" s="83" t="s">
        <v>3886</v>
      </c>
      <c r="H502" s="6">
        <v>6</v>
      </c>
      <c r="I502" s="84">
        <v>300</v>
      </c>
      <c r="J502" s="79">
        <v>278</v>
      </c>
      <c r="K502" s="85">
        <v>0.93</v>
      </c>
      <c r="L502" s="11">
        <v>55000</v>
      </c>
      <c r="M502" s="5">
        <v>43953</v>
      </c>
      <c r="N502" s="12">
        <f t="shared" si="70"/>
        <v>44000</v>
      </c>
      <c r="O502" s="12">
        <f t="shared" si="71"/>
        <v>11000</v>
      </c>
      <c r="P502" s="4" t="s">
        <v>1878</v>
      </c>
      <c r="Q502" s="4" t="s">
        <v>2453</v>
      </c>
      <c r="R502" s="5">
        <v>61</v>
      </c>
      <c r="S502" s="5">
        <v>35</v>
      </c>
      <c r="T502" s="5">
        <v>93</v>
      </c>
      <c r="U502" s="5">
        <v>91</v>
      </c>
      <c r="V502" s="5">
        <f t="shared" si="72"/>
        <v>280</v>
      </c>
      <c r="W502" s="5">
        <f t="shared" si="73"/>
        <v>70</v>
      </c>
      <c r="X502" s="5">
        <v>53</v>
      </c>
      <c r="Y502" s="5">
        <v>46</v>
      </c>
      <c r="Z502" s="5">
        <v>35</v>
      </c>
      <c r="AA502" s="5">
        <v>63</v>
      </c>
      <c r="AB502" s="5">
        <f t="shared" si="74"/>
        <v>197</v>
      </c>
      <c r="AC502" s="5">
        <f t="shared" si="75"/>
        <v>49.25</v>
      </c>
      <c r="AD502" s="5">
        <v>56</v>
      </c>
      <c r="AE502" s="5">
        <v>70</v>
      </c>
      <c r="AF502" s="5">
        <v>40</v>
      </c>
      <c r="AG502" s="5">
        <v>35</v>
      </c>
      <c r="AH502" s="5">
        <f t="shared" si="76"/>
        <v>201</v>
      </c>
      <c r="AI502" s="5">
        <f t="shared" si="77"/>
        <v>50.25</v>
      </c>
      <c r="AJ502" s="5">
        <v>45</v>
      </c>
      <c r="AK502" s="5">
        <v>68</v>
      </c>
      <c r="AL502" s="5">
        <v>68</v>
      </c>
      <c r="AM502" s="5">
        <v>88</v>
      </c>
      <c r="AN502" s="5">
        <f t="shared" si="78"/>
        <v>269</v>
      </c>
      <c r="AO502" s="5">
        <f t="shared" si="79"/>
        <v>67.25</v>
      </c>
      <c r="AP502" s="73"/>
      <c r="AQ502" s="111">
        <f>AVERAGE(Table6[[#This Row],[CA1_Average]],Table6[[#This Row],[CA2_Average]],Table6[[#This Row],[MID_Average]],Table6[[#This Row],[CA3_Average]])</f>
        <v>59.1875</v>
      </c>
    </row>
    <row r="503" spans="1:43" ht="30">
      <c r="A503" s="99" t="s">
        <v>1011</v>
      </c>
      <c r="B503" s="82" t="s">
        <v>1012</v>
      </c>
      <c r="C503" s="4" t="s">
        <v>11</v>
      </c>
      <c r="D503" s="4" t="s">
        <v>3887</v>
      </c>
      <c r="E503" s="5">
        <v>11107219</v>
      </c>
      <c r="F503" s="5">
        <v>5247670091</v>
      </c>
      <c r="G503" s="83" t="s">
        <v>3888</v>
      </c>
      <c r="H503" s="6">
        <v>6</v>
      </c>
      <c r="I503" s="84">
        <v>300</v>
      </c>
      <c r="J503" s="79">
        <v>203</v>
      </c>
      <c r="K503" s="85">
        <v>0.68</v>
      </c>
      <c r="L503" s="11">
        <v>55000</v>
      </c>
      <c r="M503" s="5">
        <v>40450</v>
      </c>
      <c r="N503" s="12">
        <f t="shared" si="70"/>
        <v>40500</v>
      </c>
      <c r="O503" s="12">
        <f t="shared" si="71"/>
        <v>14500</v>
      </c>
      <c r="P503" s="4" t="s">
        <v>1964</v>
      </c>
      <c r="Q503" s="4" t="s">
        <v>2454</v>
      </c>
      <c r="R503" s="5">
        <v>43</v>
      </c>
      <c r="S503" s="5">
        <v>71</v>
      </c>
      <c r="T503" s="5">
        <v>75</v>
      </c>
      <c r="U503" s="5">
        <v>98</v>
      </c>
      <c r="V503" s="5">
        <f t="shared" si="72"/>
        <v>287</v>
      </c>
      <c r="W503" s="5">
        <f t="shared" si="73"/>
        <v>71.75</v>
      </c>
      <c r="X503" s="5">
        <v>85</v>
      </c>
      <c r="Y503" s="5">
        <v>72</v>
      </c>
      <c r="Z503" s="5">
        <v>97</v>
      </c>
      <c r="AA503" s="5">
        <v>42</v>
      </c>
      <c r="AB503" s="5">
        <f t="shared" si="74"/>
        <v>296</v>
      </c>
      <c r="AC503" s="5">
        <f t="shared" si="75"/>
        <v>74</v>
      </c>
      <c r="AD503" s="5">
        <v>66</v>
      </c>
      <c r="AE503" s="5">
        <v>69</v>
      </c>
      <c r="AF503" s="5">
        <v>57</v>
      </c>
      <c r="AG503" s="5">
        <v>41</v>
      </c>
      <c r="AH503" s="5">
        <f t="shared" si="76"/>
        <v>233</v>
      </c>
      <c r="AI503" s="5">
        <f t="shared" si="77"/>
        <v>58.25</v>
      </c>
      <c r="AJ503" s="5">
        <v>99</v>
      </c>
      <c r="AK503" s="5">
        <v>56</v>
      </c>
      <c r="AL503" s="5">
        <v>38</v>
      </c>
      <c r="AM503" s="5">
        <v>40</v>
      </c>
      <c r="AN503" s="5">
        <f t="shared" si="78"/>
        <v>233</v>
      </c>
      <c r="AO503" s="5">
        <f t="shared" si="79"/>
        <v>58.25</v>
      </c>
      <c r="AP503" s="73"/>
      <c r="AQ503" s="111">
        <f>AVERAGE(Table6[[#This Row],[CA1_Average]],Table6[[#This Row],[CA2_Average]],Table6[[#This Row],[MID_Average]],Table6[[#This Row],[CA3_Average]])</f>
        <v>65.5625</v>
      </c>
    </row>
    <row r="504" spans="1:43" ht="30">
      <c r="A504" s="99" t="s">
        <v>1013</v>
      </c>
      <c r="B504" s="82" t="s">
        <v>1014</v>
      </c>
      <c r="C504" s="4" t="s">
        <v>11</v>
      </c>
      <c r="D504" s="4" t="s">
        <v>3889</v>
      </c>
      <c r="E504" s="5">
        <v>11107528</v>
      </c>
      <c r="F504" s="5">
        <v>5252843959</v>
      </c>
      <c r="G504" s="83" t="s">
        <v>3890</v>
      </c>
      <c r="H504" s="6">
        <v>6</v>
      </c>
      <c r="I504" s="84">
        <v>300</v>
      </c>
      <c r="J504" s="79">
        <v>206</v>
      </c>
      <c r="K504" s="85">
        <v>0.69</v>
      </c>
      <c r="L504" s="11">
        <v>55000</v>
      </c>
      <c r="M504" s="5">
        <v>48056</v>
      </c>
      <c r="N504" s="12">
        <f t="shared" si="70"/>
        <v>48500</v>
      </c>
      <c r="O504" s="12">
        <f t="shared" si="71"/>
        <v>6500</v>
      </c>
      <c r="P504" s="4" t="s">
        <v>2109</v>
      </c>
      <c r="Q504" s="4" t="s">
        <v>2455</v>
      </c>
      <c r="R504" s="5">
        <v>90</v>
      </c>
      <c r="S504" s="5">
        <v>72</v>
      </c>
      <c r="T504" s="5">
        <v>88</v>
      </c>
      <c r="U504" s="5">
        <v>35</v>
      </c>
      <c r="V504" s="5">
        <f t="shared" si="72"/>
        <v>285</v>
      </c>
      <c r="W504" s="5">
        <f t="shared" si="73"/>
        <v>71.25</v>
      </c>
      <c r="X504" s="5">
        <v>53</v>
      </c>
      <c r="Y504" s="5">
        <v>64</v>
      </c>
      <c r="Z504" s="5">
        <v>73</v>
      </c>
      <c r="AA504" s="5">
        <v>57</v>
      </c>
      <c r="AB504" s="5">
        <f t="shared" si="74"/>
        <v>247</v>
      </c>
      <c r="AC504" s="5">
        <f t="shared" si="75"/>
        <v>61.75</v>
      </c>
      <c r="AD504" s="5">
        <v>49</v>
      </c>
      <c r="AE504" s="5">
        <v>54</v>
      </c>
      <c r="AF504" s="5">
        <v>36</v>
      </c>
      <c r="AG504" s="5">
        <v>86</v>
      </c>
      <c r="AH504" s="5">
        <f t="shared" si="76"/>
        <v>225</v>
      </c>
      <c r="AI504" s="5">
        <f t="shared" si="77"/>
        <v>56.25</v>
      </c>
      <c r="AJ504" s="5">
        <v>92</v>
      </c>
      <c r="AK504" s="5">
        <v>67</v>
      </c>
      <c r="AL504" s="5">
        <v>51</v>
      </c>
      <c r="AM504" s="5">
        <v>93</v>
      </c>
      <c r="AN504" s="5">
        <f t="shared" si="78"/>
        <v>303</v>
      </c>
      <c r="AO504" s="5">
        <f t="shared" si="79"/>
        <v>75.75</v>
      </c>
      <c r="AP504" s="73"/>
      <c r="AQ504" s="111">
        <f>AVERAGE(Table6[[#This Row],[CA1_Average]],Table6[[#This Row],[CA2_Average]],Table6[[#This Row],[MID_Average]],Table6[[#This Row],[CA3_Average]])</f>
        <v>66.25</v>
      </c>
    </row>
    <row r="505" spans="1:43" ht="30">
      <c r="A505" s="99" t="s">
        <v>1015</v>
      </c>
      <c r="B505" s="82" t="s">
        <v>1016</v>
      </c>
      <c r="C505" s="4" t="s">
        <v>14</v>
      </c>
      <c r="D505" s="4" t="s">
        <v>3891</v>
      </c>
      <c r="E505" s="5">
        <v>11102452</v>
      </c>
      <c r="F505" s="5">
        <v>5291956650</v>
      </c>
      <c r="G505" s="83" t="s">
        <v>3892</v>
      </c>
      <c r="H505" s="6">
        <v>6</v>
      </c>
      <c r="I505" s="84">
        <v>300</v>
      </c>
      <c r="J505" s="79">
        <v>232</v>
      </c>
      <c r="K505" s="85">
        <v>0.77</v>
      </c>
      <c r="L505" s="11">
        <v>55000</v>
      </c>
      <c r="M505" s="5">
        <v>52356</v>
      </c>
      <c r="N505" s="12">
        <f t="shared" si="70"/>
        <v>52500</v>
      </c>
      <c r="O505" s="12">
        <f t="shared" si="71"/>
        <v>2500</v>
      </c>
      <c r="P505" s="4" t="s">
        <v>2140</v>
      </c>
      <c r="Q505" s="4" t="s">
        <v>2456</v>
      </c>
      <c r="R505" s="5">
        <v>50</v>
      </c>
      <c r="S505" s="5">
        <v>70</v>
      </c>
      <c r="T505" s="5">
        <v>82</v>
      </c>
      <c r="U505" s="5">
        <v>70</v>
      </c>
      <c r="V505" s="5">
        <f t="shared" si="72"/>
        <v>272</v>
      </c>
      <c r="W505" s="5">
        <f t="shared" si="73"/>
        <v>68</v>
      </c>
      <c r="X505" s="5">
        <v>90</v>
      </c>
      <c r="Y505" s="5">
        <v>55</v>
      </c>
      <c r="Z505" s="5">
        <v>89</v>
      </c>
      <c r="AA505" s="5">
        <v>68</v>
      </c>
      <c r="AB505" s="5">
        <f t="shared" si="74"/>
        <v>302</v>
      </c>
      <c r="AC505" s="5">
        <f t="shared" si="75"/>
        <v>75.5</v>
      </c>
      <c r="AD505" s="5">
        <v>64</v>
      </c>
      <c r="AE505" s="5">
        <v>86</v>
      </c>
      <c r="AF505" s="5">
        <v>76</v>
      </c>
      <c r="AG505" s="5">
        <v>83</v>
      </c>
      <c r="AH505" s="5">
        <f t="shared" si="76"/>
        <v>309</v>
      </c>
      <c r="AI505" s="5">
        <f t="shared" si="77"/>
        <v>77.25</v>
      </c>
      <c r="AJ505" s="5">
        <v>83</v>
      </c>
      <c r="AK505" s="5">
        <v>88</v>
      </c>
      <c r="AL505" s="5">
        <v>44</v>
      </c>
      <c r="AM505" s="5">
        <v>69</v>
      </c>
      <c r="AN505" s="5">
        <f t="shared" si="78"/>
        <v>284</v>
      </c>
      <c r="AO505" s="5">
        <f t="shared" si="79"/>
        <v>71</v>
      </c>
      <c r="AP505" s="73"/>
      <c r="AQ505" s="111">
        <f>AVERAGE(Table6[[#This Row],[CA1_Average]],Table6[[#This Row],[CA2_Average]],Table6[[#This Row],[MID_Average]],Table6[[#This Row],[CA3_Average]])</f>
        <v>72.9375</v>
      </c>
    </row>
    <row r="506" spans="1:43" ht="30">
      <c r="A506" s="99" t="s">
        <v>1017</v>
      </c>
      <c r="B506" s="82" t="s">
        <v>1018</v>
      </c>
      <c r="C506" s="4" t="s">
        <v>14</v>
      </c>
      <c r="D506" s="4" t="s">
        <v>3893</v>
      </c>
      <c r="E506" s="5">
        <v>11104584</v>
      </c>
      <c r="F506" s="5">
        <v>5306275872</v>
      </c>
      <c r="G506" s="83" t="s">
        <v>3894</v>
      </c>
      <c r="H506" s="6">
        <v>6</v>
      </c>
      <c r="I506" s="84">
        <v>300</v>
      </c>
      <c r="J506" s="79">
        <v>268</v>
      </c>
      <c r="K506" s="85">
        <v>0.89</v>
      </c>
      <c r="L506" s="11">
        <v>55000</v>
      </c>
      <c r="M506" s="5">
        <v>45284</v>
      </c>
      <c r="N506" s="12">
        <f t="shared" si="70"/>
        <v>45500</v>
      </c>
      <c r="O506" s="12">
        <f t="shared" si="71"/>
        <v>9500</v>
      </c>
      <c r="P506" s="4" t="s">
        <v>2011</v>
      </c>
      <c r="Q506" s="4" t="s">
        <v>2457</v>
      </c>
      <c r="R506" s="5">
        <v>54</v>
      </c>
      <c r="S506" s="5">
        <v>73</v>
      </c>
      <c r="T506" s="5">
        <v>73</v>
      </c>
      <c r="U506" s="5">
        <v>45</v>
      </c>
      <c r="V506" s="5">
        <f t="shared" si="72"/>
        <v>245</v>
      </c>
      <c r="W506" s="5">
        <f t="shared" si="73"/>
        <v>61.25</v>
      </c>
      <c r="X506" s="5">
        <v>43</v>
      </c>
      <c r="Y506" s="5">
        <v>98</v>
      </c>
      <c r="Z506" s="5">
        <v>43</v>
      </c>
      <c r="AA506" s="5">
        <v>99</v>
      </c>
      <c r="AB506" s="5">
        <f t="shared" si="74"/>
        <v>283</v>
      </c>
      <c r="AC506" s="5">
        <f t="shared" si="75"/>
        <v>70.75</v>
      </c>
      <c r="AD506" s="5">
        <v>71</v>
      </c>
      <c r="AE506" s="5">
        <v>68</v>
      </c>
      <c r="AF506" s="5">
        <v>72</v>
      </c>
      <c r="AG506" s="5">
        <v>68</v>
      </c>
      <c r="AH506" s="5">
        <f t="shared" si="76"/>
        <v>279</v>
      </c>
      <c r="AI506" s="5">
        <f t="shared" si="77"/>
        <v>69.75</v>
      </c>
      <c r="AJ506" s="5">
        <v>58</v>
      </c>
      <c r="AK506" s="5">
        <v>71</v>
      </c>
      <c r="AL506" s="5">
        <v>70</v>
      </c>
      <c r="AM506" s="5">
        <v>56</v>
      </c>
      <c r="AN506" s="5">
        <f t="shared" si="78"/>
        <v>255</v>
      </c>
      <c r="AO506" s="5">
        <f t="shared" si="79"/>
        <v>63.75</v>
      </c>
      <c r="AP506" s="73"/>
      <c r="AQ506" s="111">
        <f>AVERAGE(Table6[[#This Row],[CA1_Average]],Table6[[#This Row],[CA2_Average]],Table6[[#This Row],[MID_Average]],Table6[[#This Row],[CA3_Average]])</f>
        <v>66.375</v>
      </c>
    </row>
    <row r="507" spans="1:43" ht="30">
      <c r="A507" s="99" t="s">
        <v>1019</v>
      </c>
      <c r="B507" s="82" t="s">
        <v>1020</v>
      </c>
      <c r="C507" s="4" t="s">
        <v>14</v>
      </c>
      <c r="D507" s="4" t="s">
        <v>3895</v>
      </c>
      <c r="E507" s="5">
        <v>11100231</v>
      </c>
      <c r="F507" s="5">
        <v>5312631400</v>
      </c>
      <c r="G507" s="83" t="s">
        <v>3896</v>
      </c>
      <c r="H507" s="6">
        <v>6</v>
      </c>
      <c r="I507" s="84">
        <v>300</v>
      </c>
      <c r="J507" s="79">
        <v>266</v>
      </c>
      <c r="K507" s="85">
        <v>0.89</v>
      </c>
      <c r="L507" s="11">
        <v>55000</v>
      </c>
      <c r="M507" s="5">
        <v>53986</v>
      </c>
      <c r="N507" s="12">
        <f t="shared" si="70"/>
        <v>54000</v>
      </c>
      <c r="O507" s="12">
        <f t="shared" si="71"/>
        <v>1000</v>
      </c>
      <c r="P507" s="4" t="s">
        <v>1893</v>
      </c>
      <c r="Q507" s="4" t="s">
        <v>2458</v>
      </c>
      <c r="R507" s="5">
        <v>74</v>
      </c>
      <c r="S507" s="5">
        <v>61</v>
      </c>
      <c r="T507" s="5">
        <v>55</v>
      </c>
      <c r="U507" s="5">
        <v>88</v>
      </c>
      <c r="V507" s="5">
        <f t="shared" si="72"/>
        <v>278</v>
      </c>
      <c r="W507" s="5">
        <f t="shared" si="73"/>
        <v>69.5</v>
      </c>
      <c r="X507" s="5">
        <v>88</v>
      </c>
      <c r="Y507" s="5">
        <v>52</v>
      </c>
      <c r="Z507" s="5">
        <v>61</v>
      </c>
      <c r="AA507" s="5">
        <v>54</v>
      </c>
      <c r="AB507" s="5">
        <f t="shared" si="74"/>
        <v>255</v>
      </c>
      <c r="AC507" s="5">
        <f t="shared" si="75"/>
        <v>63.75</v>
      </c>
      <c r="AD507" s="5">
        <v>89</v>
      </c>
      <c r="AE507" s="5">
        <v>38</v>
      </c>
      <c r="AF507" s="5">
        <v>44</v>
      </c>
      <c r="AG507" s="5">
        <v>81</v>
      </c>
      <c r="AH507" s="5">
        <f t="shared" si="76"/>
        <v>252</v>
      </c>
      <c r="AI507" s="5">
        <f t="shared" si="77"/>
        <v>63</v>
      </c>
      <c r="AJ507" s="5">
        <v>51</v>
      </c>
      <c r="AK507" s="5">
        <v>84</v>
      </c>
      <c r="AL507" s="5">
        <v>39</v>
      </c>
      <c r="AM507" s="5">
        <v>47</v>
      </c>
      <c r="AN507" s="5">
        <f t="shared" si="78"/>
        <v>221</v>
      </c>
      <c r="AO507" s="5">
        <f t="shared" si="79"/>
        <v>55.25</v>
      </c>
      <c r="AP507" s="73"/>
      <c r="AQ507" s="111">
        <f>AVERAGE(Table6[[#This Row],[CA1_Average]],Table6[[#This Row],[CA2_Average]],Table6[[#This Row],[MID_Average]],Table6[[#This Row],[CA3_Average]])</f>
        <v>62.875</v>
      </c>
    </row>
    <row r="508" spans="1:43" ht="30">
      <c r="A508" s="99" t="s">
        <v>1021</v>
      </c>
      <c r="B508" s="82" t="s">
        <v>1022</v>
      </c>
      <c r="C508" s="4" t="s">
        <v>11</v>
      </c>
      <c r="D508" s="4" t="s">
        <v>3897</v>
      </c>
      <c r="E508" s="5">
        <v>11103847</v>
      </c>
      <c r="F508" s="5">
        <v>5337110002</v>
      </c>
      <c r="G508" s="83" t="s">
        <v>3898</v>
      </c>
      <c r="H508" s="6">
        <v>6</v>
      </c>
      <c r="I508" s="84">
        <v>300</v>
      </c>
      <c r="J508" s="79">
        <v>219</v>
      </c>
      <c r="K508" s="85">
        <v>0.73</v>
      </c>
      <c r="L508" s="11">
        <v>55000</v>
      </c>
      <c r="M508" s="5">
        <v>42103</v>
      </c>
      <c r="N508" s="12">
        <f t="shared" si="70"/>
        <v>42500</v>
      </c>
      <c r="O508" s="12">
        <f t="shared" si="71"/>
        <v>12500</v>
      </c>
      <c r="P508" s="4" t="s">
        <v>1848</v>
      </c>
      <c r="Q508" s="4" t="s">
        <v>2459</v>
      </c>
      <c r="R508" s="5">
        <v>92</v>
      </c>
      <c r="S508" s="5">
        <v>81</v>
      </c>
      <c r="T508" s="5">
        <v>52</v>
      </c>
      <c r="U508" s="5">
        <v>48</v>
      </c>
      <c r="V508" s="5">
        <f t="shared" si="72"/>
        <v>273</v>
      </c>
      <c r="W508" s="5">
        <f t="shared" si="73"/>
        <v>68.25</v>
      </c>
      <c r="X508" s="5">
        <v>41</v>
      </c>
      <c r="Y508" s="5">
        <v>89</v>
      </c>
      <c r="Z508" s="5">
        <v>82</v>
      </c>
      <c r="AA508" s="5">
        <v>54</v>
      </c>
      <c r="AB508" s="5">
        <f t="shared" si="74"/>
        <v>266</v>
      </c>
      <c r="AC508" s="5">
        <f t="shared" si="75"/>
        <v>66.5</v>
      </c>
      <c r="AD508" s="5">
        <v>81</v>
      </c>
      <c r="AE508" s="5">
        <v>73</v>
      </c>
      <c r="AF508" s="5">
        <v>41</v>
      </c>
      <c r="AG508" s="5">
        <v>69</v>
      </c>
      <c r="AH508" s="5">
        <f t="shared" si="76"/>
        <v>264</v>
      </c>
      <c r="AI508" s="5">
        <f t="shared" si="77"/>
        <v>66</v>
      </c>
      <c r="AJ508" s="5">
        <v>53</v>
      </c>
      <c r="AK508" s="5">
        <v>73</v>
      </c>
      <c r="AL508" s="5">
        <v>45</v>
      </c>
      <c r="AM508" s="5">
        <v>61</v>
      </c>
      <c r="AN508" s="5">
        <f t="shared" si="78"/>
        <v>232</v>
      </c>
      <c r="AO508" s="5">
        <f t="shared" si="79"/>
        <v>58</v>
      </c>
      <c r="AP508" s="73"/>
      <c r="AQ508" s="111">
        <f>AVERAGE(Table6[[#This Row],[CA1_Average]],Table6[[#This Row],[CA2_Average]],Table6[[#This Row],[MID_Average]],Table6[[#This Row],[CA3_Average]])</f>
        <v>64.6875</v>
      </c>
    </row>
    <row r="509" spans="1:43" ht="30">
      <c r="A509" s="99" t="s">
        <v>1023</v>
      </c>
      <c r="B509" s="82" t="s">
        <v>1024</v>
      </c>
      <c r="C509" s="4" t="s">
        <v>14</v>
      </c>
      <c r="D509" s="4" t="s">
        <v>3899</v>
      </c>
      <c r="E509" s="5">
        <v>11100199</v>
      </c>
      <c r="F509" s="5">
        <v>5347190999</v>
      </c>
      <c r="G509" s="83" t="s">
        <v>3900</v>
      </c>
      <c r="H509" s="6">
        <v>6</v>
      </c>
      <c r="I509" s="84">
        <v>300</v>
      </c>
      <c r="J509" s="79">
        <v>256</v>
      </c>
      <c r="K509" s="85">
        <v>0.85</v>
      </c>
      <c r="L509" s="11">
        <v>55000</v>
      </c>
      <c r="M509" s="5">
        <v>43255</v>
      </c>
      <c r="N509" s="12">
        <f t="shared" si="70"/>
        <v>43500</v>
      </c>
      <c r="O509" s="12">
        <f t="shared" si="71"/>
        <v>11500</v>
      </c>
      <c r="P509" s="4" t="s">
        <v>1978</v>
      </c>
      <c r="Q509" s="4" t="s">
        <v>2460</v>
      </c>
      <c r="R509" s="5">
        <v>56</v>
      </c>
      <c r="S509" s="5">
        <v>86</v>
      </c>
      <c r="T509" s="5">
        <v>70</v>
      </c>
      <c r="U509" s="5">
        <v>54</v>
      </c>
      <c r="V509" s="5">
        <f t="shared" si="72"/>
        <v>266</v>
      </c>
      <c r="W509" s="5">
        <f t="shared" si="73"/>
        <v>66.5</v>
      </c>
      <c r="X509" s="5">
        <v>97</v>
      </c>
      <c r="Y509" s="5">
        <v>84</v>
      </c>
      <c r="Z509" s="5">
        <v>79</v>
      </c>
      <c r="AA509" s="5">
        <v>65</v>
      </c>
      <c r="AB509" s="5">
        <f t="shared" si="74"/>
        <v>325</v>
      </c>
      <c r="AC509" s="5">
        <f t="shared" si="75"/>
        <v>81.25</v>
      </c>
      <c r="AD509" s="5">
        <v>92</v>
      </c>
      <c r="AE509" s="5">
        <v>49</v>
      </c>
      <c r="AF509" s="5">
        <v>82</v>
      </c>
      <c r="AG509" s="5">
        <v>55</v>
      </c>
      <c r="AH509" s="5">
        <f t="shared" si="76"/>
        <v>278</v>
      </c>
      <c r="AI509" s="5">
        <f t="shared" si="77"/>
        <v>69.5</v>
      </c>
      <c r="AJ509" s="5">
        <v>65</v>
      </c>
      <c r="AK509" s="5">
        <v>52</v>
      </c>
      <c r="AL509" s="5">
        <v>65</v>
      </c>
      <c r="AM509" s="5">
        <v>95</v>
      </c>
      <c r="AN509" s="5">
        <f t="shared" si="78"/>
        <v>277</v>
      </c>
      <c r="AO509" s="5">
        <f t="shared" si="79"/>
        <v>69.25</v>
      </c>
      <c r="AP509" s="73"/>
      <c r="AQ509" s="111">
        <f>AVERAGE(Table6[[#This Row],[CA1_Average]],Table6[[#This Row],[CA2_Average]],Table6[[#This Row],[MID_Average]],Table6[[#This Row],[CA3_Average]])</f>
        <v>71.625</v>
      </c>
    </row>
    <row r="510" spans="1:43" ht="30">
      <c r="A510" s="99" t="s">
        <v>1025</v>
      </c>
      <c r="B510" s="82" t="s">
        <v>1026</v>
      </c>
      <c r="C510" s="4" t="s">
        <v>14</v>
      </c>
      <c r="D510" s="4" t="s">
        <v>3901</v>
      </c>
      <c r="E510" s="5">
        <v>11101128</v>
      </c>
      <c r="F510" s="5">
        <v>5361271660</v>
      </c>
      <c r="G510" s="83" t="s">
        <v>3902</v>
      </c>
      <c r="H510" s="6">
        <v>6</v>
      </c>
      <c r="I510" s="84">
        <v>300</v>
      </c>
      <c r="J510" s="79">
        <v>230</v>
      </c>
      <c r="K510" s="85">
        <v>0.77</v>
      </c>
      <c r="L510" s="11">
        <v>55000</v>
      </c>
      <c r="M510" s="5">
        <v>51561</v>
      </c>
      <c r="N510" s="12">
        <f t="shared" si="70"/>
        <v>52000</v>
      </c>
      <c r="O510" s="12">
        <f t="shared" si="71"/>
        <v>3000</v>
      </c>
      <c r="P510" s="4" t="s">
        <v>2013</v>
      </c>
      <c r="Q510" s="4" t="s">
        <v>2461</v>
      </c>
      <c r="R510" s="5">
        <v>60</v>
      </c>
      <c r="S510" s="5">
        <v>49</v>
      </c>
      <c r="T510" s="5">
        <v>83</v>
      </c>
      <c r="U510" s="5">
        <v>77</v>
      </c>
      <c r="V510" s="5">
        <f t="shared" si="72"/>
        <v>269</v>
      </c>
      <c r="W510" s="5">
        <f t="shared" si="73"/>
        <v>67.25</v>
      </c>
      <c r="X510" s="5">
        <v>89</v>
      </c>
      <c r="Y510" s="5">
        <v>64</v>
      </c>
      <c r="Z510" s="5">
        <v>70</v>
      </c>
      <c r="AA510" s="5">
        <v>91</v>
      </c>
      <c r="AB510" s="5">
        <f t="shared" si="74"/>
        <v>314</v>
      </c>
      <c r="AC510" s="5">
        <f t="shared" si="75"/>
        <v>78.5</v>
      </c>
      <c r="AD510" s="5">
        <v>56</v>
      </c>
      <c r="AE510" s="5">
        <v>73</v>
      </c>
      <c r="AF510" s="5">
        <v>60</v>
      </c>
      <c r="AG510" s="5">
        <v>47</v>
      </c>
      <c r="AH510" s="5">
        <f t="shared" si="76"/>
        <v>236</v>
      </c>
      <c r="AI510" s="5">
        <f t="shared" si="77"/>
        <v>59</v>
      </c>
      <c r="AJ510" s="5">
        <v>81</v>
      </c>
      <c r="AK510" s="5">
        <v>86</v>
      </c>
      <c r="AL510" s="5">
        <v>55</v>
      </c>
      <c r="AM510" s="5">
        <v>41</v>
      </c>
      <c r="AN510" s="5">
        <f t="shared" si="78"/>
        <v>263</v>
      </c>
      <c r="AO510" s="5">
        <f t="shared" si="79"/>
        <v>65.75</v>
      </c>
      <c r="AP510" s="73"/>
      <c r="AQ510" s="111">
        <f>AVERAGE(Table6[[#This Row],[CA1_Average]],Table6[[#This Row],[CA2_Average]],Table6[[#This Row],[MID_Average]],Table6[[#This Row],[CA3_Average]])</f>
        <v>67.625</v>
      </c>
    </row>
    <row r="511" spans="1:43" ht="30">
      <c r="A511" s="99" t="s">
        <v>1027</v>
      </c>
      <c r="B511" s="82" t="s">
        <v>1028</v>
      </c>
      <c r="C511" s="4" t="s">
        <v>11</v>
      </c>
      <c r="D511" s="4" t="s">
        <v>3903</v>
      </c>
      <c r="E511" s="5">
        <v>11105399</v>
      </c>
      <c r="F511" s="5">
        <v>5366859882</v>
      </c>
      <c r="G511" s="83" t="s">
        <v>3904</v>
      </c>
      <c r="H511" s="6">
        <v>6</v>
      </c>
      <c r="I511" s="84">
        <v>300</v>
      </c>
      <c r="J511" s="79">
        <v>192</v>
      </c>
      <c r="K511" s="85">
        <v>0.64</v>
      </c>
      <c r="L511" s="11">
        <v>55000</v>
      </c>
      <c r="M511" s="5">
        <v>43585</v>
      </c>
      <c r="N511" s="12">
        <f t="shared" si="70"/>
        <v>44000</v>
      </c>
      <c r="O511" s="12">
        <f t="shared" si="71"/>
        <v>11000</v>
      </c>
      <c r="P511" s="4" t="s">
        <v>2015</v>
      </c>
      <c r="Q511" s="4" t="s">
        <v>2462</v>
      </c>
      <c r="R511" s="5">
        <v>48</v>
      </c>
      <c r="S511" s="5">
        <v>61</v>
      </c>
      <c r="T511" s="5">
        <v>66</v>
      </c>
      <c r="U511" s="5">
        <v>65</v>
      </c>
      <c r="V511" s="5">
        <f t="shared" si="72"/>
        <v>240</v>
      </c>
      <c r="W511" s="5">
        <f t="shared" si="73"/>
        <v>60</v>
      </c>
      <c r="X511" s="5">
        <v>98</v>
      </c>
      <c r="Y511" s="5">
        <v>76</v>
      </c>
      <c r="Z511" s="5">
        <v>37</v>
      </c>
      <c r="AA511" s="5">
        <v>77</v>
      </c>
      <c r="AB511" s="5">
        <f t="shared" si="74"/>
        <v>288</v>
      </c>
      <c r="AC511" s="5">
        <f t="shared" si="75"/>
        <v>72</v>
      </c>
      <c r="AD511" s="5">
        <v>82</v>
      </c>
      <c r="AE511" s="5">
        <v>66</v>
      </c>
      <c r="AF511" s="5">
        <v>90</v>
      </c>
      <c r="AG511" s="5">
        <v>46</v>
      </c>
      <c r="AH511" s="5">
        <f t="shared" si="76"/>
        <v>284</v>
      </c>
      <c r="AI511" s="5">
        <f t="shared" si="77"/>
        <v>71</v>
      </c>
      <c r="AJ511" s="5">
        <v>79</v>
      </c>
      <c r="AK511" s="5">
        <v>66</v>
      </c>
      <c r="AL511" s="5">
        <v>52</v>
      </c>
      <c r="AM511" s="5">
        <v>80</v>
      </c>
      <c r="AN511" s="5">
        <f t="shared" si="78"/>
        <v>277</v>
      </c>
      <c r="AO511" s="5">
        <f t="shared" si="79"/>
        <v>69.25</v>
      </c>
      <c r="AP511" s="73"/>
      <c r="AQ511" s="111">
        <f>AVERAGE(Table6[[#This Row],[CA1_Average]],Table6[[#This Row],[CA2_Average]],Table6[[#This Row],[MID_Average]],Table6[[#This Row],[CA3_Average]])</f>
        <v>68.0625</v>
      </c>
    </row>
    <row r="512" spans="1:43" ht="30">
      <c r="A512" s="99" t="s">
        <v>1029</v>
      </c>
      <c r="B512" s="82" t="s">
        <v>1030</v>
      </c>
      <c r="C512" s="4" t="s">
        <v>11</v>
      </c>
      <c r="D512" s="4" t="s">
        <v>3905</v>
      </c>
      <c r="E512" s="5">
        <v>11109281</v>
      </c>
      <c r="F512" s="5">
        <v>5368825611</v>
      </c>
      <c r="G512" s="83" t="s">
        <v>3906</v>
      </c>
      <c r="H512" s="6">
        <v>6</v>
      </c>
      <c r="I512" s="84">
        <v>300</v>
      </c>
      <c r="J512" s="79">
        <v>279</v>
      </c>
      <c r="K512" s="85">
        <v>0.93</v>
      </c>
      <c r="L512" s="11">
        <v>55000</v>
      </c>
      <c r="M512" s="5">
        <v>53953</v>
      </c>
      <c r="N512" s="12">
        <f t="shared" si="70"/>
        <v>54000</v>
      </c>
      <c r="O512" s="12">
        <f t="shared" si="71"/>
        <v>1000</v>
      </c>
      <c r="P512" s="4" t="s">
        <v>1988</v>
      </c>
      <c r="Q512" s="4" t="s">
        <v>2463</v>
      </c>
      <c r="R512" s="5">
        <v>63</v>
      </c>
      <c r="S512" s="5">
        <v>59</v>
      </c>
      <c r="T512" s="5">
        <v>67</v>
      </c>
      <c r="U512" s="5">
        <v>81</v>
      </c>
      <c r="V512" s="5">
        <f t="shared" si="72"/>
        <v>270</v>
      </c>
      <c r="W512" s="5">
        <f t="shared" si="73"/>
        <v>67.5</v>
      </c>
      <c r="X512" s="5">
        <v>59</v>
      </c>
      <c r="Y512" s="5">
        <v>83</v>
      </c>
      <c r="Z512" s="5">
        <v>51</v>
      </c>
      <c r="AA512" s="5">
        <v>38</v>
      </c>
      <c r="AB512" s="5">
        <f t="shared" si="74"/>
        <v>231</v>
      </c>
      <c r="AC512" s="5">
        <f t="shared" si="75"/>
        <v>57.75</v>
      </c>
      <c r="AD512" s="5">
        <v>64</v>
      </c>
      <c r="AE512" s="5">
        <v>82</v>
      </c>
      <c r="AF512" s="5">
        <v>64</v>
      </c>
      <c r="AG512" s="5">
        <v>45</v>
      </c>
      <c r="AH512" s="5">
        <f t="shared" si="76"/>
        <v>255</v>
      </c>
      <c r="AI512" s="5">
        <f t="shared" si="77"/>
        <v>63.75</v>
      </c>
      <c r="AJ512" s="5">
        <v>53</v>
      </c>
      <c r="AK512" s="5">
        <v>97</v>
      </c>
      <c r="AL512" s="5">
        <v>70</v>
      </c>
      <c r="AM512" s="5">
        <v>97</v>
      </c>
      <c r="AN512" s="5">
        <f t="shared" si="78"/>
        <v>317</v>
      </c>
      <c r="AO512" s="5">
        <f t="shared" si="79"/>
        <v>79.25</v>
      </c>
      <c r="AP512" s="73"/>
      <c r="AQ512" s="111">
        <f>AVERAGE(Table6[[#This Row],[CA1_Average]],Table6[[#This Row],[CA2_Average]],Table6[[#This Row],[MID_Average]],Table6[[#This Row],[CA3_Average]])</f>
        <v>67.0625</v>
      </c>
    </row>
    <row r="513" spans="1:43" ht="30">
      <c r="A513" s="99" t="s">
        <v>1031</v>
      </c>
      <c r="B513" s="82" t="s">
        <v>1032</v>
      </c>
      <c r="C513" s="4" t="s">
        <v>11</v>
      </c>
      <c r="D513" s="4" t="s">
        <v>3907</v>
      </c>
      <c r="E513" s="5">
        <v>11109897</v>
      </c>
      <c r="F513" s="5">
        <v>5369662862</v>
      </c>
      <c r="G513" s="83" t="s">
        <v>3908</v>
      </c>
      <c r="H513" s="6">
        <v>6</v>
      </c>
      <c r="I513" s="84">
        <v>300</v>
      </c>
      <c r="J513" s="79">
        <v>281</v>
      </c>
      <c r="K513" s="85">
        <v>0.94</v>
      </c>
      <c r="L513" s="11">
        <v>55000</v>
      </c>
      <c r="M513" s="5">
        <v>47881</v>
      </c>
      <c r="N513" s="12">
        <f t="shared" si="70"/>
        <v>48000</v>
      </c>
      <c r="O513" s="12">
        <f t="shared" si="71"/>
        <v>7000</v>
      </c>
      <c r="P513" s="4" t="s">
        <v>2084</v>
      </c>
      <c r="Q513" s="4" t="s">
        <v>2464</v>
      </c>
      <c r="R513" s="5">
        <v>64</v>
      </c>
      <c r="S513" s="5">
        <v>93</v>
      </c>
      <c r="T513" s="5">
        <v>73</v>
      </c>
      <c r="U513" s="5">
        <v>39</v>
      </c>
      <c r="V513" s="5">
        <f t="shared" si="72"/>
        <v>269</v>
      </c>
      <c r="W513" s="5">
        <f t="shared" si="73"/>
        <v>67.25</v>
      </c>
      <c r="X513" s="5">
        <v>66</v>
      </c>
      <c r="Y513" s="5">
        <v>57</v>
      </c>
      <c r="Z513" s="5">
        <v>90</v>
      </c>
      <c r="AA513" s="5">
        <v>69</v>
      </c>
      <c r="AB513" s="5">
        <f t="shared" si="74"/>
        <v>282</v>
      </c>
      <c r="AC513" s="5">
        <f t="shared" si="75"/>
        <v>70.5</v>
      </c>
      <c r="AD513" s="5">
        <v>44</v>
      </c>
      <c r="AE513" s="5">
        <v>54</v>
      </c>
      <c r="AF513" s="5">
        <v>95</v>
      </c>
      <c r="AG513" s="5">
        <v>95</v>
      </c>
      <c r="AH513" s="5">
        <f t="shared" si="76"/>
        <v>288</v>
      </c>
      <c r="AI513" s="5">
        <f t="shared" si="77"/>
        <v>72</v>
      </c>
      <c r="AJ513" s="5">
        <v>88</v>
      </c>
      <c r="AK513" s="5">
        <v>86</v>
      </c>
      <c r="AL513" s="5">
        <v>93</v>
      </c>
      <c r="AM513" s="5">
        <v>80</v>
      </c>
      <c r="AN513" s="5">
        <f t="shared" si="78"/>
        <v>347</v>
      </c>
      <c r="AO513" s="5">
        <f t="shared" si="79"/>
        <v>86.75</v>
      </c>
      <c r="AP513" s="73"/>
      <c r="AQ513" s="111">
        <f>AVERAGE(Table6[[#This Row],[CA1_Average]],Table6[[#This Row],[CA2_Average]],Table6[[#This Row],[MID_Average]],Table6[[#This Row],[CA3_Average]])</f>
        <v>74.125</v>
      </c>
    </row>
    <row r="514" spans="1:43" ht="30">
      <c r="A514" s="99" t="s">
        <v>1033</v>
      </c>
      <c r="B514" s="82" t="s">
        <v>1034</v>
      </c>
      <c r="C514" s="4" t="s">
        <v>14</v>
      </c>
      <c r="D514" s="4" t="s">
        <v>3909</v>
      </c>
      <c r="E514" s="5">
        <v>11102909</v>
      </c>
      <c r="F514" s="5">
        <v>5380578046</v>
      </c>
      <c r="G514" s="83" t="s">
        <v>3910</v>
      </c>
      <c r="H514" s="6">
        <v>6</v>
      </c>
      <c r="I514" s="84">
        <v>300</v>
      </c>
      <c r="J514" s="79">
        <v>291</v>
      </c>
      <c r="K514" s="85">
        <v>0.97</v>
      </c>
      <c r="L514" s="11">
        <v>55000</v>
      </c>
      <c r="M514" s="5">
        <v>46377</v>
      </c>
      <c r="N514" s="12">
        <f t="shared" ref="N514:N577" si="80">CEILING(M514,500)</f>
        <v>46500</v>
      </c>
      <c r="O514" s="12">
        <f t="shared" ref="O514:O577" si="81">L514-N514</f>
        <v>8500</v>
      </c>
      <c r="P514" s="4" t="s">
        <v>2054</v>
      </c>
      <c r="Q514" s="4" t="s">
        <v>2465</v>
      </c>
      <c r="R514" s="5">
        <v>83</v>
      </c>
      <c r="S514" s="5">
        <v>83</v>
      </c>
      <c r="T514" s="5">
        <v>74</v>
      </c>
      <c r="U514" s="5">
        <v>42</v>
      </c>
      <c r="V514" s="5">
        <f t="shared" ref="V514:V577" si="82">SUM(R514:U514)</f>
        <v>282</v>
      </c>
      <c r="W514" s="5">
        <f t="shared" ref="W514:W577" si="83">AVERAGE(R514:U514)</f>
        <v>70.5</v>
      </c>
      <c r="X514" s="5">
        <v>75</v>
      </c>
      <c r="Y514" s="5">
        <v>38</v>
      </c>
      <c r="Z514" s="5">
        <v>86</v>
      </c>
      <c r="AA514" s="5">
        <v>43</v>
      </c>
      <c r="AB514" s="5">
        <f t="shared" ref="AB514:AB577" si="84">SUM(X514:AA514)</f>
        <v>242</v>
      </c>
      <c r="AC514" s="5">
        <f t="shared" ref="AC514:AC577" si="85">AVERAGE(X514:AA514)</f>
        <v>60.5</v>
      </c>
      <c r="AD514" s="5">
        <v>77</v>
      </c>
      <c r="AE514" s="5">
        <v>44</v>
      </c>
      <c r="AF514" s="5">
        <v>77</v>
      </c>
      <c r="AG514" s="5">
        <v>39</v>
      </c>
      <c r="AH514" s="5">
        <f t="shared" ref="AH514:AH577" si="86">SUM(AD514:AG514)</f>
        <v>237</v>
      </c>
      <c r="AI514" s="5">
        <f t="shared" ref="AI514:AI577" si="87">AVERAGE(AD514:AG514)</f>
        <v>59.25</v>
      </c>
      <c r="AJ514" s="5">
        <v>41</v>
      </c>
      <c r="AK514" s="5">
        <v>84</v>
      </c>
      <c r="AL514" s="5">
        <v>96</v>
      </c>
      <c r="AM514" s="5">
        <v>93</v>
      </c>
      <c r="AN514" s="5">
        <f t="shared" ref="AN514:AN577" si="88">SUM(AJ514:AM514)</f>
        <v>314</v>
      </c>
      <c r="AO514" s="5">
        <f t="shared" ref="AO514:AO577" si="89">AVERAGE(AJ514:AM514)</f>
        <v>78.5</v>
      </c>
      <c r="AP514" s="73"/>
      <c r="AQ514" s="111">
        <f>AVERAGE(Table6[[#This Row],[CA1_Average]],Table6[[#This Row],[CA2_Average]],Table6[[#This Row],[MID_Average]],Table6[[#This Row],[CA3_Average]])</f>
        <v>67.1875</v>
      </c>
    </row>
    <row r="515" spans="1:43" ht="30">
      <c r="A515" s="99" t="s">
        <v>1035</v>
      </c>
      <c r="B515" s="82" t="s">
        <v>1036</v>
      </c>
      <c r="C515" s="4" t="s">
        <v>14</v>
      </c>
      <c r="D515" s="4" t="s">
        <v>3911</v>
      </c>
      <c r="E515" s="5">
        <v>11105002</v>
      </c>
      <c r="F515" s="5">
        <v>5389900165</v>
      </c>
      <c r="G515" s="83" t="s">
        <v>3912</v>
      </c>
      <c r="H515" s="6">
        <v>6</v>
      </c>
      <c r="I515" s="84">
        <v>300</v>
      </c>
      <c r="J515" s="79">
        <v>264</v>
      </c>
      <c r="K515" s="85">
        <v>0.88</v>
      </c>
      <c r="L515" s="11">
        <v>55000</v>
      </c>
      <c r="M515" s="5">
        <v>45293</v>
      </c>
      <c r="N515" s="12">
        <f t="shared" si="80"/>
        <v>45500</v>
      </c>
      <c r="O515" s="12">
        <f t="shared" si="81"/>
        <v>9500</v>
      </c>
      <c r="P515" s="4" t="s">
        <v>1896</v>
      </c>
      <c r="Q515" s="4" t="s">
        <v>2466</v>
      </c>
      <c r="R515" s="5">
        <v>79</v>
      </c>
      <c r="S515" s="5">
        <v>65</v>
      </c>
      <c r="T515" s="5">
        <v>99</v>
      </c>
      <c r="U515" s="5">
        <v>80</v>
      </c>
      <c r="V515" s="5">
        <f t="shared" si="82"/>
        <v>323</v>
      </c>
      <c r="W515" s="5">
        <f t="shared" si="83"/>
        <v>80.75</v>
      </c>
      <c r="X515" s="5">
        <v>79</v>
      </c>
      <c r="Y515" s="5">
        <v>79</v>
      </c>
      <c r="Z515" s="5">
        <v>74</v>
      </c>
      <c r="AA515" s="5">
        <v>46</v>
      </c>
      <c r="AB515" s="5">
        <f t="shared" si="84"/>
        <v>278</v>
      </c>
      <c r="AC515" s="5">
        <f t="shared" si="85"/>
        <v>69.5</v>
      </c>
      <c r="AD515" s="5">
        <v>62</v>
      </c>
      <c r="AE515" s="5">
        <v>71</v>
      </c>
      <c r="AF515" s="5">
        <v>53</v>
      </c>
      <c r="AG515" s="5">
        <v>72</v>
      </c>
      <c r="AH515" s="5">
        <f t="shared" si="86"/>
        <v>258</v>
      </c>
      <c r="AI515" s="5">
        <f t="shared" si="87"/>
        <v>64.5</v>
      </c>
      <c r="AJ515" s="5">
        <v>75</v>
      </c>
      <c r="AK515" s="5">
        <v>67</v>
      </c>
      <c r="AL515" s="5">
        <v>97</v>
      </c>
      <c r="AM515" s="5">
        <v>60</v>
      </c>
      <c r="AN515" s="5">
        <f t="shared" si="88"/>
        <v>299</v>
      </c>
      <c r="AO515" s="5">
        <f t="shared" si="89"/>
        <v>74.75</v>
      </c>
      <c r="AP515" s="73"/>
      <c r="AQ515" s="111">
        <f>AVERAGE(Table6[[#This Row],[CA1_Average]],Table6[[#This Row],[CA2_Average]],Table6[[#This Row],[MID_Average]],Table6[[#This Row],[CA3_Average]])</f>
        <v>72.375</v>
      </c>
    </row>
    <row r="516" spans="1:43" ht="30">
      <c r="A516" s="99" t="s">
        <v>1037</v>
      </c>
      <c r="B516" s="82" t="s">
        <v>1038</v>
      </c>
      <c r="C516" s="4" t="s">
        <v>11</v>
      </c>
      <c r="D516" s="4" t="s">
        <v>3913</v>
      </c>
      <c r="E516" s="5">
        <v>11109616</v>
      </c>
      <c r="F516" s="5">
        <v>5415637197</v>
      </c>
      <c r="G516" s="83" t="s">
        <v>3914</v>
      </c>
      <c r="H516" s="6">
        <v>6</v>
      </c>
      <c r="I516" s="84">
        <v>300</v>
      </c>
      <c r="J516" s="79">
        <v>209</v>
      </c>
      <c r="K516" s="86">
        <v>0.7</v>
      </c>
      <c r="L516" s="11">
        <v>55000</v>
      </c>
      <c r="M516" s="5">
        <v>44978</v>
      </c>
      <c r="N516" s="12">
        <f t="shared" si="80"/>
        <v>45000</v>
      </c>
      <c r="O516" s="12">
        <f t="shared" si="81"/>
        <v>10000</v>
      </c>
      <c r="P516" s="4" t="s">
        <v>2087</v>
      </c>
      <c r="Q516" s="4" t="s">
        <v>2467</v>
      </c>
      <c r="R516" s="5">
        <v>77</v>
      </c>
      <c r="S516" s="5">
        <v>47</v>
      </c>
      <c r="T516" s="5">
        <v>43</v>
      </c>
      <c r="U516" s="5">
        <v>53</v>
      </c>
      <c r="V516" s="5">
        <f t="shared" si="82"/>
        <v>220</v>
      </c>
      <c r="W516" s="5">
        <f t="shared" si="83"/>
        <v>55</v>
      </c>
      <c r="X516" s="5">
        <v>55</v>
      </c>
      <c r="Y516" s="5">
        <v>86</v>
      </c>
      <c r="Z516" s="5">
        <v>68</v>
      </c>
      <c r="AA516" s="5">
        <v>89</v>
      </c>
      <c r="AB516" s="5">
        <f t="shared" si="84"/>
        <v>298</v>
      </c>
      <c r="AC516" s="5">
        <f t="shared" si="85"/>
        <v>74.5</v>
      </c>
      <c r="AD516" s="5">
        <v>61</v>
      </c>
      <c r="AE516" s="5">
        <v>38</v>
      </c>
      <c r="AF516" s="5">
        <v>95</v>
      </c>
      <c r="AG516" s="5">
        <v>67</v>
      </c>
      <c r="AH516" s="5">
        <f t="shared" si="86"/>
        <v>261</v>
      </c>
      <c r="AI516" s="5">
        <f t="shared" si="87"/>
        <v>65.25</v>
      </c>
      <c r="AJ516" s="5">
        <v>47</v>
      </c>
      <c r="AK516" s="5">
        <v>99</v>
      </c>
      <c r="AL516" s="5">
        <v>90</v>
      </c>
      <c r="AM516" s="5">
        <v>87</v>
      </c>
      <c r="AN516" s="5">
        <f t="shared" si="88"/>
        <v>323</v>
      </c>
      <c r="AO516" s="5">
        <f t="shared" si="89"/>
        <v>80.75</v>
      </c>
      <c r="AP516" s="73"/>
      <c r="AQ516" s="111">
        <f>AVERAGE(Table6[[#This Row],[CA1_Average]],Table6[[#This Row],[CA2_Average]],Table6[[#This Row],[MID_Average]],Table6[[#This Row],[CA3_Average]])</f>
        <v>68.875</v>
      </c>
    </row>
    <row r="517" spans="1:43" ht="30">
      <c r="A517" s="99" t="s">
        <v>1039</v>
      </c>
      <c r="B517" s="82" t="s">
        <v>1040</v>
      </c>
      <c r="C517" s="4" t="s">
        <v>14</v>
      </c>
      <c r="D517" s="4" t="s">
        <v>3915</v>
      </c>
      <c r="E517" s="5">
        <v>11109087</v>
      </c>
      <c r="F517" s="5">
        <v>5415764041</v>
      </c>
      <c r="G517" s="83" t="s">
        <v>3916</v>
      </c>
      <c r="H517" s="6">
        <v>6</v>
      </c>
      <c r="I517" s="84">
        <v>300</v>
      </c>
      <c r="J517" s="79">
        <v>240</v>
      </c>
      <c r="K517" s="86">
        <v>0.8</v>
      </c>
      <c r="L517" s="11">
        <v>55000</v>
      </c>
      <c r="M517" s="5">
        <v>49638</v>
      </c>
      <c r="N517" s="12">
        <f t="shared" si="80"/>
        <v>50000</v>
      </c>
      <c r="O517" s="12">
        <f t="shared" si="81"/>
        <v>5000</v>
      </c>
      <c r="P517" s="4" t="s">
        <v>1866</v>
      </c>
      <c r="Q517" s="4" t="s">
        <v>2468</v>
      </c>
      <c r="R517" s="5">
        <v>59</v>
      </c>
      <c r="S517" s="5">
        <v>95</v>
      </c>
      <c r="T517" s="5">
        <v>37</v>
      </c>
      <c r="U517" s="5">
        <v>73</v>
      </c>
      <c r="V517" s="5">
        <f t="shared" si="82"/>
        <v>264</v>
      </c>
      <c r="W517" s="5">
        <f t="shared" si="83"/>
        <v>66</v>
      </c>
      <c r="X517" s="5">
        <v>79</v>
      </c>
      <c r="Y517" s="5">
        <v>73</v>
      </c>
      <c r="Z517" s="5">
        <v>55</v>
      </c>
      <c r="AA517" s="5">
        <v>77</v>
      </c>
      <c r="AB517" s="5">
        <f t="shared" si="84"/>
        <v>284</v>
      </c>
      <c r="AC517" s="5">
        <f t="shared" si="85"/>
        <v>71</v>
      </c>
      <c r="AD517" s="5">
        <v>69</v>
      </c>
      <c r="AE517" s="5">
        <v>41</v>
      </c>
      <c r="AF517" s="5">
        <v>57</v>
      </c>
      <c r="AG517" s="5">
        <v>96</v>
      </c>
      <c r="AH517" s="5">
        <f t="shared" si="86"/>
        <v>263</v>
      </c>
      <c r="AI517" s="5">
        <f t="shared" si="87"/>
        <v>65.75</v>
      </c>
      <c r="AJ517" s="5">
        <v>38</v>
      </c>
      <c r="AK517" s="5">
        <v>49</v>
      </c>
      <c r="AL517" s="5">
        <v>69</v>
      </c>
      <c r="AM517" s="5">
        <v>40</v>
      </c>
      <c r="AN517" s="5">
        <f t="shared" si="88"/>
        <v>196</v>
      </c>
      <c r="AO517" s="5">
        <f t="shared" si="89"/>
        <v>49</v>
      </c>
      <c r="AP517" s="73"/>
      <c r="AQ517" s="111">
        <f>AVERAGE(Table6[[#This Row],[CA1_Average]],Table6[[#This Row],[CA2_Average]],Table6[[#This Row],[MID_Average]],Table6[[#This Row],[CA3_Average]])</f>
        <v>62.9375</v>
      </c>
    </row>
    <row r="518" spans="1:43" ht="30">
      <c r="A518" s="99" t="s">
        <v>1041</v>
      </c>
      <c r="B518" s="82" t="s">
        <v>1042</v>
      </c>
      <c r="C518" s="4" t="s">
        <v>11</v>
      </c>
      <c r="D518" s="4" t="s">
        <v>3917</v>
      </c>
      <c r="E518" s="5">
        <v>11106765</v>
      </c>
      <c r="F518" s="5">
        <v>5420265920</v>
      </c>
      <c r="G518" s="83" t="s">
        <v>3918</v>
      </c>
      <c r="H518" s="6">
        <v>6</v>
      </c>
      <c r="I518" s="84">
        <v>300</v>
      </c>
      <c r="J518" s="79">
        <v>239</v>
      </c>
      <c r="K518" s="86">
        <v>0.8</v>
      </c>
      <c r="L518" s="11">
        <v>55000</v>
      </c>
      <c r="M518" s="5">
        <v>43944</v>
      </c>
      <c r="N518" s="12">
        <f t="shared" si="80"/>
        <v>44000</v>
      </c>
      <c r="O518" s="12">
        <f t="shared" si="81"/>
        <v>11000</v>
      </c>
      <c r="P518" s="4" t="s">
        <v>1993</v>
      </c>
      <c r="Q518" s="4" t="s">
        <v>2469</v>
      </c>
      <c r="R518" s="5">
        <v>92</v>
      </c>
      <c r="S518" s="5">
        <v>41</v>
      </c>
      <c r="T518" s="5">
        <v>75</v>
      </c>
      <c r="U518" s="5">
        <v>72</v>
      </c>
      <c r="V518" s="5">
        <f t="shared" si="82"/>
        <v>280</v>
      </c>
      <c r="W518" s="5">
        <f t="shared" si="83"/>
        <v>70</v>
      </c>
      <c r="X518" s="5">
        <v>53</v>
      </c>
      <c r="Y518" s="5">
        <v>85</v>
      </c>
      <c r="Z518" s="5">
        <v>70</v>
      </c>
      <c r="AA518" s="5">
        <v>82</v>
      </c>
      <c r="AB518" s="5">
        <f t="shared" si="84"/>
        <v>290</v>
      </c>
      <c r="AC518" s="5">
        <f t="shared" si="85"/>
        <v>72.5</v>
      </c>
      <c r="AD518" s="5">
        <v>66</v>
      </c>
      <c r="AE518" s="5">
        <v>49</v>
      </c>
      <c r="AF518" s="5">
        <v>39</v>
      </c>
      <c r="AG518" s="5">
        <v>53</v>
      </c>
      <c r="AH518" s="5">
        <f t="shared" si="86"/>
        <v>207</v>
      </c>
      <c r="AI518" s="5">
        <f t="shared" si="87"/>
        <v>51.75</v>
      </c>
      <c r="AJ518" s="5">
        <v>89</v>
      </c>
      <c r="AK518" s="5">
        <v>66</v>
      </c>
      <c r="AL518" s="5">
        <v>51</v>
      </c>
      <c r="AM518" s="5">
        <v>48</v>
      </c>
      <c r="AN518" s="5">
        <f t="shared" si="88"/>
        <v>254</v>
      </c>
      <c r="AO518" s="5">
        <f t="shared" si="89"/>
        <v>63.5</v>
      </c>
      <c r="AP518" s="73"/>
      <c r="AQ518" s="111">
        <f>AVERAGE(Table6[[#This Row],[CA1_Average]],Table6[[#This Row],[CA2_Average]],Table6[[#This Row],[MID_Average]],Table6[[#This Row],[CA3_Average]])</f>
        <v>64.4375</v>
      </c>
    </row>
    <row r="519" spans="1:43" ht="30">
      <c r="A519" s="99" t="s">
        <v>1043</v>
      </c>
      <c r="B519" s="82" t="s">
        <v>1044</v>
      </c>
      <c r="C519" s="4" t="s">
        <v>14</v>
      </c>
      <c r="D519" s="4" t="s">
        <v>3919</v>
      </c>
      <c r="E519" s="5">
        <v>11107560</v>
      </c>
      <c r="F519" s="5">
        <v>5445927633</v>
      </c>
      <c r="G519" s="83" t="s">
        <v>3920</v>
      </c>
      <c r="H519" s="6">
        <v>6</v>
      </c>
      <c r="I519" s="84">
        <v>300</v>
      </c>
      <c r="J519" s="79">
        <v>290</v>
      </c>
      <c r="K519" s="85">
        <v>0.97</v>
      </c>
      <c r="L519" s="11">
        <v>55000</v>
      </c>
      <c r="M519" s="5">
        <v>41271</v>
      </c>
      <c r="N519" s="12">
        <f t="shared" si="80"/>
        <v>41500</v>
      </c>
      <c r="O519" s="12">
        <f t="shared" si="81"/>
        <v>13500</v>
      </c>
      <c r="P519" s="4" t="s">
        <v>1957</v>
      </c>
      <c r="Q519" s="4" t="s">
        <v>2470</v>
      </c>
      <c r="R519" s="5">
        <v>44</v>
      </c>
      <c r="S519" s="5">
        <v>85</v>
      </c>
      <c r="T519" s="5">
        <v>37</v>
      </c>
      <c r="U519" s="5">
        <v>51</v>
      </c>
      <c r="V519" s="5">
        <f t="shared" si="82"/>
        <v>217</v>
      </c>
      <c r="W519" s="5">
        <f t="shared" si="83"/>
        <v>54.25</v>
      </c>
      <c r="X519" s="5">
        <v>51</v>
      </c>
      <c r="Y519" s="5">
        <v>94</v>
      </c>
      <c r="Z519" s="5">
        <v>36</v>
      </c>
      <c r="AA519" s="5">
        <v>55</v>
      </c>
      <c r="AB519" s="5">
        <f t="shared" si="84"/>
        <v>236</v>
      </c>
      <c r="AC519" s="5">
        <f t="shared" si="85"/>
        <v>59</v>
      </c>
      <c r="AD519" s="5">
        <v>69</v>
      </c>
      <c r="AE519" s="5">
        <v>44</v>
      </c>
      <c r="AF519" s="5">
        <v>37</v>
      </c>
      <c r="AG519" s="5">
        <v>60</v>
      </c>
      <c r="AH519" s="5">
        <f t="shared" si="86"/>
        <v>210</v>
      </c>
      <c r="AI519" s="5">
        <f t="shared" si="87"/>
        <v>52.5</v>
      </c>
      <c r="AJ519" s="5">
        <v>79</v>
      </c>
      <c r="AK519" s="5">
        <v>62</v>
      </c>
      <c r="AL519" s="5">
        <v>83</v>
      </c>
      <c r="AM519" s="5">
        <v>90</v>
      </c>
      <c r="AN519" s="5">
        <f t="shared" si="88"/>
        <v>314</v>
      </c>
      <c r="AO519" s="5">
        <f t="shared" si="89"/>
        <v>78.5</v>
      </c>
      <c r="AP519" s="73"/>
      <c r="AQ519" s="111">
        <f>AVERAGE(Table6[[#This Row],[CA1_Average]],Table6[[#This Row],[CA2_Average]],Table6[[#This Row],[MID_Average]],Table6[[#This Row],[CA3_Average]])</f>
        <v>61.0625</v>
      </c>
    </row>
    <row r="520" spans="1:43" ht="30">
      <c r="A520" s="99" t="s">
        <v>1045</v>
      </c>
      <c r="B520" s="82" t="s">
        <v>1046</v>
      </c>
      <c r="C520" s="4" t="s">
        <v>14</v>
      </c>
      <c r="D520" s="4" t="s">
        <v>3921</v>
      </c>
      <c r="E520" s="5">
        <v>11107902</v>
      </c>
      <c r="F520" s="5">
        <v>5447779704</v>
      </c>
      <c r="G520" s="83" t="s">
        <v>3922</v>
      </c>
      <c r="H520" s="6">
        <v>6</v>
      </c>
      <c r="I520" s="84">
        <v>300</v>
      </c>
      <c r="J520" s="79">
        <v>240</v>
      </c>
      <c r="K520" s="86">
        <v>0.8</v>
      </c>
      <c r="L520" s="11">
        <v>55000</v>
      </c>
      <c r="M520" s="5">
        <v>48607</v>
      </c>
      <c r="N520" s="12">
        <f t="shared" si="80"/>
        <v>49000</v>
      </c>
      <c r="O520" s="12">
        <f t="shared" si="81"/>
        <v>6000</v>
      </c>
      <c r="P520" s="4" t="s">
        <v>2095</v>
      </c>
      <c r="Q520" s="4" t="s">
        <v>2471</v>
      </c>
      <c r="R520" s="5">
        <v>64</v>
      </c>
      <c r="S520" s="5">
        <v>49</v>
      </c>
      <c r="T520" s="5">
        <v>89</v>
      </c>
      <c r="U520" s="5">
        <v>75</v>
      </c>
      <c r="V520" s="5">
        <f t="shared" si="82"/>
        <v>277</v>
      </c>
      <c r="W520" s="5">
        <f t="shared" si="83"/>
        <v>69.25</v>
      </c>
      <c r="X520" s="5">
        <v>62</v>
      </c>
      <c r="Y520" s="5">
        <v>44</v>
      </c>
      <c r="Z520" s="5">
        <v>46</v>
      </c>
      <c r="AA520" s="5">
        <v>98</v>
      </c>
      <c r="AB520" s="5">
        <f t="shared" si="84"/>
        <v>250</v>
      </c>
      <c r="AC520" s="5">
        <f t="shared" si="85"/>
        <v>62.5</v>
      </c>
      <c r="AD520" s="5">
        <v>56</v>
      </c>
      <c r="AE520" s="5">
        <v>41</v>
      </c>
      <c r="AF520" s="5">
        <v>84</v>
      </c>
      <c r="AG520" s="5">
        <v>91</v>
      </c>
      <c r="AH520" s="5">
        <f t="shared" si="86"/>
        <v>272</v>
      </c>
      <c r="AI520" s="5">
        <f t="shared" si="87"/>
        <v>68</v>
      </c>
      <c r="AJ520" s="5">
        <v>77</v>
      </c>
      <c r="AK520" s="5">
        <v>83</v>
      </c>
      <c r="AL520" s="5">
        <v>58</v>
      </c>
      <c r="AM520" s="5">
        <v>85</v>
      </c>
      <c r="AN520" s="5">
        <f t="shared" si="88"/>
        <v>303</v>
      </c>
      <c r="AO520" s="5">
        <f t="shared" si="89"/>
        <v>75.75</v>
      </c>
      <c r="AP520" s="73"/>
      <c r="AQ520" s="111">
        <f>AVERAGE(Table6[[#This Row],[CA1_Average]],Table6[[#This Row],[CA2_Average]],Table6[[#This Row],[MID_Average]],Table6[[#This Row],[CA3_Average]])</f>
        <v>68.875</v>
      </c>
    </row>
    <row r="521" spans="1:43" ht="30">
      <c r="A521" s="99" t="s">
        <v>1047</v>
      </c>
      <c r="B521" s="82" t="s">
        <v>1048</v>
      </c>
      <c r="C521" s="4" t="s">
        <v>14</v>
      </c>
      <c r="D521" s="4" t="s">
        <v>3923</v>
      </c>
      <c r="E521" s="5">
        <v>11102905</v>
      </c>
      <c r="F521" s="5">
        <v>5450302620</v>
      </c>
      <c r="G521" s="83" t="s">
        <v>3924</v>
      </c>
      <c r="H521" s="6">
        <v>6</v>
      </c>
      <c r="I521" s="84">
        <v>300</v>
      </c>
      <c r="J521" s="79">
        <v>278</v>
      </c>
      <c r="K521" s="85">
        <v>0.93</v>
      </c>
      <c r="L521" s="11">
        <v>55000</v>
      </c>
      <c r="M521" s="5">
        <v>40516</v>
      </c>
      <c r="N521" s="12">
        <f t="shared" si="80"/>
        <v>41000</v>
      </c>
      <c r="O521" s="12">
        <f t="shared" si="81"/>
        <v>14000</v>
      </c>
      <c r="P521" s="4" t="s">
        <v>1997</v>
      </c>
      <c r="Q521" s="4" t="s">
        <v>2472</v>
      </c>
      <c r="R521" s="5">
        <v>90</v>
      </c>
      <c r="S521" s="5">
        <v>65</v>
      </c>
      <c r="T521" s="5">
        <v>41</v>
      </c>
      <c r="U521" s="5">
        <v>36</v>
      </c>
      <c r="V521" s="5">
        <f t="shared" si="82"/>
        <v>232</v>
      </c>
      <c r="W521" s="5">
        <f t="shared" si="83"/>
        <v>58</v>
      </c>
      <c r="X521" s="5">
        <v>38</v>
      </c>
      <c r="Y521" s="5">
        <v>62</v>
      </c>
      <c r="Z521" s="5">
        <v>97</v>
      </c>
      <c r="AA521" s="5">
        <v>54</v>
      </c>
      <c r="AB521" s="5">
        <f t="shared" si="84"/>
        <v>251</v>
      </c>
      <c r="AC521" s="5">
        <f t="shared" si="85"/>
        <v>62.75</v>
      </c>
      <c r="AD521" s="5">
        <v>47</v>
      </c>
      <c r="AE521" s="5">
        <v>76</v>
      </c>
      <c r="AF521" s="5">
        <v>42</v>
      </c>
      <c r="AG521" s="5">
        <v>66</v>
      </c>
      <c r="AH521" s="5">
        <f t="shared" si="86"/>
        <v>231</v>
      </c>
      <c r="AI521" s="5">
        <f t="shared" si="87"/>
        <v>57.75</v>
      </c>
      <c r="AJ521" s="5">
        <v>46</v>
      </c>
      <c r="AK521" s="5">
        <v>75</v>
      </c>
      <c r="AL521" s="5">
        <v>60</v>
      </c>
      <c r="AM521" s="5">
        <v>69</v>
      </c>
      <c r="AN521" s="5">
        <f t="shared" si="88"/>
        <v>250</v>
      </c>
      <c r="AO521" s="5">
        <f t="shared" si="89"/>
        <v>62.5</v>
      </c>
      <c r="AP521" s="73"/>
      <c r="AQ521" s="111">
        <f>AVERAGE(Table6[[#This Row],[CA1_Average]],Table6[[#This Row],[CA2_Average]],Table6[[#This Row],[MID_Average]],Table6[[#This Row],[CA3_Average]])</f>
        <v>60.25</v>
      </c>
    </row>
    <row r="522" spans="1:43" ht="30">
      <c r="A522" s="99" t="s">
        <v>1049</v>
      </c>
      <c r="B522" s="82" t="s">
        <v>1050</v>
      </c>
      <c r="C522" s="4" t="s">
        <v>11</v>
      </c>
      <c r="D522" s="4" t="s">
        <v>3925</v>
      </c>
      <c r="E522" s="5">
        <v>11103305</v>
      </c>
      <c r="F522" s="5">
        <v>5453190414</v>
      </c>
      <c r="G522" s="83" t="s">
        <v>3926</v>
      </c>
      <c r="H522" s="6">
        <v>6</v>
      </c>
      <c r="I522" s="84">
        <v>300</v>
      </c>
      <c r="J522" s="79">
        <v>231</v>
      </c>
      <c r="K522" s="85">
        <v>0.77</v>
      </c>
      <c r="L522" s="11">
        <v>55000</v>
      </c>
      <c r="M522" s="5">
        <v>42290</v>
      </c>
      <c r="N522" s="12">
        <f t="shared" si="80"/>
        <v>42500</v>
      </c>
      <c r="O522" s="12">
        <f t="shared" si="81"/>
        <v>12500</v>
      </c>
      <c r="P522" s="4" t="s">
        <v>1918</v>
      </c>
      <c r="Q522" s="4" t="s">
        <v>2473</v>
      </c>
      <c r="R522" s="5">
        <v>76</v>
      </c>
      <c r="S522" s="5">
        <v>94</v>
      </c>
      <c r="T522" s="5">
        <v>40</v>
      </c>
      <c r="U522" s="5">
        <v>60</v>
      </c>
      <c r="V522" s="5">
        <f t="shared" si="82"/>
        <v>270</v>
      </c>
      <c r="W522" s="5">
        <f t="shared" si="83"/>
        <v>67.5</v>
      </c>
      <c r="X522" s="5">
        <v>69</v>
      </c>
      <c r="Y522" s="5">
        <v>40</v>
      </c>
      <c r="Z522" s="5">
        <v>65</v>
      </c>
      <c r="AA522" s="5">
        <v>55</v>
      </c>
      <c r="AB522" s="5">
        <f t="shared" si="84"/>
        <v>229</v>
      </c>
      <c r="AC522" s="5">
        <f t="shared" si="85"/>
        <v>57.25</v>
      </c>
      <c r="AD522" s="5">
        <v>85</v>
      </c>
      <c r="AE522" s="5">
        <v>54</v>
      </c>
      <c r="AF522" s="5">
        <v>55</v>
      </c>
      <c r="AG522" s="5">
        <v>93</v>
      </c>
      <c r="AH522" s="5">
        <f t="shared" si="86"/>
        <v>287</v>
      </c>
      <c r="AI522" s="5">
        <f t="shared" si="87"/>
        <v>71.75</v>
      </c>
      <c r="AJ522" s="5">
        <v>44</v>
      </c>
      <c r="AK522" s="5">
        <v>38</v>
      </c>
      <c r="AL522" s="5">
        <v>95</v>
      </c>
      <c r="AM522" s="5">
        <v>73</v>
      </c>
      <c r="AN522" s="5">
        <f t="shared" si="88"/>
        <v>250</v>
      </c>
      <c r="AO522" s="5">
        <f t="shared" si="89"/>
        <v>62.5</v>
      </c>
      <c r="AP522" s="73"/>
      <c r="AQ522" s="111">
        <f>AVERAGE(Table6[[#This Row],[CA1_Average]],Table6[[#This Row],[CA2_Average]],Table6[[#This Row],[MID_Average]],Table6[[#This Row],[CA3_Average]])</f>
        <v>64.75</v>
      </c>
    </row>
    <row r="523" spans="1:43" ht="30">
      <c r="A523" s="99" t="s">
        <v>1051</v>
      </c>
      <c r="B523" s="82" t="s">
        <v>1052</v>
      </c>
      <c r="C523" s="4" t="s">
        <v>11</v>
      </c>
      <c r="D523" s="4" t="s">
        <v>3927</v>
      </c>
      <c r="E523" s="5">
        <v>11107850</v>
      </c>
      <c r="F523" s="5">
        <v>5468405020</v>
      </c>
      <c r="G523" s="83" t="s">
        <v>3928</v>
      </c>
      <c r="H523" s="6">
        <v>6</v>
      </c>
      <c r="I523" s="84">
        <v>300</v>
      </c>
      <c r="J523" s="79">
        <v>285</v>
      </c>
      <c r="K523" s="85">
        <v>0.95</v>
      </c>
      <c r="L523" s="11">
        <v>55000</v>
      </c>
      <c r="M523" s="5">
        <v>51303</v>
      </c>
      <c r="N523" s="12">
        <f t="shared" si="80"/>
        <v>51500</v>
      </c>
      <c r="O523" s="12">
        <f t="shared" si="81"/>
        <v>3500</v>
      </c>
      <c r="P523" s="4" t="s">
        <v>2245</v>
      </c>
      <c r="Q523" s="4" t="s">
        <v>2474</v>
      </c>
      <c r="R523" s="5">
        <v>75</v>
      </c>
      <c r="S523" s="5">
        <v>62</v>
      </c>
      <c r="T523" s="5">
        <v>52</v>
      </c>
      <c r="U523" s="5">
        <v>95</v>
      </c>
      <c r="V523" s="5">
        <f t="shared" si="82"/>
        <v>284</v>
      </c>
      <c r="W523" s="5">
        <f t="shared" si="83"/>
        <v>71</v>
      </c>
      <c r="X523" s="5">
        <v>90</v>
      </c>
      <c r="Y523" s="5">
        <v>86</v>
      </c>
      <c r="Z523" s="5">
        <v>73</v>
      </c>
      <c r="AA523" s="5">
        <v>93</v>
      </c>
      <c r="AB523" s="5">
        <f t="shared" si="84"/>
        <v>342</v>
      </c>
      <c r="AC523" s="5">
        <f t="shared" si="85"/>
        <v>85.5</v>
      </c>
      <c r="AD523" s="5">
        <v>92</v>
      </c>
      <c r="AE523" s="5">
        <v>35</v>
      </c>
      <c r="AF523" s="5">
        <v>61</v>
      </c>
      <c r="AG523" s="5">
        <v>66</v>
      </c>
      <c r="AH523" s="5">
        <f t="shared" si="86"/>
        <v>254</v>
      </c>
      <c r="AI523" s="5">
        <f t="shared" si="87"/>
        <v>63.5</v>
      </c>
      <c r="AJ523" s="5">
        <v>90</v>
      </c>
      <c r="AK523" s="5">
        <v>78</v>
      </c>
      <c r="AL523" s="5">
        <v>58</v>
      </c>
      <c r="AM523" s="5">
        <v>47</v>
      </c>
      <c r="AN523" s="5">
        <f t="shared" si="88"/>
        <v>273</v>
      </c>
      <c r="AO523" s="5">
        <f t="shared" si="89"/>
        <v>68.25</v>
      </c>
      <c r="AP523" s="73"/>
      <c r="AQ523" s="111">
        <f>AVERAGE(Table6[[#This Row],[CA1_Average]],Table6[[#This Row],[CA2_Average]],Table6[[#This Row],[MID_Average]],Table6[[#This Row],[CA3_Average]])</f>
        <v>72.0625</v>
      </c>
    </row>
    <row r="524" spans="1:43" ht="30">
      <c r="A524" s="99" t="s">
        <v>1053</v>
      </c>
      <c r="B524" s="82" t="s">
        <v>1054</v>
      </c>
      <c r="C524" s="4" t="s">
        <v>14</v>
      </c>
      <c r="D524" s="4" t="s">
        <v>3929</v>
      </c>
      <c r="E524" s="5">
        <v>11101146</v>
      </c>
      <c r="F524" s="5">
        <v>5473885237</v>
      </c>
      <c r="G524" s="83" t="s">
        <v>3930</v>
      </c>
      <c r="H524" s="6">
        <v>6</v>
      </c>
      <c r="I524" s="84">
        <v>300</v>
      </c>
      <c r="J524" s="79">
        <v>267</v>
      </c>
      <c r="K524" s="85">
        <v>0.89</v>
      </c>
      <c r="L524" s="11">
        <v>55000</v>
      </c>
      <c r="M524" s="5">
        <v>41912</v>
      </c>
      <c r="N524" s="12">
        <f t="shared" si="80"/>
        <v>42000</v>
      </c>
      <c r="O524" s="12">
        <f t="shared" si="81"/>
        <v>13000</v>
      </c>
      <c r="P524" s="4" t="s">
        <v>2001</v>
      </c>
      <c r="Q524" s="4" t="s">
        <v>2475</v>
      </c>
      <c r="R524" s="5">
        <v>82</v>
      </c>
      <c r="S524" s="5">
        <v>89</v>
      </c>
      <c r="T524" s="5">
        <v>95</v>
      </c>
      <c r="U524" s="5">
        <v>99</v>
      </c>
      <c r="V524" s="5">
        <f t="shared" si="82"/>
        <v>365</v>
      </c>
      <c r="W524" s="5">
        <f t="shared" si="83"/>
        <v>91.25</v>
      </c>
      <c r="X524" s="5">
        <v>71</v>
      </c>
      <c r="Y524" s="5">
        <v>74</v>
      </c>
      <c r="Z524" s="5">
        <v>50</v>
      </c>
      <c r="AA524" s="5">
        <v>46</v>
      </c>
      <c r="AB524" s="5">
        <f t="shared" si="84"/>
        <v>241</v>
      </c>
      <c r="AC524" s="5">
        <f t="shared" si="85"/>
        <v>60.25</v>
      </c>
      <c r="AD524" s="5">
        <v>58</v>
      </c>
      <c r="AE524" s="5">
        <v>52</v>
      </c>
      <c r="AF524" s="5">
        <v>97</v>
      </c>
      <c r="AG524" s="5">
        <v>63</v>
      </c>
      <c r="AH524" s="5">
        <f t="shared" si="86"/>
        <v>270</v>
      </c>
      <c r="AI524" s="5">
        <f t="shared" si="87"/>
        <v>67.5</v>
      </c>
      <c r="AJ524" s="5">
        <v>96</v>
      </c>
      <c r="AK524" s="5">
        <v>95</v>
      </c>
      <c r="AL524" s="5">
        <v>78</v>
      </c>
      <c r="AM524" s="5">
        <v>77</v>
      </c>
      <c r="AN524" s="5">
        <f t="shared" si="88"/>
        <v>346</v>
      </c>
      <c r="AO524" s="5">
        <f t="shared" si="89"/>
        <v>86.5</v>
      </c>
      <c r="AP524" s="73"/>
      <c r="AQ524" s="111">
        <f>AVERAGE(Table6[[#This Row],[CA1_Average]],Table6[[#This Row],[CA2_Average]],Table6[[#This Row],[MID_Average]],Table6[[#This Row],[CA3_Average]])</f>
        <v>76.375</v>
      </c>
    </row>
    <row r="525" spans="1:43" ht="30">
      <c r="A525" s="99" t="s">
        <v>1055</v>
      </c>
      <c r="B525" s="82" t="s">
        <v>1056</v>
      </c>
      <c r="C525" s="4" t="s">
        <v>14</v>
      </c>
      <c r="D525" s="4" t="s">
        <v>3931</v>
      </c>
      <c r="E525" s="5">
        <v>11105053</v>
      </c>
      <c r="F525" s="5">
        <v>5483287773</v>
      </c>
      <c r="G525" s="83" t="s">
        <v>3932</v>
      </c>
      <c r="H525" s="6">
        <v>6</v>
      </c>
      <c r="I525" s="84">
        <v>300</v>
      </c>
      <c r="J525" s="79">
        <v>274</v>
      </c>
      <c r="K525" s="85">
        <v>0.91</v>
      </c>
      <c r="L525" s="11">
        <v>55000</v>
      </c>
      <c r="M525" s="5">
        <v>41363</v>
      </c>
      <c r="N525" s="12">
        <f t="shared" si="80"/>
        <v>41500</v>
      </c>
      <c r="O525" s="12">
        <f t="shared" si="81"/>
        <v>13500</v>
      </c>
      <c r="P525" s="4" t="s">
        <v>2034</v>
      </c>
      <c r="Q525" s="4" t="s">
        <v>2476</v>
      </c>
      <c r="R525" s="5">
        <v>94</v>
      </c>
      <c r="S525" s="5">
        <v>57</v>
      </c>
      <c r="T525" s="5">
        <v>42</v>
      </c>
      <c r="U525" s="5">
        <v>93</v>
      </c>
      <c r="V525" s="5">
        <f t="shared" si="82"/>
        <v>286</v>
      </c>
      <c r="W525" s="5">
        <f t="shared" si="83"/>
        <v>71.5</v>
      </c>
      <c r="X525" s="5">
        <v>68</v>
      </c>
      <c r="Y525" s="5">
        <v>44</v>
      </c>
      <c r="Z525" s="5">
        <v>58</v>
      </c>
      <c r="AA525" s="5">
        <v>82</v>
      </c>
      <c r="AB525" s="5">
        <f t="shared" si="84"/>
        <v>252</v>
      </c>
      <c r="AC525" s="5">
        <f t="shared" si="85"/>
        <v>63</v>
      </c>
      <c r="AD525" s="5">
        <v>42</v>
      </c>
      <c r="AE525" s="5">
        <v>97</v>
      </c>
      <c r="AF525" s="5">
        <v>42</v>
      </c>
      <c r="AG525" s="5">
        <v>74</v>
      </c>
      <c r="AH525" s="5">
        <f t="shared" si="86"/>
        <v>255</v>
      </c>
      <c r="AI525" s="5">
        <f t="shared" si="87"/>
        <v>63.75</v>
      </c>
      <c r="AJ525" s="5">
        <v>50</v>
      </c>
      <c r="AK525" s="5">
        <v>76</v>
      </c>
      <c r="AL525" s="5">
        <v>97</v>
      </c>
      <c r="AM525" s="5">
        <v>79</v>
      </c>
      <c r="AN525" s="5">
        <f t="shared" si="88"/>
        <v>302</v>
      </c>
      <c r="AO525" s="5">
        <f t="shared" si="89"/>
        <v>75.5</v>
      </c>
      <c r="AP525" s="73"/>
      <c r="AQ525" s="111">
        <f>AVERAGE(Table6[[#This Row],[CA1_Average]],Table6[[#This Row],[CA2_Average]],Table6[[#This Row],[MID_Average]],Table6[[#This Row],[CA3_Average]])</f>
        <v>68.4375</v>
      </c>
    </row>
    <row r="526" spans="1:43" ht="30">
      <c r="A526" s="99" t="s">
        <v>1057</v>
      </c>
      <c r="B526" s="82" t="s">
        <v>1058</v>
      </c>
      <c r="C526" s="4" t="s">
        <v>14</v>
      </c>
      <c r="D526" s="4" t="s">
        <v>3933</v>
      </c>
      <c r="E526" s="5">
        <v>11106513</v>
      </c>
      <c r="F526" s="5">
        <v>5490624007</v>
      </c>
      <c r="G526" s="83" t="s">
        <v>3934</v>
      </c>
      <c r="H526" s="6">
        <v>6</v>
      </c>
      <c r="I526" s="84">
        <v>300</v>
      </c>
      <c r="J526" s="79">
        <v>212</v>
      </c>
      <c r="K526" s="85">
        <v>0.71</v>
      </c>
      <c r="L526" s="11">
        <v>55000</v>
      </c>
      <c r="M526" s="5">
        <v>45336</v>
      </c>
      <c r="N526" s="12">
        <f t="shared" si="80"/>
        <v>45500</v>
      </c>
      <c r="O526" s="12">
        <f t="shared" si="81"/>
        <v>9500</v>
      </c>
      <c r="P526" s="4" t="s">
        <v>1961</v>
      </c>
      <c r="Q526" s="4" t="s">
        <v>2477</v>
      </c>
      <c r="R526" s="5">
        <v>95</v>
      </c>
      <c r="S526" s="5">
        <v>71</v>
      </c>
      <c r="T526" s="5">
        <v>56</v>
      </c>
      <c r="U526" s="5">
        <v>50</v>
      </c>
      <c r="V526" s="5">
        <f t="shared" si="82"/>
        <v>272</v>
      </c>
      <c r="W526" s="5">
        <f t="shared" si="83"/>
        <v>68</v>
      </c>
      <c r="X526" s="5">
        <v>63</v>
      </c>
      <c r="Y526" s="5">
        <v>37</v>
      </c>
      <c r="Z526" s="5">
        <v>59</v>
      </c>
      <c r="AA526" s="5">
        <v>36</v>
      </c>
      <c r="AB526" s="5">
        <f t="shared" si="84"/>
        <v>195</v>
      </c>
      <c r="AC526" s="5">
        <f t="shared" si="85"/>
        <v>48.75</v>
      </c>
      <c r="AD526" s="5">
        <v>52</v>
      </c>
      <c r="AE526" s="5">
        <v>96</v>
      </c>
      <c r="AF526" s="5">
        <v>79</v>
      </c>
      <c r="AG526" s="5">
        <v>60</v>
      </c>
      <c r="AH526" s="5">
        <f t="shared" si="86"/>
        <v>287</v>
      </c>
      <c r="AI526" s="5">
        <f t="shared" si="87"/>
        <v>71.75</v>
      </c>
      <c r="AJ526" s="5">
        <v>98</v>
      </c>
      <c r="AK526" s="5">
        <v>35</v>
      </c>
      <c r="AL526" s="5">
        <v>37</v>
      </c>
      <c r="AM526" s="5">
        <v>88</v>
      </c>
      <c r="AN526" s="5">
        <f t="shared" si="88"/>
        <v>258</v>
      </c>
      <c r="AO526" s="5">
        <f t="shared" si="89"/>
        <v>64.5</v>
      </c>
      <c r="AP526" s="73"/>
      <c r="AQ526" s="111">
        <f>AVERAGE(Table6[[#This Row],[CA1_Average]],Table6[[#This Row],[CA2_Average]],Table6[[#This Row],[MID_Average]],Table6[[#This Row],[CA3_Average]])</f>
        <v>63.25</v>
      </c>
    </row>
    <row r="527" spans="1:43" ht="30">
      <c r="A527" s="99" t="s">
        <v>1059</v>
      </c>
      <c r="B527" s="82" t="s">
        <v>1060</v>
      </c>
      <c r="C527" s="4" t="s">
        <v>14</v>
      </c>
      <c r="D527" s="4" t="s">
        <v>3935</v>
      </c>
      <c r="E527" s="5">
        <v>11100198</v>
      </c>
      <c r="F527" s="5">
        <v>5492256607</v>
      </c>
      <c r="G527" s="83" t="s">
        <v>3936</v>
      </c>
      <c r="H527" s="6">
        <v>6</v>
      </c>
      <c r="I527" s="84">
        <v>300</v>
      </c>
      <c r="J527" s="79">
        <v>192</v>
      </c>
      <c r="K527" s="85">
        <v>0.64</v>
      </c>
      <c r="L527" s="11">
        <v>55000</v>
      </c>
      <c r="M527" s="5">
        <v>42562</v>
      </c>
      <c r="N527" s="12">
        <f t="shared" si="80"/>
        <v>43000</v>
      </c>
      <c r="O527" s="12">
        <f t="shared" si="81"/>
        <v>12000</v>
      </c>
      <c r="P527" s="4" t="s">
        <v>1828</v>
      </c>
      <c r="Q527" s="4" t="s">
        <v>2478</v>
      </c>
      <c r="R527" s="5">
        <v>69</v>
      </c>
      <c r="S527" s="5">
        <v>63</v>
      </c>
      <c r="T527" s="5">
        <v>56</v>
      </c>
      <c r="U527" s="5">
        <v>56</v>
      </c>
      <c r="V527" s="5">
        <f t="shared" si="82"/>
        <v>244</v>
      </c>
      <c r="W527" s="5">
        <f t="shared" si="83"/>
        <v>61</v>
      </c>
      <c r="X527" s="5">
        <v>63</v>
      </c>
      <c r="Y527" s="5">
        <v>69</v>
      </c>
      <c r="Z527" s="5">
        <v>63</v>
      </c>
      <c r="AA527" s="5">
        <v>55</v>
      </c>
      <c r="AB527" s="5">
        <f t="shared" si="84"/>
        <v>250</v>
      </c>
      <c r="AC527" s="5">
        <f t="shared" si="85"/>
        <v>62.5</v>
      </c>
      <c r="AD527" s="5">
        <v>63</v>
      </c>
      <c r="AE527" s="5">
        <v>78</v>
      </c>
      <c r="AF527" s="5">
        <v>71</v>
      </c>
      <c r="AG527" s="5">
        <v>96</v>
      </c>
      <c r="AH527" s="5">
        <f t="shared" si="86"/>
        <v>308</v>
      </c>
      <c r="AI527" s="5">
        <f t="shared" si="87"/>
        <v>77</v>
      </c>
      <c r="AJ527" s="5">
        <v>44</v>
      </c>
      <c r="AK527" s="5">
        <v>77</v>
      </c>
      <c r="AL527" s="5">
        <v>42</v>
      </c>
      <c r="AM527" s="5">
        <v>42</v>
      </c>
      <c r="AN527" s="5">
        <f t="shared" si="88"/>
        <v>205</v>
      </c>
      <c r="AO527" s="5">
        <f t="shared" si="89"/>
        <v>51.25</v>
      </c>
      <c r="AP527" s="73"/>
      <c r="AQ527" s="111">
        <f>AVERAGE(Table6[[#This Row],[CA1_Average]],Table6[[#This Row],[CA2_Average]],Table6[[#This Row],[MID_Average]],Table6[[#This Row],[CA3_Average]])</f>
        <v>62.9375</v>
      </c>
    </row>
    <row r="528" spans="1:43" ht="30">
      <c r="A528" s="99" t="s">
        <v>1061</v>
      </c>
      <c r="B528" s="82" t="s">
        <v>1062</v>
      </c>
      <c r="C528" s="4" t="s">
        <v>11</v>
      </c>
      <c r="D528" s="4" t="s">
        <v>3937</v>
      </c>
      <c r="E528" s="5">
        <v>11107538</v>
      </c>
      <c r="F528" s="5">
        <v>5492562728</v>
      </c>
      <c r="G528" s="83" t="s">
        <v>3938</v>
      </c>
      <c r="H528" s="6">
        <v>6</v>
      </c>
      <c r="I528" s="84">
        <v>300</v>
      </c>
      <c r="J528" s="79">
        <v>278</v>
      </c>
      <c r="K528" s="85">
        <v>0.93</v>
      </c>
      <c r="L528" s="11">
        <v>55000</v>
      </c>
      <c r="M528" s="5">
        <v>48842</v>
      </c>
      <c r="N528" s="12">
        <f t="shared" si="80"/>
        <v>49000</v>
      </c>
      <c r="O528" s="12">
        <f t="shared" si="81"/>
        <v>6000</v>
      </c>
      <c r="P528" s="4" t="s">
        <v>2135</v>
      </c>
      <c r="Q528" s="4" t="s">
        <v>2479</v>
      </c>
      <c r="R528" s="5">
        <v>95</v>
      </c>
      <c r="S528" s="5">
        <v>97</v>
      </c>
      <c r="T528" s="5">
        <v>98</v>
      </c>
      <c r="U528" s="5">
        <v>90</v>
      </c>
      <c r="V528" s="5">
        <f t="shared" si="82"/>
        <v>380</v>
      </c>
      <c r="W528" s="5">
        <f t="shared" si="83"/>
        <v>95</v>
      </c>
      <c r="X528" s="5">
        <v>36</v>
      </c>
      <c r="Y528" s="5">
        <v>88</v>
      </c>
      <c r="Z528" s="5">
        <v>77</v>
      </c>
      <c r="AA528" s="5">
        <v>51</v>
      </c>
      <c r="AB528" s="5">
        <f t="shared" si="84"/>
        <v>252</v>
      </c>
      <c r="AC528" s="5">
        <f t="shared" si="85"/>
        <v>63</v>
      </c>
      <c r="AD528" s="5">
        <v>37</v>
      </c>
      <c r="AE528" s="5">
        <v>65</v>
      </c>
      <c r="AF528" s="5">
        <v>42</v>
      </c>
      <c r="AG528" s="5">
        <v>76</v>
      </c>
      <c r="AH528" s="5">
        <f t="shared" si="86"/>
        <v>220</v>
      </c>
      <c r="AI528" s="5">
        <f t="shared" si="87"/>
        <v>55</v>
      </c>
      <c r="AJ528" s="5">
        <v>93</v>
      </c>
      <c r="AK528" s="5">
        <v>70</v>
      </c>
      <c r="AL528" s="5">
        <v>53</v>
      </c>
      <c r="AM528" s="5">
        <v>82</v>
      </c>
      <c r="AN528" s="5">
        <f t="shared" si="88"/>
        <v>298</v>
      </c>
      <c r="AO528" s="5">
        <f t="shared" si="89"/>
        <v>74.5</v>
      </c>
      <c r="AP528" s="73"/>
      <c r="AQ528" s="111">
        <f>AVERAGE(Table6[[#This Row],[CA1_Average]],Table6[[#This Row],[CA2_Average]],Table6[[#This Row],[MID_Average]],Table6[[#This Row],[CA3_Average]])</f>
        <v>71.875</v>
      </c>
    </row>
    <row r="529" spans="1:43" ht="30">
      <c r="A529" s="99" t="s">
        <v>1063</v>
      </c>
      <c r="B529" s="82" t="s">
        <v>1064</v>
      </c>
      <c r="C529" s="4" t="s">
        <v>11</v>
      </c>
      <c r="D529" s="4" t="s">
        <v>3939</v>
      </c>
      <c r="E529" s="5">
        <v>11104377</v>
      </c>
      <c r="F529" s="5">
        <v>5499193018</v>
      </c>
      <c r="G529" s="83" t="s">
        <v>3940</v>
      </c>
      <c r="H529" s="6">
        <v>6</v>
      </c>
      <c r="I529" s="84">
        <v>300</v>
      </c>
      <c r="J529" s="79">
        <v>216</v>
      </c>
      <c r="K529" s="85">
        <v>0.72</v>
      </c>
      <c r="L529" s="11">
        <v>55000</v>
      </c>
      <c r="M529" s="5">
        <v>46785</v>
      </c>
      <c r="N529" s="12">
        <f t="shared" si="80"/>
        <v>47000</v>
      </c>
      <c r="O529" s="12">
        <f t="shared" si="81"/>
        <v>8000</v>
      </c>
      <c r="P529" s="4" t="s">
        <v>2274</v>
      </c>
      <c r="Q529" s="4" t="s">
        <v>2480</v>
      </c>
      <c r="R529" s="5">
        <v>93</v>
      </c>
      <c r="S529" s="5">
        <v>38</v>
      </c>
      <c r="T529" s="5">
        <v>66</v>
      </c>
      <c r="U529" s="5">
        <v>87</v>
      </c>
      <c r="V529" s="5">
        <f t="shared" si="82"/>
        <v>284</v>
      </c>
      <c r="W529" s="5">
        <f t="shared" si="83"/>
        <v>71</v>
      </c>
      <c r="X529" s="5">
        <v>90</v>
      </c>
      <c r="Y529" s="5">
        <v>57</v>
      </c>
      <c r="Z529" s="5">
        <v>84</v>
      </c>
      <c r="AA529" s="5">
        <v>79</v>
      </c>
      <c r="AB529" s="5">
        <f t="shared" si="84"/>
        <v>310</v>
      </c>
      <c r="AC529" s="5">
        <f t="shared" si="85"/>
        <v>77.5</v>
      </c>
      <c r="AD529" s="5">
        <v>79</v>
      </c>
      <c r="AE529" s="5">
        <v>82</v>
      </c>
      <c r="AF529" s="5">
        <v>75</v>
      </c>
      <c r="AG529" s="5">
        <v>63</v>
      </c>
      <c r="AH529" s="5">
        <f t="shared" si="86"/>
        <v>299</v>
      </c>
      <c r="AI529" s="5">
        <f t="shared" si="87"/>
        <v>74.75</v>
      </c>
      <c r="AJ529" s="5">
        <v>87</v>
      </c>
      <c r="AK529" s="5">
        <v>56</v>
      </c>
      <c r="AL529" s="5">
        <v>42</v>
      </c>
      <c r="AM529" s="5">
        <v>80</v>
      </c>
      <c r="AN529" s="5">
        <f t="shared" si="88"/>
        <v>265</v>
      </c>
      <c r="AO529" s="5">
        <f t="shared" si="89"/>
        <v>66.25</v>
      </c>
      <c r="AP529" s="73"/>
      <c r="AQ529" s="111">
        <f>AVERAGE(Table6[[#This Row],[CA1_Average]],Table6[[#This Row],[CA2_Average]],Table6[[#This Row],[MID_Average]],Table6[[#This Row],[CA3_Average]])</f>
        <v>72.375</v>
      </c>
    </row>
    <row r="530" spans="1:43" ht="30">
      <c r="A530" s="99" t="s">
        <v>1065</v>
      </c>
      <c r="B530" s="82" t="s">
        <v>1066</v>
      </c>
      <c r="C530" s="4" t="s">
        <v>11</v>
      </c>
      <c r="D530" s="4" t="s">
        <v>3941</v>
      </c>
      <c r="E530" s="5">
        <v>11106160</v>
      </c>
      <c r="F530" s="5">
        <v>5517787359</v>
      </c>
      <c r="G530" s="83" t="s">
        <v>3942</v>
      </c>
      <c r="H530" s="6">
        <v>6</v>
      </c>
      <c r="I530" s="84">
        <v>300</v>
      </c>
      <c r="J530" s="79">
        <v>242</v>
      </c>
      <c r="K530" s="85">
        <v>0.81</v>
      </c>
      <c r="L530" s="11">
        <v>55000</v>
      </c>
      <c r="M530" s="5">
        <v>49836</v>
      </c>
      <c r="N530" s="12">
        <f t="shared" si="80"/>
        <v>50000</v>
      </c>
      <c r="O530" s="12">
        <f t="shared" si="81"/>
        <v>5000</v>
      </c>
      <c r="P530" s="4" t="s">
        <v>2072</v>
      </c>
      <c r="Q530" s="4" t="s">
        <v>2481</v>
      </c>
      <c r="R530" s="5">
        <v>56</v>
      </c>
      <c r="S530" s="5">
        <v>50</v>
      </c>
      <c r="T530" s="5">
        <v>52</v>
      </c>
      <c r="U530" s="5">
        <v>89</v>
      </c>
      <c r="V530" s="5">
        <f t="shared" si="82"/>
        <v>247</v>
      </c>
      <c r="W530" s="5">
        <f t="shared" si="83"/>
        <v>61.75</v>
      </c>
      <c r="X530" s="5">
        <v>77</v>
      </c>
      <c r="Y530" s="5">
        <v>35</v>
      </c>
      <c r="Z530" s="5">
        <v>48</v>
      </c>
      <c r="AA530" s="5">
        <v>56</v>
      </c>
      <c r="AB530" s="5">
        <f t="shared" si="84"/>
        <v>216</v>
      </c>
      <c r="AC530" s="5">
        <f t="shared" si="85"/>
        <v>54</v>
      </c>
      <c r="AD530" s="5">
        <v>90</v>
      </c>
      <c r="AE530" s="5">
        <v>95</v>
      </c>
      <c r="AF530" s="5">
        <v>45</v>
      </c>
      <c r="AG530" s="5">
        <v>94</v>
      </c>
      <c r="AH530" s="5">
        <f t="shared" si="86"/>
        <v>324</v>
      </c>
      <c r="AI530" s="5">
        <f t="shared" si="87"/>
        <v>81</v>
      </c>
      <c r="AJ530" s="5">
        <v>66</v>
      </c>
      <c r="AK530" s="5">
        <v>54</v>
      </c>
      <c r="AL530" s="5">
        <v>56</v>
      </c>
      <c r="AM530" s="5">
        <v>55</v>
      </c>
      <c r="AN530" s="5">
        <f t="shared" si="88"/>
        <v>231</v>
      </c>
      <c r="AO530" s="5">
        <f t="shared" si="89"/>
        <v>57.75</v>
      </c>
      <c r="AP530" s="73"/>
      <c r="AQ530" s="111">
        <f>AVERAGE(Table6[[#This Row],[CA1_Average]],Table6[[#This Row],[CA2_Average]],Table6[[#This Row],[MID_Average]],Table6[[#This Row],[CA3_Average]])</f>
        <v>63.625</v>
      </c>
    </row>
    <row r="531" spans="1:43" ht="30">
      <c r="A531" s="99" t="s">
        <v>1067</v>
      </c>
      <c r="B531" s="82" t="s">
        <v>1068</v>
      </c>
      <c r="C531" s="4" t="s">
        <v>11</v>
      </c>
      <c r="D531" s="4" t="s">
        <v>3943</v>
      </c>
      <c r="E531" s="5">
        <v>11106037</v>
      </c>
      <c r="F531" s="5">
        <v>5519206371</v>
      </c>
      <c r="G531" s="83" t="s">
        <v>3944</v>
      </c>
      <c r="H531" s="6">
        <v>6</v>
      </c>
      <c r="I531" s="84">
        <v>300</v>
      </c>
      <c r="J531" s="79">
        <v>258</v>
      </c>
      <c r="K531" s="85">
        <v>0.86</v>
      </c>
      <c r="L531" s="11">
        <v>55000</v>
      </c>
      <c r="M531" s="5">
        <v>50100</v>
      </c>
      <c r="N531" s="12">
        <f t="shared" si="80"/>
        <v>50500</v>
      </c>
      <c r="O531" s="12">
        <f t="shared" si="81"/>
        <v>4500</v>
      </c>
      <c r="P531" s="4" t="s">
        <v>2197</v>
      </c>
      <c r="Q531" s="4" t="s">
        <v>2482</v>
      </c>
      <c r="R531" s="5">
        <v>77</v>
      </c>
      <c r="S531" s="5">
        <v>35</v>
      </c>
      <c r="T531" s="5">
        <v>94</v>
      </c>
      <c r="U531" s="5">
        <v>96</v>
      </c>
      <c r="V531" s="5">
        <f t="shared" si="82"/>
        <v>302</v>
      </c>
      <c r="W531" s="5">
        <f t="shared" si="83"/>
        <v>75.5</v>
      </c>
      <c r="X531" s="5">
        <v>59</v>
      </c>
      <c r="Y531" s="5">
        <v>54</v>
      </c>
      <c r="Z531" s="5">
        <v>45</v>
      </c>
      <c r="AA531" s="5">
        <v>82</v>
      </c>
      <c r="AB531" s="5">
        <f t="shared" si="84"/>
        <v>240</v>
      </c>
      <c r="AC531" s="5">
        <f t="shared" si="85"/>
        <v>60</v>
      </c>
      <c r="AD531" s="5">
        <v>82</v>
      </c>
      <c r="AE531" s="5">
        <v>99</v>
      </c>
      <c r="AF531" s="5">
        <v>92</v>
      </c>
      <c r="AG531" s="5">
        <v>59</v>
      </c>
      <c r="AH531" s="5">
        <f t="shared" si="86"/>
        <v>332</v>
      </c>
      <c r="AI531" s="5">
        <f t="shared" si="87"/>
        <v>83</v>
      </c>
      <c r="AJ531" s="5">
        <v>39</v>
      </c>
      <c r="AK531" s="5">
        <v>46</v>
      </c>
      <c r="AL531" s="5">
        <v>80</v>
      </c>
      <c r="AM531" s="5">
        <v>52</v>
      </c>
      <c r="AN531" s="5">
        <f t="shared" si="88"/>
        <v>217</v>
      </c>
      <c r="AO531" s="5">
        <f t="shared" si="89"/>
        <v>54.25</v>
      </c>
      <c r="AP531" s="73"/>
      <c r="AQ531" s="111">
        <f>AVERAGE(Table6[[#This Row],[CA1_Average]],Table6[[#This Row],[CA2_Average]],Table6[[#This Row],[MID_Average]],Table6[[#This Row],[CA3_Average]])</f>
        <v>68.1875</v>
      </c>
    </row>
    <row r="532" spans="1:43" ht="30">
      <c r="A532" s="99" t="s">
        <v>1069</v>
      </c>
      <c r="B532" s="82" t="s">
        <v>1070</v>
      </c>
      <c r="C532" s="4" t="s">
        <v>11</v>
      </c>
      <c r="D532" s="4" t="s">
        <v>3945</v>
      </c>
      <c r="E532" s="5">
        <v>11106625</v>
      </c>
      <c r="F532" s="5">
        <v>5527121008</v>
      </c>
      <c r="G532" s="83" t="s">
        <v>3946</v>
      </c>
      <c r="H532" s="6">
        <v>6</v>
      </c>
      <c r="I532" s="84">
        <v>300</v>
      </c>
      <c r="J532" s="79">
        <v>261</v>
      </c>
      <c r="K532" s="85">
        <v>0.87</v>
      </c>
      <c r="L532" s="11">
        <v>55000</v>
      </c>
      <c r="M532" s="5">
        <v>46288</v>
      </c>
      <c r="N532" s="12">
        <f t="shared" si="80"/>
        <v>46500</v>
      </c>
      <c r="O532" s="12">
        <f t="shared" si="81"/>
        <v>8500</v>
      </c>
      <c r="P532" s="4" t="s">
        <v>1886</v>
      </c>
      <c r="Q532" s="4" t="s">
        <v>2483</v>
      </c>
      <c r="R532" s="5">
        <v>50</v>
      </c>
      <c r="S532" s="5">
        <v>61</v>
      </c>
      <c r="T532" s="5">
        <v>65</v>
      </c>
      <c r="U532" s="5">
        <v>96</v>
      </c>
      <c r="V532" s="5">
        <f t="shared" si="82"/>
        <v>272</v>
      </c>
      <c r="W532" s="5">
        <f t="shared" si="83"/>
        <v>68</v>
      </c>
      <c r="X532" s="5">
        <v>56</v>
      </c>
      <c r="Y532" s="5">
        <v>91</v>
      </c>
      <c r="Z532" s="5">
        <v>97</v>
      </c>
      <c r="AA532" s="5">
        <v>40</v>
      </c>
      <c r="AB532" s="5">
        <f t="shared" si="84"/>
        <v>284</v>
      </c>
      <c r="AC532" s="5">
        <f t="shared" si="85"/>
        <v>71</v>
      </c>
      <c r="AD532" s="5">
        <v>76</v>
      </c>
      <c r="AE532" s="5">
        <v>82</v>
      </c>
      <c r="AF532" s="5">
        <v>71</v>
      </c>
      <c r="AG532" s="5">
        <v>94</v>
      </c>
      <c r="AH532" s="5">
        <f t="shared" si="86"/>
        <v>323</v>
      </c>
      <c r="AI532" s="5">
        <f t="shared" si="87"/>
        <v>80.75</v>
      </c>
      <c r="AJ532" s="5">
        <v>37</v>
      </c>
      <c r="AK532" s="5">
        <v>57</v>
      </c>
      <c r="AL532" s="5">
        <v>80</v>
      </c>
      <c r="AM532" s="5">
        <v>74</v>
      </c>
      <c r="AN532" s="5">
        <f t="shared" si="88"/>
        <v>248</v>
      </c>
      <c r="AO532" s="5">
        <f t="shared" si="89"/>
        <v>62</v>
      </c>
      <c r="AP532" s="73"/>
      <c r="AQ532" s="111">
        <f>AVERAGE(Table6[[#This Row],[CA1_Average]],Table6[[#This Row],[CA2_Average]],Table6[[#This Row],[MID_Average]],Table6[[#This Row],[CA3_Average]])</f>
        <v>70.4375</v>
      </c>
    </row>
    <row r="533" spans="1:43" ht="30">
      <c r="A533" s="99" t="s">
        <v>1071</v>
      </c>
      <c r="B533" s="82" t="s">
        <v>1072</v>
      </c>
      <c r="C533" s="4" t="s">
        <v>11</v>
      </c>
      <c r="D533" s="4" t="s">
        <v>3947</v>
      </c>
      <c r="E533" s="5">
        <v>11103182</v>
      </c>
      <c r="F533" s="5">
        <v>5537739063</v>
      </c>
      <c r="G533" s="83" t="s">
        <v>3948</v>
      </c>
      <c r="H533" s="6">
        <v>6</v>
      </c>
      <c r="I533" s="84">
        <v>300</v>
      </c>
      <c r="J533" s="79">
        <v>255</v>
      </c>
      <c r="K533" s="85">
        <v>0.85</v>
      </c>
      <c r="L533" s="11">
        <v>55000</v>
      </c>
      <c r="M533" s="5">
        <v>40819</v>
      </c>
      <c r="N533" s="12">
        <f t="shared" si="80"/>
        <v>41000</v>
      </c>
      <c r="O533" s="12">
        <f t="shared" si="81"/>
        <v>14000</v>
      </c>
      <c r="P533" s="4" t="s">
        <v>2075</v>
      </c>
      <c r="Q533" s="4" t="s">
        <v>2484</v>
      </c>
      <c r="R533" s="5">
        <v>92</v>
      </c>
      <c r="S533" s="5">
        <v>46</v>
      </c>
      <c r="T533" s="5">
        <v>79</v>
      </c>
      <c r="U533" s="5">
        <v>84</v>
      </c>
      <c r="V533" s="5">
        <f t="shared" si="82"/>
        <v>301</v>
      </c>
      <c r="W533" s="5">
        <f t="shared" si="83"/>
        <v>75.25</v>
      </c>
      <c r="X533" s="5">
        <v>43</v>
      </c>
      <c r="Y533" s="5">
        <v>85</v>
      </c>
      <c r="Z533" s="5">
        <v>41</v>
      </c>
      <c r="AA533" s="5">
        <v>83</v>
      </c>
      <c r="AB533" s="5">
        <f t="shared" si="84"/>
        <v>252</v>
      </c>
      <c r="AC533" s="5">
        <f t="shared" si="85"/>
        <v>63</v>
      </c>
      <c r="AD533" s="5">
        <v>72</v>
      </c>
      <c r="AE533" s="5">
        <v>57</v>
      </c>
      <c r="AF533" s="5">
        <v>94</v>
      </c>
      <c r="AG533" s="5">
        <v>77</v>
      </c>
      <c r="AH533" s="5">
        <f t="shared" si="86"/>
        <v>300</v>
      </c>
      <c r="AI533" s="5">
        <f t="shared" si="87"/>
        <v>75</v>
      </c>
      <c r="AJ533" s="5">
        <v>58</v>
      </c>
      <c r="AK533" s="5">
        <v>41</v>
      </c>
      <c r="AL533" s="5">
        <v>46</v>
      </c>
      <c r="AM533" s="5">
        <v>68</v>
      </c>
      <c r="AN533" s="5">
        <f t="shared" si="88"/>
        <v>213</v>
      </c>
      <c r="AO533" s="5">
        <f t="shared" si="89"/>
        <v>53.25</v>
      </c>
      <c r="AP533" s="73"/>
      <c r="AQ533" s="111">
        <f>AVERAGE(Table6[[#This Row],[CA1_Average]],Table6[[#This Row],[CA2_Average]],Table6[[#This Row],[MID_Average]],Table6[[#This Row],[CA3_Average]])</f>
        <v>66.625</v>
      </c>
    </row>
    <row r="534" spans="1:43" ht="30">
      <c r="A534" s="99" t="s">
        <v>1073</v>
      </c>
      <c r="B534" s="82" t="s">
        <v>1074</v>
      </c>
      <c r="C534" s="4" t="s">
        <v>14</v>
      </c>
      <c r="D534" s="4" t="s">
        <v>3949</v>
      </c>
      <c r="E534" s="5">
        <v>11101830</v>
      </c>
      <c r="F534" s="5">
        <v>5561012832</v>
      </c>
      <c r="G534" s="83" t="s">
        <v>3950</v>
      </c>
      <c r="H534" s="6">
        <v>6</v>
      </c>
      <c r="I534" s="84">
        <v>300</v>
      </c>
      <c r="J534" s="79">
        <v>277</v>
      </c>
      <c r="K534" s="85">
        <v>0.92</v>
      </c>
      <c r="L534" s="11">
        <v>55000</v>
      </c>
      <c r="M534" s="5">
        <v>52051</v>
      </c>
      <c r="N534" s="12">
        <f t="shared" si="80"/>
        <v>52500</v>
      </c>
      <c r="O534" s="12">
        <f t="shared" si="81"/>
        <v>2500</v>
      </c>
      <c r="P534" s="4" t="s">
        <v>1932</v>
      </c>
      <c r="Q534" s="4" t="s">
        <v>2485</v>
      </c>
      <c r="R534" s="5">
        <v>60</v>
      </c>
      <c r="S534" s="5">
        <v>87</v>
      </c>
      <c r="T534" s="5">
        <v>97</v>
      </c>
      <c r="U534" s="5">
        <v>58</v>
      </c>
      <c r="V534" s="5">
        <f t="shared" si="82"/>
        <v>302</v>
      </c>
      <c r="W534" s="5">
        <f t="shared" si="83"/>
        <v>75.5</v>
      </c>
      <c r="X534" s="5">
        <v>57</v>
      </c>
      <c r="Y534" s="5">
        <v>36</v>
      </c>
      <c r="Z534" s="5">
        <v>73</v>
      </c>
      <c r="AA534" s="5">
        <v>65</v>
      </c>
      <c r="AB534" s="5">
        <f t="shared" si="84"/>
        <v>231</v>
      </c>
      <c r="AC534" s="5">
        <f t="shared" si="85"/>
        <v>57.75</v>
      </c>
      <c r="AD534" s="5">
        <v>65</v>
      </c>
      <c r="AE534" s="5">
        <v>89</v>
      </c>
      <c r="AF534" s="5">
        <v>61</v>
      </c>
      <c r="AG534" s="5">
        <v>98</v>
      </c>
      <c r="AH534" s="5">
        <f t="shared" si="86"/>
        <v>313</v>
      </c>
      <c r="AI534" s="5">
        <f t="shared" si="87"/>
        <v>78.25</v>
      </c>
      <c r="AJ534" s="5">
        <v>97</v>
      </c>
      <c r="AK534" s="5">
        <v>75</v>
      </c>
      <c r="AL534" s="5">
        <v>44</v>
      </c>
      <c r="AM534" s="5">
        <v>97</v>
      </c>
      <c r="AN534" s="5">
        <f t="shared" si="88"/>
        <v>313</v>
      </c>
      <c r="AO534" s="5">
        <f t="shared" si="89"/>
        <v>78.25</v>
      </c>
      <c r="AP534" s="73"/>
      <c r="AQ534" s="111">
        <f>AVERAGE(Table6[[#This Row],[CA1_Average]],Table6[[#This Row],[CA2_Average]],Table6[[#This Row],[MID_Average]],Table6[[#This Row],[CA3_Average]])</f>
        <v>72.4375</v>
      </c>
    </row>
    <row r="535" spans="1:43" ht="30">
      <c r="A535" s="99" t="s">
        <v>1075</v>
      </c>
      <c r="B535" s="82" t="s">
        <v>1076</v>
      </c>
      <c r="C535" s="4" t="s">
        <v>14</v>
      </c>
      <c r="D535" s="4" t="s">
        <v>3951</v>
      </c>
      <c r="E535" s="5">
        <v>11108023</v>
      </c>
      <c r="F535" s="5">
        <v>5580538553</v>
      </c>
      <c r="G535" s="83" t="s">
        <v>3952</v>
      </c>
      <c r="H535" s="6">
        <v>6</v>
      </c>
      <c r="I535" s="84">
        <v>300</v>
      </c>
      <c r="J535" s="79">
        <v>261</v>
      </c>
      <c r="K535" s="85">
        <v>0.87</v>
      </c>
      <c r="L535" s="11">
        <v>55000</v>
      </c>
      <c r="M535" s="5">
        <v>51258</v>
      </c>
      <c r="N535" s="12">
        <f t="shared" si="80"/>
        <v>51500</v>
      </c>
      <c r="O535" s="12">
        <f t="shared" si="81"/>
        <v>3500</v>
      </c>
      <c r="P535" s="4" t="s">
        <v>1974</v>
      </c>
      <c r="Q535" s="4" t="s">
        <v>2486</v>
      </c>
      <c r="R535" s="5">
        <v>43</v>
      </c>
      <c r="S535" s="5">
        <v>40</v>
      </c>
      <c r="T535" s="5">
        <v>64</v>
      </c>
      <c r="U535" s="5">
        <v>67</v>
      </c>
      <c r="V535" s="5">
        <f t="shared" si="82"/>
        <v>214</v>
      </c>
      <c r="W535" s="5">
        <f t="shared" si="83"/>
        <v>53.5</v>
      </c>
      <c r="X535" s="5">
        <v>74</v>
      </c>
      <c r="Y535" s="5">
        <v>36</v>
      </c>
      <c r="Z535" s="5">
        <v>86</v>
      </c>
      <c r="AA535" s="5">
        <v>66</v>
      </c>
      <c r="AB535" s="5">
        <f t="shared" si="84"/>
        <v>262</v>
      </c>
      <c r="AC535" s="5">
        <f t="shared" si="85"/>
        <v>65.5</v>
      </c>
      <c r="AD535" s="5">
        <v>74</v>
      </c>
      <c r="AE535" s="5">
        <v>85</v>
      </c>
      <c r="AF535" s="5">
        <v>40</v>
      </c>
      <c r="AG535" s="5">
        <v>47</v>
      </c>
      <c r="AH535" s="5">
        <f t="shared" si="86"/>
        <v>246</v>
      </c>
      <c r="AI535" s="5">
        <f t="shared" si="87"/>
        <v>61.5</v>
      </c>
      <c r="AJ535" s="5">
        <v>56</v>
      </c>
      <c r="AK535" s="5">
        <v>57</v>
      </c>
      <c r="AL535" s="5">
        <v>42</v>
      </c>
      <c r="AM535" s="5">
        <v>89</v>
      </c>
      <c r="AN535" s="5">
        <f t="shared" si="88"/>
        <v>244</v>
      </c>
      <c r="AO535" s="5">
        <f t="shared" si="89"/>
        <v>61</v>
      </c>
      <c r="AP535" s="73"/>
      <c r="AQ535" s="111">
        <f>AVERAGE(Table6[[#This Row],[CA1_Average]],Table6[[#This Row],[CA2_Average]],Table6[[#This Row],[MID_Average]],Table6[[#This Row],[CA3_Average]])</f>
        <v>60.375</v>
      </c>
    </row>
    <row r="536" spans="1:43" ht="30">
      <c r="A536" s="99" t="s">
        <v>1077</v>
      </c>
      <c r="B536" s="82" t="s">
        <v>1078</v>
      </c>
      <c r="C536" s="4" t="s">
        <v>14</v>
      </c>
      <c r="D536" s="4" t="s">
        <v>3953</v>
      </c>
      <c r="E536" s="5">
        <v>11100152</v>
      </c>
      <c r="F536" s="5">
        <v>5588297855</v>
      </c>
      <c r="G536" s="83" t="s">
        <v>3954</v>
      </c>
      <c r="H536" s="6">
        <v>6</v>
      </c>
      <c r="I536" s="84">
        <v>300</v>
      </c>
      <c r="J536" s="79">
        <v>288</v>
      </c>
      <c r="K536" s="85">
        <v>0.96</v>
      </c>
      <c r="L536" s="11">
        <v>55000</v>
      </c>
      <c r="M536" s="5">
        <v>46242</v>
      </c>
      <c r="N536" s="12">
        <f t="shared" si="80"/>
        <v>46500</v>
      </c>
      <c r="O536" s="12">
        <f t="shared" si="81"/>
        <v>8500</v>
      </c>
      <c r="P536" s="4" t="s">
        <v>2045</v>
      </c>
      <c r="Q536" s="4" t="s">
        <v>2487</v>
      </c>
      <c r="R536" s="5">
        <v>94</v>
      </c>
      <c r="S536" s="5">
        <v>44</v>
      </c>
      <c r="T536" s="5">
        <v>66</v>
      </c>
      <c r="U536" s="5">
        <v>52</v>
      </c>
      <c r="V536" s="5">
        <f t="shared" si="82"/>
        <v>256</v>
      </c>
      <c r="W536" s="5">
        <f t="shared" si="83"/>
        <v>64</v>
      </c>
      <c r="X536" s="5">
        <v>80</v>
      </c>
      <c r="Y536" s="5">
        <v>81</v>
      </c>
      <c r="Z536" s="5">
        <v>89</v>
      </c>
      <c r="AA536" s="5">
        <v>49</v>
      </c>
      <c r="AB536" s="5">
        <f t="shared" si="84"/>
        <v>299</v>
      </c>
      <c r="AC536" s="5">
        <f t="shared" si="85"/>
        <v>74.75</v>
      </c>
      <c r="AD536" s="5">
        <v>81</v>
      </c>
      <c r="AE536" s="5">
        <v>67</v>
      </c>
      <c r="AF536" s="5">
        <v>35</v>
      </c>
      <c r="AG536" s="5">
        <v>41</v>
      </c>
      <c r="AH536" s="5">
        <f t="shared" si="86"/>
        <v>224</v>
      </c>
      <c r="AI536" s="5">
        <f t="shared" si="87"/>
        <v>56</v>
      </c>
      <c r="AJ536" s="5">
        <v>50</v>
      </c>
      <c r="AK536" s="5">
        <v>64</v>
      </c>
      <c r="AL536" s="5">
        <v>43</v>
      </c>
      <c r="AM536" s="5">
        <v>40</v>
      </c>
      <c r="AN536" s="5">
        <f t="shared" si="88"/>
        <v>197</v>
      </c>
      <c r="AO536" s="5">
        <f t="shared" si="89"/>
        <v>49.25</v>
      </c>
      <c r="AP536" s="73"/>
      <c r="AQ536" s="111">
        <f>AVERAGE(Table6[[#This Row],[CA1_Average]],Table6[[#This Row],[CA2_Average]],Table6[[#This Row],[MID_Average]],Table6[[#This Row],[CA3_Average]])</f>
        <v>61</v>
      </c>
    </row>
    <row r="537" spans="1:43" ht="30">
      <c r="A537" s="99" t="s">
        <v>1079</v>
      </c>
      <c r="B537" s="82" t="s">
        <v>1080</v>
      </c>
      <c r="C537" s="4" t="s">
        <v>11</v>
      </c>
      <c r="D537" s="4" t="s">
        <v>3955</v>
      </c>
      <c r="E537" s="5">
        <v>11106845</v>
      </c>
      <c r="F537" s="5">
        <v>5590320962</v>
      </c>
      <c r="G537" s="83" t="s">
        <v>3956</v>
      </c>
      <c r="H537" s="6">
        <v>6</v>
      </c>
      <c r="I537" s="84">
        <v>300</v>
      </c>
      <c r="J537" s="79">
        <v>211</v>
      </c>
      <c r="K537" s="86">
        <v>0.7</v>
      </c>
      <c r="L537" s="11">
        <v>55000</v>
      </c>
      <c r="M537" s="5">
        <v>43495</v>
      </c>
      <c r="N537" s="12">
        <f t="shared" si="80"/>
        <v>43500</v>
      </c>
      <c r="O537" s="12">
        <f t="shared" si="81"/>
        <v>11500</v>
      </c>
      <c r="P537" s="4" t="s">
        <v>2385</v>
      </c>
      <c r="Q537" s="4" t="s">
        <v>2488</v>
      </c>
      <c r="R537" s="5">
        <v>68</v>
      </c>
      <c r="S537" s="5">
        <v>35</v>
      </c>
      <c r="T537" s="5">
        <v>87</v>
      </c>
      <c r="U537" s="5">
        <v>99</v>
      </c>
      <c r="V537" s="5">
        <f t="shared" si="82"/>
        <v>289</v>
      </c>
      <c r="W537" s="5">
        <f t="shared" si="83"/>
        <v>72.25</v>
      </c>
      <c r="X537" s="5">
        <v>46</v>
      </c>
      <c r="Y537" s="5">
        <v>72</v>
      </c>
      <c r="Z537" s="5">
        <v>47</v>
      </c>
      <c r="AA537" s="5">
        <v>51</v>
      </c>
      <c r="AB537" s="5">
        <f t="shared" si="84"/>
        <v>216</v>
      </c>
      <c r="AC537" s="5">
        <f t="shared" si="85"/>
        <v>54</v>
      </c>
      <c r="AD537" s="5">
        <v>62</v>
      </c>
      <c r="AE537" s="5">
        <v>66</v>
      </c>
      <c r="AF537" s="5">
        <v>53</v>
      </c>
      <c r="AG537" s="5">
        <v>51</v>
      </c>
      <c r="AH537" s="5">
        <f t="shared" si="86"/>
        <v>232</v>
      </c>
      <c r="AI537" s="5">
        <f t="shared" si="87"/>
        <v>58</v>
      </c>
      <c r="AJ537" s="5">
        <v>71</v>
      </c>
      <c r="AK537" s="5">
        <v>87</v>
      </c>
      <c r="AL537" s="5">
        <v>75</v>
      </c>
      <c r="AM537" s="5">
        <v>49</v>
      </c>
      <c r="AN537" s="5">
        <f t="shared" si="88"/>
        <v>282</v>
      </c>
      <c r="AO537" s="5">
        <f t="shared" si="89"/>
        <v>70.5</v>
      </c>
      <c r="AP537" s="73"/>
      <c r="AQ537" s="111">
        <f>AVERAGE(Table6[[#This Row],[CA1_Average]],Table6[[#This Row],[CA2_Average]],Table6[[#This Row],[MID_Average]],Table6[[#This Row],[CA3_Average]])</f>
        <v>63.6875</v>
      </c>
    </row>
    <row r="538" spans="1:43" ht="30">
      <c r="A538" s="99" t="s">
        <v>1081</v>
      </c>
      <c r="B538" s="82" t="s">
        <v>1082</v>
      </c>
      <c r="C538" s="4" t="s">
        <v>11</v>
      </c>
      <c r="D538" s="4" t="s">
        <v>3957</v>
      </c>
      <c r="E538" s="5">
        <v>11105046</v>
      </c>
      <c r="F538" s="5">
        <v>5659965467</v>
      </c>
      <c r="G538" s="83" t="s">
        <v>3958</v>
      </c>
      <c r="H538" s="6">
        <v>6</v>
      </c>
      <c r="I538" s="84">
        <v>300</v>
      </c>
      <c r="J538" s="79">
        <v>282</v>
      </c>
      <c r="K538" s="85">
        <v>0.94</v>
      </c>
      <c r="L538" s="11">
        <v>55000</v>
      </c>
      <c r="M538" s="5">
        <v>53604</v>
      </c>
      <c r="N538" s="12">
        <f t="shared" si="80"/>
        <v>54000</v>
      </c>
      <c r="O538" s="12">
        <f t="shared" si="81"/>
        <v>1000</v>
      </c>
      <c r="P538" s="4" t="s">
        <v>2119</v>
      </c>
      <c r="Q538" s="4" t="s">
        <v>2489</v>
      </c>
      <c r="R538" s="5">
        <v>49</v>
      </c>
      <c r="S538" s="5">
        <v>84</v>
      </c>
      <c r="T538" s="5">
        <v>74</v>
      </c>
      <c r="U538" s="5">
        <v>53</v>
      </c>
      <c r="V538" s="5">
        <f t="shared" si="82"/>
        <v>260</v>
      </c>
      <c r="W538" s="5">
        <f t="shared" si="83"/>
        <v>65</v>
      </c>
      <c r="X538" s="5">
        <v>64</v>
      </c>
      <c r="Y538" s="5">
        <v>76</v>
      </c>
      <c r="Z538" s="5">
        <v>92</v>
      </c>
      <c r="AA538" s="5">
        <v>46</v>
      </c>
      <c r="AB538" s="5">
        <f t="shared" si="84"/>
        <v>278</v>
      </c>
      <c r="AC538" s="5">
        <f t="shared" si="85"/>
        <v>69.5</v>
      </c>
      <c r="AD538" s="5">
        <v>64</v>
      </c>
      <c r="AE538" s="5">
        <v>84</v>
      </c>
      <c r="AF538" s="5">
        <v>48</v>
      </c>
      <c r="AG538" s="5">
        <v>37</v>
      </c>
      <c r="AH538" s="5">
        <f t="shared" si="86"/>
        <v>233</v>
      </c>
      <c r="AI538" s="5">
        <f t="shared" si="87"/>
        <v>58.25</v>
      </c>
      <c r="AJ538" s="5">
        <v>45</v>
      </c>
      <c r="AK538" s="5">
        <v>62</v>
      </c>
      <c r="AL538" s="5">
        <v>36</v>
      </c>
      <c r="AM538" s="5">
        <v>52</v>
      </c>
      <c r="AN538" s="5">
        <f t="shared" si="88"/>
        <v>195</v>
      </c>
      <c r="AO538" s="5">
        <f t="shared" si="89"/>
        <v>48.75</v>
      </c>
      <c r="AP538" s="73"/>
      <c r="AQ538" s="111">
        <f>AVERAGE(Table6[[#This Row],[CA1_Average]],Table6[[#This Row],[CA2_Average]],Table6[[#This Row],[MID_Average]],Table6[[#This Row],[CA3_Average]])</f>
        <v>60.375</v>
      </c>
    </row>
    <row r="539" spans="1:43" ht="30">
      <c r="A539" s="99" t="s">
        <v>1083</v>
      </c>
      <c r="B539" s="82" t="s">
        <v>1084</v>
      </c>
      <c r="C539" s="4" t="s">
        <v>11</v>
      </c>
      <c r="D539" s="4" t="s">
        <v>3959</v>
      </c>
      <c r="E539" s="5">
        <v>11100034</v>
      </c>
      <c r="F539" s="5">
        <v>5671189470</v>
      </c>
      <c r="G539" s="83" t="s">
        <v>3960</v>
      </c>
      <c r="H539" s="6">
        <v>6</v>
      </c>
      <c r="I539" s="84">
        <v>300</v>
      </c>
      <c r="J539" s="79">
        <v>219</v>
      </c>
      <c r="K539" s="85">
        <v>0.73</v>
      </c>
      <c r="L539" s="11">
        <v>55000</v>
      </c>
      <c r="M539" s="5">
        <v>48954</v>
      </c>
      <c r="N539" s="12">
        <f t="shared" si="80"/>
        <v>49000</v>
      </c>
      <c r="O539" s="12">
        <f t="shared" si="81"/>
        <v>6000</v>
      </c>
      <c r="P539" s="4" t="s">
        <v>1984</v>
      </c>
      <c r="Q539" s="4" t="s">
        <v>2490</v>
      </c>
      <c r="R539" s="5">
        <v>93</v>
      </c>
      <c r="S539" s="5">
        <v>50</v>
      </c>
      <c r="T539" s="5">
        <v>85</v>
      </c>
      <c r="U539" s="5">
        <v>85</v>
      </c>
      <c r="V539" s="5">
        <f t="shared" si="82"/>
        <v>313</v>
      </c>
      <c r="W539" s="5">
        <f t="shared" si="83"/>
        <v>78.25</v>
      </c>
      <c r="X539" s="5">
        <v>76</v>
      </c>
      <c r="Y539" s="5">
        <v>83</v>
      </c>
      <c r="Z539" s="5">
        <v>94</v>
      </c>
      <c r="AA539" s="5">
        <v>92</v>
      </c>
      <c r="AB539" s="5">
        <f t="shared" si="84"/>
        <v>345</v>
      </c>
      <c r="AC539" s="5">
        <f t="shared" si="85"/>
        <v>86.25</v>
      </c>
      <c r="AD539" s="5">
        <v>94</v>
      </c>
      <c r="AE539" s="5">
        <v>46</v>
      </c>
      <c r="AF539" s="5">
        <v>48</v>
      </c>
      <c r="AG539" s="5">
        <v>97</v>
      </c>
      <c r="AH539" s="5">
        <f t="shared" si="86"/>
        <v>285</v>
      </c>
      <c r="AI539" s="5">
        <f t="shared" si="87"/>
        <v>71.25</v>
      </c>
      <c r="AJ539" s="5">
        <v>75</v>
      </c>
      <c r="AK539" s="5">
        <v>58</v>
      </c>
      <c r="AL539" s="5">
        <v>71</v>
      </c>
      <c r="AM539" s="5">
        <v>53</v>
      </c>
      <c r="AN539" s="5">
        <f t="shared" si="88"/>
        <v>257</v>
      </c>
      <c r="AO539" s="5">
        <f t="shared" si="89"/>
        <v>64.25</v>
      </c>
      <c r="AP539" s="73"/>
      <c r="AQ539" s="111">
        <f>AVERAGE(Table6[[#This Row],[CA1_Average]],Table6[[#This Row],[CA2_Average]],Table6[[#This Row],[MID_Average]],Table6[[#This Row],[CA3_Average]])</f>
        <v>75</v>
      </c>
    </row>
    <row r="540" spans="1:43" ht="30">
      <c r="A540" s="99" t="s">
        <v>1085</v>
      </c>
      <c r="B540" s="82" t="s">
        <v>1086</v>
      </c>
      <c r="C540" s="4" t="s">
        <v>11</v>
      </c>
      <c r="D540" s="4" t="s">
        <v>3961</v>
      </c>
      <c r="E540" s="5">
        <v>11103943</v>
      </c>
      <c r="F540" s="5">
        <v>5671442327</v>
      </c>
      <c r="G540" s="83" t="s">
        <v>3962</v>
      </c>
      <c r="H540" s="6">
        <v>6</v>
      </c>
      <c r="I540" s="84">
        <v>300</v>
      </c>
      <c r="J540" s="79">
        <v>230</v>
      </c>
      <c r="K540" s="85">
        <v>0.77</v>
      </c>
      <c r="L540" s="11">
        <v>55000</v>
      </c>
      <c r="M540" s="5">
        <v>40247</v>
      </c>
      <c r="N540" s="12">
        <f t="shared" si="80"/>
        <v>40500</v>
      </c>
      <c r="O540" s="12">
        <f t="shared" si="81"/>
        <v>14500</v>
      </c>
      <c r="P540" s="4" t="s">
        <v>2121</v>
      </c>
      <c r="Q540" s="4" t="s">
        <v>2491</v>
      </c>
      <c r="R540" s="5">
        <v>74</v>
      </c>
      <c r="S540" s="5">
        <v>64</v>
      </c>
      <c r="T540" s="5">
        <v>45</v>
      </c>
      <c r="U540" s="5">
        <v>53</v>
      </c>
      <c r="V540" s="5">
        <f t="shared" si="82"/>
        <v>236</v>
      </c>
      <c r="W540" s="5">
        <f t="shared" si="83"/>
        <v>59</v>
      </c>
      <c r="X540" s="5">
        <v>81</v>
      </c>
      <c r="Y540" s="5">
        <v>81</v>
      </c>
      <c r="Z540" s="5">
        <v>43</v>
      </c>
      <c r="AA540" s="5">
        <v>80</v>
      </c>
      <c r="AB540" s="5">
        <f t="shared" si="84"/>
        <v>285</v>
      </c>
      <c r="AC540" s="5">
        <f t="shared" si="85"/>
        <v>71.25</v>
      </c>
      <c r="AD540" s="5">
        <v>70</v>
      </c>
      <c r="AE540" s="5">
        <v>83</v>
      </c>
      <c r="AF540" s="5">
        <v>66</v>
      </c>
      <c r="AG540" s="5">
        <v>93</v>
      </c>
      <c r="AH540" s="5">
        <f t="shared" si="86"/>
        <v>312</v>
      </c>
      <c r="AI540" s="5">
        <f t="shared" si="87"/>
        <v>78</v>
      </c>
      <c r="AJ540" s="5">
        <v>46</v>
      </c>
      <c r="AK540" s="5">
        <v>55</v>
      </c>
      <c r="AL540" s="5">
        <v>38</v>
      </c>
      <c r="AM540" s="5">
        <v>81</v>
      </c>
      <c r="AN540" s="5">
        <f t="shared" si="88"/>
        <v>220</v>
      </c>
      <c r="AO540" s="5">
        <f t="shared" si="89"/>
        <v>55</v>
      </c>
      <c r="AP540" s="73"/>
      <c r="AQ540" s="111">
        <f>AVERAGE(Table6[[#This Row],[CA1_Average]],Table6[[#This Row],[CA2_Average]],Table6[[#This Row],[MID_Average]],Table6[[#This Row],[CA3_Average]])</f>
        <v>65.8125</v>
      </c>
    </row>
    <row r="541" spans="1:43" ht="30">
      <c r="A541" s="99" t="s">
        <v>1087</v>
      </c>
      <c r="B541" s="82" t="s">
        <v>1088</v>
      </c>
      <c r="C541" s="4" t="s">
        <v>14</v>
      </c>
      <c r="D541" s="4" t="s">
        <v>3963</v>
      </c>
      <c r="E541" s="5">
        <v>11107104</v>
      </c>
      <c r="F541" s="5">
        <v>5681850720</v>
      </c>
      <c r="G541" s="83" t="s">
        <v>3964</v>
      </c>
      <c r="H541" s="6">
        <v>6</v>
      </c>
      <c r="I541" s="84">
        <v>300</v>
      </c>
      <c r="J541" s="79">
        <v>286</v>
      </c>
      <c r="K541" s="85">
        <v>0.95</v>
      </c>
      <c r="L541" s="11">
        <v>55000</v>
      </c>
      <c r="M541" s="5">
        <v>52497</v>
      </c>
      <c r="N541" s="12">
        <f t="shared" si="80"/>
        <v>52500</v>
      </c>
      <c r="O541" s="12">
        <f t="shared" si="81"/>
        <v>2500</v>
      </c>
      <c r="P541" s="4" t="s">
        <v>1988</v>
      </c>
      <c r="Q541" s="4" t="s">
        <v>2492</v>
      </c>
      <c r="R541" s="5">
        <v>68</v>
      </c>
      <c r="S541" s="5">
        <v>98</v>
      </c>
      <c r="T541" s="5">
        <v>42</v>
      </c>
      <c r="U541" s="5">
        <v>44</v>
      </c>
      <c r="V541" s="5">
        <f t="shared" si="82"/>
        <v>252</v>
      </c>
      <c r="W541" s="5">
        <f t="shared" si="83"/>
        <v>63</v>
      </c>
      <c r="X541" s="5">
        <v>59</v>
      </c>
      <c r="Y541" s="5">
        <v>83</v>
      </c>
      <c r="Z541" s="5">
        <v>38</v>
      </c>
      <c r="AA541" s="5">
        <v>89</v>
      </c>
      <c r="AB541" s="5">
        <f t="shared" si="84"/>
        <v>269</v>
      </c>
      <c r="AC541" s="5">
        <f t="shared" si="85"/>
        <v>67.25</v>
      </c>
      <c r="AD541" s="5">
        <v>72</v>
      </c>
      <c r="AE541" s="5">
        <v>63</v>
      </c>
      <c r="AF541" s="5">
        <v>97</v>
      </c>
      <c r="AG541" s="5">
        <v>41</v>
      </c>
      <c r="AH541" s="5">
        <f t="shared" si="86"/>
        <v>273</v>
      </c>
      <c r="AI541" s="5">
        <f t="shared" si="87"/>
        <v>68.25</v>
      </c>
      <c r="AJ541" s="5">
        <v>83</v>
      </c>
      <c r="AK541" s="5">
        <v>62</v>
      </c>
      <c r="AL541" s="5">
        <v>94</v>
      </c>
      <c r="AM541" s="5">
        <v>90</v>
      </c>
      <c r="AN541" s="5">
        <f t="shared" si="88"/>
        <v>329</v>
      </c>
      <c r="AO541" s="5">
        <f t="shared" si="89"/>
        <v>82.25</v>
      </c>
      <c r="AP541" s="73"/>
      <c r="AQ541" s="111">
        <f>AVERAGE(Table6[[#This Row],[CA1_Average]],Table6[[#This Row],[CA2_Average]],Table6[[#This Row],[MID_Average]],Table6[[#This Row],[CA3_Average]])</f>
        <v>70.1875</v>
      </c>
    </row>
    <row r="542" spans="1:43" ht="30">
      <c r="A542" s="99" t="s">
        <v>1089</v>
      </c>
      <c r="B542" s="82" t="s">
        <v>1090</v>
      </c>
      <c r="C542" s="4" t="s">
        <v>14</v>
      </c>
      <c r="D542" s="4" t="s">
        <v>3965</v>
      </c>
      <c r="E542" s="5">
        <v>11106731</v>
      </c>
      <c r="F542" s="5">
        <v>5697390757</v>
      </c>
      <c r="G542" s="83" t="s">
        <v>3966</v>
      </c>
      <c r="H542" s="6">
        <v>6</v>
      </c>
      <c r="I542" s="84">
        <v>300</v>
      </c>
      <c r="J542" s="79">
        <v>264</v>
      </c>
      <c r="K542" s="85">
        <v>0.88</v>
      </c>
      <c r="L542" s="11">
        <v>55000</v>
      </c>
      <c r="M542" s="5">
        <v>52199</v>
      </c>
      <c r="N542" s="12">
        <f t="shared" si="80"/>
        <v>52500</v>
      </c>
      <c r="O542" s="12">
        <f t="shared" si="81"/>
        <v>2500</v>
      </c>
      <c r="P542" s="4" t="s">
        <v>1941</v>
      </c>
      <c r="Q542" s="4" t="s">
        <v>2493</v>
      </c>
      <c r="R542" s="5">
        <v>95</v>
      </c>
      <c r="S542" s="5">
        <v>57</v>
      </c>
      <c r="T542" s="5">
        <v>60</v>
      </c>
      <c r="U542" s="5">
        <v>53</v>
      </c>
      <c r="V542" s="5">
        <f t="shared" si="82"/>
        <v>265</v>
      </c>
      <c r="W542" s="5">
        <f t="shared" si="83"/>
        <v>66.25</v>
      </c>
      <c r="X542" s="5">
        <v>79</v>
      </c>
      <c r="Y542" s="5">
        <v>72</v>
      </c>
      <c r="Z542" s="5">
        <v>84</v>
      </c>
      <c r="AA542" s="5">
        <v>96</v>
      </c>
      <c r="AB542" s="5">
        <f t="shared" si="84"/>
        <v>331</v>
      </c>
      <c r="AC542" s="5">
        <f t="shared" si="85"/>
        <v>82.75</v>
      </c>
      <c r="AD542" s="5">
        <v>39</v>
      </c>
      <c r="AE542" s="5">
        <v>97</v>
      </c>
      <c r="AF542" s="5">
        <v>58</v>
      </c>
      <c r="AG542" s="5">
        <v>36</v>
      </c>
      <c r="AH542" s="5">
        <f t="shared" si="86"/>
        <v>230</v>
      </c>
      <c r="AI542" s="5">
        <f t="shared" si="87"/>
        <v>57.5</v>
      </c>
      <c r="AJ542" s="5">
        <v>56</v>
      </c>
      <c r="AK542" s="5">
        <v>83</v>
      </c>
      <c r="AL542" s="5">
        <v>54</v>
      </c>
      <c r="AM542" s="5">
        <v>60</v>
      </c>
      <c r="AN542" s="5">
        <f t="shared" si="88"/>
        <v>253</v>
      </c>
      <c r="AO542" s="5">
        <f t="shared" si="89"/>
        <v>63.25</v>
      </c>
      <c r="AP542" s="73"/>
      <c r="AQ542" s="111">
        <f>AVERAGE(Table6[[#This Row],[CA1_Average]],Table6[[#This Row],[CA2_Average]],Table6[[#This Row],[MID_Average]],Table6[[#This Row],[CA3_Average]])</f>
        <v>67.4375</v>
      </c>
    </row>
    <row r="543" spans="1:43" ht="30">
      <c r="A543" s="99" t="s">
        <v>1091</v>
      </c>
      <c r="B543" s="82" t="s">
        <v>1092</v>
      </c>
      <c r="C543" s="4" t="s">
        <v>14</v>
      </c>
      <c r="D543" s="4" t="s">
        <v>3824</v>
      </c>
      <c r="E543" s="5">
        <v>11102241</v>
      </c>
      <c r="F543" s="5">
        <v>5698690016</v>
      </c>
      <c r="G543" s="83" t="s">
        <v>3967</v>
      </c>
      <c r="H543" s="6">
        <v>6</v>
      </c>
      <c r="I543" s="84">
        <v>300</v>
      </c>
      <c r="J543" s="79">
        <v>249</v>
      </c>
      <c r="K543" s="85">
        <v>0.83</v>
      </c>
      <c r="L543" s="11">
        <v>55000</v>
      </c>
      <c r="M543" s="5">
        <v>44134</v>
      </c>
      <c r="N543" s="12">
        <f t="shared" si="80"/>
        <v>44500</v>
      </c>
      <c r="O543" s="12">
        <f t="shared" si="81"/>
        <v>10500</v>
      </c>
      <c r="P543" s="4" t="s">
        <v>2152</v>
      </c>
      <c r="Q543" s="4" t="s">
        <v>2494</v>
      </c>
      <c r="R543" s="5">
        <v>50</v>
      </c>
      <c r="S543" s="5">
        <v>51</v>
      </c>
      <c r="T543" s="5">
        <v>60</v>
      </c>
      <c r="U543" s="5">
        <v>60</v>
      </c>
      <c r="V543" s="5">
        <f t="shared" si="82"/>
        <v>221</v>
      </c>
      <c r="W543" s="5">
        <f t="shared" si="83"/>
        <v>55.25</v>
      </c>
      <c r="X543" s="5">
        <v>44</v>
      </c>
      <c r="Y543" s="5">
        <v>56</v>
      </c>
      <c r="Z543" s="5">
        <v>78</v>
      </c>
      <c r="AA543" s="5">
        <v>79</v>
      </c>
      <c r="AB543" s="5">
        <f t="shared" si="84"/>
        <v>257</v>
      </c>
      <c r="AC543" s="5">
        <f t="shared" si="85"/>
        <v>64.25</v>
      </c>
      <c r="AD543" s="5">
        <v>68</v>
      </c>
      <c r="AE543" s="5">
        <v>83</v>
      </c>
      <c r="AF543" s="5">
        <v>38</v>
      </c>
      <c r="AG543" s="5">
        <v>45</v>
      </c>
      <c r="AH543" s="5">
        <f t="shared" si="86"/>
        <v>234</v>
      </c>
      <c r="AI543" s="5">
        <f t="shared" si="87"/>
        <v>58.5</v>
      </c>
      <c r="AJ543" s="5">
        <v>83</v>
      </c>
      <c r="AK543" s="5">
        <v>54</v>
      </c>
      <c r="AL543" s="5">
        <v>61</v>
      </c>
      <c r="AM543" s="5">
        <v>39</v>
      </c>
      <c r="AN543" s="5">
        <f t="shared" si="88"/>
        <v>237</v>
      </c>
      <c r="AO543" s="5">
        <f t="shared" si="89"/>
        <v>59.25</v>
      </c>
      <c r="AP543" s="73"/>
      <c r="AQ543" s="111">
        <f>AVERAGE(Table6[[#This Row],[CA1_Average]],Table6[[#This Row],[CA2_Average]],Table6[[#This Row],[MID_Average]],Table6[[#This Row],[CA3_Average]])</f>
        <v>59.3125</v>
      </c>
    </row>
    <row r="544" spans="1:43" ht="30">
      <c r="A544" s="99" t="s">
        <v>1093</v>
      </c>
      <c r="B544" s="82" t="s">
        <v>1094</v>
      </c>
      <c r="C544" s="4" t="s">
        <v>14</v>
      </c>
      <c r="D544" s="4" t="s">
        <v>3968</v>
      </c>
      <c r="E544" s="5">
        <v>11101807</v>
      </c>
      <c r="F544" s="5">
        <v>5713417531</v>
      </c>
      <c r="G544" s="83" t="s">
        <v>3969</v>
      </c>
      <c r="H544" s="6">
        <v>6</v>
      </c>
      <c r="I544" s="84">
        <v>300</v>
      </c>
      <c r="J544" s="79">
        <v>195</v>
      </c>
      <c r="K544" s="85">
        <v>0.65</v>
      </c>
      <c r="L544" s="11">
        <v>55000</v>
      </c>
      <c r="M544" s="5">
        <v>51882</v>
      </c>
      <c r="N544" s="12">
        <f t="shared" si="80"/>
        <v>52000</v>
      </c>
      <c r="O544" s="12">
        <f t="shared" si="81"/>
        <v>3000</v>
      </c>
      <c r="P544" s="4" t="s">
        <v>1862</v>
      </c>
      <c r="Q544" s="4" t="s">
        <v>2495</v>
      </c>
      <c r="R544" s="5">
        <v>78</v>
      </c>
      <c r="S544" s="5">
        <v>90</v>
      </c>
      <c r="T544" s="5">
        <v>52</v>
      </c>
      <c r="U544" s="5">
        <v>42</v>
      </c>
      <c r="V544" s="5">
        <f t="shared" si="82"/>
        <v>262</v>
      </c>
      <c r="W544" s="5">
        <f t="shared" si="83"/>
        <v>65.5</v>
      </c>
      <c r="X544" s="5">
        <v>42</v>
      </c>
      <c r="Y544" s="5">
        <v>58</v>
      </c>
      <c r="Z544" s="5">
        <v>53</v>
      </c>
      <c r="AA544" s="5">
        <v>96</v>
      </c>
      <c r="AB544" s="5">
        <f t="shared" si="84"/>
        <v>249</v>
      </c>
      <c r="AC544" s="5">
        <f t="shared" si="85"/>
        <v>62.25</v>
      </c>
      <c r="AD544" s="5">
        <v>37</v>
      </c>
      <c r="AE544" s="5">
        <v>44</v>
      </c>
      <c r="AF544" s="5">
        <v>52</v>
      </c>
      <c r="AG544" s="5">
        <v>80</v>
      </c>
      <c r="AH544" s="5">
        <f t="shared" si="86"/>
        <v>213</v>
      </c>
      <c r="AI544" s="5">
        <f t="shared" si="87"/>
        <v>53.25</v>
      </c>
      <c r="AJ544" s="5">
        <v>82</v>
      </c>
      <c r="AK544" s="5">
        <v>83</v>
      </c>
      <c r="AL544" s="5">
        <v>93</v>
      </c>
      <c r="AM544" s="5">
        <v>63</v>
      </c>
      <c r="AN544" s="5">
        <f t="shared" si="88"/>
        <v>321</v>
      </c>
      <c r="AO544" s="5">
        <f t="shared" si="89"/>
        <v>80.25</v>
      </c>
      <c r="AP544" s="73"/>
      <c r="AQ544" s="111">
        <f>AVERAGE(Table6[[#This Row],[CA1_Average]],Table6[[#This Row],[CA2_Average]],Table6[[#This Row],[MID_Average]],Table6[[#This Row],[CA3_Average]])</f>
        <v>65.3125</v>
      </c>
    </row>
    <row r="545" spans="1:43" ht="30">
      <c r="A545" s="99" t="s">
        <v>1095</v>
      </c>
      <c r="B545" s="82" t="s">
        <v>1096</v>
      </c>
      <c r="C545" s="4" t="s">
        <v>14</v>
      </c>
      <c r="D545" s="4" t="s">
        <v>3970</v>
      </c>
      <c r="E545" s="5">
        <v>11109667</v>
      </c>
      <c r="F545" s="5">
        <v>5723415031</v>
      </c>
      <c r="G545" s="83" t="s">
        <v>3971</v>
      </c>
      <c r="H545" s="6">
        <v>6</v>
      </c>
      <c r="I545" s="84">
        <v>300</v>
      </c>
      <c r="J545" s="79">
        <v>239</v>
      </c>
      <c r="K545" s="86">
        <v>0.8</v>
      </c>
      <c r="L545" s="11">
        <v>55000</v>
      </c>
      <c r="M545" s="5">
        <v>53503</v>
      </c>
      <c r="N545" s="12">
        <f t="shared" si="80"/>
        <v>54000</v>
      </c>
      <c r="O545" s="12">
        <f t="shared" si="81"/>
        <v>1000</v>
      </c>
      <c r="P545" s="4" t="s">
        <v>1906</v>
      </c>
      <c r="Q545" s="4" t="s">
        <v>2496</v>
      </c>
      <c r="R545" s="5">
        <v>81</v>
      </c>
      <c r="S545" s="5">
        <v>57</v>
      </c>
      <c r="T545" s="5">
        <v>43</v>
      </c>
      <c r="U545" s="5">
        <v>39</v>
      </c>
      <c r="V545" s="5">
        <f t="shared" si="82"/>
        <v>220</v>
      </c>
      <c r="W545" s="5">
        <f t="shared" si="83"/>
        <v>55</v>
      </c>
      <c r="X545" s="5">
        <v>58</v>
      </c>
      <c r="Y545" s="5">
        <v>46</v>
      </c>
      <c r="Z545" s="5">
        <v>82</v>
      </c>
      <c r="AA545" s="5">
        <v>84</v>
      </c>
      <c r="AB545" s="5">
        <f t="shared" si="84"/>
        <v>270</v>
      </c>
      <c r="AC545" s="5">
        <f t="shared" si="85"/>
        <v>67.5</v>
      </c>
      <c r="AD545" s="5">
        <v>39</v>
      </c>
      <c r="AE545" s="5">
        <v>69</v>
      </c>
      <c r="AF545" s="5">
        <v>95</v>
      </c>
      <c r="AG545" s="5">
        <v>71</v>
      </c>
      <c r="AH545" s="5">
        <f t="shared" si="86"/>
        <v>274</v>
      </c>
      <c r="AI545" s="5">
        <f t="shared" si="87"/>
        <v>68.5</v>
      </c>
      <c r="AJ545" s="5">
        <v>63</v>
      </c>
      <c r="AK545" s="5">
        <v>70</v>
      </c>
      <c r="AL545" s="5">
        <v>96</v>
      </c>
      <c r="AM545" s="5">
        <v>39</v>
      </c>
      <c r="AN545" s="5">
        <f t="shared" si="88"/>
        <v>268</v>
      </c>
      <c r="AO545" s="5">
        <f t="shared" si="89"/>
        <v>67</v>
      </c>
      <c r="AP545" s="73"/>
      <c r="AQ545" s="111">
        <f>AVERAGE(Table6[[#This Row],[CA1_Average]],Table6[[#This Row],[CA2_Average]],Table6[[#This Row],[MID_Average]],Table6[[#This Row],[CA3_Average]])</f>
        <v>64.5</v>
      </c>
    </row>
    <row r="546" spans="1:43" ht="30">
      <c r="A546" s="99" t="s">
        <v>1097</v>
      </c>
      <c r="B546" s="82" t="s">
        <v>1098</v>
      </c>
      <c r="C546" s="4" t="s">
        <v>11</v>
      </c>
      <c r="D546" s="4" t="s">
        <v>3972</v>
      </c>
      <c r="E546" s="5">
        <v>11104687</v>
      </c>
      <c r="F546" s="5">
        <v>5732028704</v>
      </c>
      <c r="G546" s="83" t="s">
        <v>3973</v>
      </c>
      <c r="H546" s="6">
        <v>6</v>
      </c>
      <c r="I546" s="84">
        <v>300</v>
      </c>
      <c r="J546" s="79">
        <v>248</v>
      </c>
      <c r="K546" s="85">
        <v>0.83</v>
      </c>
      <c r="L546" s="11">
        <v>55000</v>
      </c>
      <c r="M546" s="5">
        <v>50914</v>
      </c>
      <c r="N546" s="12">
        <f t="shared" si="80"/>
        <v>51000</v>
      </c>
      <c r="O546" s="12">
        <f t="shared" si="81"/>
        <v>4000</v>
      </c>
      <c r="P546" s="4" t="s">
        <v>1955</v>
      </c>
      <c r="Q546" s="4" t="s">
        <v>2497</v>
      </c>
      <c r="R546" s="5">
        <v>82</v>
      </c>
      <c r="S546" s="5">
        <v>47</v>
      </c>
      <c r="T546" s="5">
        <v>91</v>
      </c>
      <c r="U546" s="5">
        <v>46</v>
      </c>
      <c r="V546" s="5">
        <f t="shared" si="82"/>
        <v>266</v>
      </c>
      <c r="W546" s="5">
        <f t="shared" si="83"/>
        <v>66.5</v>
      </c>
      <c r="X546" s="5">
        <v>50</v>
      </c>
      <c r="Y546" s="5">
        <v>83</v>
      </c>
      <c r="Z546" s="5">
        <v>60</v>
      </c>
      <c r="AA546" s="5">
        <v>45</v>
      </c>
      <c r="AB546" s="5">
        <f t="shared" si="84"/>
        <v>238</v>
      </c>
      <c r="AC546" s="5">
        <f t="shared" si="85"/>
        <v>59.5</v>
      </c>
      <c r="AD546" s="5">
        <v>43</v>
      </c>
      <c r="AE546" s="5">
        <v>57</v>
      </c>
      <c r="AF546" s="5">
        <v>54</v>
      </c>
      <c r="AG546" s="5">
        <v>68</v>
      </c>
      <c r="AH546" s="5">
        <f t="shared" si="86"/>
        <v>222</v>
      </c>
      <c r="AI546" s="5">
        <f t="shared" si="87"/>
        <v>55.5</v>
      </c>
      <c r="AJ546" s="5">
        <v>51</v>
      </c>
      <c r="AK546" s="5">
        <v>62</v>
      </c>
      <c r="AL546" s="5">
        <v>40</v>
      </c>
      <c r="AM546" s="5">
        <v>53</v>
      </c>
      <c r="AN546" s="5">
        <f t="shared" si="88"/>
        <v>206</v>
      </c>
      <c r="AO546" s="5">
        <f t="shared" si="89"/>
        <v>51.5</v>
      </c>
      <c r="AP546" s="73"/>
      <c r="AQ546" s="111">
        <f>AVERAGE(Table6[[#This Row],[CA1_Average]],Table6[[#This Row],[CA2_Average]],Table6[[#This Row],[MID_Average]],Table6[[#This Row],[CA3_Average]])</f>
        <v>58.25</v>
      </c>
    </row>
    <row r="547" spans="1:43" ht="30">
      <c r="A547" s="99" t="s">
        <v>1099</v>
      </c>
      <c r="B547" s="82" t="s">
        <v>1100</v>
      </c>
      <c r="C547" s="4" t="s">
        <v>14</v>
      </c>
      <c r="D547" s="4" t="s">
        <v>3974</v>
      </c>
      <c r="E547" s="5">
        <v>11104347</v>
      </c>
      <c r="F547" s="5">
        <v>5759044105</v>
      </c>
      <c r="G547" s="83" t="s">
        <v>3975</v>
      </c>
      <c r="H547" s="6">
        <v>6</v>
      </c>
      <c r="I547" s="84">
        <v>300</v>
      </c>
      <c r="J547" s="79">
        <v>241</v>
      </c>
      <c r="K547" s="86">
        <v>0.8</v>
      </c>
      <c r="L547" s="11">
        <v>55000</v>
      </c>
      <c r="M547" s="5">
        <v>42988</v>
      </c>
      <c r="N547" s="12">
        <f t="shared" si="80"/>
        <v>43000</v>
      </c>
      <c r="O547" s="12">
        <f t="shared" si="81"/>
        <v>12000</v>
      </c>
      <c r="P547" s="4" t="s">
        <v>2095</v>
      </c>
      <c r="Q547" s="4" t="s">
        <v>2498</v>
      </c>
      <c r="R547" s="5">
        <v>98</v>
      </c>
      <c r="S547" s="5">
        <v>80</v>
      </c>
      <c r="T547" s="5">
        <v>96</v>
      </c>
      <c r="U547" s="5">
        <v>58</v>
      </c>
      <c r="V547" s="5">
        <f t="shared" si="82"/>
        <v>332</v>
      </c>
      <c r="W547" s="5">
        <f t="shared" si="83"/>
        <v>83</v>
      </c>
      <c r="X547" s="5">
        <v>70</v>
      </c>
      <c r="Y547" s="5">
        <v>88</v>
      </c>
      <c r="Z547" s="5">
        <v>93</v>
      </c>
      <c r="AA547" s="5">
        <v>89</v>
      </c>
      <c r="AB547" s="5">
        <f t="shared" si="84"/>
        <v>340</v>
      </c>
      <c r="AC547" s="5">
        <f t="shared" si="85"/>
        <v>85</v>
      </c>
      <c r="AD547" s="5">
        <v>66</v>
      </c>
      <c r="AE547" s="5">
        <v>77</v>
      </c>
      <c r="AF547" s="5">
        <v>91</v>
      </c>
      <c r="AG547" s="5">
        <v>76</v>
      </c>
      <c r="AH547" s="5">
        <f t="shared" si="86"/>
        <v>310</v>
      </c>
      <c r="AI547" s="5">
        <f t="shared" si="87"/>
        <v>77.5</v>
      </c>
      <c r="AJ547" s="5">
        <v>72</v>
      </c>
      <c r="AK547" s="5">
        <v>62</v>
      </c>
      <c r="AL547" s="5">
        <v>76</v>
      </c>
      <c r="AM547" s="5">
        <v>72</v>
      </c>
      <c r="AN547" s="5">
        <f t="shared" si="88"/>
        <v>282</v>
      </c>
      <c r="AO547" s="5">
        <f t="shared" si="89"/>
        <v>70.5</v>
      </c>
      <c r="AP547" s="73"/>
      <c r="AQ547" s="111">
        <f>AVERAGE(Table6[[#This Row],[CA1_Average]],Table6[[#This Row],[CA2_Average]],Table6[[#This Row],[MID_Average]],Table6[[#This Row],[CA3_Average]])</f>
        <v>79</v>
      </c>
    </row>
    <row r="548" spans="1:43" ht="30">
      <c r="A548" s="99" t="s">
        <v>1101</v>
      </c>
      <c r="B548" s="82" t="s">
        <v>1102</v>
      </c>
      <c r="C548" s="4" t="s">
        <v>11</v>
      </c>
      <c r="D548" s="4" t="s">
        <v>3976</v>
      </c>
      <c r="E548" s="5">
        <v>11105276</v>
      </c>
      <c r="F548" s="5">
        <v>5759557123</v>
      </c>
      <c r="G548" s="83" t="s">
        <v>3977</v>
      </c>
      <c r="H548" s="6">
        <v>6</v>
      </c>
      <c r="I548" s="84">
        <v>300</v>
      </c>
      <c r="J548" s="79">
        <v>211</v>
      </c>
      <c r="K548" s="86">
        <v>0.7</v>
      </c>
      <c r="L548" s="11">
        <v>55000</v>
      </c>
      <c r="M548" s="5">
        <v>41820</v>
      </c>
      <c r="N548" s="12">
        <f t="shared" si="80"/>
        <v>42000</v>
      </c>
      <c r="O548" s="12">
        <f t="shared" si="81"/>
        <v>13000</v>
      </c>
      <c r="P548" s="4" t="s">
        <v>1872</v>
      </c>
      <c r="Q548" s="4" t="s">
        <v>2499</v>
      </c>
      <c r="R548" s="5">
        <v>88</v>
      </c>
      <c r="S548" s="5">
        <v>87</v>
      </c>
      <c r="T548" s="5">
        <v>68</v>
      </c>
      <c r="U548" s="5">
        <v>49</v>
      </c>
      <c r="V548" s="5">
        <f t="shared" si="82"/>
        <v>292</v>
      </c>
      <c r="W548" s="5">
        <f t="shared" si="83"/>
        <v>73</v>
      </c>
      <c r="X548" s="5">
        <v>40</v>
      </c>
      <c r="Y548" s="5">
        <v>49</v>
      </c>
      <c r="Z548" s="5">
        <v>46</v>
      </c>
      <c r="AA548" s="5">
        <v>96</v>
      </c>
      <c r="AB548" s="5">
        <f t="shared" si="84"/>
        <v>231</v>
      </c>
      <c r="AC548" s="5">
        <f t="shared" si="85"/>
        <v>57.75</v>
      </c>
      <c r="AD548" s="5">
        <v>99</v>
      </c>
      <c r="AE548" s="5">
        <v>42</v>
      </c>
      <c r="AF548" s="5">
        <v>72</v>
      </c>
      <c r="AG548" s="5">
        <v>70</v>
      </c>
      <c r="AH548" s="5">
        <f t="shared" si="86"/>
        <v>283</v>
      </c>
      <c r="AI548" s="5">
        <f t="shared" si="87"/>
        <v>70.75</v>
      </c>
      <c r="AJ548" s="5">
        <v>59</v>
      </c>
      <c r="AK548" s="5">
        <v>45</v>
      </c>
      <c r="AL548" s="5">
        <v>71</v>
      </c>
      <c r="AM548" s="5">
        <v>36</v>
      </c>
      <c r="AN548" s="5">
        <f t="shared" si="88"/>
        <v>211</v>
      </c>
      <c r="AO548" s="5">
        <f t="shared" si="89"/>
        <v>52.75</v>
      </c>
      <c r="AP548" s="73"/>
      <c r="AQ548" s="111">
        <f>AVERAGE(Table6[[#This Row],[CA1_Average]],Table6[[#This Row],[CA2_Average]],Table6[[#This Row],[MID_Average]],Table6[[#This Row],[CA3_Average]])</f>
        <v>63.5625</v>
      </c>
    </row>
    <row r="549" spans="1:43" ht="30">
      <c r="A549" s="99" t="s">
        <v>1103</v>
      </c>
      <c r="B549" s="82" t="s">
        <v>1104</v>
      </c>
      <c r="C549" s="4" t="s">
        <v>14</v>
      </c>
      <c r="D549" s="4" t="s">
        <v>3978</v>
      </c>
      <c r="E549" s="5">
        <v>11100478</v>
      </c>
      <c r="F549" s="5">
        <v>5765608874</v>
      </c>
      <c r="G549" s="83" t="s">
        <v>3979</v>
      </c>
      <c r="H549" s="6">
        <v>6</v>
      </c>
      <c r="I549" s="84">
        <v>300</v>
      </c>
      <c r="J549" s="79">
        <v>207</v>
      </c>
      <c r="K549" s="85">
        <v>0.69</v>
      </c>
      <c r="L549" s="11">
        <v>55000</v>
      </c>
      <c r="M549" s="5">
        <v>46661</v>
      </c>
      <c r="N549" s="12">
        <f t="shared" si="80"/>
        <v>47000</v>
      </c>
      <c r="O549" s="12">
        <f t="shared" si="81"/>
        <v>8000</v>
      </c>
      <c r="P549" s="4" t="s">
        <v>2186</v>
      </c>
      <c r="Q549" s="4" t="s">
        <v>2500</v>
      </c>
      <c r="R549" s="5">
        <v>69</v>
      </c>
      <c r="S549" s="5">
        <v>66</v>
      </c>
      <c r="T549" s="5">
        <v>54</v>
      </c>
      <c r="U549" s="5">
        <v>37</v>
      </c>
      <c r="V549" s="5">
        <f t="shared" si="82"/>
        <v>226</v>
      </c>
      <c r="W549" s="5">
        <f t="shared" si="83"/>
        <v>56.5</v>
      </c>
      <c r="X549" s="5">
        <v>44</v>
      </c>
      <c r="Y549" s="5">
        <v>58</v>
      </c>
      <c r="Z549" s="5">
        <v>75</v>
      </c>
      <c r="AA549" s="5">
        <v>69</v>
      </c>
      <c r="AB549" s="5">
        <f t="shared" si="84"/>
        <v>246</v>
      </c>
      <c r="AC549" s="5">
        <f t="shared" si="85"/>
        <v>61.5</v>
      </c>
      <c r="AD549" s="5">
        <v>40</v>
      </c>
      <c r="AE549" s="5">
        <v>96</v>
      </c>
      <c r="AF549" s="5">
        <v>56</v>
      </c>
      <c r="AG549" s="5">
        <v>38</v>
      </c>
      <c r="AH549" s="5">
        <f t="shared" si="86"/>
        <v>230</v>
      </c>
      <c r="AI549" s="5">
        <f t="shared" si="87"/>
        <v>57.5</v>
      </c>
      <c r="AJ549" s="5">
        <v>39</v>
      </c>
      <c r="AK549" s="5">
        <v>50</v>
      </c>
      <c r="AL549" s="5">
        <v>61</v>
      </c>
      <c r="AM549" s="5">
        <v>47</v>
      </c>
      <c r="AN549" s="5">
        <f t="shared" si="88"/>
        <v>197</v>
      </c>
      <c r="AO549" s="5">
        <f t="shared" si="89"/>
        <v>49.25</v>
      </c>
      <c r="AP549" s="73"/>
      <c r="AQ549" s="111">
        <f>AVERAGE(Table6[[#This Row],[CA1_Average]],Table6[[#This Row],[CA2_Average]],Table6[[#This Row],[MID_Average]],Table6[[#This Row],[CA3_Average]])</f>
        <v>56.1875</v>
      </c>
    </row>
    <row r="550" spans="1:43" ht="30">
      <c r="A550" s="99" t="s">
        <v>1105</v>
      </c>
      <c r="B550" s="82" t="s">
        <v>1106</v>
      </c>
      <c r="C550" s="4" t="s">
        <v>11</v>
      </c>
      <c r="D550" s="4" t="s">
        <v>3980</v>
      </c>
      <c r="E550" s="5">
        <v>11107529</v>
      </c>
      <c r="F550" s="5">
        <v>5771908658</v>
      </c>
      <c r="G550" s="83" t="s">
        <v>3981</v>
      </c>
      <c r="H550" s="6">
        <v>6</v>
      </c>
      <c r="I550" s="84">
        <v>300</v>
      </c>
      <c r="J550" s="79">
        <v>272</v>
      </c>
      <c r="K550" s="85">
        <v>0.91</v>
      </c>
      <c r="L550" s="11">
        <v>55000</v>
      </c>
      <c r="M550" s="5">
        <v>48704</v>
      </c>
      <c r="N550" s="12">
        <f t="shared" si="80"/>
        <v>49000</v>
      </c>
      <c r="O550" s="12">
        <f t="shared" si="81"/>
        <v>6000</v>
      </c>
      <c r="P550" s="4" t="s">
        <v>2294</v>
      </c>
      <c r="Q550" s="4" t="s">
        <v>2501</v>
      </c>
      <c r="R550" s="5">
        <v>81</v>
      </c>
      <c r="S550" s="5">
        <v>66</v>
      </c>
      <c r="T550" s="5">
        <v>42</v>
      </c>
      <c r="U550" s="5">
        <v>75</v>
      </c>
      <c r="V550" s="5">
        <f t="shared" si="82"/>
        <v>264</v>
      </c>
      <c r="W550" s="5">
        <f t="shared" si="83"/>
        <v>66</v>
      </c>
      <c r="X550" s="5">
        <v>71</v>
      </c>
      <c r="Y550" s="5">
        <v>87</v>
      </c>
      <c r="Z550" s="5">
        <v>50</v>
      </c>
      <c r="AA550" s="5">
        <v>58</v>
      </c>
      <c r="AB550" s="5">
        <f t="shared" si="84"/>
        <v>266</v>
      </c>
      <c r="AC550" s="5">
        <f t="shared" si="85"/>
        <v>66.5</v>
      </c>
      <c r="AD550" s="5">
        <v>70</v>
      </c>
      <c r="AE550" s="5">
        <v>67</v>
      </c>
      <c r="AF550" s="5">
        <v>87</v>
      </c>
      <c r="AG550" s="5">
        <v>69</v>
      </c>
      <c r="AH550" s="5">
        <f t="shared" si="86"/>
        <v>293</v>
      </c>
      <c r="AI550" s="5">
        <f t="shared" si="87"/>
        <v>73.25</v>
      </c>
      <c r="AJ550" s="5">
        <v>53</v>
      </c>
      <c r="AK550" s="5">
        <v>61</v>
      </c>
      <c r="AL550" s="5">
        <v>79</v>
      </c>
      <c r="AM550" s="5">
        <v>73</v>
      </c>
      <c r="AN550" s="5">
        <f t="shared" si="88"/>
        <v>266</v>
      </c>
      <c r="AO550" s="5">
        <f t="shared" si="89"/>
        <v>66.5</v>
      </c>
      <c r="AP550" s="73"/>
      <c r="AQ550" s="111">
        <f>AVERAGE(Table6[[#This Row],[CA1_Average]],Table6[[#This Row],[CA2_Average]],Table6[[#This Row],[MID_Average]],Table6[[#This Row],[CA3_Average]])</f>
        <v>68.0625</v>
      </c>
    </row>
    <row r="551" spans="1:43" ht="30">
      <c r="A551" s="99" t="s">
        <v>1107</v>
      </c>
      <c r="B551" s="82" t="s">
        <v>1108</v>
      </c>
      <c r="C551" s="4" t="s">
        <v>14</v>
      </c>
      <c r="D551" s="4" t="s">
        <v>3893</v>
      </c>
      <c r="E551" s="5">
        <v>11107558</v>
      </c>
      <c r="F551" s="5">
        <v>5785844724</v>
      </c>
      <c r="G551" s="83" t="s">
        <v>3982</v>
      </c>
      <c r="H551" s="6">
        <v>6</v>
      </c>
      <c r="I551" s="84">
        <v>300</v>
      </c>
      <c r="J551" s="79">
        <v>286</v>
      </c>
      <c r="K551" s="85">
        <v>0.95</v>
      </c>
      <c r="L551" s="11">
        <v>55000</v>
      </c>
      <c r="M551" s="5">
        <v>49288</v>
      </c>
      <c r="N551" s="12">
        <f t="shared" si="80"/>
        <v>49500</v>
      </c>
      <c r="O551" s="12">
        <f t="shared" si="81"/>
        <v>5500</v>
      </c>
      <c r="P551" s="4" t="s">
        <v>2190</v>
      </c>
      <c r="Q551" s="4" t="s">
        <v>2502</v>
      </c>
      <c r="R551" s="5">
        <v>69</v>
      </c>
      <c r="S551" s="5">
        <v>61</v>
      </c>
      <c r="T551" s="5">
        <v>53</v>
      </c>
      <c r="U551" s="5">
        <v>76</v>
      </c>
      <c r="V551" s="5">
        <f t="shared" si="82"/>
        <v>259</v>
      </c>
      <c r="W551" s="5">
        <f t="shared" si="83"/>
        <v>64.75</v>
      </c>
      <c r="X551" s="5">
        <v>82</v>
      </c>
      <c r="Y551" s="5">
        <v>79</v>
      </c>
      <c r="Z551" s="5">
        <v>49</v>
      </c>
      <c r="AA551" s="5">
        <v>74</v>
      </c>
      <c r="AB551" s="5">
        <f t="shared" si="84"/>
        <v>284</v>
      </c>
      <c r="AC551" s="5">
        <f t="shared" si="85"/>
        <v>71</v>
      </c>
      <c r="AD551" s="5">
        <v>45</v>
      </c>
      <c r="AE551" s="5">
        <v>81</v>
      </c>
      <c r="AF551" s="5">
        <v>95</v>
      </c>
      <c r="AG551" s="5">
        <v>92</v>
      </c>
      <c r="AH551" s="5">
        <f t="shared" si="86"/>
        <v>313</v>
      </c>
      <c r="AI551" s="5">
        <f t="shared" si="87"/>
        <v>78.25</v>
      </c>
      <c r="AJ551" s="5">
        <v>60</v>
      </c>
      <c r="AK551" s="5">
        <v>71</v>
      </c>
      <c r="AL551" s="5">
        <v>86</v>
      </c>
      <c r="AM551" s="5">
        <v>78</v>
      </c>
      <c r="AN551" s="5">
        <f t="shared" si="88"/>
        <v>295</v>
      </c>
      <c r="AO551" s="5">
        <f t="shared" si="89"/>
        <v>73.75</v>
      </c>
      <c r="AP551" s="73"/>
      <c r="AQ551" s="111">
        <f>AVERAGE(Table6[[#This Row],[CA1_Average]],Table6[[#This Row],[CA2_Average]],Table6[[#This Row],[MID_Average]],Table6[[#This Row],[CA3_Average]])</f>
        <v>71.9375</v>
      </c>
    </row>
    <row r="552" spans="1:43" ht="30">
      <c r="A552" s="99" t="s">
        <v>1109</v>
      </c>
      <c r="B552" s="82" t="s">
        <v>1110</v>
      </c>
      <c r="C552" s="4" t="s">
        <v>14</v>
      </c>
      <c r="D552" s="4" t="s">
        <v>3983</v>
      </c>
      <c r="E552" s="5">
        <v>11109267</v>
      </c>
      <c r="F552" s="5">
        <v>5812722209</v>
      </c>
      <c r="G552" s="83" t="s">
        <v>3984</v>
      </c>
      <c r="H552" s="6">
        <v>7</v>
      </c>
      <c r="I552" s="84">
        <v>300</v>
      </c>
      <c r="J552" s="79">
        <v>279</v>
      </c>
      <c r="K552" s="85">
        <v>0.93</v>
      </c>
      <c r="L552" s="11">
        <v>65000</v>
      </c>
      <c r="M552" s="5">
        <v>58617</v>
      </c>
      <c r="N552" s="12">
        <f t="shared" si="80"/>
        <v>59000</v>
      </c>
      <c r="O552" s="12">
        <f t="shared" si="81"/>
        <v>6000</v>
      </c>
      <c r="P552" s="4" t="s">
        <v>2193</v>
      </c>
      <c r="Q552" s="4" t="s">
        <v>2503</v>
      </c>
      <c r="R552" s="5">
        <v>61</v>
      </c>
      <c r="S552" s="5">
        <v>63</v>
      </c>
      <c r="T552" s="5">
        <v>78</v>
      </c>
      <c r="U552" s="5">
        <v>52</v>
      </c>
      <c r="V552" s="5">
        <f t="shared" si="82"/>
        <v>254</v>
      </c>
      <c r="W552" s="5">
        <f t="shared" si="83"/>
        <v>63.5</v>
      </c>
      <c r="X552" s="5">
        <v>59</v>
      </c>
      <c r="Y552" s="5">
        <v>72</v>
      </c>
      <c r="Z552" s="5">
        <v>72</v>
      </c>
      <c r="AA552" s="5">
        <v>72</v>
      </c>
      <c r="AB552" s="5">
        <f t="shared" si="84"/>
        <v>275</v>
      </c>
      <c r="AC552" s="5">
        <f t="shared" si="85"/>
        <v>68.75</v>
      </c>
      <c r="AD552" s="5">
        <v>40</v>
      </c>
      <c r="AE552" s="5">
        <v>76</v>
      </c>
      <c r="AF552" s="5">
        <v>35</v>
      </c>
      <c r="AG552" s="5">
        <v>66</v>
      </c>
      <c r="AH552" s="5">
        <f t="shared" si="86"/>
        <v>217</v>
      </c>
      <c r="AI552" s="5">
        <f t="shared" si="87"/>
        <v>54.25</v>
      </c>
      <c r="AJ552" s="5">
        <v>99</v>
      </c>
      <c r="AK552" s="5">
        <v>51</v>
      </c>
      <c r="AL552" s="5">
        <v>57</v>
      </c>
      <c r="AM552" s="5">
        <v>63</v>
      </c>
      <c r="AN552" s="5">
        <f t="shared" si="88"/>
        <v>270</v>
      </c>
      <c r="AO552" s="5">
        <f t="shared" si="89"/>
        <v>67.5</v>
      </c>
      <c r="AP552" s="73"/>
      <c r="AQ552" s="111">
        <f>AVERAGE(Table6[[#This Row],[CA1_Average]],Table6[[#This Row],[CA2_Average]],Table6[[#This Row],[MID_Average]],Table6[[#This Row],[CA3_Average]])</f>
        <v>63.5</v>
      </c>
    </row>
    <row r="553" spans="1:43" ht="30">
      <c r="A553" s="99" t="s">
        <v>1111</v>
      </c>
      <c r="B553" s="82" t="s">
        <v>1112</v>
      </c>
      <c r="C553" s="4" t="s">
        <v>14</v>
      </c>
      <c r="D553" s="4" t="s">
        <v>3985</v>
      </c>
      <c r="E553" s="5">
        <v>11105181</v>
      </c>
      <c r="F553" s="5">
        <v>5838339445</v>
      </c>
      <c r="G553" s="83" t="s">
        <v>3986</v>
      </c>
      <c r="H553" s="6">
        <v>7</v>
      </c>
      <c r="I553" s="84">
        <v>300</v>
      </c>
      <c r="J553" s="79">
        <v>205</v>
      </c>
      <c r="K553" s="85">
        <v>0.68</v>
      </c>
      <c r="L553" s="11">
        <v>65000</v>
      </c>
      <c r="M553" s="5">
        <v>54089</v>
      </c>
      <c r="N553" s="12">
        <f t="shared" si="80"/>
        <v>54500</v>
      </c>
      <c r="O553" s="12">
        <f t="shared" si="81"/>
        <v>10500</v>
      </c>
      <c r="P553" s="4" t="s">
        <v>2274</v>
      </c>
      <c r="Q553" s="4" t="s">
        <v>2504</v>
      </c>
      <c r="R553" s="5">
        <v>37</v>
      </c>
      <c r="S553" s="5">
        <v>73</v>
      </c>
      <c r="T553" s="5">
        <v>66</v>
      </c>
      <c r="U553" s="5">
        <v>96</v>
      </c>
      <c r="V553" s="5">
        <f t="shared" si="82"/>
        <v>272</v>
      </c>
      <c r="W553" s="5">
        <f t="shared" si="83"/>
        <v>68</v>
      </c>
      <c r="X553" s="5">
        <v>79</v>
      </c>
      <c r="Y553" s="5">
        <v>38</v>
      </c>
      <c r="Z553" s="5">
        <v>60</v>
      </c>
      <c r="AA553" s="5">
        <v>55</v>
      </c>
      <c r="AB553" s="5">
        <f t="shared" si="84"/>
        <v>232</v>
      </c>
      <c r="AC553" s="5">
        <f t="shared" si="85"/>
        <v>58</v>
      </c>
      <c r="AD553" s="5">
        <v>89</v>
      </c>
      <c r="AE553" s="5">
        <v>40</v>
      </c>
      <c r="AF553" s="5">
        <v>62</v>
      </c>
      <c r="AG553" s="5">
        <v>51</v>
      </c>
      <c r="AH553" s="5">
        <f t="shared" si="86"/>
        <v>242</v>
      </c>
      <c r="AI553" s="5">
        <f t="shared" si="87"/>
        <v>60.5</v>
      </c>
      <c r="AJ553" s="5">
        <v>74</v>
      </c>
      <c r="AK553" s="5">
        <v>76</v>
      </c>
      <c r="AL553" s="5">
        <v>41</v>
      </c>
      <c r="AM553" s="5">
        <v>48</v>
      </c>
      <c r="AN553" s="5">
        <f t="shared" si="88"/>
        <v>239</v>
      </c>
      <c r="AO553" s="5">
        <f t="shared" si="89"/>
        <v>59.75</v>
      </c>
      <c r="AP553" s="73"/>
      <c r="AQ553" s="111">
        <f>AVERAGE(Table6[[#This Row],[CA1_Average]],Table6[[#This Row],[CA2_Average]],Table6[[#This Row],[MID_Average]],Table6[[#This Row],[CA3_Average]])</f>
        <v>61.5625</v>
      </c>
    </row>
    <row r="554" spans="1:43" ht="30">
      <c r="A554" s="99" t="s">
        <v>1113</v>
      </c>
      <c r="B554" s="82" t="s">
        <v>1114</v>
      </c>
      <c r="C554" s="4" t="s">
        <v>11</v>
      </c>
      <c r="D554" s="4" t="s">
        <v>3987</v>
      </c>
      <c r="E554" s="5">
        <v>11102418</v>
      </c>
      <c r="F554" s="5">
        <v>5848475294</v>
      </c>
      <c r="G554" s="83" t="s">
        <v>3988</v>
      </c>
      <c r="H554" s="6">
        <v>7</v>
      </c>
      <c r="I554" s="84">
        <v>300</v>
      </c>
      <c r="J554" s="79">
        <v>240</v>
      </c>
      <c r="K554" s="86">
        <v>0.8</v>
      </c>
      <c r="L554" s="11">
        <v>65000</v>
      </c>
      <c r="M554" s="5">
        <v>60863</v>
      </c>
      <c r="N554" s="12">
        <f t="shared" si="80"/>
        <v>61000</v>
      </c>
      <c r="O554" s="12">
        <f t="shared" si="81"/>
        <v>4000</v>
      </c>
      <c r="P554" s="4" t="s">
        <v>1830</v>
      </c>
      <c r="Q554" s="4" t="s">
        <v>2505</v>
      </c>
      <c r="R554" s="5">
        <v>86</v>
      </c>
      <c r="S554" s="5">
        <v>39</v>
      </c>
      <c r="T554" s="5">
        <v>74</v>
      </c>
      <c r="U554" s="5">
        <v>62</v>
      </c>
      <c r="V554" s="5">
        <f t="shared" si="82"/>
        <v>261</v>
      </c>
      <c r="W554" s="5">
        <f t="shared" si="83"/>
        <v>65.25</v>
      </c>
      <c r="X554" s="5">
        <v>99</v>
      </c>
      <c r="Y554" s="5">
        <v>96</v>
      </c>
      <c r="Z554" s="5">
        <v>54</v>
      </c>
      <c r="AA554" s="5">
        <v>40</v>
      </c>
      <c r="AB554" s="5">
        <f t="shared" si="84"/>
        <v>289</v>
      </c>
      <c r="AC554" s="5">
        <f t="shared" si="85"/>
        <v>72.25</v>
      </c>
      <c r="AD554" s="5">
        <v>86</v>
      </c>
      <c r="AE554" s="5">
        <v>83</v>
      </c>
      <c r="AF554" s="5">
        <v>89</v>
      </c>
      <c r="AG554" s="5">
        <v>45</v>
      </c>
      <c r="AH554" s="5">
        <f t="shared" si="86"/>
        <v>303</v>
      </c>
      <c r="AI554" s="5">
        <f t="shared" si="87"/>
        <v>75.75</v>
      </c>
      <c r="AJ554" s="5">
        <v>97</v>
      </c>
      <c r="AK554" s="5">
        <v>96</v>
      </c>
      <c r="AL554" s="5">
        <v>74</v>
      </c>
      <c r="AM554" s="5">
        <v>59</v>
      </c>
      <c r="AN554" s="5">
        <f t="shared" si="88"/>
        <v>326</v>
      </c>
      <c r="AO554" s="5">
        <f t="shared" si="89"/>
        <v>81.5</v>
      </c>
      <c r="AP554" s="73"/>
      <c r="AQ554" s="111">
        <f>AVERAGE(Table6[[#This Row],[CA1_Average]],Table6[[#This Row],[CA2_Average]],Table6[[#This Row],[MID_Average]],Table6[[#This Row],[CA3_Average]])</f>
        <v>73.6875</v>
      </c>
    </row>
    <row r="555" spans="1:43" ht="30">
      <c r="A555" s="99" t="s">
        <v>1115</v>
      </c>
      <c r="B555" s="82" t="s">
        <v>1116</v>
      </c>
      <c r="C555" s="4" t="s">
        <v>14</v>
      </c>
      <c r="D555" s="4" t="s">
        <v>3989</v>
      </c>
      <c r="E555" s="5">
        <v>11102622</v>
      </c>
      <c r="F555" s="5">
        <v>5859177072</v>
      </c>
      <c r="G555" s="83" t="s">
        <v>3990</v>
      </c>
      <c r="H555" s="6">
        <v>7</v>
      </c>
      <c r="I555" s="84">
        <v>300</v>
      </c>
      <c r="J555" s="79">
        <v>289</v>
      </c>
      <c r="K555" s="85">
        <v>0.96</v>
      </c>
      <c r="L555" s="11">
        <v>65000</v>
      </c>
      <c r="M555" s="5">
        <v>57339</v>
      </c>
      <c r="N555" s="12">
        <f t="shared" si="80"/>
        <v>57500</v>
      </c>
      <c r="O555" s="12">
        <f t="shared" si="81"/>
        <v>7500</v>
      </c>
      <c r="P555" s="4" t="s">
        <v>1883</v>
      </c>
      <c r="Q555" s="4" t="s">
        <v>2506</v>
      </c>
      <c r="R555" s="5">
        <v>61</v>
      </c>
      <c r="S555" s="5">
        <v>50</v>
      </c>
      <c r="T555" s="5">
        <v>46</v>
      </c>
      <c r="U555" s="5">
        <v>68</v>
      </c>
      <c r="V555" s="5">
        <f t="shared" si="82"/>
        <v>225</v>
      </c>
      <c r="W555" s="5">
        <f t="shared" si="83"/>
        <v>56.25</v>
      </c>
      <c r="X555" s="5">
        <v>51</v>
      </c>
      <c r="Y555" s="5">
        <v>55</v>
      </c>
      <c r="Z555" s="5">
        <v>97</v>
      </c>
      <c r="AA555" s="5">
        <v>48</v>
      </c>
      <c r="AB555" s="5">
        <f t="shared" si="84"/>
        <v>251</v>
      </c>
      <c r="AC555" s="5">
        <f t="shared" si="85"/>
        <v>62.75</v>
      </c>
      <c r="AD555" s="5">
        <v>47</v>
      </c>
      <c r="AE555" s="5">
        <v>80</v>
      </c>
      <c r="AF555" s="5">
        <v>93</v>
      </c>
      <c r="AG555" s="5">
        <v>83</v>
      </c>
      <c r="AH555" s="5">
        <f t="shared" si="86"/>
        <v>303</v>
      </c>
      <c r="AI555" s="5">
        <f t="shared" si="87"/>
        <v>75.75</v>
      </c>
      <c r="AJ555" s="5">
        <v>92</v>
      </c>
      <c r="AK555" s="5">
        <v>53</v>
      </c>
      <c r="AL555" s="5">
        <v>80</v>
      </c>
      <c r="AM555" s="5">
        <v>84</v>
      </c>
      <c r="AN555" s="5">
        <f t="shared" si="88"/>
        <v>309</v>
      </c>
      <c r="AO555" s="5">
        <f t="shared" si="89"/>
        <v>77.25</v>
      </c>
      <c r="AP555" s="73"/>
      <c r="AQ555" s="111">
        <f>AVERAGE(Table6[[#This Row],[CA1_Average]],Table6[[#This Row],[CA2_Average]],Table6[[#This Row],[MID_Average]],Table6[[#This Row],[CA3_Average]])</f>
        <v>68</v>
      </c>
    </row>
    <row r="556" spans="1:43" ht="30">
      <c r="A556" s="99" t="s">
        <v>1117</v>
      </c>
      <c r="B556" s="82" t="s">
        <v>1118</v>
      </c>
      <c r="C556" s="4" t="s">
        <v>14</v>
      </c>
      <c r="D556" s="4" t="s">
        <v>3991</v>
      </c>
      <c r="E556" s="5">
        <v>11106358</v>
      </c>
      <c r="F556" s="5">
        <v>5860355414</v>
      </c>
      <c r="G556" s="83" t="s">
        <v>3992</v>
      </c>
      <c r="H556" s="6">
        <v>7</v>
      </c>
      <c r="I556" s="84">
        <v>300</v>
      </c>
      <c r="J556" s="79">
        <v>198</v>
      </c>
      <c r="K556" s="85">
        <v>0.66</v>
      </c>
      <c r="L556" s="11">
        <v>65000</v>
      </c>
      <c r="M556" s="5">
        <v>55062</v>
      </c>
      <c r="N556" s="12">
        <f t="shared" si="80"/>
        <v>55500</v>
      </c>
      <c r="O556" s="12">
        <f t="shared" si="81"/>
        <v>9500</v>
      </c>
      <c r="P556" s="4" t="s">
        <v>1834</v>
      </c>
      <c r="Q556" s="4" t="s">
        <v>2507</v>
      </c>
      <c r="R556" s="5">
        <v>88</v>
      </c>
      <c r="S556" s="5">
        <v>76</v>
      </c>
      <c r="T556" s="5">
        <v>83</v>
      </c>
      <c r="U556" s="5">
        <v>99</v>
      </c>
      <c r="V556" s="5">
        <f t="shared" si="82"/>
        <v>346</v>
      </c>
      <c r="W556" s="5">
        <f t="shared" si="83"/>
        <v>86.5</v>
      </c>
      <c r="X556" s="5">
        <v>77</v>
      </c>
      <c r="Y556" s="5">
        <v>35</v>
      </c>
      <c r="Z556" s="5">
        <v>62</v>
      </c>
      <c r="AA556" s="5">
        <v>79</v>
      </c>
      <c r="AB556" s="5">
        <f t="shared" si="84"/>
        <v>253</v>
      </c>
      <c r="AC556" s="5">
        <f t="shared" si="85"/>
        <v>63.25</v>
      </c>
      <c r="AD556" s="5">
        <v>53</v>
      </c>
      <c r="AE556" s="5">
        <v>75</v>
      </c>
      <c r="AF556" s="5">
        <v>40</v>
      </c>
      <c r="AG556" s="5">
        <v>97</v>
      </c>
      <c r="AH556" s="5">
        <f t="shared" si="86"/>
        <v>265</v>
      </c>
      <c r="AI556" s="5">
        <f t="shared" si="87"/>
        <v>66.25</v>
      </c>
      <c r="AJ556" s="5">
        <v>75</v>
      </c>
      <c r="AK556" s="5">
        <v>70</v>
      </c>
      <c r="AL556" s="5">
        <v>76</v>
      </c>
      <c r="AM556" s="5">
        <v>48</v>
      </c>
      <c r="AN556" s="5">
        <f t="shared" si="88"/>
        <v>269</v>
      </c>
      <c r="AO556" s="5">
        <f t="shared" si="89"/>
        <v>67.25</v>
      </c>
      <c r="AP556" s="73"/>
      <c r="AQ556" s="111">
        <f>AVERAGE(Table6[[#This Row],[CA1_Average]],Table6[[#This Row],[CA2_Average]],Table6[[#This Row],[MID_Average]],Table6[[#This Row],[CA3_Average]])</f>
        <v>70.8125</v>
      </c>
    </row>
    <row r="557" spans="1:43" ht="30">
      <c r="A557" s="99" t="s">
        <v>1119</v>
      </c>
      <c r="B557" s="82" t="s">
        <v>1120</v>
      </c>
      <c r="C557" s="4" t="s">
        <v>14</v>
      </c>
      <c r="D557" s="4" t="s">
        <v>3993</v>
      </c>
      <c r="E557" s="5">
        <v>11100474</v>
      </c>
      <c r="F557" s="5">
        <v>5872860079</v>
      </c>
      <c r="G557" s="83" t="s">
        <v>3994</v>
      </c>
      <c r="H557" s="6">
        <v>7</v>
      </c>
      <c r="I557" s="84">
        <v>300</v>
      </c>
      <c r="J557" s="79">
        <v>199</v>
      </c>
      <c r="K557" s="85">
        <v>0.66</v>
      </c>
      <c r="L557" s="11">
        <v>65000</v>
      </c>
      <c r="M557" s="5">
        <v>59390</v>
      </c>
      <c r="N557" s="12">
        <f t="shared" si="80"/>
        <v>59500</v>
      </c>
      <c r="O557" s="12">
        <f t="shared" si="81"/>
        <v>5500</v>
      </c>
      <c r="P557" s="4" t="s">
        <v>2249</v>
      </c>
      <c r="Q557" s="4" t="s">
        <v>2508</v>
      </c>
      <c r="R557" s="5">
        <v>84</v>
      </c>
      <c r="S557" s="5">
        <v>92</v>
      </c>
      <c r="T557" s="5">
        <v>89</v>
      </c>
      <c r="U557" s="5">
        <v>40</v>
      </c>
      <c r="V557" s="5">
        <f t="shared" si="82"/>
        <v>305</v>
      </c>
      <c r="W557" s="5">
        <f t="shared" si="83"/>
        <v>76.25</v>
      </c>
      <c r="X557" s="5">
        <v>74</v>
      </c>
      <c r="Y557" s="5">
        <v>78</v>
      </c>
      <c r="Z557" s="5">
        <v>74</v>
      </c>
      <c r="AA557" s="5">
        <v>35</v>
      </c>
      <c r="AB557" s="5">
        <f t="shared" si="84"/>
        <v>261</v>
      </c>
      <c r="AC557" s="5">
        <f t="shared" si="85"/>
        <v>65.25</v>
      </c>
      <c r="AD557" s="5">
        <v>44</v>
      </c>
      <c r="AE557" s="5">
        <v>71</v>
      </c>
      <c r="AF557" s="5">
        <v>47</v>
      </c>
      <c r="AG557" s="5">
        <v>95</v>
      </c>
      <c r="AH557" s="5">
        <f t="shared" si="86"/>
        <v>257</v>
      </c>
      <c r="AI557" s="5">
        <f t="shared" si="87"/>
        <v>64.25</v>
      </c>
      <c r="AJ557" s="5">
        <v>47</v>
      </c>
      <c r="AK557" s="5">
        <v>64</v>
      </c>
      <c r="AL557" s="5">
        <v>99</v>
      </c>
      <c r="AM557" s="5">
        <v>61</v>
      </c>
      <c r="AN557" s="5">
        <f t="shared" si="88"/>
        <v>271</v>
      </c>
      <c r="AO557" s="5">
        <f t="shared" si="89"/>
        <v>67.75</v>
      </c>
      <c r="AP557" s="73"/>
      <c r="AQ557" s="111">
        <f>AVERAGE(Table6[[#This Row],[CA1_Average]],Table6[[#This Row],[CA2_Average]],Table6[[#This Row],[MID_Average]],Table6[[#This Row],[CA3_Average]])</f>
        <v>68.375</v>
      </c>
    </row>
    <row r="558" spans="1:43" ht="30">
      <c r="A558" s="99" t="s">
        <v>1121</v>
      </c>
      <c r="B558" s="82" t="s">
        <v>1122</v>
      </c>
      <c r="C558" s="4" t="s">
        <v>14</v>
      </c>
      <c r="D558" s="4" t="s">
        <v>3995</v>
      </c>
      <c r="E558" s="5">
        <v>11101854</v>
      </c>
      <c r="F558" s="5">
        <v>5878091925</v>
      </c>
      <c r="G558" s="83" t="s">
        <v>3996</v>
      </c>
      <c r="H558" s="6">
        <v>7</v>
      </c>
      <c r="I558" s="84">
        <v>300</v>
      </c>
      <c r="J558" s="79">
        <v>267</v>
      </c>
      <c r="K558" s="85">
        <v>0.89</v>
      </c>
      <c r="L558" s="11">
        <v>65000</v>
      </c>
      <c r="M558" s="5">
        <v>54760</v>
      </c>
      <c r="N558" s="12">
        <f t="shared" si="80"/>
        <v>55000</v>
      </c>
      <c r="O558" s="12">
        <f t="shared" si="81"/>
        <v>10000</v>
      </c>
      <c r="P558" s="4" t="s">
        <v>2197</v>
      </c>
      <c r="Q558" s="4" t="s">
        <v>2509</v>
      </c>
      <c r="R558" s="5">
        <v>51</v>
      </c>
      <c r="S558" s="5">
        <v>54</v>
      </c>
      <c r="T558" s="5">
        <v>70</v>
      </c>
      <c r="U558" s="5">
        <v>69</v>
      </c>
      <c r="V558" s="5">
        <f t="shared" si="82"/>
        <v>244</v>
      </c>
      <c r="W558" s="5">
        <f t="shared" si="83"/>
        <v>61</v>
      </c>
      <c r="X558" s="5">
        <v>35</v>
      </c>
      <c r="Y558" s="5">
        <v>47</v>
      </c>
      <c r="Z558" s="5">
        <v>70</v>
      </c>
      <c r="AA558" s="5">
        <v>62</v>
      </c>
      <c r="AB558" s="5">
        <f t="shared" si="84"/>
        <v>214</v>
      </c>
      <c r="AC558" s="5">
        <f t="shared" si="85"/>
        <v>53.5</v>
      </c>
      <c r="AD558" s="5">
        <v>46</v>
      </c>
      <c r="AE558" s="5">
        <v>79</v>
      </c>
      <c r="AF558" s="5">
        <v>78</v>
      </c>
      <c r="AG558" s="5">
        <v>67</v>
      </c>
      <c r="AH558" s="5">
        <f t="shared" si="86"/>
        <v>270</v>
      </c>
      <c r="AI558" s="5">
        <f t="shared" si="87"/>
        <v>67.5</v>
      </c>
      <c r="AJ558" s="5">
        <v>37</v>
      </c>
      <c r="AK558" s="5">
        <v>95</v>
      </c>
      <c r="AL558" s="5">
        <v>66</v>
      </c>
      <c r="AM558" s="5">
        <v>43</v>
      </c>
      <c r="AN558" s="5">
        <f t="shared" si="88"/>
        <v>241</v>
      </c>
      <c r="AO558" s="5">
        <f t="shared" si="89"/>
        <v>60.25</v>
      </c>
      <c r="AP558" s="73"/>
      <c r="AQ558" s="111">
        <f>AVERAGE(Table6[[#This Row],[CA1_Average]],Table6[[#This Row],[CA2_Average]],Table6[[#This Row],[MID_Average]],Table6[[#This Row],[CA3_Average]])</f>
        <v>60.5625</v>
      </c>
    </row>
    <row r="559" spans="1:43" ht="30">
      <c r="A559" s="99" t="s">
        <v>1123</v>
      </c>
      <c r="B559" s="82" t="s">
        <v>1124</v>
      </c>
      <c r="C559" s="4" t="s">
        <v>14</v>
      </c>
      <c r="D559" s="4" t="s">
        <v>3997</v>
      </c>
      <c r="E559" s="5">
        <v>11109706</v>
      </c>
      <c r="F559" s="5">
        <v>5897842057</v>
      </c>
      <c r="G559" s="83" t="s">
        <v>3998</v>
      </c>
      <c r="H559" s="6">
        <v>7</v>
      </c>
      <c r="I559" s="84">
        <v>300</v>
      </c>
      <c r="J559" s="79">
        <v>209</v>
      </c>
      <c r="K559" s="86">
        <v>0.7</v>
      </c>
      <c r="L559" s="11">
        <v>65000</v>
      </c>
      <c r="M559" s="5">
        <v>58709</v>
      </c>
      <c r="N559" s="12">
        <f t="shared" si="80"/>
        <v>59000</v>
      </c>
      <c r="O559" s="12">
        <f t="shared" si="81"/>
        <v>6000</v>
      </c>
      <c r="P559" s="4" t="s">
        <v>2199</v>
      </c>
      <c r="Q559" s="4" t="s">
        <v>2510</v>
      </c>
      <c r="R559" s="5">
        <v>44</v>
      </c>
      <c r="S559" s="5">
        <v>36</v>
      </c>
      <c r="T559" s="5">
        <v>43</v>
      </c>
      <c r="U559" s="5">
        <v>69</v>
      </c>
      <c r="V559" s="5">
        <f t="shared" si="82"/>
        <v>192</v>
      </c>
      <c r="W559" s="5">
        <f t="shared" si="83"/>
        <v>48</v>
      </c>
      <c r="X559" s="5">
        <v>39</v>
      </c>
      <c r="Y559" s="5">
        <v>44</v>
      </c>
      <c r="Z559" s="5">
        <v>67</v>
      </c>
      <c r="AA559" s="5">
        <v>78</v>
      </c>
      <c r="AB559" s="5">
        <f t="shared" si="84"/>
        <v>228</v>
      </c>
      <c r="AC559" s="5">
        <f t="shared" si="85"/>
        <v>57</v>
      </c>
      <c r="AD559" s="5">
        <v>59</v>
      </c>
      <c r="AE559" s="5">
        <v>98</v>
      </c>
      <c r="AF559" s="5">
        <v>86</v>
      </c>
      <c r="AG559" s="5">
        <v>71</v>
      </c>
      <c r="AH559" s="5">
        <f t="shared" si="86"/>
        <v>314</v>
      </c>
      <c r="AI559" s="5">
        <f t="shared" si="87"/>
        <v>78.5</v>
      </c>
      <c r="AJ559" s="5">
        <v>70</v>
      </c>
      <c r="AK559" s="5">
        <v>98</v>
      </c>
      <c r="AL559" s="5">
        <v>43</v>
      </c>
      <c r="AM559" s="5">
        <v>57</v>
      </c>
      <c r="AN559" s="5">
        <f t="shared" si="88"/>
        <v>268</v>
      </c>
      <c r="AO559" s="5">
        <f t="shared" si="89"/>
        <v>67</v>
      </c>
      <c r="AP559" s="73"/>
      <c r="AQ559" s="111">
        <f>AVERAGE(Table6[[#This Row],[CA1_Average]],Table6[[#This Row],[CA2_Average]],Table6[[#This Row],[MID_Average]],Table6[[#This Row],[CA3_Average]])</f>
        <v>62.625</v>
      </c>
    </row>
    <row r="560" spans="1:43" ht="30">
      <c r="A560" s="99" t="s">
        <v>1125</v>
      </c>
      <c r="B560" s="82" t="s">
        <v>1126</v>
      </c>
      <c r="C560" s="4" t="s">
        <v>14</v>
      </c>
      <c r="D560" s="4" t="s">
        <v>3999</v>
      </c>
      <c r="E560" s="5">
        <v>11107341</v>
      </c>
      <c r="F560" s="5">
        <v>5900061899</v>
      </c>
      <c r="G560" s="83" t="s">
        <v>4000</v>
      </c>
      <c r="H560" s="6">
        <v>7</v>
      </c>
      <c r="I560" s="84">
        <v>300</v>
      </c>
      <c r="J560" s="79">
        <v>204</v>
      </c>
      <c r="K560" s="85">
        <v>0.68</v>
      </c>
      <c r="L560" s="11">
        <v>65000</v>
      </c>
      <c r="M560" s="5">
        <v>54009</v>
      </c>
      <c r="N560" s="12">
        <f t="shared" si="80"/>
        <v>54500</v>
      </c>
      <c r="O560" s="12">
        <f t="shared" si="81"/>
        <v>10500</v>
      </c>
      <c r="P560" s="4" t="s">
        <v>1930</v>
      </c>
      <c r="Q560" s="4" t="s">
        <v>2511</v>
      </c>
      <c r="R560" s="5">
        <v>86</v>
      </c>
      <c r="S560" s="5">
        <v>59</v>
      </c>
      <c r="T560" s="5">
        <v>67</v>
      </c>
      <c r="U560" s="5">
        <v>79</v>
      </c>
      <c r="V560" s="5">
        <f t="shared" si="82"/>
        <v>291</v>
      </c>
      <c r="W560" s="5">
        <f t="shared" si="83"/>
        <v>72.75</v>
      </c>
      <c r="X560" s="5">
        <v>88</v>
      </c>
      <c r="Y560" s="5">
        <v>71</v>
      </c>
      <c r="Z560" s="5">
        <v>99</v>
      </c>
      <c r="AA560" s="5">
        <v>65</v>
      </c>
      <c r="AB560" s="5">
        <f t="shared" si="84"/>
        <v>323</v>
      </c>
      <c r="AC560" s="5">
        <f t="shared" si="85"/>
        <v>80.75</v>
      </c>
      <c r="AD560" s="5">
        <v>58</v>
      </c>
      <c r="AE560" s="5">
        <v>73</v>
      </c>
      <c r="AF560" s="5">
        <v>46</v>
      </c>
      <c r="AG560" s="5">
        <v>58</v>
      </c>
      <c r="AH560" s="5">
        <f t="shared" si="86"/>
        <v>235</v>
      </c>
      <c r="AI560" s="5">
        <f t="shared" si="87"/>
        <v>58.75</v>
      </c>
      <c r="AJ560" s="5">
        <v>44</v>
      </c>
      <c r="AK560" s="5">
        <v>86</v>
      </c>
      <c r="AL560" s="5">
        <v>53</v>
      </c>
      <c r="AM560" s="5">
        <v>37</v>
      </c>
      <c r="AN560" s="5">
        <f t="shared" si="88"/>
        <v>220</v>
      </c>
      <c r="AO560" s="5">
        <f t="shared" si="89"/>
        <v>55</v>
      </c>
      <c r="AP560" s="73"/>
      <c r="AQ560" s="111">
        <f>AVERAGE(Table6[[#This Row],[CA1_Average]],Table6[[#This Row],[CA2_Average]],Table6[[#This Row],[MID_Average]],Table6[[#This Row],[CA3_Average]])</f>
        <v>66.8125</v>
      </c>
    </row>
    <row r="561" spans="1:43" ht="30">
      <c r="A561" s="99" t="s">
        <v>1127</v>
      </c>
      <c r="B561" s="82" t="s">
        <v>1128</v>
      </c>
      <c r="C561" s="4" t="s">
        <v>14</v>
      </c>
      <c r="D561" s="4" t="s">
        <v>4001</v>
      </c>
      <c r="E561" s="5">
        <v>11102138</v>
      </c>
      <c r="F561" s="5">
        <v>5908760619</v>
      </c>
      <c r="G561" s="83" t="s">
        <v>4002</v>
      </c>
      <c r="H561" s="6">
        <v>7</v>
      </c>
      <c r="I561" s="84">
        <v>300</v>
      </c>
      <c r="J561" s="79">
        <v>245</v>
      </c>
      <c r="K561" s="85">
        <v>0.82</v>
      </c>
      <c r="L561" s="11">
        <v>65000</v>
      </c>
      <c r="M561" s="5">
        <v>57684</v>
      </c>
      <c r="N561" s="12">
        <f t="shared" si="80"/>
        <v>58000</v>
      </c>
      <c r="O561" s="12">
        <f t="shared" si="81"/>
        <v>7000</v>
      </c>
      <c r="P561" s="4" t="s">
        <v>1844</v>
      </c>
      <c r="Q561" s="4" t="s">
        <v>2512</v>
      </c>
      <c r="R561" s="5">
        <v>61</v>
      </c>
      <c r="S561" s="5">
        <v>47</v>
      </c>
      <c r="T561" s="5">
        <v>86</v>
      </c>
      <c r="U561" s="5">
        <v>65</v>
      </c>
      <c r="V561" s="5">
        <f t="shared" si="82"/>
        <v>259</v>
      </c>
      <c r="W561" s="5">
        <f t="shared" si="83"/>
        <v>64.75</v>
      </c>
      <c r="X561" s="5">
        <v>72</v>
      </c>
      <c r="Y561" s="5">
        <v>51</v>
      </c>
      <c r="Z561" s="5">
        <v>59</v>
      </c>
      <c r="AA561" s="5">
        <v>42</v>
      </c>
      <c r="AB561" s="5">
        <f t="shared" si="84"/>
        <v>224</v>
      </c>
      <c r="AC561" s="5">
        <f t="shared" si="85"/>
        <v>56</v>
      </c>
      <c r="AD561" s="5">
        <v>65</v>
      </c>
      <c r="AE561" s="5">
        <v>67</v>
      </c>
      <c r="AF561" s="5">
        <v>87</v>
      </c>
      <c r="AG561" s="5">
        <v>57</v>
      </c>
      <c r="AH561" s="5">
        <f t="shared" si="86"/>
        <v>276</v>
      </c>
      <c r="AI561" s="5">
        <f t="shared" si="87"/>
        <v>69</v>
      </c>
      <c r="AJ561" s="5">
        <v>75</v>
      </c>
      <c r="AK561" s="5">
        <v>69</v>
      </c>
      <c r="AL561" s="5">
        <v>41</v>
      </c>
      <c r="AM561" s="5">
        <v>86</v>
      </c>
      <c r="AN561" s="5">
        <f t="shared" si="88"/>
        <v>271</v>
      </c>
      <c r="AO561" s="5">
        <f t="shared" si="89"/>
        <v>67.75</v>
      </c>
      <c r="AP561" s="73"/>
      <c r="AQ561" s="111">
        <f>AVERAGE(Table6[[#This Row],[CA1_Average]],Table6[[#This Row],[CA2_Average]],Table6[[#This Row],[MID_Average]],Table6[[#This Row],[CA3_Average]])</f>
        <v>64.375</v>
      </c>
    </row>
    <row r="562" spans="1:43" ht="30">
      <c r="A562" s="99" t="s">
        <v>1129</v>
      </c>
      <c r="B562" s="82" t="s">
        <v>1130</v>
      </c>
      <c r="C562" s="4" t="s">
        <v>14</v>
      </c>
      <c r="D562" s="4" t="s">
        <v>4003</v>
      </c>
      <c r="E562" s="5">
        <v>11108541</v>
      </c>
      <c r="F562" s="5">
        <v>5929815341</v>
      </c>
      <c r="G562" s="83" t="s">
        <v>4004</v>
      </c>
      <c r="H562" s="6">
        <v>7</v>
      </c>
      <c r="I562" s="84">
        <v>300</v>
      </c>
      <c r="J562" s="79">
        <v>266</v>
      </c>
      <c r="K562" s="85">
        <v>0.89</v>
      </c>
      <c r="L562" s="11">
        <v>65000</v>
      </c>
      <c r="M562" s="5">
        <v>52208</v>
      </c>
      <c r="N562" s="12">
        <f t="shared" si="80"/>
        <v>52500</v>
      </c>
      <c r="O562" s="12">
        <f t="shared" si="81"/>
        <v>12500</v>
      </c>
      <c r="P562" s="4" t="s">
        <v>1976</v>
      </c>
      <c r="Q562" s="4" t="s">
        <v>2513</v>
      </c>
      <c r="R562" s="5">
        <v>55</v>
      </c>
      <c r="S562" s="5">
        <v>71</v>
      </c>
      <c r="T562" s="5">
        <v>75</v>
      </c>
      <c r="U562" s="5">
        <v>47</v>
      </c>
      <c r="V562" s="5">
        <f t="shared" si="82"/>
        <v>248</v>
      </c>
      <c r="W562" s="5">
        <f t="shared" si="83"/>
        <v>62</v>
      </c>
      <c r="X562" s="5">
        <v>91</v>
      </c>
      <c r="Y562" s="5">
        <v>97</v>
      </c>
      <c r="Z562" s="5">
        <v>44</v>
      </c>
      <c r="AA562" s="5">
        <v>90</v>
      </c>
      <c r="AB562" s="5">
        <f t="shared" si="84"/>
        <v>322</v>
      </c>
      <c r="AC562" s="5">
        <f t="shared" si="85"/>
        <v>80.5</v>
      </c>
      <c r="AD562" s="5">
        <v>94</v>
      </c>
      <c r="AE562" s="5">
        <v>74</v>
      </c>
      <c r="AF562" s="5">
        <v>77</v>
      </c>
      <c r="AG562" s="5">
        <v>69</v>
      </c>
      <c r="AH562" s="5">
        <f t="shared" si="86"/>
        <v>314</v>
      </c>
      <c r="AI562" s="5">
        <f t="shared" si="87"/>
        <v>78.5</v>
      </c>
      <c r="AJ562" s="5">
        <v>93</v>
      </c>
      <c r="AK562" s="5">
        <v>35</v>
      </c>
      <c r="AL562" s="5">
        <v>97</v>
      </c>
      <c r="AM562" s="5">
        <v>41</v>
      </c>
      <c r="AN562" s="5">
        <f t="shared" si="88"/>
        <v>266</v>
      </c>
      <c r="AO562" s="5">
        <f t="shared" si="89"/>
        <v>66.5</v>
      </c>
      <c r="AP562" s="73"/>
      <c r="AQ562" s="111">
        <f>AVERAGE(Table6[[#This Row],[CA1_Average]],Table6[[#This Row],[CA2_Average]],Table6[[#This Row],[MID_Average]],Table6[[#This Row],[CA3_Average]])</f>
        <v>71.875</v>
      </c>
    </row>
    <row r="563" spans="1:43" ht="30">
      <c r="A563" s="99" t="s">
        <v>1131</v>
      </c>
      <c r="B563" s="82" t="s">
        <v>1132</v>
      </c>
      <c r="C563" s="4" t="s">
        <v>11</v>
      </c>
      <c r="D563" s="4" t="s">
        <v>4005</v>
      </c>
      <c r="E563" s="5">
        <v>11100879</v>
      </c>
      <c r="F563" s="5">
        <v>5938024628</v>
      </c>
      <c r="G563" s="83" t="s">
        <v>4006</v>
      </c>
      <c r="H563" s="6">
        <v>7</v>
      </c>
      <c r="I563" s="84">
        <v>300</v>
      </c>
      <c r="J563" s="79">
        <v>285</v>
      </c>
      <c r="K563" s="85">
        <v>0.95</v>
      </c>
      <c r="L563" s="11">
        <v>65000</v>
      </c>
      <c r="M563" s="5">
        <v>55699</v>
      </c>
      <c r="N563" s="12">
        <f t="shared" si="80"/>
        <v>56000</v>
      </c>
      <c r="O563" s="12">
        <f t="shared" si="81"/>
        <v>9000</v>
      </c>
      <c r="P563" s="4" t="s">
        <v>2049</v>
      </c>
      <c r="Q563" s="4" t="s">
        <v>2514</v>
      </c>
      <c r="R563" s="5">
        <v>65</v>
      </c>
      <c r="S563" s="5">
        <v>42</v>
      </c>
      <c r="T563" s="5">
        <v>67</v>
      </c>
      <c r="U563" s="5">
        <v>48</v>
      </c>
      <c r="V563" s="5">
        <f t="shared" si="82"/>
        <v>222</v>
      </c>
      <c r="W563" s="5">
        <f t="shared" si="83"/>
        <v>55.5</v>
      </c>
      <c r="X563" s="5">
        <v>38</v>
      </c>
      <c r="Y563" s="5">
        <v>91</v>
      </c>
      <c r="Z563" s="5">
        <v>95</v>
      </c>
      <c r="AA563" s="5">
        <v>55</v>
      </c>
      <c r="AB563" s="5">
        <f t="shared" si="84"/>
        <v>279</v>
      </c>
      <c r="AC563" s="5">
        <f t="shared" si="85"/>
        <v>69.75</v>
      </c>
      <c r="AD563" s="5">
        <v>46</v>
      </c>
      <c r="AE563" s="5">
        <v>52</v>
      </c>
      <c r="AF563" s="5">
        <v>74</v>
      </c>
      <c r="AG563" s="5">
        <v>52</v>
      </c>
      <c r="AH563" s="5">
        <f t="shared" si="86"/>
        <v>224</v>
      </c>
      <c r="AI563" s="5">
        <f t="shared" si="87"/>
        <v>56</v>
      </c>
      <c r="AJ563" s="5">
        <v>63</v>
      </c>
      <c r="AK563" s="5">
        <v>69</v>
      </c>
      <c r="AL563" s="5">
        <v>98</v>
      </c>
      <c r="AM563" s="5">
        <v>61</v>
      </c>
      <c r="AN563" s="5">
        <f t="shared" si="88"/>
        <v>291</v>
      </c>
      <c r="AO563" s="5">
        <f t="shared" si="89"/>
        <v>72.75</v>
      </c>
      <c r="AP563" s="73"/>
      <c r="AQ563" s="111">
        <f>AVERAGE(Table6[[#This Row],[CA1_Average]],Table6[[#This Row],[CA2_Average]],Table6[[#This Row],[MID_Average]],Table6[[#This Row],[CA3_Average]])</f>
        <v>63.5</v>
      </c>
    </row>
    <row r="564" spans="1:43" ht="30">
      <c r="A564" s="99" t="s">
        <v>1133</v>
      </c>
      <c r="B564" s="82" t="s">
        <v>1134</v>
      </c>
      <c r="C564" s="4" t="s">
        <v>11</v>
      </c>
      <c r="D564" s="4" t="s">
        <v>4007</v>
      </c>
      <c r="E564" s="5">
        <v>11102921</v>
      </c>
      <c r="F564" s="5">
        <v>5953628051</v>
      </c>
      <c r="G564" s="83" t="s">
        <v>4008</v>
      </c>
      <c r="H564" s="6">
        <v>7</v>
      </c>
      <c r="I564" s="84">
        <v>300</v>
      </c>
      <c r="J564" s="79">
        <v>271</v>
      </c>
      <c r="K564" s="86">
        <v>0.9</v>
      </c>
      <c r="L564" s="11">
        <v>65000</v>
      </c>
      <c r="M564" s="5">
        <v>63682</v>
      </c>
      <c r="N564" s="12">
        <f t="shared" si="80"/>
        <v>64000</v>
      </c>
      <c r="O564" s="12">
        <f t="shared" si="81"/>
        <v>1000</v>
      </c>
      <c r="P564" s="4" t="s">
        <v>1941</v>
      </c>
      <c r="Q564" s="4" t="s">
        <v>2515</v>
      </c>
      <c r="R564" s="5">
        <v>47</v>
      </c>
      <c r="S564" s="5">
        <v>69</v>
      </c>
      <c r="T564" s="5">
        <v>62</v>
      </c>
      <c r="U564" s="5">
        <v>63</v>
      </c>
      <c r="V564" s="5">
        <f t="shared" si="82"/>
        <v>241</v>
      </c>
      <c r="W564" s="5">
        <f t="shared" si="83"/>
        <v>60.25</v>
      </c>
      <c r="X564" s="5">
        <v>54</v>
      </c>
      <c r="Y564" s="5">
        <v>45</v>
      </c>
      <c r="Z564" s="5">
        <v>53</v>
      </c>
      <c r="AA564" s="5">
        <v>90</v>
      </c>
      <c r="AB564" s="5">
        <f t="shared" si="84"/>
        <v>242</v>
      </c>
      <c r="AC564" s="5">
        <f t="shared" si="85"/>
        <v>60.5</v>
      </c>
      <c r="AD564" s="5">
        <v>93</v>
      </c>
      <c r="AE564" s="5">
        <v>64</v>
      </c>
      <c r="AF564" s="5">
        <v>92</v>
      </c>
      <c r="AG564" s="5">
        <v>55</v>
      </c>
      <c r="AH564" s="5">
        <f t="shared" si="86"/>
        <v>304</v>
      </c>
      <c r="AI564" s="5">
        <f t="shared" si="87"/>
        <v>76</v>
      </c>
      <c r="AJ564" s="5">
        <v>90</v>
      </c>
      <c r="AK564" s="5">
        <v>60</v>
      </c>
      <c r="AL564" s="5">
        <v>92</v>
      </c>
      <c r="AM564" s="5">
        <v>71</v>
      </c>
      <c r="AN564" s="5">
        <f t="shared" si="88"/>
        <v>313</v>
      </c>
      <c r="AO564" s="5">
        <f t="shared" si="89"/>
        <v>78.25</v>
      </c>
      <c r="AP564" s="73"/>
      <c r="AQ564" s="111">
        <f>AVERAGE(Table6[[#This Row],[CA1_Average]],Table6[[#This Row],[CA2_Average]],Table6[[#This Row],[MID_Average]],Table6[[#This Row],[CA3_Average]])</f>
        <v>68.75</v>
      </c>
    </row>
    <row r="565" spans="1:43" ht="30">
      <c r="A565" s="99" t="s">
        <v>1135</v>
      </c>
      <c r="B565" s="82" t="s">
        <v>1136</v>
      </c>
      <c r="C565" s="4" t="s">
        <v>14</v>
      </c>
      <c r="D565" s="4" t="s">
        <v>4009</v>
      </c>
      <c r="E565" s="5">
        <v>11105432</v>
      </c>
      <c r="F565" s="5">
        <v>5968297498</v>
      </c>
      <c r="G565" s="83" t="s">
        <v>4010</v>
      </c>
      <c r="H565" s="6">
        <v>7</v>
      </c>
      <c r="I565" s="84">
        <v>300</v>
      </c>
      <c r="J565" s="79">
        <v>204</v>
      </c>
      <c r="K565" s="85">
        <v>0.68</v>
      </c>
      <c r="L565" s="11">
        <v>65000</v>
      </c>
      <c r="M565" s="5">
        <v>63836</v>
      </c>
      <c r="N565" s="12">
        <f t="shared" si="80"/>
        <v>64000</v>
      </c>
      <c r="O565" s="12">
        <f t="shared" si="81"/>
        <v>1000</v>
      </c>
      <c r="P565" s="4" t="s">
        <v>2058</v>
      </c>
      <c r="Q565" s="4" t="s">
        <v>2516</v>
      </c>
      <c r="R565" s="5">
        <v>45</v>
      </c>
      <c r="S565" s="5">
        <v>84</v>
      </c>
      <c r="T565" s="5">
        <v>77</v>
      </c>
      <c r="U565" s="5">
        <v>96</v>
      </c>
      <c r="V565" s="5">
        <f t="shared" si="82"/>
        <v>302</v>
      </c>
      <c r="W565" s="5">
        <f t="shared" si="83"/>
        <v>75.5</v>
      </c>
      <c r="X565" s="5">
        <v>66</v>
      </c>
      <c r="Y565" s="5">
        <v>97</v>
      </c>
      <c r="Z565" s="5">
        <v>37</v>
      </c>
      <c r="AA565" s="5">
        <v>52</v>
      </c>
      <c r="AB565" s="5">
        <f t="shared" si="84"/>
        <v>252</v>
      </c>
      <c r="AC565" s="5">
        <f t="shared" si="85"/>
        <v>63</v>
      </c>
      <c r="AD565" s="5">
        <v>43</v>
      </c>
      <c r="AE565" s="5">
        <v>82</v>
      </c>
      <c r="AF565" s="5">
        <v>38</v>
      </c>
      <c r="AG565" s="5">
        <v>73</v>
      </c>
      <c r="AH565" s="5">
        <f t="shared" si="86"/>
        <v>236</v>
      </c>
      <c r="AI565" s="5">
        <f t="shared" si="87"/>
        <v>59</v>
      </c>
      <c r="AJ565" s="5">
        <v>68</v>
      </c>
      <c r="AK565" s="5">
        <v>58</v>
      </c>
      <c r="AL565" s="5">
        <v>62</v>
      </c>
      <c r="AM565" s="5">
        <v>91</v>
      </c>
      <c r="AN565" s="5">
        <f t="shared" si="88"/>
        <v>279</v>
      </c>
      <c r="AO565" s="5">
        <f t="shared" si="89"/>
        <v>69.75</v>
      </c>
      <c r="AP565" s="73"/>
      <c r="AQ565" s="111">
        <f>AVERAGE(Table6[[#This Row],[CA1_Average]],Table6[[#This Row],[CA2_Average]],Table6[[#This Row],[MID_Average]],Table6[[#This Row],[CA3_Average]])</f>
        <v>66.8125</v>
      </c>
    </row>
    <row r="566" spans="1:43" ht="30">
      <c r="A566" s="99" t="s">
        <v>1137</v>
      </c>
      <c r="B566" s="82" t="s">
        <v>1138</v>
      </c>
      <c r="C566" s="4" t="s">
        <v>11</v>
      </c>
      <c r="D566" s="4" t="s">
        <v>4011</v>
      </c>
      <c r="E566" s="5">
        <v>11101152</v>
      </c>
      <c r="F566" s="5">
        <v>5968321734</v>
      </c>
      <c r="G566" s="83" t="s">
        <v>4012</v>
      </c>
      <c r="H566" s="6">
        <v>7</v>
      </c>
      <c r="I566" s="84">
        <v>300</v>
      </c>
      <c r="J566" s="79">
        <v>261</v>
      </c>
      <c r="K566" s="85">
        <v>0.87</v>
      </c>
      <c r="L566" s="11">
        <v>65000</v>
      </c>
      <c r="M566" s="5">
        <v>57130</v>
      </c>
      <c r="N566" s="12">
        <f t="shared" si="80"/>
        <v>57500</v>
      </c>
      <c r="O566" s="12">
        <f t="shared" si="81"/>
        <v>7500</v>
      </c>
      <c r="P566" s="4" t="s">
        <v>1898</v>
      </c>
      <c r="Q566" s="4" t="s">
        <v>2517</v>
      </c>
      <c r="R566" s="5">
        <v>64</v>
      </c>
      <c r="S566" s="5">
        <v>62</v>
      </c>
      <c r="T566" s="5">
        <v>83</v>
      </c>
      <c r="U566" s="5">
        <v>43</v>
      </c>
      <c r="V566" s="5">
        <f t="shared" si="82"/>
        <v>252</v>
      </c>
      <c r="W566" s="5">
        <f t="shared" si="83"/>
        <v>63</v>
      </c>
      <c r="X566" s="5">
        <v>63</v>
      </c>
      <c r="Y566" s="5">
        <v>58</v>
      </c>
      <c r="Z566" s="5">
        <v>38</v>
      </c>
      <c r="AA566" s="5">
        <v>53</v>
      </c>
      <c r="AB566" s="5">
        <f t="shared" si="84"/>
        <v>212</v>
      </c>
      <c r="AC566" s="5">
        <f t="shared" si="85"/>
        <v>53</v>
      </c>
      <c r="AD566" s="5">
        <v>73</v>
      </c>
      <c r="AE566" s="5">
        <v>75</v>
      </c>
      <c r="AF566" s="5">
        <v>81</v>
      </c>
      <c r="AG566" s="5">
        <v>88</v>
      </c>
      <c r="AH566" s="5">
        <f t="shared" si="86"/>
        <v>317</v>
      </c>
      <c r="AI566" s="5">
        <f t="shared" si="87"/>
        <v>79.25</v>
      </c>
      <c r="AJ566" s="5">
        <v>90</v>
      </c>
      <c r="AK566" s="5">
        <v>41</v>
      </c>
      <c r="AL566" s="5">
        <v>42</v>
      </c>
      <c r="AM566" s="5">
        <v>46</v>
      </c>
      <c r="AN566" s="5">
        <f t="shared" si="88"/>
        <v>219</v>
      </c>
      <c r="AO566" s="5">
        <f t="shared" si="89"/>
        <v>54.75</v>
      </c>
      <c r="AP566" s="73"/>
      <c r="AQ566" s="111">
        <f>AVERAGE(Table6[[#This Row],[CA1_Average]],Table6[[#This Row],[CA2_Average]],Table6[[#This Row],[MID_Average]],Table6[[#This Row],[CA3_Average]])</f>
        <v>62.5</v>
      </c>
    </row>
    <row r="567" spans="1:43" ht="30">
      <c r="A567" s="99" t="s">
        <v>1139</v>
      </c>
      <c r="B567" s="82" t="s">
        <v>1140</v>
      </c>
      <c r="C567" s="4" t="s">
        <v>11</v>
      </c>
      <c r="D567" s="4" t="s">
        <v>4013</v>
      </c>
      <c r="E567" s="5">
        <v>11107094</v>
      </c>
      <c r="F567" s="5">
        <v>5971562420</v>
      </c>
      <c r="G567" s="83" t="s">
        <v>4014</v>
      </c>
      <c r="H567" s="6">
        <v>7</v>
      </c>
      <c r="I567" s="84">
        <v>300</v>
      </c>
      <c r="J567" s="79">
        <v>240</v>
      </c>
      <c r="K567" s="86">
        <v>0.8</v>
      </c>
      <c r="L567" s="11">
        <v>65000</v>
      </c>
      <c r="M567" s="5">
        <v>51881</v>
      </c>
      <c r="N567" s="12">
        <f t="shared" si="80"/>
        <v>52000</v>
      </c>
      <c r="O567" s="12">
        <f t="shared" si="81"/>
        <v>13000</v>
      </c>
      <c r="P567" s="4" t="s">
        <v>2518</v>
      </c>
      <c r="Q567" s="4" t="s">
        <v>2519</v>
      </c>
      <c r="R567" s="5">
        <v>64</v>
      </c>
      <c r="S567" s="5">
        <v>56</v>
      </c>
      <c r="T567" s="5">
        <v>72</v>
      </c>
      <c r="U567" s="5">
        <v>78</v>
      </c>
      <c r="V567" s="5">
        <f t="shared" si="82"/>
        <v>270</v>
      </c>
      <c r="W567" s="5">
        <f t="shared" si="83"/>
        <v>67.5</v>
      </c>
      <c r="X567" s="5">
        <v>36</v>
      </c>
      <c r="Y567" s="5">
        <v>77</v>
      </c>
      <c r="Z567" s="5">
        <v>48</v>
      </c>
      <c r="AA567" s="5">
        <v>63</v>
      </c>
      <c r="AB567" s="5">
        <f t="shared" si="84"/>
        <v>224</v>
      </c>
      <c r="AC567" s="5">
        <f t="shared" si="85"/>
        <v>56</v>
      </c>
      <c r="AD567" s="5">
        <v>56</v>
      </c>
      <c r="AE567" s="5">
        <v>37</v>
      </c>
      <c r="AF567" s="5">
        <v>78</v>
      </c>
      <c r="AG567" s="5">
        <v>46</v>
      </c>
      <c r="AH567" s="5">
        <f t="shared" si="86"/>
        <v>217</v>
      </c>
      <c r="AI567" s="5">
        <f t="shared" si="87"/>
        <v>54.25</v>
      </c>
      <c r="AJ567" s="5">
        <v>82</v>
      </c>
      <c r="AK567" s="5">
        <v>35</v>
      </c>
      <c r="AL567" s="5">
        <v>97</v>
      </c>
      <c r="AM567" s="5">
        <v>77</v>
      </c>
      <c r="AN567" s="5">
        <f t="shared" si="88"/>
        <v>291</v>
      </c>
      <c r="AO567" s="5">
        <f t="shared" si="89"/>
        <v>72.75</v>
      </c>
      <c r="AP567" s="73"/>
      <c r="AQ567" s="111">
        <f>AVERAGE(Table6[[#This Row],[CA1_Average]],Table6[[#This Row],[CA2_Average]],Table6[[#This Row],[MID_Average]],Table6[[#This Row],[CA3_Average]])</f>
        <v>62.625</v>
      </c>
    </row>
    <row r="568" spans="1:43" ht="30">
      <c r="A568" s="99" t="s">
        <v>1141</v>
      </c>
      <c r="B568" s="82" t="s">
        <v>1142</v>
      </c>
      <c r="C568" s="4" t="s">
        <v>11</v>
      </c>
      <c r="D568" s="4" t="s">
        <v>4015</v>
      </c>
      <c r="E568" s="5">
        <v>11104119</v>
      </c>
      <c r="F568" s="5">
        <v>5995956138</v>
      </c>
      <c r="G568" s="83" t="s">
        <v>4016</v>
      </c>
      <c r="H568" s="6">
        <v>7</v>
      </c>
      <c r="I568" s="84">
        <v>300</v>
      </c>
      <c r="J568" s="79">
        <v>207</v>
      </c>
      <c r="K568" s="85">
        <v>0.69</v>
      </c>
      <c r="L568" s="11">
        <v>65000</v>
      </c>
      <c r="M568" s="5">
        <v>58377</v>
      </c>
      <c r="N568" s="12">
        <f t="shared" si="80"/>
        <v>58500</v>
      </c>
      <c r="O568" s="12">
        <f t="shared" si="81"/>
        <v>6500</v>
      </c>
      <c r="P568" s="4" t="s">
        <v>1860</v>
      </c>
      <c r="Q568" s="4" t="s">
        <v>2520</v>
      </c>
      <c r="R568" s="5">
        <v>53</v>
      </c>
      <c r="S568" s="5">
        <v>84</v>
      </c>
      <c r="T568" s="5">
        <v>75</v>
      </c>
      <c r="U568" s="5">
        <v>69</v>
      </c>
      <c r="V568" s="5">
        <f t="shared" si="82"/>
        <v>281</v>
      </c>
      <c r="W568" s="5">
        <f t="shared" si="83"/>
        <v>70.25</v>
      </c>
      <c r="X568" s="5">
        <v>84</v>
      </c>
      <c r="Y568" s="5">
        <v>57</v>
      </c>
      <c r="Z568" s="5">
        <v>64</v>
      </c>
      <c r="AA568" s="5">
        <v>49</v>
      </c>
      <c r="AB568" s="5">
        <f t="shared" si="84"/>
        <v>254</v>
      </c>
      <c r="AC568" s="5">
        <f t="shared" si="85"/>
        <v>63.5</v>
      </c>
      <c r="AD568" s="5">
        <v>89</v>
      </c>
      <c r="AE568" s="5">
        <v>93</v>
      </c>
      <c r="AF568" s="5">
        <v>80</v>
      </c>
      <c r="AG568" s="5">
        <v>98</v>
      </c>
      <c r="AH568" s="5">
        <f t="shared" si="86"/>
        <v>360</v>
      </c>
      <c r="AI568" s="5">
        <f t="shared" si="87"/>
        <v>90</v>
      </c>
      <c r="AJ568" s="5">
        <v>51</v>
      </c>
      <c r="AK568" s="5">
        <v>96</v>
      </c>
      <c r="AL568" s="5">
        <v>94</v>
      </c>
      <c r="AM568" s="5">
        <v>70</v>
      </c>
      <c r="AN568" s="5">
        <f t="shared" si="88"/>
        <v>311</v>
      </c>
      <c r="AO568" s="5">
        <f t="shared" si="89"/>
        <v>77.75</v>
      </c>
      <c r="AP568" s="73"/>
      <c r="AQ568" s="111">
        <f>AVERAGE(Table6[[#This Row],[CA1_Average]],Table6[[#This Row],[CA2_Average]],Table6[[#This Row],[MID_Average]],Table6[[#This Row],[CA3_Average]])</f>
        <v>75.375</v>
      </c>
    </row>
    <row r="569" spans="1:43" ht="30">
      <c r="A569" s="99" t="s">
        <v>1143</v>
      </c>
      <c r="B569" s="82" t="s">
        <v>1144</v>
      </c>
      <c r="C569" s="4" t="s">
        <v>11</v>
      </c>
      <c r="D569" s="4" t="s">
        <v>4017</v>
      </c>
      <c r="E569" s="5">
        <v>11103120</v>
      </c>
      <c r="F569" s="5">
        <v>6007208815</v>
      </c>
      <c r="G569" s="83" t="s">
        <v>4018</v>
      </c>
      <c r="H569" s="6">
        <v>7</v>
      </c>
      <c r="I569" s="84">
        <v>300</v>
      </c>
      <c r="J569" s="79">
        <v>219</v>
      </c>
      <c r="K569" s="85">
        <v>0.73</v>
      </c>
      <c r="L569" s="11">
        <v>65000</v>
      </c>
      <c r="M569" s="5">
        <v>59677</v>
      </c>
      <c r="N569" s="12">
        <f t="shared" si="80"/>
        <v>60000</v>
      </c>
      <c r="O569" s="12">
        <f t="shared" si="81"/>
        <v>5000</v>
      </c>
      <c r="P569" s="4" t="s">
        <v>2023</v>
      </c>
      <c r="Q569" s="4" t="s">
        <v>2521</v>
      </c>
      <c r="R569" s="5">
        <v>91</v>
      </c>
      <c r="S569" s="5">
        <v>97</v>
      </c>
      <c r="T569" s="5">
        <v>79</v>
      </c>
      <c r="U569" s="5">
        <v>96</v>
      </c>
      <c r="V569" s="5">
        <f t="shared" si="82"/>
        <v>363</v>
      </c>
      <c r="W569" s="5">
        <f t="shared" si="83"/>
        <v>90.75</v>
      </c>
      <c r="X569" s="5">
        <v>47</v>
      </c>
      <c r="Y569" s="5">
        <v>41</v>
      </c>
      <c r="Z569" s="5">
        <v>79</v>
      </c>
      <c r="AA569" s="5">
        <v>49</v>
      </c>
      <c r="AB569" s="5">
        <f t="shared" si="84"/>
        <v>216</v>
      </c>
      <c r="AC569" s="5">
        <f t="shared" si="85"/>
        <v>54</v>
      </c>
      <c r="AD569" s="5">
        <v>83</v>
      </c>
      <c r="AE569" s="5">
        <v>81</v>
      </c>
      <c r="AF569" s="5">
        <v>62</v>
      </c>
      <c r="AG569" s="5">
        <v>75</v>
      </c>
      <c r="AH569" s="5">
        <f t="shared" si="86"/>
        <v>301</v>
      </c>
      <c r="AI569" s="5">
        <f t="shared" si="87"/>
        <v>75.25</v>
      </c>
      <c r="AJ569" s="5">
        <v>40</v>
      </c>
      <c r="AK569" s="5">
        <v>43</v>
      </c>
      <c r="AL569" s="5">
        <v>80</v>
      </c>
      <c r="AM569" s="5">
        <v>83</v>
      </c>
      <c r="AN569" s="5">
        <f t="shared" si="88"/>
        <v>246</v>
      </c>
      <c r="AO569" s="5">
        <f t="shared" si="89"/>
        <v>61.5</v>
      </c>
      <c r="AP569" s="73"/>
      <c r="AQ569" s="111">
        <f>AVERAGE(Table6[[#This Row],[CA1_Average]],Table6[[#This Row],[CA2_Average]],Table6[[#This Row],[MID_Average]],Table6[[#This Row],[CA3_Average]])</f>
        <v>70.375</v>
      </c>
    </row>
    <row r="570" spans="1:43" ht="30">
      <c r="A570" s="99" t="s">
        <v>1145</v>
      </c>
      <c r="B570" s="82" t="s">
        <v>1146</v>
      </c>
      <c r="C570" s="4" t="s">
        <v>14</v>
      </c>
      <c r="D570" s="4" t="s">
        <v>4019</v>
      </c>
      <c r="E570" s="5">
        <v>11100110</v>
      </c>
      <c r="F570" s="5">
        <v>6026074409</v>
      </c>
      <c r="G570" s="83" t="s">
        <v>4020</v>
      </c>
      <c r="H570" s="6">
        <v>7</v>
      </c>
      <c r="I570" s="84">
        <v>300</v>
      </c>
      <c r="J570" s="79">
        <v>284</v>
      </c>
      <c r="K570" s="85">
        <v>0.95</v>
      </c>
      <c r="L570" s="11">
        <v>65000</v>
      </c>
      <c r="M570" s="5">
        <v>58097</v>
      </c>
      <c r="N570" s="12">
        <f t="shared" si="80"/>
        <v>58500</v>
      </c>
      <c r="O570" s="12">
        <f t="shared" si="81"/>
        <v>6500</v>
      </c>
      <c r="P570" s="4" t="s">
        <v>1908</v>
      </c>
      <c r="Q570" s="4" t="s">
        <v>2522</v>
      </c>
      <c r="R570" s="5">
        <v>64</v>
      </c>
      <c r="S570" s="5">
        <v>43</v>
      </c>
      <c r="T570" s="5">
        <v>54</v>
      </c>
      <c r="U570" s="5">
        <v>54</v>
      </c>
      <c r="V570" s="5">
        <f t="shared" si="82"/>
        <v>215</v>
      </c>
      <c r="W570" s="5">
        <f t="shared" si="83"/>
        <v>53.75</v>
      </c>
      <c r="X570" s="5">
        <v>39</v>
      </c>
      <c r="Y570" s="5">
        <v>81</v>
      </c>
      <c r="Z570" s="5">
        <v>39</v>
      </c>
      <c r="AA570" s="5">
        <v>51</v>
      </c>
      <c r="AB570" s="5">
        <f t="shared" si="84"/>
        <v>210</v>
      </c>
      <c r="AC570" s="5">
        <f t="shared" si="85"/>
        <v>52.5</v>
      </c>
      <c r="AD570" s="5">
        <v>72</v>
      </c>
      <c r="AE570" s="5">
        <v>66</v>
      </c>
      <c r="AF570" s="5">
        <v>97</v>
      </c>
      <c r="AG570" s="5">
        <v>87</v>
      </c>
      <c r="AH570" s="5">
        <f t="shared" si="86"/>
        <v>322</v>
      </c>
      <c r="AI570" s="5">
        <f t="shared" si="87"/>
        <v>80.5</v>
      </c>
      <c r="AJ570" s="5">
        <v>52</v>
      </c>
      <c r="AK570" s="5">
        <v>54</v>
      </c>
      <c r="AL570" s="5">
        <v>41</v>
      </c>
      <c r="AM570" s="5">
        <v>42</v>
      </c>
      <c r="AN570" s="5">
        <f t="shared" si="88"/>
        <v>189</v>
      </c>
      <c r="AO570" s="5">
        <f t="shared" si="89"/>
        <v>47.25</v>
      </c>
      <c r="AP570" s="73"/>
      <c r="AQ570" s="111">
        <f>AVERAGE(Table6[[#This Row],[CA1_Average]],Table6[[#This Row],[CA2_Average]],Table6[[#This Row],[MID_Average]],Table6[[#This Row],[CA3_Average]])</f>
        <v>58.5</v>
      </c>
    </row>
    <row r="571" spans="1:43" ht="30">
      <c r="A571" s="99" t="s">
        <v>1147</v>
      </c>
      <c r="B571" s="82" t="s">
        <v>1148</v>
      </c>
      <c r="C571" s="4" t="s">
        <v>14</v>
      </c>
      <c r="D571" s="4" t="s">
        <v>4021</v>
      </c>
      <c r="E571" s="5">
        <v>11101654</v>
      </c>
      <c r="F571" s="5">
        <v>6040172486</v>
      </c>
      <c r="G571" s="83" t="s">
        <v>4022</v>
      </c>
      <c r="H571" s="6">
        <v>7</v>
      </c>
      <c r="I571" s="84">
        <v>300</v>
      </c>
      <c r="J571" s="79">
        <v>210</v>
      </c>
      <c r="K571" s="86">
        <v>0.7</v>
      </c>
      <c r="L571" s="11">
        <v>65000</v>
      </c>
      <c r="M571" s="5">
        <v>56614</v>
      </c>
      <c r="N571" s="12">
        <f t="shared" si="80"/>
        <v>57000</v>
      </c>
      <c r="O571" s="12">
        <f t="shared" si="81"/>
        <v>8000</v>
      </c>
      <c r="P571" s="4" t="s">
        <v>1910</v>
      </c>
      <c r="Q571" s="4" t="s">
        <v>2523</v>
      </c>
      <c r="R571" s="5">
        <v>98</v>
      </c>
      <c r="S571" s="5">
        <v>95</v>
      </c>
      <c r="T571" s="5">
        <v>88</v>
      </c>
      <c r="U571" s="5">
        <v>40</v>
      </c>
      <c r="V571" s="5">
        <f t="shared" si="82"/>
        <v>321</v>
      </c>
      <c r="W571" s="5">
        <f t="shared" si="83"/>
        <v>80.25</v>
      </c>
      <c r="X571" s="5">
        <v>41</v>
      </c>
      <c r="Y571" s="5">
        <v>41</v>
      </c>
      <c r="Z571" s="5">
        <v>46</v>
      </c>
      <c r="AA571" s="5">
        <v>51</v>
      </c>
      <c r="AB571" s="5">
        <f t="shared" si="84"/>
        <v>179</v>
      </c>
      <c r="AC571" s="5">
        <f t="shared" si="85"/>
        <v>44.75</v>
      </c>
      <c r="AD571" s="5">
        <v>91</v>
      </c>
      <c r="AE571" s="5">
        <v>49</v>
      </c>
      <c r="AF571" s="5">
        <v>45</v>
      </c>
      <c r="AG571" s="5">
        <v>49</v>
      </c>
      <c r="AH571" s="5">
        <f t="shared" si="86"/>
        <v>234</v>
      </c>
      <c r="AI571" s="5">
        <f t="shared" si="87"/>
        <v>58.5</v>
      </c>
      <c r="AJ571" s="5">
        <v>77</v>
      </c>
      <c r="AK571" s="5">
        <v>92</v>
      </c>
      <c r="AL571" s="5">
        <v>46</v>
      </c>
      <c r="AM571" s="5">
        <v>58</v>
      </c>
      <c r="AN571" s="5">
        <f t="shared" si="88"/>
        <v>273</v>
      </c>
      <c r="AO571" s="5">
        <f t="shared" si="89"/>
        <v>68.25</v>
      </c>
      <c r="AP571" s="73"/>
      <c r="AQ571" s="111">
        <f>AVERAGE(Table6[[#This Row],[CA1_Average]],Table6[[#This Row],[CA2_Average]],Table6[[#This Row],[MID_Average]],Table6[[#This Row],[CA3_Average]])</f>
        <v>62.9375</v>
      </c>
    </row>
    <row r="572" spans="1:43" ht="30">
      <c r="A572" s="99" t="s">
        <v>1149</v>
      </c>
      <c r="B572" s="82" t="s">
        <v>1150</v>
      </c>
      <c r="C572" s="4" t="s">
        <v>11</v>
      </c>
      <c r="D572" s="4" t="s">
        <v>4023</v>
      </c>
      <c r="E572" s="5">
        <v>11100752</v>
      </c>
      <c r="F572" s="5">
        <v>6042678229</v>
      </c>
      <c r="G572" s="83" t="s">
        <v>4024</v>
      </c>
      <c r="H572" s="6">
        <v>7</v>
      </c>
      <c r="I572" s="84">
        <v>300</v>
      </c>
      <c r="J572" s="79">
        <v>197</v>
      </c>
      <c r="K572" s="85">
        <v>0.66</v>
      </c>
      <c r="L572" s="11">
        <v>65000</v>
      </c>
      <c r="M572" s="5">
        <v>62996</v>
      </c>
      <c r="N572" s="12">
        <f t="shared" si="80"/>
        <v>63000</v>
      </c>
      <c r="O572" s="12">
        <f t="shared" si="81"/>
        <v>2000</v>
      </c>
      <c r="P572" s="4" t="s">
        <v>1868</v>
      </c>
      <c r="Q572" s="4" t="s">
        <v>2524</v>
      </c>
      <c r="R572" s="5">
        <v>61</v>
      </c>
      <c r="S572" s="5">
        <v>82</v>
      </c>
      <c r="T572" s="5">
        <v>74</v>
      </c>
      <c r="U572" s="5">
        <v>62</v>
      </c>
      <c r="V572" s="5">
        <f t="shared" si="82"/>
        <v>279</v>
      </c>
      <c r="W572" s="5">
        <f t="shared" si="83"/>
        <v>69.75</v>
      </c>
      <c r="X572" s="5">
        <v>79</v>
      </c>
      <c r="Y572" s="5">
        <v>77</v>
      </c>
      <c r="Z572" s="5">
        <v>53</v>
      </c>
      <c r="AA572" s="5">
        <v>57</v>
      </c>
      <c r="AB572" s="5">
        <f t="shared" si="84"/>
        <v>266</v>
      </c>
      <c r="AC572" s="5">
        <f t="shared" si="85"/>
        <v>66.5</v>
      </c>
      <c r="AD572" s="5">
        <v>48</v>
      </c>
      <c r="AE572" s="5">
        <v>65</v>
      </c>
      <c r="AF572" s="5">
        <v>82</v>
      </c>
      <c r="AG572" s="5">
        <v>97</v>
      </c>
      <c r="AH572" s="5">
        <f t="shared" si="86"/>
        <v>292</v>
      </c>
      <c r="AI572" s="5">
        <f t="shared" si="87"/>
        <v>73</v>
      </c>
      <c r="AJ572" s="5">
        <v>82</v>
      </c>
      <c r="AK572" s="5">
        <v>70</v>
      </c>
      <c r="AL572" s="5">
        <v>70</v>
      </c>
      <c r="AM572" s="5">
        <v>70</v>
      </c>
      <c r="AN572" s="5">
        <f t="shared" si="88"/>
        <v>292</v>
      </c>
      <c r="AO572" s="5">
        <f t="shared" si="89"/>
        <v>73</v>
      </c>
      <c r="AP572" s="73"/>
      <c r="AQ572" s="111">
        <f>AVERAGE(Table6[[#This Row],[CA1_Average]],Table6[[#This Row],[CA2_Average]],Table6[[#This Row],[MID_Average]],Table6[[#This Row],[CA3_Average]])</f>
        <v>70.5625</v>
      </c>
    </row>
    <row r="573" spans="1:43" ht="30">
      <c r="A573" s="99" t="s">
        <v>1151</v>
      </c>
      <c r="B573" s="82" t="s">
        <v>1152</v>
      </c>
      <c r="C573" s="4" t="s">
        <v>11</v>
      </c>
      <c r="D573" s="4" t="s">
        <v>4025</v>
      </c>
      <c r="E573" s="5">
        <v>11106628</v>
      </c>
      <c r="F573" s="5">
        <v>6043318544</v>
      </c>
      <c r="G573" s="83" t="s">
        <v>4026</v>
      </c>
      <c r="H573" s="6">
        <v>7</v>
      </c>
      <c r="I573" s="84">
        <v>300</v>
      </c>
      <c r="J573" s="79">
        <v>246</v>
      </c>
      <c r="K573" s="85">
        <v>0.82</v>
      </c>
      <c r="L573" s="11">
        <v>65000</v>
      </c>
      <c r="M573" s="5">
        <v>50154</v>
      </c>
      <c r="N573" s="12">
        <f t="shared" si="80"/>
        <v>50500</v>
      </c>
      <c r="O573" s="12">
        <f t="shared" si="81"/>
        <v>14500</v>
      </c>
      <c r="P573" s="4" t="s">
        <v>1870</v>
      </c>
      <c r="Q573" s="4" t="s">
        <v>2525</v>
      </c>
      <c r="R573" s="5">
        <v>80</v>
      </c>
      <c r="S573" s="5">
        <v>66</v>
      </c>
      <c r="T573" s="5">
        <v>79</v>
      </c>
      <c r="U573" s="5">
        <v>91</v>
      </c>
      <c r="V573" s="5">
        <f t="shared" si="82"/>
        <v>316</v>
      </c>
      <c r="W573" s="5">
        <f t="shared" si="83"/>
        <v>79</v>
      </c>
      <c r="X573" s="5">
        <v>54</v>
      </c>
      <c r="Y573" s="5">
        <v>57</v>
      </c>
      <c r="Z573" s="5">
        <v>78</v>
      </c>
      <c r="AA573" s="5">
        <v>47</v>
      </c>
      <c r="AB573" s="5">
        <f t="shared" si="84"/>
        <v>236</v>
      </c>
      <c r="AC573" s="5">
        <f t="shared" si="85"/>
        <v>59</v>
      </c>
      <c r="AD573" s="5">
        <v>45</v>
      </c>
      <c r="AE573" s="5">
        <v>36</v>
      </c>
      <c r="AF573" s="5">
        <v>80</v>
      </c>
      <c r="AG573" s="5">
        <v>78</v>
      </c>
      <c r="AH573" s="5">
        <f t="shared" si="86"/>
        <v>239</v>
      </c>
      <c r="AI573" s="5">
        <f t="shared" si="87"/>
        <v>59.75</v>
      </c>
      <c r="AJ573" s="5">
        <v>54</v>
      </c>
      <c r="AK573" s="5">
        <v>71</v>
      </c>
      <c r="AL573" s="5">
        <v>48</v>
      </c>
      <c r="AM573" s="5">
        <v>42</v>
      </c>
      <c r="AN573" s="5">
        <f t="shared" si="88"/>
        <v>215</v>
      </c>
      <c r="AO573" s="5">
        <f t="shared" si="89"/>
        <v>53.75</v>
      </c>
      <c r="AP573" s="73"/>
      <c r="AQ573" s="111">
        <f>AVERAGE(Table6[[#This Row],[CA1_Average]],Table6[[#This Row],[CA2_Average]],Table6[[#This Row],[MID_Average]],Table6[[#This Row],[CA3_Average]])</f>
        <v>62.875</v>
      </c>
    </row>
    <row r="574" spans="1:43" ht="30">
      <c r="A574" s="99" t="s">
        <v>1153</v>
      </c>
      <c r="B574" s="82" t="s">
        <v>1154</v>
      </c>
      <c r="C574" s="4" t="s">
        <v>11</v>
      </c>
      <c r="D574" s="4" t="s">
        <v>4027</v>
      </c>
      <c r="E574" s="5">
        <v>11106472</v>
      </c>
      <c r="F574" s="5">
        <v>6054242035</v>
      </c>
      <c r="G574" s="83" t="s">
        <v>4028</v>
      </c>
      <c r="H574" s="6">
        <v>7</v>
      </c>
      <c r="I574" s="84">
        <v>300</v>
      </c>
      <c r="J574" s="79">
        <v>294</v>
      </c>
      <c r="K574" s="85">
        <v>0.98</v>
      </c>
      <c r="L574" s="11">
        <v>65000</v>
      </c>
      <c r="M574" s="5">
        <v>56912</v>
      </c>
      <c r="N574" s="12">
        <f t="shared" si="80"/>
        <v>57000</v>
      </c>
      <c r="O574" s="12">
        <f t="shared" si="81"/>
        <v>8000</v>
      </c>
      <c r="P574" s="4" t="s">
        <v>1872</v>
      </c>
      <c r="Q574" s="4" t="s">
        <v>2526</v>
      </c>
      <c r="R574" s="5">
        <v>35</v>
      </c>
      <c r="S574" s="5">
        <v>55</v>
      </c>
      <c r="T574" s="5">
        <v>63</v>
      </c>
      <c r="U574" s="5">
        <v>46</v>
      </c>
      <c r="V574" s="5">
        <f t="shared" si="82"/>
        <v>199</v>
      </c>
      <c r="W574" s="5">
        <f t="shared" si="83"/>
        <v>49.75</v>
      </c>
      <c r="X574" s="5">
        <v>89</v>
      </c>
      <c r="Y574" s="5">
        <v>60</v>
      </c>
      <c r="Z574" s="5">
        <v>39</v>
      </c>
      <c r="AA574" s="5">
        <v>74</v>
      </c>
      <c r="AB574" s="5">
        <f t="shared" si="84"/>
        <v>262</v>
      </c>
      <c r="AC574" s="5">
        <f t="shared" si="85"/>
        <v>65.5</v>
      </c>
      <c r="AD574" s="5">
        <v>44</v>
      </c>
      <c r="AE574" s="5">
        <v>35</v>
      </c>
      <c r="AF574" s="5">
        <v>78</v>
      </c>
      <c r="AG574" s="5">
        <v>90</v>
      </c>
      <c r="AH574" s="5">
        <f t="shared" si="86"/>
        <v>247</v>
      </c>
      <c r="AI574" s="5">
        <f t="shared" si="87"/>
        <v>61.75</v>
      </c>
      <c r="AJ574" s="5">
        <v>39</v>
      </c>
      <c r="AK574" s="5">
        <v>75</v>
      </c>
      <c r="AL574" s="5">
        <v>96</v>
      </c>
      <c r="AM574" s="5">
        <v>86</v>
      </c>
      <c r="AN574" s="5">
        <f t="shared" si="88"/>
        <v>296</v>
      </c>
      <c r="AO574" s="5">
        <f t="shared" si="89"/>
        <v>74</v>
      </c>
      <c r="AP574" s="73"/>
      <c r="AQ574" s="111">
        <f>AVERAGE(Table6[[#This Row],[CA1_Average]],Table6[[#This Row],[CA2_Average]],Table6[[#This Row],[MID_Average]],Table6[[#This Row],[CA3_Average]])</f>
        <v>62.75</v>
      </c>
    </row>
    <row r="575" spans="1:43" ht="30">
      <c r="A575" s="99" t="s">
        <v>1155</v>
      </c>
      <c r="B575" s="82" t="s">
        <v>1156</v>
      </c>
      <c r="C575" s="4" t="s">
        <v>14</v>
      </c>
      <c r="D575" s="4" t="s">
        <v>4029</v>
      </c>
      <c r="E575" s="5">
        <v>11101310</v>
      </c>
      <c r="F575" s="5">
        <v>6066420139</v>
      </c>
      <c r="G575" s="83" t="s">
        <v>4030</v>
      </c>
      <c r="H575" s="6">
        <v>7</v>
      </c>
      <c r="I575" s="84">
        <v>300</v>
      </c>
      <c r="J575" s="79">
        <v>195</v>
      </c>
      <c r="K575" s="85">
        <v>0.65</v>
      </c>
      <c r="L575" s="11">
        <v>65000</v>
      </c>
      <c r="M575" s="5">
        <v>60552</v>
      </c>
      <c r="N575" s="12">
        <f t="shared" si="80"/>
        <v>61000</v>
      </c>
      <c r="O575" s="12">
        <f t="shared" si="81"/>
        <v>4000</v>
      </c>
      <c r="P575" s="4" t="s">
        <v>2296</v>
      </c>
      <c r="Q575" s="4" t="s">
        <v>2527</v>
      </c>
      <c r="R575" s="5">
        <v>67</v>
      </c>
      <c r="S575" s="5">
        <v>81</v>
      </c>
      <c r="T575" s="5">
        <v>78</v>
      </c>
      <c r="U575" s="5">
        <v>79</v>
      </c>
      <c r="V575" s="5">
        <f t="shared" si="82"/>
        <v>305</v>
      </c>
      <c r="W575" s="5">
        <f t="shared" si="83"/>
        <v>76.25</v>
      </c>
      <c r="X575" s="5">
        <v>89</v>
      </c>
      <c r="Y575" s="5">
        <v>90</v>
      </c>
      <c r="Z575" s="5">
        <v>41</v>
      </c>
      <c r="AA575" s="5">
        <v>74</v>
      </c>
      <c r="AB575" s="5">
        <f t="shared" si="84"/>
        <v>294</v>
      </c>
      <c r="AC575" s="5">
        <f t="shared" si="85"/>
        <v>73.5</v>
      </c>
      <c r="AD575" s="5">
        <v>79</v>
      </c>
      <c r="AE575" s="5">
        <v>44</v>
      </c>
      <c r="AF575" s="5">
        <v>76</v>
      </c>
      <c r="AG575" s="5">
        <v>39</v>
      </c>
      <c r="AH575" s="5">
        <f t="shared" si="86"/>
        <v>238</v>
      </c>
      <c r="AI575" s="5">
        <f t="shared" si="87"/>
        <v>59.5</v>
      </c>
      <c r="AJ575" s="5">
        <v>63</v>
      </c>
      <c r="AK575" s="5">
        <v>81</v>
      </c>
      <c r="AL575" s="5">
        <v>80</v>
      </c>
      <c r="AM575" s="5">
        <v>73</v>
      </c>
      <c r="AN575" s="5">
        <f t="shared" si="88"/>
        <v>297</v>
      </c>
      <c r="AO575" s="5">
        <f t="shared" si="89"/>
        <v>74.25</v>
      </c>
      <c r="AP575" s="73"/>
      <c r="AQ575" s="111">
        <f>AVERAGE(Table6[[#This Row],[CA1_Average]],Table6[[#This Row],[CA2_Average]],Table6[[#This Row],[MID_Average]],Table6[[#This Row],[CA3_Average]])</f>
        <v>70.875</v>
      </c>
    </row>
    <row r="576" spans="1:43" ht="30">
      <c r="A576" s="99" t="s">
        <v>1157</v>
      </c>
      <c r="B576" s="82" t="s">
        <v>1158</v>
      </c>
      <c r="C576" s="4" t="s">
        <v>11</v>
      </c>
      <c r="D576" s="4" t="s">
        <v>4031</v>
      </c>
      <c r="E576" s="5">
        <v>11109566</v>
      </c>
      <c r="F576" s="5">
        <v>6068780577</v>
      </c>
      <c r="G576" s="83" t="s">
        <v>4032</v>
      </c>
      <c r="H576" s="6">
        <v>7</v>
      </c>
      <c r="I576" s="84">
        <v>300</v>
      </c>
      <c r="J576" s="79">
        <v>285</v>
      </c>
      <c r="K576" s="85">
        <v>0.95</v>
      </c>
      <c r="L576" s="11">
        <v>65000</v>
      </c>
      <c r="M576" s="5">
        <v>63749</v>
      </c>
      <c r="N576" s="12">
        <f t="shared" si="80"/>
        <v>64000</v>
      </c>
      <c r="O576" s="12">
        <f t="shared" si="81"/>
        <v>1000</v>
      </c>
      <c r="P576" s="4" t="s">
        <v>2034</v>
      </c>
      <c r="Q576" s="4" t="s">
        <v>2528</v>
      </c>
      <c r="R576" s="5">
        <v>79</v>
      </c>
      <c r="S576" s="5">
        <v>89</v>
      </c>
      <c r="T576" s="5">
        <v>47</v>
      </c>
      <c r="U576" s="5">
        <v>89</v>
      </c>
      <c r="V576" s="5">
        <f t="shared" si="82"/>
        <v>304</v>
      </c>
      <c r="W576" s="5">
        <f t="shared" si="83"/>
        <v>76</v>
      </c>
      <c r="X576" s="5">
        <v>39</v>
      </c>
      <c r="Y576" s="5">
        <v>38</v>
      </c>
      <c r="Z576" s="5">
        <v>75</v>
      </c>
      <c r="AA576" s="5">
        <v>89</v>
      </c>
      <c r="AB576" s="5">
        <f t="shared" si="84"/>
        <v>241</v>
      </c>
      <c r="AC576" s="5">
        <f t="shared" si="85"/>
        <v>60.25</v>
      </c>
      <c r="AD576" s="5">
        <v>76</v>
      </c>
      <c r="AE576" s="5">
        <v>46</v>
      </c>
      <c r="AF576" s="5">
        <v>43</v>
      </c>
      <c r="AG576" s="5">
        <v>58</v>
      </c>
      <c r="AH576" s="5">
        <f t="shared" si="86"/>
        <v>223</v>
      </c>
      <c r="AI576" s="5">
        <f t="shared" si="87"/>
        <v>55.75</v>
      </c>
      <c r="AJ576" s="5">
        <v>84</v>
      </c>
      <c r="AK576" s="5">
        <v>89</v>
      </c>
      <c r="AL576" s="5">
        <v>69</v>
      </c>
      <c r="AM576" s="5">
        <v>37</v>
      </c>
      <c r="AN576" s="5">
        <f t="shared" si="88"/>
        <v>279</v>
      </c>
      <c r="AO576" s="5">
        <f t="shared" si="89"/>
        <v>69.75</v>
      </c>
      <c r="AP576" s="73"/>
      <c r="AQ576" s="111">
        <f>AVERAGE(Table6[[#This Row],[CA1_Average]],Table6[[#This Row],[CA2_Average]],Table6[[#This Row],[MID_Average]],Table6[[#This Row],[CA3_Average]])</f>
        <v>65.4375</v>
      </c>
    </row>
    <row r="577" spans="1:43" ht="30">
      <c r="A577" s="99" t="s">
        <v>1159</v>
      </c>
      <c r="B577" s="82" t="s">
        <v>1160</v>
      </c>
      <c r="C577" s="4" t="s">
        <v>11</v>
      </c>
      <c r="D577" s="4" t="s">
        <v>4033</v>
      </c>
      <c r="E577" s="5">
        <v>11106956</v>
      </c>
      <c r="F577" s="5">
        <v>6073076853</v>
      </c>
      <c r="G577" s="83" t="s">
        <v>4034</v>
      </c>
      <c r="H577" s="6">
        <v>7</v>
      </c>
      <c r="I577" s="84">
        <v>300</v>
      </c>
      <c r="J577" s="79">
        <v>222</v>
      </c>
      <c r="K577" s="85">
        <v>0.74</v>
      </c>
      <c r="L577" s="11">
        <v>65000</v>
      </c>
      <c r="M577" s="5">
        <v>59221</v>
      </c>
      <c r="N577" s="12">
        <f t="shared" si="80"/>
        <v>59500</v>
      </c>
      <c r="O577" s="12">
        <f t="shared" si="81"/>
        <v>5500</v>
      </c>
      <c r="P577" s="4" t="s">
        <v>1830</v>
      </c>
      <c r="Q577" s="4" t="s">
        <v>2529</v>
      </c>
      <c r="R577" s="5">
        <v>83</v>
      </c>
      <c r="S577" s="5">
        <v>64</v>
      </c>
      <c r="T577" s="5">
        <v>57</v>
      </c>
      <c r="U577" s="5">
        <v>39</v>
      </c>
      <c r="V577" s="5">
        <f t="shared" si="82"/>
        <v>243</v>
      </c>
      <c r="W577" s="5">
        <f t="shared" si="83"/>
        <v>60.75</v>
      </c>
      <c r="X577" s="5">
        <v>67</v>
      </c>
      <c r="Y577" s="5">
        <v>66</v>
      </c>
      <c r="Z577" s="5">
        <v>48</v>
      </c>
      <c r="AA577" s="5">
        <v>44</v>
      </c>
      <c r="AB577" s="5">
        <f t="shared" si="84"/>
        <v>225</v>
      </c>
      <c r="AC577" s="5">
        <f t="shared" si="85"/>
        <v>56.25</v>
      </c>
      <c r="AD577" s="5">
        <v>66</v>
      </c>
      <c r="AE577" s="5">
        <v>76</v>
      </c>
      <c r="AF577" s="5">
        <v>90</v>
      </c>
      <c r="AG577" s="5">
        <v>82</v>
      </c>
      <c r="AH577" s="5">
        <f t="shared" si="86"/>
        <v>314</v>
      </c>
      <c r="AI577" s="5">
        <f t="shared" si="87"/>
        <v>78.5</v>
      </c>
      <c r="AJ577" s="5">
        <v>68</v>
      </c>
      <c r="AK577" s="5">
        <v>67</v>
      </c>
      <c r="AL577" s="5">
        <v>93</v>
      </c>
      <c r="AM577" s="5">
        <v>40</v>
      </c>
      <c r="AN577" s="5">
        <f t="shared" si="88"/>
        <v>268</v>
      </c>
      <c r="AO577" s="5">
        <f t="shared" si="89"/>
        <v>67</v>
      </c>
      <c r="AP577" s="73"/>
      <c r="AQ577" s="111">
        <f>AVERAGE(Table6[[#This Row],[CA1_Average]],Table6[[#This Row],[CA2_Average]],Table6[[#This Row],[MID_Average]],Table6[[#This Row],[CA3_Average]])</f>
        <v>65.625</v>
      </c>
    </row>
    <row r="578" spans="1:43" ht="30">
      <c r="A578" s="99" t="s">
        <v>1161</v>
      </c>
      <c r="B578" s="82" t="s">
        <v>1162</v>
      </c>
      <c r="C578" s="4" t="s">
        <v>14</v>
      </c>
      <c r="D578" s="4" t="s">
        <v>4035</v>
      </c>
      <c r="E578" s="5">
        <v>11101593</v>
      </c>
      <c r="F578" s="5">
        <v>6077669413</v>
      </c>
      <c r="G578" s="83" t="s">
        <v>4036</v>
      </c>
      <c r="H578" s="6">
        <v>7</v>
      </c>
      <c r="I578" s="84">
        <v>300</v>
      </c>
      <c r="J578" s="79">
        <v>286</v>
      </c>
      <c r="K578" s="85">
        <v>0.95</v>
      </c>
      <c r="L578" s="11">
        <v>65000</v>
      </c>
      <c r="M578" s="5">
        <v>60825</v>
      </c>
      <c r="N578" s="12">
        <f t="shared" ref="N578:N641" si="90">CEILING(M578,500)</f>
        <v>61000</v>
      </c>
      <c r="O578" s="12">
        <f t="shared" ref="O578:O641" si="91">L578-N578</f>
        <v>4000</v>
      </c>
      <c r="P578" s="4" t="s">
        <v>1881</v>
      </c>
      <c r="Q578" s="4" t="s">
        <v>2530</v>
      </c>
      <c r="R578" s="5">
        <v>36</v>
      </c>
      <c r="S578" s="5">
        <v>55</v>
      </c>
      <c r="T578" s="5">
        <v>48</v>
      </c>
      <c r="U578" s="5">
        <v>82</v>
      </c>
      <c r="V578" s="5">
        <f t="shared" ref="V578:V641" si="92">SUM(R578:U578)</f>
        <v>221</v>
      </c>
      <c r="W578" s="5">
        <f t="shared" ref="W578:W641" si="93">AVERAGE(R578:U578)</f>
        <v>55.25</v>
      </c>
      <c r="X578" s="5">
        <v>71</v>
      </c>
      <c r="Y578" s="5">
        <v>97</v>
      </c>
      <c r="Z578" s="5">
        <v>94</v>
      </c>
      <c r="AA578" s="5">
        <v>93</v>
      </c>
      <c r="AB578" s="5">
        <f t="shared" ref="AB578:AB641" si="94">SUM(X578:AA578)</f>
        <v>355</v>
      </c>
      <c r="AC578" s="5">
        <f t="shared" ref="AC578:AC641" si="95">AVERAGE(X578:AA578)</f>
        <v>88.75</v>
      </c>
      <c r="AD578" s="5">
        <v>99</v>
      </c>
      <c r="AE578" s="5">
        <v>93</v>
      </c>
      <c r="AF578" s="5">
        <v>80</v>
      </c>
      <c r="AG578" s="5">
        <v>60</v>
      </c>
      <c r="AH578" s="5">
        <f t="shared" ref="AH578:AH641" si="96">SUM(AD578:AG578)</f>
        <v>332</v>
      </c>
      <c r="AI578" s="5">
        <f t="shared" ref="AI578:AI641" si="97">AVERAGE(AD578:AG578)</f>
        <v>83</v>
      </c>
      <c r="AJ578" s="5">
        <v>82</v>
      </c>
      <c r="AK578" s="5">
        <v>46</v>
      </c>
      <c r="AL578" s="5">
        <v>37</v>
      </c>
      <c r="AM578" s="5">
        <v>59</v>
      </c>
      <c r="AN578" s="5">
        <f t="shared" ref="AN578:AN641" si="98">SUM(AJ578:AM578)</f>
        <v>224</v>
      </c>
      <c r="AO578" s="5">
        <f t="shared" ref="AO578:AO641" si="99">AVERAGE(AJ578:AM578)</f>
        <v>56</v>
      </c>
      <c r="AP578" s="73"/>
      <c r="AQ578" s="111">
        <f>AVERAGE(Table6[[#This Row],[CA1_Average]],Table6[[#This Row],[CA2_Average]],Table6[[#This Row],[MID_Average]],Table6[[#This Row],[CA3_Average]])</f>
        <v>70.75</v>
      </c>
    </row>
    <row r="579" spans="1:43" ht="30">
      <c r="A579" s="99" t="s">
        <v>1163</v>
      </c>
      <c r="B579" s="82" t="s">
        <v>1164</v>
      </c>
      <c r="C579" s="4" t="s">
        <v>11</v>
      </c>
      <c r="D579" s="4" t="s">
        <v>4037</v>
      </c>
      <c r="E579" s="5">
        <v>11100267</v>
      </c>
      <c r="F579" s="5">
        <v>6087465236</v>
      </c>
      <c r="G579" s="83" t="s">
        <v>4038</v>
      </c>
      <c r="H579" s="6">
        <v>7</v>
      </c>
      <c r="I579" s="84">
        <v>300</v>
      </c>
      <c r="J579" s="79">
        <v>201</v>
      </c>
      <c r="K579" s="85">
        <v>0.67</v>
      </c>
      <c r="L579" s="11">
        <v>65000</v>
      </c>
      <c r="M579" s="5">
        <v>62679</v>
      </c>
      <c r="N579" s="12">
        <f t="shared" si="90"/>
        <v>63000</v>
      </c>
      <c r="O579" s="12">
        <f t="shared" si="91"/>
        <v>2000</v>
      </c>
      <c r="P579" s="4" t="s">
        <v>1964</v>
      </c>
      <c r="Q579" s="4" t="s">
        <v>2531</v>
      </c>
      <c r="R579" s="5">
        <v>68</v>
      </c>
      <c r="S579" s="5">
        <v>72</v>
      </c>
      <c r="T579" s="5">
        <v>58</v>
      </c>
      <c r="U579" s="5">
        <v>39</v>
      </c>
      <c r="V579" s="5">
        <f t="shared" si="92"/>
        <v>237</v>
      </c>
      <c r="W579" s="5">
        <f t="shared" si="93"/>
        <v>59.25</v>
      </c>
      <c r="X579" s="5">
        <v>68</v>
      </c>
      <c r="Y579" s="5">
        <v>99</v>
      </c>
      <c r="Z579" s="5">
        <v>57</v>
      </c>
      <c r="AA579" s="5">
        <v>73</v>
      </c>
      <c r="AB579" s="5">
        <f t="shared" si="94"/>
        <v>297</v>
      </c>
      <c r="AC579" s="5">
        <f t="shared" si="95"/>
        <v>74.25</v>
      </c>
      <c r="AD579" s="5">
        <v>35</v>
      </c>
      <c r="AE579" s="5">
        <v>55</v>
      </c>
      <c r="AF579" s="5">
        <v>52</v>
      </c>
      <c r="AG579" s="5">
        <v>84</v>
      </c>
      <c r="AH579" s="5">
        <f t="shared" si="96"/>
        <v>226</v>
      </c>
      <c r="AI579" s="5">
        <f t="shared" si="97"/>
        <v>56.5</v>
      </c>
      <c r="AJ579" s="5">
        <v>84</v>
      </c>
      <c r="AK579" s="5">
        <v>58</v>
      </c>
      <c r="AL579" s="5">
        <v>70</v>
      </c>
      <c r="AM579" s="5">
        <v>68</v>
      </c>
      <c r="AN579" s="5">
        <f t="shared" si="98"/>
        <v>280</v>
      </c>
      <c r="AO579" s="5">
        <f t="shared" si="99"/>
        <v>70</v>
      </c>
      <c r="AP579" s="73"/>
      <c r="AQ579" s="111">
        <f>AVERAGE(Table6[[#This Row],[CA1_Average]],Table6[[#This Row],[CA2_Average]],Table6[[#This Row],[MID_Average]],Table6[[#This Row],[CA3_Average]])</f>
        <v>65</v>
      </c>
    </row>
    <row r="580" spans="1:43" ht="30">
      <c r="A580" s="99" t="s">
        <v>1165</v>
      </c>
      <c r="B580" s="82" t="s">
        <v>1166</v>
      </c>
      <c r="C580" s="4" t="s">
        <v>14</v>
      </c>
      <c r="D580" s="4" t="s">
        <v>4039</v>
      </c>
      <c r="E580" s="5">
        <v>11107878</v>
      </c>
      <c r="F580" s="5">
        <v>6100644981</v>
      </c>
      <c r="G580" s="83" t="s">
        <v>4040</v>
      </c>
      <c r="H580" s="6">
        <v>7</v>
      </c>
      <c r="I580" s="84">
        <v>300</v>
      </c>
      <c r="J580" s="79">
        <v>266</v>
      </c>
      <c r="K580" s="85">
        <v>0.89</v>
      </c>
      <c r="L580" s="11">
        <v>65000</v>
      </c>
      <c r="M580" s="5">
        <v>52172</v>
      </c>
      <c r="N580" s="12">
        <f t="shared" si="90"/>
        <v>52500</v>
      </c>
      <c r="O580" s="12">
        <f t="shared" si="91"/>
        <v>12500</v>
      </c>
      <c r="P580" s="4" t="s">
        <v>2105</v>
      </c>
      <c r="Q580" s="4" t="s">
        <v>2532</v>
      </c>
      <c r="R580" s="5">
        <v>92</v>
      </c>
      <c r="S580" s="5">
        <v>93</v>
      </c>
      <c r="T580" s="5">
        <v>64</v>
      </c>
      <c r="U580" s="5">
        <v>79</v>
      </c>
      <c r="V580" s="5">
        <f t="shared" si="92"/>
        <v>328</v>
      </c>
      <c r="W580" s="5">
        <f t="shared" si="93"/>
        <v>82</v>
      </c>
      <c r="X580" s="5">
        <v>86</v>
      </c>
      <c r="Y580" s="5">
        <v>84</v>
      </c>
      <c r="Z580" s="5">
        <v>40</v>
      </c>
      <c r="AA580" s="5">
        <v>79</v>
      </c>
      <c r="AB580" s="5">
        <f t="shared" si="94"/>
        <v>289</v>
      </c>
      <c r="AC580" s="5">
        <f t="shared" si="95"/>
        <v>72.25</v>
      </c>
      <c r="AD580" s="5">
        <v>73</v>
      </c>
      <c r="AE580" s="5">
        <v>91</v>
      </c>
      <c r="AF580" s="5">
        <v>66</v>
      </c>
      <c r="AG580" s="5">
        <v>49</v>
      </c>
      <c r="AH580" s="5">
        <f t="shared" si="96"/>
        <v>279</v>
      </c>
      <c r="AI580" s="5">
        <f t="shared" si="97"/>
        <v>69.75</v>
      </c>
      <c r="AJ580" s="5">
        <v>63</v>
      </c>
      <c r="AK580" s="5">
        <v>75</v>
      </c>
      <c r="AL580" s="5">
        <v>85</v>
      </c>
      <c r="AM580" s="5">
        <v>78</v>
      </c>
      <c r="AN580" s="5">
        <f t="shared" si="98"/>
        <v>301</v>
      </c>
      <c r="AO580" s="5">
        <f t="shared" si="99"/>
        <v>75.25</v>
      </c>
      <c r="AP580" s="73"/>
      <c r="AQ580" s="111">
        <f>AVERAGE(Table6[[#This Row],[CA1_Average]],Table6[[#This Row],[CA2_Average]],Table6[[#This Row],[MID_Average]],Table6[[#This Row],[CA3_Average]])</f>
        <v>74.8125</v>
      </c>
    </row>
    <row r="581" spans="1:43" ht="30">
      <c r="A581" s="99" t="s">
        <v>1167</v>
      </c>
      <c r="B581" s="82" t="s">
        <v>1168</v>
      </c>
      <c r="C581" s="4" t="s">
        <v>14</v>
      </c>
      <c r="D581" s="4" t="s">
        <v>4041</v>
      </c>
      <c r="E581" s="5">
        <v>11102045</v>
      </c>
      <c r="F581" s="5">
        <v>6105983639</v>
      </c>
      <c r="G581" s="83" t="s">
        <v>4042</v>
      </c>
      <c r="H581" s="6">
        <v>7</v>
      </c>
      <c r="I581" s="84">
        <v>300</v>
      </c>
      <c r="J581" s="79">
        <v>245</v>
      </c>
      <c r="K581" s="85">
        <v>0.82</v>
      </c>
      <c r="L581" s="11">
        <v>65000</v>
      </c>
      <c r="M581" s="5">
        <v>60181</v>
      </c>
      <c r="N581" s="12">
        <f t="shared" si="90"/>
        <v>60500</v>
      </c>
      <c r="O581" s="12">
        <f t="shared" si="91"/>
        <v>4500</v>
      </c>
      <c r="P581" s="4" t="s">
        <v>1927</v>
      </c>
      <c r="Q581" s="4" t="s">
        <v>2533</v>
      </c>
      <c r="R581" s="5">
        <v>97</v>
      </c>
      <c r="S581" s="5">
        <v>45</v>
      </c>
      <c r="T581" s="5">
        <v>64</v>
      </c>
      <c r="U581" s="5">
        <v>72</v>
      </c>
      <c r="V581" s="5">
        <f t="shared" si="92"/>
        <v>278</v>
      </c>
      <c r="W581" s="5">
        <f t="shared" si="93"/>
        <v>69.5</v>
      </c>
      <c r="X581" s="5">
        <v>81</v>
      </c>
      <c r="Y581" s="5">
        <v>73</v>
      </c>
      <c r="Z581" s="5">
        <v>79</v>
      </c>
      <c r="AA581" s="5">
        <v>59</v>
      </c>
      <c r="AB581" s="5">
        <f t="shared" si="94"/>
        <v>292</v>
      </c>
      <c r="AC581" s="5">
        <f t="shared" si="95"/>
        <v>73</v>
      </c>
      <c r="AD581" s="5">
        <v>85</v>
      </c>
      <c r="AE581" s="5">
        <v>41</v>
      </c>
      <c r="AF581" s="5">
        <v>77</v>
      </c>
      <c r="AG581" s="5">
        <v>47</v>
      </c>
      <c r="AH581" s="5">
        <f t="shared" si="96"/>
        <v>250</v>
      </c>
      <c r="AI581" s="5">
        <f t="shared" si="97"/>
        <v>62.5</v>
      </c>
      <c r="AJ581" s="5">
        <v>38</v>
      </c>
      <c r="AK581" s="5">
        <v>76</v>
      </c>
      <c r="AL581" s="5">
        <v>87</v>
      </c>
      <c r="AM581" s="5">
        <v>44</v>
      </c>
      <c r="AN581" s="5">
        <f t="shared" si="98"/>
        <v>245</v>
      </c>
      <c r="AO581" s="5">
        <f t="shared" si="99"/>
        <v>61.25</v>
      </c>
      <c r="AP581" s="73"/>
      <c r="AQ581" s="111">
        <f>AVERAGE(Table6[[#This Row],[CA1_Average]],Table6[[#This Row],[CA2_Average]],Table6[[#This Row],[MID_Average]],Table6[[#This Row],[CA3_Average]])</f>
        <v>66.5625</v>
      </c>
    </row>
    <row r="582" spans="1:43" ht="30">
      <c r="A582" s="99" t="s">
        <v>1169</v>
      </c>
      <c r="B582" s="82" t="s">
        <v>1170</v>
      </c>
      <c r="C582" s="4" t="s">
        <v>11</v>
      </c>
      <c r="D582" s="4" t="s">
        <v>4043</v>
      </c>
      <c r="E582" s="5">
        <v>11109285</v>
      </c>
      <c r="F582" s="5">
        <v>6119981019</v>
      </c>
      <c r="G582" s="83" t="s">
        <v>4044</v>
      </c>
      <c r="H582" s="6">
        <v>7</v>
      </c>
      <c r="I582" s="84">
        <v>300</v>
      </c>
      <c r="J582" s="79">
        <v>206</v>
      </c>
      <c r="K582" s="85">
        <v>0.69</v>
      </c>
      <c r="L582" s="11">
        <v>65000</v>
      </c>
      <c r="M582" s="5">
        <v>60154</v>
      </c>
      <c r="N582" s="12">
        <f t="shared" si="90"/>
        <v>60500</v>
      </c>
      <c r="O582" s="12">
        <f t="shared" si="91"/>
        <v>4500</v>
      </c>
      <c r="P582" s="4" t="s">
        <v>1838</v>
      </c>
      <c r="Q582" s="4" t="s">
        <v>2534</v>
      </c>
      <c r="R582" s="5">
        <v>53</v>
      </c>
      <c r="S582" s="5">
        <v>36</v>
      </c>
      <c r="T582" s="5">
        <v>57</v>
      </c>
      <c r="U582" s="5">
        <v>60</v>
      </c>
      <c r="V582" s="5">
        <f t="shared" si="92"/>
        <v>206</v>
      </c>
      <c r="W582" s="5">
        <f t="shared" si="93"/>
        <v>51.5</v>
      </c>
      <c r="X582" s="5">
        <v>72</v>
      </c>
      <c r="Y582" s="5">
        <v>59</v>
      </c>
      <c r="Z582" s="5">
        <v>84</v>
      </c>
      <c r="AA582" s="5">
        <v>42</v>
      </c>
      <c r="AB582" s="5">
        <f t="shared" si="94"/>
        <v>257</v>
      </c>
      <c r="AC582" s="5">
        <f t="shared" si="95"/>
        <v>64.25</v>
      </c>
      <c r="AD582" s="5">
        <v>42</v>
      </c>
      <c r="AE582" s="5">
        <v>77</v>
      </c>
      <c r="AF582" s="5">
        <v>52</v>
      </c>
      <c r="AG582" s="5">
        <v>58</v>
      </c>
      <c r="AH582" s="5">
        <f t="shared" si="96"/>
        <v>229</v>
      </c>
      <c r="AI582" s="5">
        <f t="shared" si="97"/>
        <v>57.25</v>
      </c>
      <c r="AJ582" s="5">
        <v>67</v>
      </c>
      <c r="AK582" s="5">
        <v>57</v>
      </c>
      <c r="AL582" s="5">
        <v>69</v>
      </c>
      <c r="AM582" s="5">
        <v>45</v>
      </c>
      <c r="AN582" s="5">
        <f t="shared" si="98"/>
        <v>238</v>
      </c>
      <c r="AO582" s="5">
        <f t="shared" si="99"/>
        <v>59.5</v>
      </c>
      <c r="AP582" s="73"/>
      <c r="AQ582" s="111">
        <f>AVERAGE(Table6[[#This Row],[CA1_Average]],Table6[[#This Row],[CA2_Average]],Table6[[#This Row],[MID_Average]],Table6[[#This Row],[CA3_Average]])</f>
        <v>58.125</v>
      </c>
    </row>
    <row r="583" spans="1:43" ht="30">
      <c r="A583" s="99" t="s">
        <v>1171</v>
      </c>
      <c r="B583" s="82" t="s">
        <v>1172</v>
      </c>
      <c r="C583" s="4" t="s">
        <v>14</v>
      </c>
      <c r="D583" s="4" t="s">
        <v>4045</v>
      </c>
      <c r="E583" s="5">
        <v>11101783</v>
      </c>
      <c r="F583" s="5">
        <v>6144587725</v>
      </c>
      <c r="G583" s="83" t="s">
        <v>4046</v>
      </c>
      <c r="H583" s="6">
        <v>7</v>
      </c>
      <c r="I583" s="84">
        <v>300</v>
      </c>
      <c r="J583" s="79">
        <v>201</v>
      </c>
      <c r="K583" s="85">
        <v>0.67</v>
      </c>
      <c r="L583" s="11">
        <v>65000</v>
      </c>
      <c r="M583" s="5">
        <v>58384</v>
      </c>
      <c r="N583" s="12">
        <f t="shared" si="90"/>
        <v>58500</v>
      </c>
      <c r="O583" s="12">
        <f t="shared" si="91"/>
        <v>6500</v>
      </c>
      <c r="P583" s="4" t="s">
        <v>1850</v>
      </c>
      <c r="Q583" s="4" t="s">
        <v>2535</v>
      </c>
      <c r="R583" s="5">
        <v>50</v>
      </c>
      <c r="S583" s="5">
        <v>73</v>
      </c>
      <c r="T583" s="5">
        <v>68</v>
      </c>
      <c r="U583" s="5">
        <v>88</v>
      </c>
      <c r="V583" s="5">
        <f t="shared" si="92"/>
        <v>279</v>
      </c>
      <c r="W583" s="5">
        <f t="shared" si="93"/>
        <v>69.75</v>
      </c>
      <c r="X583" s="5">
        <v>63</v>
      </c>
      <c r="Y583" s="5">
        <v>97</v>
      </c>
      <c r="Z583" s="5">
        <v>49</v>
      </c>
      <c r="AA583" s="5">
        <v>37</v>
      </c>
      <c r="AB583" s="5">
        <f t="shared" si="94"/>
        <v>246</v>
      </c>
      <c r="AC583" s="5">
        <f t="shared" si="95"/>
        <v>61.5</v>
      </c>
      <c r="AD583" s="5">
        <v>92</v>
      </c>
      <c r="AE583" s="5">
        <v>67</v>
      </c>
      <c r="AF583" s="5">
        <v>83</v>
      </c>
      <c r="AG583" s="5">
        <v>79</v>
      </c>
      <c r="AH583" s="5">
        <f t="shared" si="96"/>
        <v>321</v>
      </c>
      <c r="AI583" s="5">
        <f t="shared" si="97"/>
        <v>80.25</v>
      </c>
      <c r="AJ583" s="5">
        <v>80</v>
      </c>
      <c r="AK583" s="5">
        <v>81</v>
      </c>
      <c r="AL583" s="5">
        <v>95</v>
      </c>
      <c r="AM583" s="5">
        <v>65</v>
      </c>
      <c r="AN583" s="5">
        <f t="shared" si="98"/>
        <v>321</v>
      </c>
      <c r="AO583" s="5">
        <f t="shared" si="99"/>
        <v>80.25</v>
      </c>
      <c r="AP583" s="73"/>
      <c r="AQ583" s="111">
        <f>AVERAGE(Table6[[#This Row],[CA1_Average]],Table6[[#This Row],[CA2_Average]],Table6[[#This Row],[MID_Average]],Table6[[#This Row],[CA3_Average]])</f>
        <v>72.9375</v>
      </c>
    </row>
    <row r="584" spans="1:43" ht="30">
      <c r="A584" s="99" t="s">
        <v>1173</v>
      </c>
      <c r="B584" s="82" t="s">
        <v>1174</v>
      </c>
      <c r="C584" s="4" t="s">
        <v>11</v>
      </c>
      <c r="D584" s="4" t="s">
        <v>4047</v>
      </c>
      <c r="E584" s="5">
        <v>11102674</v>
      </c>
      <c r="F584" s="5">
        <v>6150093152</v>
      </c>
      <c r="G584" s="83" t="s">
        <v>4048</v>
      </c>
      <c r="H584" s="6">
        <v>7</v>
      </c>
      <c r="I584" s="84">
        <v>300</v>
      </c>
      <c r="J584" s="79">
        <v>236</v>
      </c>
      <c r="K584" s="85">
        <v>0.79</v>
      </c>
      <c r="L584" s="11">
        <v>65000</v>
      </c>
      <c r="M584" s="5">
        <v>50198</v>
      </c>
      <c r="N584" s="12">
        <f t="shared" si="90"/>
        <v>50500</v>
      </c>
      <c r="O584" s="12">
        <f t="shared" si="91"/>
        <v>14500</v>
      </c>
      <c r="P584" s="4" t="s">
        <v>1980</v>
      </c>
      <c r="Q584" s="4" t="s">
        <v>2536</v>
      </c>
      <c r="R584" s="5">
        <v>51</v>
      </c>
      <c r="S584" s="5">
        <v>45</v>
      </c>
      <c r="T584" s="5">
        <v>89</v>
      </c>
      <c r="U584" s="5">
        <v>92</v>
      </c>
      <c r="V584" s="5">
        <f t="shared" si="92"/>
        <v>277</v>
      </c>
      <c r="W584" s="5">
        <f t="shared" si="93"/>
        <v>69.25</v>
      </c>
      <c r="X584" s="5">
        <v>81</v>
      </c>
      <c r="Y584" s="5">
        <v>39</v>
      </c>
      <c r="Z584" s="5">
        <v>69</v>
      </c>
      <c r="AA584" s="5">
        <v>43</v>
      </c>
      <c r="AB584" s="5">
        <f t="shared" si="94"/>
        <v>232</v>
      </c>
      <c r="AC584" s="5">
        <f t="shared" si="95"/>
        <v>58</v>
      </c>
      <c r="AD584" s="5">
        <v>40</v>
      </c>
      <c r="AE584" s="5">
        <v>90</v>
      </c>
      <c r="AF584" s="5">
        <v>42</v>
      </c>
      <c r="AG584" s="5">
        <v>60</v>
      </c>
      <c r="AH584" s="5">
        <f t="shared" si="96"/>
        <v>232</v>
      </c>
      <c r="AI584" s="5">
        <f t="shared" si="97"/>
        <v>58</v>
      </c>
      <c r="AJ584" s="5">
        <v>59</v>
      </c>
      <c r="AK584" s="5">
        <v>41</v>
      </c>
      <c r="AL584" s="5">
        <v>63</v>
      </c>
      <c r="AM584" s="5">
        <v>46</v>
      </c>
      <c r="AN584" s="5">
        <f t="shared" si="98"/>
        <v>209</v>
      </c>
      <c r="AO584" s="5">
        <f t="shared" si="99"/>
        <v>52.25</v>
      </c>
      <c r="AP584" s="73"/>
      <c r="AQ584" s="111">
        <f>AVERAGE(Table6[[#This Row],[CA1_Average]],Table6[[#This Row],[CA2_Average]],Table6[[#This Row],[MID_Average]],Table6[[#This Row],[CA3_Average]])</f>
        <v>59.375</v>
      </c>
    </row>
    <row r="585" spans="1:43" ht="30">
      <c r="A585" s="99" t="s">
        <v>1175</v>
      </c>
      <c r="B585" s="82" t="s">
        <v>1176</v>
      </c>
      <c r="C585" s="4" t="s">
        <v>11</v>
      </c>
      <c r="D585" s="4" t="s">
        <v>4049</v>
      </c>
      <c r="E585" s="5">
        <v>11105791</v>
      </c>
      <c r="F585" s="5">
        <v>6154978494</v>
      </c>
      <c r="G585" s="83" t="s">
        <v>4050</v>
      </c>
      <c r="H585" s="6">
        <v>7</v>
      </c>
      <c r="I585" s="84">
        <v>300</v>
      </c>
      <c r="J585" s="79">
        <v>257</v>
      </c>
      <c r="K585" s="85">
        <v>0.86</v>
      </c>
      <c r="L585" s="11">
        <v>65000</v>
      </c>
      <c r="M585" s="5">
        <v>51320</v>
      </c>
      <c r="N585" s="12">
        <f t="shared" si="90"/>
        <v>51500</v>
      </c>
      <c r="O585" s="12">
        <f t="shared" si="91"/>
        <v>13500</v>
      </c>
      <c r="P585" s="4" t="s">
        <v>1982</v>
      </c>
      <c r="Q585" s="4" t="s">
        <v>2537</v>
      </c>
      <c r="R585" s="5">
        <v>60</v>
      </c>
      <c r="S585" s="5">
        <v>59</v>
      </c>
      <c r="T585" s="5">
        <v>38</v>
      </c>
      <c r="U585" s="5">
        <v>87</v>
      </c>
      <c r="V585" s="5">
        <f t="shared" si="92"/>
        <v>244</v>
      </c>
      <c r="W585" s="5">
        <f t="shared" si="93"/>
        <v>61</v>
      </c>
      <c r="X585" s="5">
        <v>72</v>
      </c>
      <c r="Y585" s="5">
        <v>40</v>
      </c>
      <c r="Z585" s="5">
        <v>53</v>
      </c>
      <c r="AA585" s="5">
        <v>73</v>
      </c>
      <c r="AB585" s="5">
        <f t="shared" si="94"/>
        <v>238</v>
      </c>
      <c r="AC585" s="5">
        <f t="shared" si="95"/>
        <v>59.5</v>
      </c>
      <c r="AD585" s="5">
        <v>36</v>
      </c>
      <c r="AE585" s="5">
        <v>40</v>
      </c>
      <c r="AF585" s="5">
        <v>64</v>
      </c>
      <c r="AG585" s="5">
        <v>94</v>
      </c>
      <c r="AH585" s="5">
        <f t="shared" si="96"/>
        <v>234</v>
      </c>
      <c r="AI585" s="5">
        <f t="shared" si="97"/>
        <v>58.5</v>
      </c>
      <c r="AJ585" s="5">
        <v>50</v>
      </c>
      <c r="AK585" s="5">
        <v>61</v>
      </c>
      <c r="AL585" s="5">
        <v>56</v>
      </c>
      <c r="AM585" s="5">
        <v>46</v>
      </c>
      <c r="AN585" s="5">
        <f t="shared" si="98"/>
        <v>213</v>
      </c>
      <c r="AO585" s="5">
        <f t="shared" si="99"/>
        <v>53.25</v>
      </c>
      <c r="AP585" s="73"/>
      <c r="AQ585" s="111">
        <f>AVERAGE(Table6[[#This Row],[CA1_Average]],Table6[[#This Row],[CA2_Average]],Table6[[#This Row],[MID_Average]],Table6[[#This Row],[CA3_Average]])</f>
        <v>58.0625</v>
      </c>
    </row>
    <row r="586" spans="1:43" ht="30">
      <c r="A586" s="99" t="s">
        <v>1177</v>
      </c>
      <c r="B586" s="82" t="s">
        <v>1178</v>
      </c>
      <c r="C586" s="4" t="s">
        <v>11</v>
      </c>
      <c r="D586" s="4" t="s">
        <v>4051</v>
      </c>
      <c r="E586" s="5">
        <v>11101413</v>
      </c>
      <c r="F586" s="5">
        <v>6156908564</v>
      </c>
      <c r="G586" s="83" t="s">
        <v>4052</v>
      </c>
      <c r="H586" s="6">
        <v>7</v>
      </c>
      <c r="I586" s="84">
        <v>300</v>
      </c>
      <c r="J586" s="79">
        <v>220</v>
      </c>
      <c r="K586" s="85">
        <v>0.73</v>
      </c>
      <c r="L586" s="11">
        <v>65000</v>
      </c>
      <c r="M586" s="5">
        <v>57314</v>
      </c>
      <c r="N586" s="12">
        <f t="shared" si="90"/>
        <v>57500</v>
      </c>
      <c r="O586" s="12">
        <f t="shared" si="91"/>
        <v>7500</v>
      </c>
      <c r="P586" s="4" t="s">
        <v>2013</v>
      </c>
      <c r="Q586" s="4" t="s">
        <v>2538</v>
      </c>
      <c r="R586" s="5">
        <v>93</v>
      </c>
      <c r="S586" s="5">
        <v>38</v>
      </c>
      <c r="T586" s="5">
        <v>44</v>
      </c>
      <c r="U586" s="5">
        <v>73</v>
      </c>
      <c r="V586" s="5">
        <f t="shared" si="92"/>
        <v>248</v>
      </c>
      <c r="W586" s="5">
        <f t="shared" si="93"/>
        <v>62</v>
      </c>
      <c r="X586" s="5">
        <v>62</v>
      </c>
      <c r="Y586" s="5">
        <v>57</v>
      </c>
      <c r="Z586" s="5">
        <v>47</v>
      </c>
      <c r="AA586" s="5">
        <v>97</v>
      </c>
      <c r="AB586" s="5">
        <f t="shared" si="94"/>
        <v>263</v>
      </c>
      <c r="AC586" s="5">
        <f t="shared" si="95"/>
        <v>65.75</v>
      </c>
      <c r="AD586" s="5">
        <v>61</v>
      </c>
      <c r="AE586" s="5">
        <v>94</v>
      </c>
      <c r="AF586" s="5">
        <v>97</v>
      </c>
      <c r="AG586" s="5">
        <v>87</v>
      </c>
      <c r="AH586" s="5">
        <f t="shared" si="96"/>
        <v>339</v>
      </c>
      <c r="AI586" s="5">
        <f t="shared" si="97"/>
        <v>84.75</v>
      </c>
      <c r="AJ586" s="5">
        <v>45</v>
      </c>
      <c r="AK586" s="5">
        <v>83</v>
      </c>
      <c r="AL586" s="5">
        <v>76</v>
      </c>
      <c r="AM586" s="5">
        <v>92</v>
      </c>
      <c r="AN586" s="5">
        <f t="shared" si="98"/>
        <v>296</v>
      </c>
      <c r="AO586" s="5">
        <f t="shared" si="99"/>
        <v>74</v>
      </c>
      <c r="AP586" s="73"/>
      <c r="AQ586" s="111">
        <f>AVERAGE(Table6[[#This Row],[CA1_Average]],Table6[[#This Row],[CA2_Average]],Table6[[#This Row],[MID_Average]],Table6[[#This Row],[CA3_Average]])</f>
        <v>71.625</v>
      </c>
    </row>
    <row r="587" spans="1:43" ht="30">
      <c r="A587" s="99" t="s">
        <v>1179</v>
      </c>
      <c r="B587" s="82" t="s">
        <v>1180</v>
      </c>
      <c r="C587" s="4" t="s">
        <v>11</v>
      </c>
      <c r="D587" s="4" t="s">
        <v>4053</v>
      </c>
      <c r="E587" s="5">
        <v>11102465</v>
      </c>
      <c r="F587" s="5">
        <v>6161669908</v>
      </c>
      <c r="G587" s="83" t="s">
        <v>4054</v>
      </c>
      <c r="H587" s="6">
        <v>7</v>
      </c>
      <c r="I587" s="84">
        <v>300</v>
      </c>
      <c r="J587" s="79">
        <v>198</v>
      </c>
      <c r="K587" s="85">
        <v>0.66</v>
      </c>
      <c r="L587" s="11">
        <v>65000</v>
      </c>
      <c r="M587" s="5">
        <v>51055</v>
      </c>
      <c r="N587" s="12">
        <f t="shared" si="90"/>
        <v>51500</v>
      </c>
      <c r="O587" s="12">
        <f t="shared" si="91"/>
        <v>13500</v>
      </c>
      <c r="P587" s="4" t="s">
        <v>2015</v>
      </c>
      <c r="Q587" s="4" t="s">
        <v>2539</v>
      </c>
      <c r="R587" s="5">
        <v>83</v>
      </c>
      <c r="S587" s="5">
        <v>97</v>
      </c>
      <c r="T587" s="5">
        <v>36</v>
      </c>
      <c r="U587" s="5">
        <v>50</v>
      </c>
      <c r="V587" s="5">
        <f t="shared" si="92"/>
        <v>266</v>
      </c>
      <c r="W587" s="5">
        <f t="shared" si="93"/>
        <v>66.5</v>
      </c>
      <c r="X587" s="5">
        <v>36</v>
      </c>
      <c r="Y587" s="5">
        <v>66</v>
      </c>
      <c r="Z587" s="5">
        <v>67</v>
      </c>
      <c r="AA587" s="5">
        <v>52</v>
      </c>
      <c r="AB587" s="5">
        <f t="shared" si="94"/>
        <v>221</v>
      </c>
      <c r="AC587" s="5">
        <f t="shared" si="95"/>
        <v>55.25</v>
      </c>
      <c r="AD587" s="5">
        <v>87</v>
      </c>
      <c r="AE587" s="5">
        <v>83</v>
      </c>
      <c r="AF587" s="5">
        <v>96</v>
      </c>
      <c r="AG587" s="5">
        <v>55</v>
      </c>
      <c r="AH587" s="5">
        <f t="shared" si="96"/>
        <v>321</v>
      </c>
      <c r="AI587" s="5">
        <f t="shared" si="97"/>
        <v>80.25</v>
      </c>
      <c r="AJ587" s="5">
        <v>44</v>
      </c>
      <c r="AK587" s="5">
        <v>86</v>
      </c>
      <c r="AL587" s="5">
        <v>66</v>
      </c>
      <c r="AM587" s="5">
        <v>67</v>
      </c>
      <c r="AN587" s="5">
        <f t="shared" si="98"/>
        <v>263</v>
      </c>
      <c r="AO587" s="5">
        <f t="shared" si="99"/>
        <v>65.75</v>
      </c>
      <c r="AP587" s="73"/>
      <c r="AQ587" s="111">
        <f>AVERAGE(Table6[[#This Row],[CA1_Average]],Table6[[#This Row],[CA2_Average]],Table6[[#This Row],[MID_Average]],Table6[[#This Row],[CA3_Average]])</f>
        <v>66.9375</v>
      </c>
    </row>
    <row r="588" spans="1:43" ht="30">
      <c r="A588" s="99" t="s">
        <v>1181</v>
      </c>
      <c r="B588" s="82" t="s">
        <v>1182</v>
      </c>
      <c r="C588" s="4" t="s">
        <v>11</v>
      </c>
      <c r="D588" s="4" t="s">
        <v>4055</v>
      </c>
      <c r="E588" s="5">
        <v>11101580</v>
      </c>
      <c r="F588" s="5">
        <v>6165221522</v>
      </c>
      <c r="G588" s="83" t="s">
        <v>4056</v>
      </c>
      <c r="H588" s="6">
        <v>7</v>
      </c>
      <c r="I588" s="84">
        <v>300</v>
      </c>
      <c r="J588" s="79">
        <v>232</v>
      </c>
      <c r="K588" s="85">
        <v>0.77</v>
      </c>
      <c r="L588" s="11">
        <v>65000</v>
      </c>
      <c r="M588" s="5">
        <v>54509</v>
      </c>
      <c r="N588" s="12">
        <f t="shared" si="90"/>
        <v>55000</v>
      </c>
      <c r="O588" s="12">
        <f t="shared" si="91"/>
        <v>10000</v>
      </c>
      <c r="P588" s="4" t="s">
        <v>2209</v>
      </c>
      <c r="Q588" s="4" t="s">
        <v>2540</v>
      </c>
      <c r="R588" s="5">
        <v>87</v>
      </c>
      <c r="S588" s="5">
        <v>58</v>
      </c>
      <c r="T588" s="5">
        <v>75</v>
      </c>
      <c r="U588" s="5">
        <v>78</v>
      </c>
      <c r="V588" s="5">
        <f t="shared" si="92"/>
        <v>298</v>
      </c>
      <c r="W588" s="5">
        <f t="shared" si="93"/>
        <v>74.5</v>
      </c>
      <c r="X588" s="5">
        <v>67</v>
      </c>
      <c r="Y588" s="5">
        <v>43</v>
      </c>
      <c r="Z588" s="5">
        <v>78</v>
      </c>
      <c r="AA588" s="5">
        <v>82</v>
      </c>
      <c r="AB588" s="5">
        <f t="shared" si="94"/>
        <v>270</v>
      </c>
      <c r="AC588" s="5">
        <f t="shared" si="95"/>
        <v>67.5</v>
      </c>
      <c r="AD588" s="5">
        <v>77</v>
      </c>
      <c r="AE588" s="5">
        <v>51</v>
      </c>
      <c r="AF588" s="5">
        <v>84</v>
      </c>
      <c r="AG588" s="5">
        <v>40</v>
      </c>
      <c r="AH588" s="5">
        <f t="shared" si="96"/>
        <v>252</v>
      </c>
      <c r="AI588" s="5">
        <f t="shared" si="97"/>
        <v>63</v>
      </c>
      <c r="AJ588" s="5">
        <v>88</v>
      </c>
      <c r="AK588" s="5">
        <v>53</v>
      </c>
      <c r="AL588" s="5">
        <v>40</v>
      </c>
      <c r="AM588" s="5">
        <v>72</v>
      </c>
      <c r="AN588" s="5">
        <f t="shared" si="98"/>
        <v>253</v>
      </c>
      <c r="AO588" s="5">
        <f t="shared" si="99"/>
        <v>63.25</v>
      </c>
      <c r="AP588" s="73"/>
      <c r="AQ588" s="111">
        <f>AVERAGE(Table6[[#This Row],[CA1_Average]],Table6[[#This Row],[CA2_Average]],Table6[[#This Row],[MID_Average]],Table6[[#This Row],[CA3_Average]])</f>
        <v>67.0625</v>
      </c>
    </row>
    <row r="589" spans="1:43" ht="30">
      <c r="A589" s="99" t="s">
        <v>1183</v>
      </c>
      <c r="B589" s="82" t="s">
        <v>1184</v>
      </c>
      <c r="C589" s="4" t="s">
        <v>11</v>
      </c>
      <c r="D589" s="4" t="s">
        <v>4057</v>
      </c>
      <c r="E589" s="5">
        <v>11106780</v>
      </c>
      <c r="F589" s="5">
        <v>6169175465</v>
      </c>
      <c r="G589" s="83" t="s">
        <v>4058</v>
      </c>
      <c r="H589" s="6">
        <v>7</v>
      </c>
      <c r="I589" s="84">
        <v>300</v>
      </c>
      <c r="J589" s="79">
        <v>275</v>
      </c>
      <c r="K589" s="85">
        <v>0.92</v>
      </c>
      <c r="L589" s="11">
        <v>65000</v>
      </c>
      <c r="M589" s="5">
        <v>52747</v>
      </c>
      <c r="N589" s="12">
        <f t="shared" si="90"/>
        <v>53000</v>
      </c>
      <c r="O589" s="12">
        <f t="shared" si="91"/>
        <v>12000</v>
      </c>
      <c r="P589" s="4" t="s">
        <v>2058</v>
      </c>
      <c r="Q589" s="4" t="s">
        <v>2541</v>
      </c>
      <c r="R589" s="5">
        <v>95</v>
      </c>
      <c r="S589" s="5">
        <v>84</v>
      </c>
      <c r="T589" s="5">
        <v>98</v>
      </c>
      <c r="U589" s="5">
        <v>81</v>
      </c>
      <c r="V589" s="5">
        <f t="shared" si="92"/>
        <v>358</v>
      </c>
      <c r="W589" s="5">
        <f t="shared" si="93"/>
        <v>89.5</v>
      </c>
      <c r="X589" s="5">
        <v>65</v>
      </c>
      <c r="Y589" s="5">
        <v>71</v>
      </c>
      <c r="Z589" s="5">
        <v>62</v>
      </c>
      <c r="AA589" s="5">
        <v>65</v>
      </c>
      <c r="AB589" s="5">
        <f t="shared" si="94"/>
        <v>263</v>
      </c>
      <c r="AC589" s="5">
        <f t="shared" si="95"/>
        <v>65.75</v>
      </c>
      <c r="AD589" s="5">
        <v>56</v>
      </c>
      <c r="AE589" s="5">
        <v>70</v>
      </c>
      <c r="AF589" s="5">
        <v>89</v>
      </c>
      <c r="AG589" s="5">
        <v>77</v>
      </c>
      <c r="AH589" s="5">
        <f t="shared" si="96"/>
        <v>292</v>
      </c>
      <c r="AI589" s="5">
        <f t="shared" si="97"/>
        <v>73</v>
      </c>
      <c r="AJ589" s="5">
        <v>94</v>
      </c>
      <c r="AK589" s="5">
        <v>74</v>
      </c>
      <c r="AL589" s="5">
        <v>43</v>
      </c>
      <c r="AM589" s="5">
        <v>76</v>
      </c>
      <c r="AN589" s="5">
        <f t="shared" si="98"/>
        <v>287</v>
      </c>
      <c r="AO589" s="5">
        <f t="shared" si="99"/>
        <v>71.75</v>
      </c>
      <c r="AP589" s="73"/>
      <c r="AQ589" s="111">
        <f>AVERAGE(Table6[[#This Row],[CA1_Average]],Table6[[#This Row],[CA2_Average]],Table6[[#This Row],[MID_Average]],Table6[[#This Row],[CA3_Average]])</f>
        <v>75</v>
      </c>
    </row>
    <row r="590" spans="1:43" ht="30">
      <c r="A590" s="99" t="s">
        <v>1185</v>
      </c>
      <c r="B590" s="82" t="s">
        <v>1186</v>
      </c>
      <c r="C590" s="4" t="s">
        <v>11</v>
      </c>
      <c r="D590" s="4" t="s">
        <v>4059</v>
      </c>
      <c r="E590" s="5">
        <v>11101894</v>
      </c>
      <c r="F590" s="5">
        <v>6189453904</v>
      </c>
      <c r="G590" s="83" t="s">
        <v>4060</v>
      </c>
      <c r="H590" s="6">
        <v>7</v>
      </c>
      <c r="I590" s="84">
        <v>300</v>
      </c>
      <c r="J590" s="79">
        <v>195</v>
      </c>
      <c r="K590" s="85">
        <v>0.65</v>
      </c>
      <c r="L590" s="11">
        <v>65000</v>
      </c>
      <c r="M590" s="5">
        <v>55410</v>
      </c>
      <c r="N590" s="12">
        <f t="shared" si="90"/>
        <v>55500</v>
      </c>
      <c r="O590" s="12">
        <f t="shared" si="91"/>
        <v>9500</v>
      </c>
      <c r="P590" s="4" t="s">
        <v>2087</v>
      </c>
      <c r="Q590" s="4" t="s">
        <v>2542</v>
      </c>
      <c r="R590" s="5">
        <v>55</v>
      </c>
      <c r="S590" s="5">
        <v>96</v>
      </c>
      <c r="T590" s="5">
        <v>44</v>
      </c>
      <c r="U590" s="5">
        <v>90</v>
      </c>
      <c r="V590" s="5">
        <f t="shared" si="92"/>
        <v>285</v>
      </c>
      <c r="W590" s="5">
        <f t="shared" si="93"/>
        <v>71.25</v>
      </c>
      <c r="X590" s="5">
        <v>53</v>
      </c>
      <c r="Y590" s="5">
        <v>39</v>
      </c>
      <c r="Z590" s="5">
        <v>85</v>
      </c>
      <c r="AA590" s="5">
        <v>94</v>
      </c>
      <c r="AB590" s="5">
        <f t="shared" si="94"/>
        <v>271</v>
      </c>
      <c r="AC590" s="5">
        <f t="shared" si="95"/>
        <v>67.75</v>
      </c>
      <c r="AD590" s="5">
        <v>71</v>
      </c>
      <c r="AE590" s="5">
        <v>69</v>
      </c>
      <c r="AF590" s="5">
        <v>58</v>
      </c>
      <c r="AG590" s="5">
        <v>61</v>
      </c>
      <c r="AH590" s="5">
        <f t="shared" si="96"/>
        <v>259</v>
      </c>
      <c r="AI590" s="5">
        <f t="shared" si="97"/>
        <v>64.75</v>
      </c>
      <c r="AJ590" s="5">
        <v>74</v>
      </c>
      <c r="AK590" s="5">
        <v>90</v>
      </c>
      <c r="AL590" s="5">
        <v>78</v>
      </c>
      <c r="AM590" s="5">
        <v>52</v>
      </c>
      <c r="AN590" s="5">
        <f t="shared" si="98"/>
        <v>294</v>
      </c>
      <c r="AO590" s="5">
        <f t="shared" si="99"/>
        <v>73.5</v>
      </c>
      <c r="AP590" s="73"/>
      <c r="AQ590" s="111">
        <f>AVERAGE(Table6[[#This Row],[CA1_Average]],Table6[[#This Row],[CA2_Average]],Table6[[#This Row],[MID_Average]],Table6[[#This Row],[CA3_Average]])</f>
        <v>69.3125</v>
      </c>
    </row>
    <row r="591" spans="1:43" ht="30">
      <c r="A591" s="99" t="s">
        <v>1187</v>
      </c>
      <c r="B591" s="82" t="s">
        <v>1188</v>
      </c>
      <c r="C591" s="4" t="s">
        <v>11</v>
      </c>
      <c r="D591" s="4" t="s">
        <v>4061</v>
      </c>
      <c r="E591" s="5">
        <v>11102125</v>
      </c>
      <c r="F591" s="5">
        <v>6220648854</v>
      </c>
      <c r="G591" s="83" t="s">
        <v>4062</v>
      </c>
      <c r="H591" s="6">
        <v>7</v>
      </c>
      <c r="I591" s="84">
        <v>300</v>
      </c>
      <c r="J591" s="79">
        <v>243</v>
      </c>
      <c r="K591" s="85">
        <v>0.81</v>
      </c>
      <c r="L591" s="11">
        <v>65000</v>
      </c>
      <c r="M591" s="5">
        <v>51697</v>
      </c>
      <c r="N591" s="12">
        <f t="shared" si="90"/>
        <v>52000</v>
      </c>
      <c r="O591" s="12">
        <f t="shared" si="91"/>
        <v>13000</v>
      </c>
      <c r="P591" s="4" t="s">
        <v>1902</v>
      </c>
      <c r="Q591" s="4" t="s">
        <v>2543</v>
      </c>
      <c r="R591" s="5">
        <v>76</v>
      </c>
      <c r="S591" s="5">
        <v>75</v>
      </c>
      <c r="T591" s="5">
        <v>83</v>
      </c>
      <c r="U591" s="5">
        <v>67</v>
      </c>
      <c r="V591" s="5">
        <f t="shared" si="92"/>
        <v>301</v>
      </c>
      <c r="W591" s="5">
        <f t="shared" si="93"/>
        <v>75.25</v>
      </c>
      <c r="X591" s="5">
        <v>86</v>
      </c>
      <c r="Y591" s="5">
        <v>40</v>
      </c>
      <c r="Z591" s="5">
        <v>75</v>
      </c>
      <c r="AA591" s="5">
        <v>37</v>
      </c>
      <c r="AB591" s="5">
        <f t="shared" si="94"/>
        <v>238</v>
      </c>
      <c r="AC591" s="5">
        <f t="shared" si="95"/>
        <v>59.5</v>
      </c>
      <c r="AD591" s="5">
        <v>63</v>
      </c>
      <c r="AE591" s="5">
        <v>96</v>
      </c>
      <c r="AF591" s="5">
        <v>85</v>
      </c>
      <c r="AG591" s="5">
        <v>72</v>
      </c>
      <c r="AH591" s="5">
        <f t="shared" si="96"/>
        <v>316</v>
      </c>
      <c r="AI591" s="5">
        <f t="shared" si="97"/>
        <v>79</v>
      </c>
      <c r="AJ591" s="5">
        <v>50</v>
      </c>
      <c r="AK591" s="5">
        <v>35</v>
      </c>
      <c r="AL591" s="5">
        <v>73</v>
      </c>
      <c r="AM591" s="5">
        <v>61</v>
      </c>
      <c r="AN591" s="5">
        <f t="shared" si="98"/>
        <v>219</v>
      </c>
      <c r="AO591" s="5">
        <f t="shared" si="99"/>
        <v>54.75</v>
      </c>
      <c r="AP591" s="73"/>
      <c r="AQ591" s="111">
        <f>AVERAGE(Table6[[#This Row],[CA1_Average]],Table6[[#This Row],[CA2_Average]],Table6[[#This Row],[MID_Average]],Table6[[#This Row],[CA3_Average]])</f>
        <v>67.125</v>
      </c>
    </row>
    <row r="592" spans="1:43" ht="30">
      <c r="A592" s="99" t="s">
        <v>1189</v>
      </c>
      <c r="B592" s="82" t="s">
        <v>1190</v>
      </c>
      <c r="C592" s="4" t="s">
        <v>11</v>
      </c>
      <c r="D592" s="4" t="s">
        <v>4063</v>
      </c>
      <c r="E592" s="5">
        <v>11101607</v>
      </c>
      <c r="F592" s="5">
        <v>6220671662</v>
      </c>
      <c r="G592" s="83" t="s">
        <v>4064</v>
      </c>
      <c r="H592" s="6">
        <v>7</v>
      </c>
      <c r="I592" s="84">
        <v>300</v>
      </c>
      <c r="J592" s="79">
        <v>262</v>
      </c>
      <c r="K592" s="85">
        <v>0.87</v>
      </c>
      <c r="L592" s="11">
        <v>65000</v>
      </c>
      <c r="M592" s="5">
        <v>50512</v>
      </c>
      <c r="N592" s="12">
        <f t="shared" si="90"/>
        <v>51000</v>
      </c>
      <c r="O592" s="12">
        <f t="shared" si="91"/>
        <v>14000</v>
      </c>
      <c r="P592" s="4" t="s">
        <v>1866</v>
      </c>
      <c r="Q592" s="4" t="s">
        <v>2544</v>
      </c>
      <c r="R592" s="5">
        <v>79</v>
      </c>
      <c r="S592" s="5">
        <v>66</v>
      </c>
      <c r="T592" s="5">
        <v>55</v>
      </c>
      <c r="U592" s="5">
        <v>94</v>
      </c>
      <c r="V592" s="5">
        <f t="shared" si="92"/>
        <v>294</v>
      </c>
      <c r="W592" s="5">
        <f t="shared" si="93"/>
        <v>73.5</v>
      </c>
      <c r="X592" s="5">
        <v>61</v>
      </c>
      <c r="Y592" s="5">
        <v>65</v>
      </c>
      <c r="Z592" s="5">
        <v>97</v>
      </c>
      <c r="AA592" s="5">
        <v>66</v>
      </c>
      <c r="AB592" s="5">
        <f t="shared" si="94"/>
        <v>289</v>
      </c>
      <c r="AC592" s="5">
        <f t="shared" si="95"/>
        <v>72.25</v>
      </c>
      <c r="AD592" s="5">
        <v>87</v>
      </c>
      <c r="AE592" s="5">
        <v>72</v>
      </c>
      <c r="AF592" s="5">
        <v>70</v>
      </c>
      <c r="AG592" s="5">
        <v>79</v>
      </c>
      <c r="AH592" s="5">
        <f t="shared" si="96"/>
        <v>308</v>
      </c>
      <c r="AI592" s="5">
        <f t="shared" si="97"/>
        <v>77</v>
      </c>
      <c r="AJ592" s="5">
        <v>91</v>
      </c>
      <c r="AK592" s="5">
        <v>63</v>
      </c>
      <c r="AL592" s="5">
        <v>87</v>
      </c>
      <c r="AM592" s="5">
        <v>81</v>
      </c>
      <c r="AN592" s="5">
        <f t="shared" si="98"/>
        <v>322</v>
      </c>
      <c r="AO592" s="5">
        <f t="shared" si="99"/>
        <v>80.5</v>
      </c>
      <c r="AP592" s="73"/>
      <c r="AQ592" s="111">
        <f>AVERAGE(Table6[[#This Row],[CA1_Average]],Table6[[#This Row],[CA2_Average]],Table6[[#This Row],[MID_Average]],Table6[[#This Row],[CA3_Average]])</f>
        <v>75.8125</v>
      </c>
    </row>
    <row r="593" spans="1:43" ht="30">
      <c r="A593" s="99" t="s">
        <v>1191</v>
      </c>
      <c r="B593" s="82" t="s">
        <v>1192</v>
      </c>
      <c r="C593" s="4" t="s">
        <v>11</v>
      </c>
      <c r="D593" s="4" t="s">
        <v>4065</v>
      </c>
      <c r="E593" s="5">
        <v>11101220</v>
      </c>
      <c r="F593" s="5">
        <v>6229300134</v>
      </c>
      <c r="G593" s="83" t="s">
        <v>4066</v>
      </c>
      <c r="H593" s="6">
        <v>7</v>
      </c>
      <c r="I593" s="84">
        <v>300</v>
      </c>
      <c r="J593" s="79">
        <v>219</v>
      </c>
      <c r="K593" s="85">
        <v>0.73</v>
      </c>
      <c r="L593" s="11">
        <v>65000</v>
      </c>
      <c r="M593" s="5">
        <v>50930</v>
      </c>
      <c r="N593" s="12">
        <f t="shared" si="90"/>
        <v>51000</v>
      </c>
      <c r="O593" s="12">
        <f t="shared" si="91"/>
        <v>14000</v>
      </c>
      <c r="P593" s="4" t="s">
        <v>1908</v>
      </c>
      <c r="Q593" s="4" t="s">
        <v>2545</v>
      </c>
      <c r="R593" s="5">
        <v>63</v>
      </c>
      <c r="S593" s="5">
        <v>84</v>
      </c>
      <c r="T593" s="5">
        <v>89</v>
      </c>
      <c r="U593" s="5">
        <v>86</v>
      </c>
      <c r="V593" s="5">
        <f t="shared" si="92"/>
        <v>322</v>
      </c>
      <c r="W593" s="5">
        <f t="shared" si="93"/>
        <v>80.5</v>
      </c>
      <c r="X593" s="5">
        <v>39</v>
      </c>
      <c r="Y593" s="5">
        <v>65</v>
      </c>
      <c r="Z593" s="5">
        <v>77</v>
      </c>
      <c r="AA593" s="5">
        <v>50</v>
      </c>
      <c r="AB593" s="5">
        <f t="shared" si="94"/>
        <v>231</v>
      </c>
      <c r="AC593" s="5">
        <f t="shared" si="95"/>
        <v>57.75</v>
      </c>
      <c r="AD593" s="5">
        <v>69</v>
      </c>
      <c r="AE593" s="5">
        <v>60</v>
      </c>
      <c r="AF593" s="5">
        <v>94</v>
      </c>
      <c r="AG593" s="5">
        <v>79</v>
      </c>
      <c r="AH593" s="5">
        <f t="shared" si="96"/>
        <v>302</v>
      </c>
      <c r="AI593" s="5">
        <f t="shared" si="97"/>
        <v>75.5</v>
      </c>
      <c r="AJ593" s="5">
        <v>39</v>
      </c>
      <c r="AK593" s="5">
        <v>62</v>
      </c>
      <c r="AL593" s="5">
        <v>39</v>
      </c>
      <c r="AM593" s="5">
        <v>63</v>
      </c>
      <c r="AN593" s="5">
        <f t="shared" si="98"/>
        <v>203</v>
      </c>
      <c r="AO593" s="5">
        <f t="shared" si="99"/>
        <v>50.75</v>
      </c>
      <c r="AP593" s="73"/>
      <c r="AQ593" s="111">
        <f>AVERAGE(Table6[[#This Row],[CA1_Average]],Table6[[#This Row],[CA2_Average]],Table6[[#This Row],[MID_Average]],Table6[[#This Row],[CA3_Average]])</f>
        <v>66.125</v>
      </c>
    </row>
    <row r="594" spans="1:43" ht="30">
      <c r="A594" s="99" t="s">
        <v>1193</v>
      </c>
      <c r="B594" s="82" t="s">
        <v>1194</v>
      </c>
      <c r="C594" s="4" t="s">
        <v>11</v>
      </c>
      <c r="D594" s="4" t="s">
        <v>4067</v>
      </c>
      <c r="E594" s="5">
        <v>11103739</v>
      </c>
      <c r="F594" s="5">
        <v>6276759707</v>
      </c>
      <c r="G594" s="83" t="s">
        <v>4068</v>
      </c>
      <c r="H594" s="6">
        <v>7</v>
      </c>
      <c r="I594" s="84">
        <v>300</v>
      </c>
      <c r="J594" s="79">
        <v>199</v>
      </c>
      <c r="K594" s="85">
        <v>0.66</v>
      </c>
      <c r="L594" s="11">
        <v>65000</v>
      </c>
      <c r="M594" s="5">
        <v>58334</v>
      </c>
      <c r="N594" s="12">
        <f t="shared" si="90"/>
        <v>58500</v>
      </c>
      <c r="O594" s="12">
        <f t="shared" si="91"/>
        <v>6500</v>
      </c>
      <c r="P594" s="4" t="s">
        <v>1912</v>
      </c>
      <c r="Q594" s="4" t="s">
        <v>2546</v>
      </c>
      <c r="R594" s="5">
        <v>52</v>
      </c>
      <c r="S594" s="5">
        <v>83</v>
      </c>
      <c r="T594" s="5">
        <v>80</v>
      </c>
      <c r="U594" s="5">
        <v>96</v>
      </c>
      <c r="V594" s="5">
        <f t="shared" si="92"/>
        <v>311</v>
      </c>
      <c r="W594" s="5">
        <f t="shared" si="93"/>
        <v>77.75</v>
      </c>
      <c r="X594" s="5">
        <v>53</v>
      </c>
      <c r="Y594" s="5">
        <v>56</v>
      </c>
      <c r="Z594" s="5">
        <v>76</v>
      </c>
      <c r="AA594" s="5">
        <v>69</v>
      </c>
      <c r="AB594" s="5">
        <f t="shared" si="94"/>
        <v>254</v>
      </c>
      <c r="AC594" s="5">
        <f t="shared" si="95"/>
        <v>63.5</v>
      </c>
      <c r="AD594" s="5">
        <v>48</v>
      </c>
      <c r="AE594" s="5">
        <v>77</v>
      </c>
      <c r="AF594" s="5">
        <v>67</v>
      </c>
      <c r="AG594" s="5">
        <v>84</v>
      </c>
      <c r="AH594" s="5">
        <f t="shared" si="96"/>
        <v>276</v>
      </c>
      <c r="AI594" s="5">
        <f t="shared" si="97"/>
        <v>69</v>
      </c>
      <c r="AJ594" s="5">
        <v>44</v>
      </c>
      <c r="AK594" s="5">
        <v>60</v>
      </c>
      <c r="AL594" s="5">
        <v>64</v>
      </c>
      <c r="AM594" s="5">
        <v>82</v>
      </c>
      <c r="AN594" s="5">
        <f t="shared" si="98"/>
        <v>250</v>
      </c>
      <c r="AO594" s="5">
        <f t="shared" si="99"/>
        <v>62.5</v>
      </c>
      <c r="AP594" s="73"/>
      <c r="AQ594" s="111">
        <f>AVERAGE(Table6[[#This Row],[CA1_Average]],Table6[[#This Row],[CA2_Average]],Table6[[#This Row],[MID_Average]],Table6[[#This Row],[CA3_Average]])</f>
        <v>68.1875</v>
      </c>
    </row>
    <row r="595" spans="1:43" ht="30">
      <c r="A595" s="99" t="s">
        <v>1195</v>
      </c>
      <c r="B595" s="82" t="s">
        <v>1196</v>
      </c>
      <c r="C595" s="4" t="s">
        <v>11</v>
      </c>
      <c r="D595" s="4" t="s">
        <v>4019</v>
      </c>
      <c r="E595" s="5">
        <v>11100153</v>
      </c>
      <c r="F595" s="5">
        <v>6286052054</v>
      </c>
      <c r="G595" s="83" t="s">
        <v>4069</v>
      </c>
      <c r="H595" s="6">
        <v>7</v>
      </c>
      <c r="I595" s="84">
        <v>300</v>
      </c>
      <c r="J595" s="79">
        <v>257</v>
      </c>
      <c r="K595" s="85">
        <v>0.86</v>
      </c>
      <c r="L595" s="11">
        <v>65000</v>
      </c>
      <c r="M595" s="5">
        <v>58362</v>
      </c>
      <c r="N595" s="12">
        <f t="shared" si="90"/>
        <v>58500</v>
      </c>
      <c r="O595" s="12">
        <f t="shared" si="91"/>
        <v>6500</v>
      </c>
      <c r="P595" s="4" t="s">
        <v>2186</v>
      </c>
      <c r="Q595" s="4" t="s">
        <v>2547</v>
      </c>
      <c r="R595" s="5">
        <v>95</v>
      </c>
      <c r="S595" s="5">
        <v>50</v>
      </c>
      <c r="T595" s="5">
        <v>57</v>
      </c>
      <c r="U595" s="5">
        <v>51</v>
      </c>
      <c r="V595" s="5">
        <f t="shared" si="92"/>
        <v>253</v>
      </c>
      <c r="W595" s="5">
        <f t="shared" si="93"/>
        <v>63.25</v>
      </c>
      <c r="X595" s="5">
        <v>38</v>
      </c>
      <c r="Y595" s="5">
        <v>69</v>
      </c>
      <c r="Z595" s="5">
        <v>99</v>
      </c>
      <c r="AA595" s="5">
        <v>73</v>
      </c>
      <c r="AB595" s="5">
        <f t="shared" si="94"/>
        <v>279</v>
      </c>
      <c r="AC595" s="5">
        <f t="shared" si="95"/>
        <v>69.75</v>
      </c>
      <c r="AD595" s="5">
        <v>71</v>
      </c>
      <c r="AE595" s="5">
        <v>73</v>
      </c>
      <c r="AF595" s="5">
        <v>72</v>
      </c>
      <c r="AG595" s="5">
        <v>82</v>
      </c>
      <c r="AH595" s="5">
        <f t="shared" si="96"/>
        <v>298</v>
      </c>
      <c r="AI595" s="5">
        <f t="shared" si="97"/>
        <v>74.5</v>
      </c>
      <c r="AJ595" s="5">
        <v>74</v>
      </c>
      <c r="AK595" s="5">
        <v>93</v>
      </c>
      <c r="AL595" s="5">
        <v>35</v>
      </c>
      <c r="AM595" s="5">
        <v>62</v>
      </c>
      <c r="AN595" s="5">
        <f t="shared" si="98"/>
        <v>264</v>
      </c>
      <c r="AO595" s="5">
        <f t="shared" si="99"/>
        <v>66</v>
      </c>
      <c r="AP595" s="73"/>
      <c r="AQ595" s="111">
        <f>AVERAGE(Table6[[#This Row],[CA1_Average]],Table6[[#This Row],[CA2_Average]],Table6[[#This Row],[MID_Average]],Table6[[#This Row],[CA3_Average]])</f>
        <v>68.375</v>
      </c>
    </row>
    <row r="596" spans="1:43" ht="30">
      <c r="A596" s="99" t="s">
        <v>1197</v>
      </c>
      <c r="B596" s="82" t="s">
        <v>1198</v>
      </c>
      <c r="C596" s="4" t="s">
        <v>14</v>
      </c>
      <c r="D596" s="4" t="s">
        <v>4070</v>
      </c>
      <c r="E596" s="5">
        <v>11104993</v>
      </c>
      <c r="F596" s="5">
        <v>6316743090</v>
      </c>
      <c r="G596" s="83" t="s">
        <v>4071</v>
      </c>
      <c r="H596" s="6">
        <v>7</v>
      </c>
      <c r="I596" s="84">
        <v>300</v>
      </c>
      <c r="J596" s="79">
        <v>286</v>
      </c>
      <c r="K596" s="85">
        <v>0.95</v>
      </c>
      <c r="L596" s="11">
        <v>65000</v>
      </c>
      <c r="M596" s="5">
        <v>52053</v>
      </c>
      <c r="N596" s="12">
        <f t="shared" si="90"/>
        <v>52500</v>
      </c>
      <c r="O596" s="12">
        <f t="shared" si="91"/>
        <v>12500</v>
      </c>
      <c r="P596" s="4" t="s">
        <v>2294</v>
      </c>
      <c r="Q596" s="4" t="s">
        <v>2548</v>
      </c>
      <c r="R596" s="5">
        <v>66</v>
      </c>
      <c r="S596" s="5">
        <v>51</v>
      </c>
      <c r="T596" s="5">
        <v>70</v>
      </c>
      <c r="U596" s="5">
        <v>79</v>
      </c>
      <c r="V596" s="5">
        <f t="shared" si="92"/>
        <v>266</v>
      </c>
      <c r="W596" s="5">
        <f t="shared" si="93"/>
        <v>66.5</v>
      </c>
      <c r="X596" s="5">
        <v>86</v>
      </c>
      <c r="Y596" s="5">
        <v>64</v>
      </c>
      <c r="Z596" s="5">
        <v>56</v>
      </c>
      <c r="AA596" s="5">
        <v>50</v>
      </c>
      <c r="AB596" s="5">
        <f t="shared" si="94"/>
        <v>256</v>
      </c>
      <c r="AC596" s="5">
        <f t="shared" si="95"/>
        <v>64</v>
      </c>
      <c r="AD596" s="5">
        <v>85</v>
      </c>
      <c r="AE596" s="5">
        <v>54</v>
      </c>
      <c r="AF596" s="5">
        <v>49</v>
      </c>
      <c r="AG596" s="5">
        <v>91</v>
      </c>
      <c r="AH596" s="5">
        <f t="shared" si="96"/>
        <v>279</v>
      </c>
      <c r="AI596" s="5">
        <f t="shared" si="97"/>
        <v>69.75</v>
      </c>
      <c r="AJ596" s="5">
        <v>46</v>
      </c>
      <c r="AK596" s="5">
        <v>97</v>
      </c>
      <c r="AL596" s="5">
        <v>38</v>
      </c>
      <c r="AM596" s="5">
        <v>86</v>
      </c>
      <c r="AN596" s="5">
        <f t="shared" si="98"/>
        <v>267</v>
      </c>
      <c r="AO596" s="5">
        <f t="shared" si="99"/>
        <v>66.75</v>
      </c>
      <c r="AP596" s="73"/>
      <c r="AQ596" s="111">
        <f>AVERAGE(Table6[[#This Row],[CA1_Average]],Table6[[#This Row],[CA2_Average]],Table6[[#This Row],[MID_Average]],Table6[[#This Row],[CA3_Average]])</f>
        <v>66.75</v>
      </c>
    </row>
    <row r="597" spans="1:43" ht="30">
      <c r="A597" s="99" t="s">
        <v>1199</v>
      </c>
      <c r="B597" s="82" t="s">
        <v>1200</v>
      </c>
      <c r="C597" s="4" t="s">
        <v>11</v>
      </c>
      <c r="D597" s="4" t="s">
        <v>4072</v>
      </c>
      <c r="E597" s="5">
        <v>11102441</v>
      </c>
      <c r="F597" s="5">
        <v>6322442415</v>
      </c>
      <c r="G597" s="83" t="s">
        <v>4073</v>
      </c>
      <c r="H597" s="6">
        <v>7</v>
      </c>
      <c r="I597" s="84">
        <v>300</v>
      </c>
      <c r="J597" s="79">
        <v>253</v>
      </c>
      <c r="K597" s="85">
        <v>0.84</v>
      </c>
      <c r="L597" s="11">
        <v>65000</v>
      </c>
      <c r="M597" s="5">
        <v>59097</v>
      </c>
      <c r="N597" s="12">
        <f t="shared" si="90"/>
        <v>59500</v>
      </c>
      <c r="O597" s="12">
        <f t="shared" si="91"/>
        <v>5500</v>
      </c>
      <c r="P597" s="4" t="s">
        <v>1999</v>
      </c>
      <c r="Q597" s="4" t="s">
        <v>2549</v>
      </c>
      <c r="R597" s="5">
        <v>58</v>
      </c>
      <c r="S597" s="5">
        <v>39</v>
      </c>
      <c r="T597" s="5">
        <v>47</v>
      </c>
      <c r="U597" s="5">
        <v>94</v>
      </c>
      <c r="V597" s="5">
        <f t="shared" si="92"/>
        <v>238</v>
      </c>
      <c r="W597" s="5">
        <f t="shared" si="93"/>
        <v>59.5</v>
      </c>
      <c r="X597" s="5">
        <v>52</v>
      </c>
      <c r="Y597" s="5">
        <v>62</v>
      </c>
      <c r="Z597" s="5">
        <v>98</v>
      </c>
      <c r="AA597" s="5">
        <v>64</v>
      </c>
      <c r="AB597" s="5">
        <f t="shared" si="94"/>
        <v>276</v>
      </c>
      <c r="AC597" s="5">
        <f t="shared" si="95"/>
        <v>69</v>
      </c>
      <c r="AD597" s="5">
        <v>89</v>
      </c>
      <c r="AE597" s="5">
        <v>55</v>
      </c>
      <c r="AF597" s="5">
        <v>81</v>
      </c>
      <c r="AG597" s="5">
        <v>41</v>
      </c>
      <c r="AH597" s="5">
        <f t="shared" si="96"/>
        <v>266</v>
      </c>
      <c r="AI597" s="5">
        <f t="shared" si="97"/>
        <v>66.5</v>
      </c>
      <c r="AJ597" s="5">
        <v>93</v>
      </c>
      <c r="AK597" s="5">
        <v>72</v>
      </c>
      <c r="AL597" s="5">
        <v>47</v>
      </c>
      <c r="AM597" s="5">
        <v>97</v>
      </c>
      <c r="AN597" s="5">
        <f t="shared" si="98"/>
        <v>309</v>
      </c>
      <c r="AO597" s="5">
        <f t="shared" si="99"/>
        <v>77.25</v>
      </c>
      <c r="AP597" s="73"/>
      <c r="AQ597" s="111">
        <f>AVERAGE(Table6[[#This Row],[CA1_Average]],Table6[[#This Row],[CA2_Average]],Table6[[#This Row],[MID_Average]],Table6[[#This Row],[CA3_Average]])</f>
        <v>68.0625</v>
      </c>
    </row>
    <row r="598" spans="1:43" ht="30">
      <c r="A598" s="99" t="s">
        <v>1201</v>
      </c>
      <c r="B598" s="82" t="s">
        <v>1202</v>
      </c>
      <c r="C598" s="4" t="s">
        <v>11</v>
      </c>
      <c r="D598" s="4" t="s">
        <v>4074</v>
      </c>
      <c r="E598" s="5">
        <v>11109002</v>
      </c>
      <c r="F598" s="5">
        <v>6342972924</v>
      </c>
      <c r="G598" s="83" t="s">
        <v>4075</v>
      </c>
      <c r="H598" s="6">
        <v>7</v>
      </c>
      <c r="I598" s="84">
        <v>300</v>
      </c>
      <c r="J598" s="79">
        <v>284</v>
      </c>
      <c r="K598" s="85">
        <v>0.95</v>
      </c>
      <c r="L598" s="11">
        <v>65000</v>
      </c>
      <c r="M598" s="5">
        <v>58091</v>
      </c>
      <c r="N598" s="12">
        <f t="shared" si="90"/>
        <v>58500</v>
      </c>
      <c r="O598" s="12">
        <f t="shared" si="91"/>
        <v>6500</v>
      </c>
      <c r="P598" s="4" t="s">
        <v>1918</v>
      </c>
      <c r="Q598" s="4" t="s">
        <v>2550</v>
      </c>
      <c r="R598" s="5">
        <v>68</v>
      </c>
      <c r="S598" s="5">
        <v>96</v>
      </c>
      <c r="T598" s="5">
        <v>55</v>
      </c>
      <c r="U598" s="5">
        <v>94</v>
      </c>
      <c r="V598" s="5">
        <f t="shared" si="92"/>
        <v>313</v>
      </c>
      <c r="W598" s="5">
        <f t="shared" si="93"/>
        <v>78.25</v>
      </c>
      <c r="X598" s="5">
        <v>85</v>
      </c>
      <c r="Y598" s="5">
        <v>62</v>
      </c>
      <c r="Z598" s="5">
        <v>60</v>
      </c>
      <c r="AA598" s="5">
        <v>69</v>
      </c>
      <c r="AB598" s="5">
        <f t="shared" si="94"/>
        <v>276</v>
      </c>
      <c r="AC598" s="5">
        <f t="shared" si="95"/>
        <v>69</v>
      </c>
      <c r="AD598" s="5">
        <v>75</v>
      </c>
      <c r="AE598" s="5">
        <v>72</v>
      </c>
      <c r="AF598" s="5">
        <v>74</v>
      </c>
      <c r="AG598" s="5">
        <v>36</v>
      </c>
      <c r="AH598" s="5">
        <f t="shared" si="96"/>
        <v>257</v>
      </c>
      <c r="AI598" s="5">
        <f t="shared" si="97"/>
        <v>64.25</v>
      </c>
      <c r="AJ598" s="5">
        <v>78</v>
      </c>
      <c r="AK598" s="5">
        <v>68</v>
      </c>
      <c r="AL598" s="5">
        <v>92</v>
      </c>
      <c r="AM598" s="5">
        <v>74</v>
      </c>
      <c r="AN598" s="5">
        <f t="shared" si="98"/>
        <v>312</v>
      </c>
      <c r="AO598" s="5">
        <f t="shared" si="99"/>
        <v>78</v>
      </c>
      <c r="AP598" s="73"/>
      <c r="AQ598" s="111">
        <f>AVERAGE(Table6[[#This Row],[CA1_Average]],Table6[[#This Row],[CA2_Average]],Table6[[#This Row],[MID_Average]],Table6[[#This Row],[CA3_Average]])</f>
        <v>72.375</v>
      </c>
    </row>
    <row r="599" spans="1:43" ht="30">
      <c r="A599" s="99" t="s">
        <v>1203</v>
      </c>
      <c r="B599" s="82" t="s">
        <v>1204</v>
      </c>
      <c r="C599" s="4" t="s">
        <v>11</v>
      </c>
      <c r="D599" s="4" t="s">
        <v>4076</v>
      </c>
      <c r="E599" s="5">
        <v>11100885</v>
      </c>
      <c r="F599" s="5">
        <v>6346800020</v>
      </c>
      <c r="G599" s="83" t="s">
        <v>4077</v>
      </c>
      <c r="H599" s="6">
        <v>7</v>
      </c>
      <c r="I599" s="84">
        <v>300</v>
      </c>
      <c r="J599" s="79">
        <v>288</v>
      </c>
      <c r="K599" s="85">
        <v>0.96</v>
      </c>
      <c r="L599" s="11">
        <v>65000</v>
      </c>
      <c r="M599" s="5">
        <v>62647</v>
      </c>
      <c r="N599" s="12">
        <f t="shared" si="90"/>
        <v>63000</v>
      </c>
      <c r="O599" s="12">
        <f t="shared" si="91"/>
        <v>2000</v>
      </c>
      <c r="P599" s="4" t="s">
        <v>1920</v>
      </c>
      <c r="Q599" s="4" t="s">
        <v>2551</v>
      </c>
      <c r="R599" s="5">
        <v>58</v>
      </c>
      <c r="S599" s="5">
        <v>83</v>
      </c>
      <c r="T599" s="5">
        <v>63</v>
      </c>
      <c r="U599" s="5">
        <v>79</v>
      </c>
      <c r="V599" s="5">
        <f t="shared" si="92"/>
        <v>283</v>
      </c>
      <c r="W599" s="5">
        <f t="shared" si="93"/>
        <v>70.75</v>
      </c>
      <c r="X599" s="5">
        <v>39</v>
      </c>
      <c r="Y599" s="5">
        <v>66</v>
      </c>
      <c r="Z599" s="5">
        <v>96</v>
      </c>
      <c r="AA599" s="5">
        <v>91</v>
      </c>
      <c r="AB599" s="5">
        <f t="shared" si="94"/>
        <v>292</v>
      </c>
      <c r="AC599" s="5">
        <f t="shared" si="95"/>
        <v>73</v>
      </c>
      <c r="AD599" s="5">
        <v>48</v>
      </c>
      <c r="AE599" s="5">
        <v>87</v>
      </c>
      <c r="AF599" s="5">
        <v>68</v>
      </c>
      <c r="AG599" s="5">
        <v>41</v>
      </c>
      <c r="AH599" s="5">
        <f t="shared" si="96"/>
        <v>244</v>
      </c>
      <c r="AI599" s="5">
        <f t="shared" si="97"/>
        <v>61</v>
      </c>
      <c r="AJ599" s="5">
        <v>72</v>
      </c>
      <c r="AK599" s="5">
        <v>57</v>
      </c>
      <c r="AL599" s="5">
        <v>41</v>
      </c>
      <c r="AM599" s="5">
        <v>57</v>
      </c>
      <c r="AN599" s="5">
        <f t="shared" si="98"/>
        <v>227</v>
      </c>
      <c r="AO599" s="5">
        <f t="shared" si="99"/>
        <v>56.75</v>
      </c>
      <c r="AP599" s="73"/>
      <c r="AQ599" s="111">
        <f>AVERAGE(Table6[[#This Row],[CA1_Average]],Table6[[#This Row],[CA2_Average]],Table6[[#This Row],[MID_Average]],Table6[[#This Row],[CA3_Average]])</f>
        <v>65.375</v>
      </c>
    </row>
    <row r="600" spans="1:43" ht="30">
      <c r="A600" s="99" t="s">
        <v>1205</v>
      </c>
      <c r="B600" s="82" t="s">
        <v>1206</v>
      </c>
      <c r="C600" s="4" t="s">
        <v>14</v>
      </c>
      <c r="D600" s="4" t="s">
        <v>4078</v>
      </c>
      <c r="E600" s="5">
        <v>11103989</v>
      </c>
      <c r="F600" s="5">
        <v>6347208821</v>
      </c>
      <c r="G600" s="83" t="s">
        <v>4079</v>
      </c>
      <c r="H600" s="6">
        <v>7</v>
      </c>
      <c r="I600" s="84">
        <v>300</v>
      </c>
      <c r="J600" s="79">
        <v>273</v>
      </c>
      <c r="K600" s="85">
        <v>0.91</v>
      </c>
      <c r="L600" s="11">
        <v>65000</v>
      </c>
      <c r="M600" s="5">
        <v>63853</v>
      </c>
      <c r="N600" s="12">
        <f t="shared" si="90"/>
        <v>64000</v>
      </c>
      <c r="O600" s="12">
        <f t="shared" si="91"/>
        <v>1000</v>
      </c>
      <c r="P600" s="4" t="s">
        <v>2245</v>
      </c>
      <c r="Q600" s="4" t="s">
        <v>2552</v>
      </c>
      <c r="R600" s="5">
        <v>51</v>
      </c>
      <c r="S600" s="5">
        <v>71</v>
      </c>
      <c r="T600" s="5">
        <v>39</v>
      </c>
      <c r="U600" s="5">
        <v>54</v>
      </c>
      <c r="V600" s="5">
        <f t="shared" si="92"/>
        <v>215</v>
      </c>
      <c r="W600" s="5">
        <f t="shared" si="93"/>
        <v>53.75</v>
      </c>
      <c r="X600" s="5">
        <v>75</v>
      </c>
      <c r="Y600" s="5">
        <v>46</v>
      </c>
      <c r="Z600" s="5">
        <v>70</v>
      </c>
      <c r="AA600" s="5">
        <v>60</v>
      </c>
      <c r="AB600" s="5">
        <f t="shared" si="94"/>
        <v>251</v>
      </c>
      <c r="AC600" s="5">
        <f t="shared" si="95"/>
        <v>62.75</v>
      </c>
      <c r="AD600" s="5">
        <v>43</v>
      </c>
      <c r="AE600" s="5">
        <v>92</v>
      </c>
      <c r="AF600" s="5">
        <v>90</v>
      </c>
      <c r="AG600" s="5">
        <v>91</v>
      </c>
      <c r="AH600" s="5">
        <f t="shared" si="96"/>
        <v>316</v>
      </c>
      <c r="AI600" s="5">
        <f t="shared" si="97"/>
        <v>79</v>
      </c>
      <c r="AJ600" s="5">
        <v>47</v>
      </c>
      <c r="AK600" s="5">
        <v>77</v>
      </c>
      <c r="AL600" s="5">
        <v>91</v>
      </c>
      <c r="AM600" s="5">
        <v>66</v>
      </c>
      <c r="AN600" s="5">
        <f t="shared" si="98"/>
        <v>281</v>
      </c>
      <c r="AO600" s="5">
        <f t="shared" si="99"/>
        <v>70.25</v>
      </c>
      <c r="AP600" s="73"/>
      <c r="AQ600" s="111">
        <f>AVERAGE(Table6[[#This Row],[CA1_Average]],Table6[[#This Row],[CA2_Average]],Table6[[#This Row],[MID_Average]],Table6[[#This Row],[CA3_Average]])</f>
        <v>66.4375</v>
      </c>
    </row>
    <row r="601" spans="1:43" ht="30">
      <c r="A601" s="99" t="s">
        <v>1207</v>
      </c>
      <c r="B601" s="82" t="s">
        <v>1208</v>
      </c>
      <c r="C601" s="4" t="s">
        <v>14</v>
      </c>
      <c r="D601" s="4" t="s">
        <v>4080</v>
      </c>
      <c r="E601" s="5">
        <v>11105673</v>
      </c>
      <c r="F601" s="5">
        <v>6350597744</v>
      </c>
      <c r="G601" s="83" t="s">
        <v>4081</v>
      </c>
      <c r="H601" s="6">
        <v>7</v>
      </c>
      <c r="I601" s="84">
        <v>300</v>
      </c>
      <c r="J601" s="79">
        <v>217</v>
      </c>
      <c r="K601" s="85">
        <v>0.72</v>
      </c>
      <c r="L601" s="11">
        <v>65000</v>
      </c>
      <c r="M601" s="5">
        <v>62172</v>
      </c>
      <c r="N601" s="12">
        <f t="shared" si="90"/>
        <v>62500</v>
      </c>
      <c r="O601" s="12">
        <f t="shared" si="91"/>
        <v>2500</v>
      </c>
      <c r="P601" s="4" t="s">
        <v>1876</v>
      </c>
      <c r="Q601" s="4" t="s">
        <v>2553</v>
      </c>
      <c r="R601" s="5">
        <v>65</v>
      </c>
      <c r="S601" s="5">
        <v>66</v>
      </c>
      <c r="T601" s="5">
        <v>97</v>
      </c>
      <c r="U601" s="5">
        <v>88</v>
      </c>
      <c r="V601" s="5">
        <f t="shared" si="92"/>
        <v>316</v>
      </c>
      <c r="W601" s="5">
        <f t="shared" si="93"/>
        <v>79</v>
      </c>
      <c r="X601" s="5">
        <v>68</v>
      </c>
      <c r="Y601" s="5">
        <v>50</v>
      </c>
      <c r="Z601" s="5">
        <v>74</v>
      </c>
      <c r="AA601" s="5">
        <v>87</v>
      </c>
      <c r="AB601" s="5">
        <f t="shared" si="94"/>
        <v>279</v>
      </c>
      <c r="AC601" s="5">
        <f t="shared" si="95"/>
        <v>69.75</v>
      </c>
      <c r="AD601" s="5">
        <v>87</v>
      </c>
      <c r="AE601" s="5">
        <v>62</v>
      </c>
      <c r="AF601" s="5">
        <v>39</v>
      </c>
      <c r="AG601" s="5">
        <v>83</v>
      </c>
      <c r="AH601" s="5">
        <f t="shared" si="96"/>
        <v>271</v>
      </c>
      <c r="AI601" s="5">
        <f t="shared" si="97"/>
        <v>67.75</v>
      </c>
      <c r="AJ601" s="5">
        <v>43</v>
      </c>
      <c r="AK601" s="5">
        <v>55</v>
      </c>
      <c r="AL601" s="5">
        <v>48</v>
      </c>
      <c r="AM601" s="5">
        <v>40</v>
      </c>
      <c r="AN601" s="5">
        <f t="shared" si="98"/>
        <v>186</v>
      </c>
      <c r="AO601" s="5">
        <f t="shared" si="99"/>
        <v>46.5</v>
      </c>
      <c r="AP601" s="73"/>
      <c r="AQ601" s="111">
        <f>AVERAGE(Table6[[#This Row],[CA1_Average]],Table6[[#This Row],[CA2_Average]],Table6[[#This Row],[MID_Average]],Table6[[#This Row],[CA3_Average]])</f>
        <v>65.75</v>
      </c>
    </row>
    <row r="602" spans="1:43" ht="30">
      <c r="A602" s="99" t="s">
        <v>1209</v>
      </c>
      <c r="B602" s="82" t="s">
        <v>1210</v>
      </c>
      <c r="C602" s="4" t="s">
        <v>14</v>
      </c>
      <c r="D602" s="4" t="s">
        <v>4082</v>
      </c>
      <c r="E602" s="5">
        <v>11101377</v>
      </c>
      <c r="F602" s="5">
        <v>6381856075</v>
      </c>
      <c r="G602" s="83" t="s">
        <v>4083</v>
      </c>
      <c r="H602" s="6">
        <v>7</v>
      </c>
      <c r="I602" s="84">
        <v>300</v>
      </c>
      <c r="J602" s="79">
        <v>234</v>
      </c>
      <c r="K602" s="85">
        <v>0.78</v>
      </c>
      <c r="L602" s="11">
        <v>65000</v>
      </c>
      <c r="M602" s="5">
        <v>61741</v>
      </c>
      <c r="N602" s="12">
        <f t="shared" si="90"/>
        <v>62000</v>
      </c>
      <c r="O602" s="12">
        <f t="shared" si="91"/>
        <v>3000</v>
      </c>
      <c r="P602" s="4" t="s">
        <v>2132</v>
      </c>
      <c r="Q602" s="4" t="s">
        <v>2554</v>
      </c>
      <c r="R602" s="5">
        <v>79</v>
      </c>
      <c r="S602" s="5">
        <v>82</v>
      </c>
      <c r="T602" s="5">
        <v>48</v>
      </c>
      <c r="U602" s="5">
        <v>52</v>
      </c>
      <c r="V602" s="5">
        <f t="shared" si="92"/>
        <v>261</v>
      </c>
      <c r="W602" s="5">
        <f t="shared" si="93"/>
        <v>65.25</v>
      </c>
      <c r="X602" s="5">
        <v>80</v>
      </c>
      <c r="Y602" s="5">
        <v>98</v>
      </c>
      <c r="Z602" s="5">
        <v>90</v>
      </c>
      <c r="AA602" s="5">
        <v>59</v>
      </c>
      <c r="AB602" s="5">
        <f t="shared" si="94"/>
        <v>327</v>
      </c>
      <c r="AC602" s="5">
        <f t="shared" si="95"/>
        <v>81.75</v>
      </c>
      <c r="AD602" s="5">
        <v>37</v>
      </c>
      <c r="AE602" s="5">
        <v>44</v>
      </c>
      <c r="AF602" s="5">
        <v>45</v>
      </c>
      <c r="AG602" s="5">
        <v>53</v>
      </c>
      <c r="AH602" s="5">
        <f t="shared" si="96"/>
        <v>179</v>
      </c>
      <c r="AI602" s="5">
        <f t="shared" si="97"/>
        <v>44.75</v>
      </c>
      <c r="AJ602" s="5">
        <v>79</v>
      </c>
      <c r="AK602" s="5">
        <v>42</v>
      </c>
      <c r="AL602" s="5">
        <v>42</v>
      </c>
      <c r="AM602" s="5">
        <v>68</v>
      </c>
      <c r="AN602" s="5">
        <f t="shared" si="98"/>
        <v>231</v>
      </c>
      <c r="AO602" s="5">
        <f t="shared" si="99"/>
        <v>57.75</v>
      </c>
      <c r="AP602" s="73"/>
      <c r="AQ602" s="111">
        <f>AVERAGE(Table6[[#This Row],[CA1_Average]],Table6[[#This Row],[CA2_Average]],Table6[[#This Row],[MID_Average]],Table6[[#This Row],[CA3_Average]])</f>
        <v>62.375</v>
      </c>
    </row>
    <row r="603" spans="1:43" ht="30">
      <c r="A603" s="99" t="s">
        <v>1211</v>
      </c>
      <c r="B603" s="82" t="s">
        <v>1212</v>
      </c>
      <c r="C603" s="4" t="s">
        <v>11</v>
      </c>
      <c r="D603" s="4" t="s">
        <v>4084</v>
      </c>
      <c r="E603" s="5">
        <v>11108914</v>
      </c>
      <c r="F603" s="5">
        <v>6388696228</v>
      </c>
      <c r="G603" s="83" t="s">
        <v>4085</v>
      </c>
      <c r="H603" s="6">
        <v>7</v>
      </c>
      <c r="I603" s="84">
        <v>300</v>
      </c>
      <c r="J603" s="79">
        <v>271</v>
      </c>
      <c r="K603" s="86">
        <v>0.9</v>
      </c>
      <c r="L603" s="11">
        <v>65000</v>
      </c>
      <c r="M603" s="5">
        <v>53173</v>
      </c>
      <c r="N603" s="12">
        <f t="shared" si="90"/>
        <v>53500</v>
      </c>
      <c r="O603" s="12">
        <f t="shared" si="91"/>
        <v>11500</v>
      </c>
      <c r="P603" s="4" t="s">
        <v>2193</v>
      </c>
      <c r="Q603" s="4" t="s">
        <v>2555</v>
      </c>
      <c r="R603" s="5">
        <v>68</v>
      </c>
      <c r="S603" s="5">
        <v>65</v>
      </c>
      <c r="T603" s="5">
        <v>42</v>
      </c>
      <c r="U603" s="5">
        <v>87</v>
      </c>
      <c r="V603" s="5">
        <f t="shared" si="92"/>
        <v>262</v>
      </c>
      <c r="W603" s="5">
        <f t="shared" si="93"/>
        <v>65.5</v>
      </c>
      <c r="X603" s="5">
        <v>48</v>
      </c>
      <c r="Y603" s="5">
        <v>76</v>
      </c>
      <c r="Z603" s="5">
        <v>62</v>
      </c>
      <c r="AA603" s="5">
        <v>51</v>
      </c>
      <c r="AB603" s="5">
        <f t="shared" si="94"/>
        <v>237</v>
      </c>
      <c r="AC603" s="5">
        <f t="shared" si="95"/>
        <v>59.25</v>
      </c>
      <c r="AD603" s="5">
        <v>72</v>
      </c>
      <c r="AE603" s="5">
        <v>81</v>
      </c>
      <c r="AF603" s="5">
        <v>47</v>
      </c>
      <c r="AG603" s="5">
        <v>96</v>
      </c>
      <c r="AH603" s="5">
        <f t="shared" si="96"/>
        <v>296</v>
      </c>
      <c r="AI603" s="5">
        <f t="shared" si="97"/>
        <v>74</v>
      </c>
      <c r="AJ603" s="5">
        <v>65</v>
      </c>
      <c r="AK603" s="5">
        <v>36</v>
      </c>
      <c r="AL603" s="5">
        <v>90</v>
      </c>
      <c r="AM603" s="5">
        <v>88</v>
      </c>
      <c r="AN603" s="5">
        <f t="shared" si="98"/>
        <v>279</v>
      </c>
      <c r="AO603" s="5">
        <f t="shared" si="99"/>
        <v>69.75</v>
      </c>
      <c r="AP603" s="73"/>
      <c r="AQ603" s="111">
        <f>AVERAGE(Table6[[#This Row],[CA1_Average]],Table6[[#This Row],[CA2_Average]],Table6[[#This Row],[MID_Average]],Table6[[#This Row],[CA3_Average]])</f>
        <v>67.125</v>
      </c>
    </row>
    <row r="604" spans="1:43" ht="30">
      <c r="A604" s="99" t="s">
        <v>1213</v>
      </c>
      <c r="B604" s="82" t="s">
        <v>1214</v>
      </c>
      <c r="C604" s="4" t="s">
        <v>11</v>
      </c>
      <c r="D604" s="4" t="s">
        <v>4086</v>
      </c>
      <c r="E604" s="5">
        <v>11109203</v>
      </c>
      <c r="F604" s="5">
        <v>6403290269</v>
      </c>
      <c r="G604" s="83" t="s">
        <v>4087</v>
      </c>
      <c r="H604" s="6">
        <v>7</v>
      </c>
      <c r="I604" s="84">
        <v>300</v>
      </c>
      <c r="J604" s="79">
        <v>272</v>
      </c>
      <c r="K604" s="85">
        <v>0.91</v>
      </c>
      <c r="L604" s="11">
        <v>65000</v>
      </c>
      <c r="M604" s="5">
        <v>50383</v>
      </c>
      <c r="N604" s="12">
        <f t="shared" si="90"/>
        <v>50500</v>
      </c>
      <c r="O604" s="12">
        <f t="shared" si="91"/>
        <v>14500</v>
      </c>
      <c r="P604" s="4" t="s">
        <v>2037</v>
      </c>
      <c r="Q604" s="4" t="s">
        <v>2556</v>
      </c>
      <c r="R604" s="5">
        <v>89</v>
      </c>
      <c r="S604" s="5">
        <v>35</v>
      </c>
      <c r="T604" s="5">
        <v>72</v>
      </c>
      <c r="U604" s="5">
        <v>93</v>
      </c>
      <c r="V604" s="5">
        <f t="shared" si="92"/>
        <v>289</v>
      </c>
      <c r="W604" s="5">
        <f t="shared" si="93"/>
        <v>72.25</v>
      </c>
      <c r="X604" s="5">
        <v>66</v>
      </c>
      <c r="Y604" s="5">
        <v>71</v>
      </c>
      <c r="Z604" s="5">
        <v>62</v>
      </c>
      <c r="AA604" s="5">
        <v>76</v>
      </c>
      <c r="AB604" s="5">
        <f t="shared" si="94"/>
        <v>275</v>
      </c>
      <c r="AC604" s="5">
        <f t="shared" si="95"/>
        <v>68.75</v>
      </c>
      <c r="AD604" s="5">
        <v>58</v>
      </c>
      <c r="AE604" s="5">
        <v>41</v>
      </c>
      <c r="AF604" s="5">
        <v>35</v>
      </c>
      <c r="AG604" s="5">
        <v>74</v>
      </c>
      <c r="AH604" s="5">
        <f t="shared" si="96"/>
        <v>208</v>
      </c>
      <c r="AI604" s="5">
        <f t="shared" si="97"/>
        <v>52</v>
      </c>
      <c r="AJ604" s="5">
        <v>98</v>
      </c>
      <c r="AK604" s="5">
        <v>52</v>
      </c>
      <c r="AL604" s="5">
        <v>70</v>
      </c>
      <c r="AM604" s="5">
        <v>63</v>
      </c>
      <c r="AN604" s="5">
        <f t="shared" si="98"/>
        <v>283</v>
      </c>
      <c r="AO604" s="5">
        <f t="shared" si="99"/>
        <v>70.75</v>
      </c>
      <c r="AP604" s="73"/>
      <c r="AQ604" s="111">
        <f>AVERAGE(Table6[[#This Row],[CA1_Average]],Table6[[#This Row],[CA2_Average]],Table6[[#This Row],[MID_Average]],Table6[[#This Row],[CA3_Average]])</f>
        <v>65.9375</v>
      </c>
    </row>
    <row r="605" spans="1:43" ht="30">
      <c r="A605" s="99" t="s">
        <v>1215</v>
      </c>
      <c r="B605" s="82" t="s">
        <v>1216</v>
      </c>
      <c r="C605" s="4" t="s">
        <v>14</v>
      </c>
      <c r="D605" s="4" t="s">
        <v>4088</v>
      </c>
      <c r="E605" s="5">
        <v>11107666</v>
      </c>
      <c r="F605" s="5">
        <v>6409144288</v>
      </c>
      <c r="G605" s="83" t="s">
        <v>4089</v>
      </c>
      <c r="H605" s="6">
        <v>7</v>
      </c>
      <c r="I605" s="84">
        <v>300</v>
      </c>
      <c r="J605" s="79">
        <v>286</v>
      </c>
      <c r="K605" s="85">
        <v>0.95</v>
      </c>
      <c r="L605" s="11">
        <v>65000</v>
      </c>
      <c r="M605" s="5">
        <v>59145</v>
      </c>
      <c r="N605" s="12">
        <f t="shared" si="90"/>
        <v>59500</v>
      </c>
      <c r="O605" s="12">
        <f t="shared" si="91"/>
        <v>5500</v>
      </c>
      <c r="P605" s="4" t="s">
        <v>1832</v>
      </c>
      <c r="Q605" s="4" t="s">
        <v>2557</v>
      </c>
      <c r="R605" s="5">
        <v>75</v>
      </c>
      <c r="S605" s="5">
        <v>93</v>
      </c>
      <c r="T605" s="5">
        <v>56</v>
      </c>
      <c r="U605" s="5">
        <v>64</v>
      </c>
      <c r="V605" s="5">
        <f t="shared" si="92"/>
        <v>288</v>
      </c>
      <c r="W605" s="5">
        <f t="shared" si="93"/>
        <v>72</v>
      </c>
      <c r="X605" s="5">
        <v>92</v>
      </c>
      <c r="Y605" s="5">
        <v>81</v>
      </c>
      <c r="Z605" s="5">
        <v>42</v>
      </c>
      <c r="AA605" s="5">
        <v>79</v>
      </c>
      <c r="AB605" s="5">
        <f t="shared" si="94"/>
        <v>294</v>
      </c>
      <c r="AC605" s="5">
        <f t="shared" si="95"/>
        <v>73.5</v>
      </c>
      <c r="AD605" s="5">
        <v>42</v>
      </c>
      <c r="AE605" s="5">
        <v>99</v>
      </c>
      <c r="AF605" s="5">
        <v>38</v>
      </c>
      <c r="AG605" s="5">
        <v>38</v>
      </c>
      <c r="AH605" s="5">
        <f t="shared" si="96"/>
        <v>217</v>
      </c>
      <c r="AI605" s="5">
        <f t="shared" si="97"/>
        <v>54.25</v>
      </c>
      <c r="AJ605" s="5">
        <v>47</v>
      </c>
      <c r="AK605" s="5">
        <v>47</v>
      </c>
      <c r="AL605" s="5">
        <v>63</v>
      </c>
      <c r="AM605" s="5">
        <v>62</v>
      </c>
      <c r="AN605" s="5">
        <f t="shared" si="98"/>
        <v>219</v>
      </c>
      <c r="AO605" s="5">
        <f t="shared" si="99"/>
        <v>54.75</v>
      </c>
      <c r="AP605" s="73"/>
      <c r="AQ605" s="111">
        <f>AVERAGE(Table6[[#This Row],[CA1_Average]],Table6[[#This Row],[CA2_Average]],Table6[[#This Row],[MID_Average]],Table6[[#This Row],[CA3_Average]])</f>
        <v>63.625</v>
      </c>
    </row>
    <row r="606" spans="1:43" ht="30">
      <c r="A606" s="99" t="s">
        <v>1217</v>
      </c>
      <c r="B606" s="82" t="s">
        <v>1218</v>
      </c>
      <c r="C606" s="4" t="s">
        <v>11</v>
      </c>
      <c r="D606" s="4" t="s">
        <v>4090</v>
      </c>
      <c r="E606" s="5">
        <v>11109746</v>
      </c>
      <c r="F606" s="5">
        <v>6423410277</v>
      </c>
      <c r="G606" s="83" t="s">
        <v>4091</v>
      </c>
      <c r="H606" s="6">
        <v>7</v>
      </c>
      <c r="I606" s="84">
        <v>300</v>
      </c>
      <c r="J606" s="79">
        <v>280</v>
      </c>
      <c r="K606" s="85">
        <v>0.93</v>
      </c>
      <c r="L606" s="11">
        <v>65000</v>
      </c>
      <c r="M606" s="5">
        <v>52552</v>
      </c>
      <c r="N606" s="12">
        <f t="shared" si="90"/>
        <v>53000</v>
      </c>
      <c r="O606" s="12">
        <f t="shared" si="91"/>
        <v>12000</v>
      </c>
      <c r="P606" s="4" t="s">
        <v>1883</v>
      </c>
      <c r="Q606" s="4" t="s">
        <v>2558</v>
      </c>
      <c r="R606" s="5">
        <v>47</v>
      </c>
      <c r="S606" s="5">
        <v>65</v>
      </c>
      <c r="T606" s="5">
        <v>84</v>
      </c>
      <c r="U606" s="5">
        <v>61</v>
      </c>
      <c r="V606" s="5">
        <f t="shared" si="92"/>
        <v>257</v>
      </c>
      <c r="W606" s="5">
        <f t="shared" si="93"/>
        <v>64.25</v>
      </c>
      <c r="X606" s="5">
        <v>44</v>
      </c>
      <c r="Y606" s="5">
        <v>97</v>
      </c>
      <c r="Z606" s="5">
        <v>96</v>
      </c>
      <c r="AA606" s="5">
        <v>82</v>
      </c>
      <c r="AB606" s="5">
        <f t="shared" si="94"/>
        <v>319</v>
      </c>
      <c r="AC606" s="5">
        <f t="shared" si="95"/>
        <v>79.75</v>
      </c>
      <c r="AD606" s="5">
        <v>65</v>
      </c>
      <c r="AE606" s="5">
        <v>44</v>
      </c>
      <c r="AF606" s="5">
        <v>58</v>
      </c>
      <c r="AG606" s="5">
        <v>74</v>
      </c>
      <c r="AH606" s="5">
        <f t="shared" si="96"/>
        <v>241</v>
      </c>
      <c r="AI606" s="5">
        <f t="shared" si="97"/>
        <v>60.25</v>
      </c>
      <c r="AJ606" s="5">
        <v>49</v>
      </c>
      <c r="AK606" s="5">
        <v>58</v>
      </c>
      <c r="AL606" s="5">
        <v>56</v>
      </c>
      <c r="AM606" s="5">
        <v>59</v>
      </c>
      <c r="AN606" s="5">
        <f t="shared" si="98"/>
        <v>222</v>
      </c>
      <c r="AO606" s="5">
        <f t="shared" si="99"/>
        <v>55.5</v>
      </c>
      <c r="AP606" s="73"/>
      <c r="AQ606" s="111">
        <f>AVERAGE(Table6[[#This Row],[CA1_Average]],Table6[[#This Row],[CA2_Average]],Table6[[#This Row],[MID_Average]],Table6[[#This Row],[CA3_Average]])</f>
        <v>64.9375</v>
      </c>
    </row>
    <row r="607" spans="1:43" ht="30">
      <c r="A607" s="99" t="s">
        <v>1219</v>
      </c>
      <c r="B607" s="82" t="s">
        <v>1220</v>
      </c>
      <c r="C607" s="4" t="s">
        <v>14</v>
      </c>
      <c r="D607" s="4" t="s">
        <v>4092</v>
      </c>
      <c r="E607" s="5">
        <v>11109275</v>
      </c>
      <c r="F607" s="5">
        <v>6438021275</v>
      </c>
      <c r="G607" s="83" t="s">
        <v>4093</v>
      </c>
      <c r="H607" s="6">
        <v>7</v>
      </c>
      <c r="I607" s="84">
        <v>300</v>
      </c>
      <c r="J607" s="79">
        <v>269</v>
      </c>
      <c r="K607" s="86">
        <v>0.9</v>
      </c>
      <c r="L607" s="11">
        <v>65000</v>
      </c>
      <c r="M607" s="5">
        <v>57527</v>
      </c>
      <c r="N607" s="12">
        <f t="shared" si="90"/>
        <v>58000</v>
      </c>
      <c r="O607" s="12">
        <f t="shared" si="91"/>
        <v>7000</v>
      </c>
      <c r="P607" s="4" t="s">
        <v>2102</v>
      </c>
      <c r="Q607" s="4" t="s">
        <v>2559</v>
      </c>
      <c r="R607" s="5">
        <v>89</v>
      </c>
      <c r="S607" s="5">
        <v>54</v>
      </c>
      <c r="T607" s="5">
        <v>83</v>
      </c>
      <c r="U607" s="5">
        <v>48</v>
      </c>
      <c r="V607" s="5">
        <f t="shared" si="92"/>
        <v>274</v>
      </c>
      <c r="W607" s="5">
        <f t="shared" si="93"/>
        <v>68.5</v>
      </c>
      <c r="X607" s="5">
        <v>74</v>
      </c>
      <c r="Y607" s="5">
        <v>75</v>
      </c>
      <c r="Z607" s="5">
        <v>64</v>
      </c>
      <c r="AA607" s="5">
        <v>52</v>
      </c>
      <c r="AB607" s="5">
        <f t="shared" si="94"/>
        <v>265</v>
      </c>
      <c r="AC607" s="5">
        <f t="shared" si="95"/>
        <v>66.25</v>
      </c>
      <c r="AD607" s="5">
        <v>73</v>
      </c>
      <c r="AE607" s="5">
        <v>64</v>
      </c>
      <c r="AF607" s="5">
        <v>78</v>
      </c>
      <c r="AG607" s="5">
        <v>89</v>
      </c>
      <c r="AH607" s="5">
        <f t="shared" si="96"/>
        <v>304</v>
      </c>
      <c r="AI607" s="5">
        <f t="shared" si="97"/>
        <v>76</v>
      </c>
      <c r="AJ607" s="5">
        <v>60</v>
      </c>
      <c r="AK607" s="5">
        <v>65</v>
      </c>
      <c r="AL607" s="5">
        <v>79</v>
      </c>
      <c r="AM607" s="5">
        <v>96</v>
      </c>
      <c r="AN607" s="5">
        <f t="shared" si="98"/>
        <v>300</v>
      </c>
      <c r="AO607" s="5">
        <f t="shared" si="99"/>
        <v>75</v>
      </c>
      <c r="AP607" s="73"/>
      <c r="AQ607" s="111">
        <f>AVERAGE(Table6[[#This Row],[CA1_Average]],Table6[[#This Row],[CA2_Average]],Table6[[#This Row],[MID_Average]],Table6[[#This Row],[CA3_Average]])</f>
        <v>71.4375</v>
      </c>
    </row>
    <row r="608" spans="1:43" ht="30">
      <c r="A608" s="99" t="s">
        <v>1221</v>
      </c>
      <c r="B608" s="82" t="s">
        <v>1222</v>
      </c>
      <c r="C608" s="4" t="s">
        <v>14</v>
      </c>
      <c r="D608" s="4" t="s">
        <v>4094</v>
      </c>
      <c r="E608" s="5">
        <v>11108347</v>
      </c>
      <c r="F608" s="5">
        <v>6449938045</v>
      </c>
      <c r="G608" s="83" t="s">
        <v>4095</v>
      </c>
      <c r="H608" s="6">
        <v>7</v>
      </c>
      <c r="I608" s="84">
        <v>300</v>
      </c>
      <c r="J608" s="79">
        <v>219</v>
      </c>
      <c r="K608" s="85">
        <v>0.73</v>
      </c>
      <c r="L608" s="11">
        <v>65000</v>
      </c>
      <c r="M608" s="5">
        <v>58574</v>
      </c>
      <c r="N608" s="12">
        <f t="shared" si="90"/>
        <v>59000</v>
      </c>
      <c r="O608" s="12">
        <f t="shared" si="91"/>
        <v>6000</v>
      </c>
      <c r="P608" s="4" t="s">
        <v>1886</v>
      </c>
      <c r="Q608" s="4" t="s">
        <v>2560</v>
      </c>
      <c r="R608" s="5">
        <v>69</v>
      </c>
      <c r="S608" s="5">
        <v>37</v>
      </c>
      <c r="T608" s="5">
        <v>99</v>
      </c>
      <c r="U608" s="5">
        <v>40</v>
      </c>
      <c r="V608" s="5">
        <f t="shared" si="92"/>
        <v>245</v>
      </c>
      <c r="W608" s="5">
        <f t="shared" si="93"/>
        <v>61.25</v>
      </c>
      <c r="X608" s="5">
        <v>53</v>
      </c>
      <c r="Y608" s="5">
        <v>38</v>
      </c>
      <c r="Z608" s="5">
        <v>94</v>
      </c>
      <c r="AA608" s="5">
        <v>73</v>
      </c>
      <c r="AB608" s="5">
        <f t="shared" si="94"/>
        <v>258</v>
      </c>
      <c r="AC608" s="5">
        <f t="shared" si="95"/>
        <v>64.5</v>
      </c>
      <c r="AD608" s="5">
        <v>96</v>
      </c>
      <c r="AE608" s="5">
        <v>40</v>
      </c>
      <c r="AF608" s="5">
        <v>76</v>
      </c>
      <c r="AG608" s="5">
        <v>76</v>
      </c>
      <c r="AH608" s="5">
        <f t="shared" si="96"/>
        <v>288</v>
      </c>
      <c r="AI608" s="5">
        <f t="shared" si="97"/>
        <v>72</v>
      </c>
      <c r="AJ608" s="5">
        <v>72</v>
      </c>
      <c r="AK608" s="5">
        <v>49</v>
      </c>
      <c r="AL608" s="5">
        <v>39</v>
      </c>
      <c r="AM608" s="5">
        <v>43</v>
      </c>
      <c r="AN608" s="5">
        <f t="shared" si="98"/>
        <v>203</v>
      </c>
      <c r="AO608" s="5">
        <f t="shared" si="99"/>
        <v>50.75</v>
      </c>
      <c r="AP608" s="73"/>
      <c r="AQ608" s="111">
        <f>AVERAGE(Table6[[#This Row],[CA1_Average]],Table6[[#This Row],[CA2_Average]],Table6[[#This Row],[MID_Average]],Table6[[#This Row],[CA3_Average]])</f>
        <v>62.125</v>
      </c>
    </row>
    <row r="609" spans="1:43" ht="30">
      <c r="A609" s="99" t="s">
        <v>1223</v>
      </c>
      <c r="B609" s="82" t="s">
        <v>1224</v>
      </c>
      <c r="C609" s="4" t="s">
        <v>11</v>
      </c>
      <c r="D609" s="4" t="s">
        <v>4096</v>
      </c>
      <c r="E609" s="5">
        <v>11101468</v>
      </c>
      <c r="F609" s="5">
        <v>6457550084</v>
      </c>
      <c r="G609" s="83" t="s">
        <v>4097</v>
      </c>
      <c r="H609" s="6">
        <v>7</v>
      </c>
      <c r="I609" s="84">
        <v>300</v>
      </c>
      <c r="J609" s="79">
        <v>259</v>
      </c>
      <c r="K609" s="85">
        <v>0.86</v>
      </c>
      <c r="L609" s="11">
        <v>65000</v>
      </c>
      <c r="M609" s="5">
        <v>56084</v>
      </c>
      <c r="N609" s="12">
        <f t="shared" si="90"/>
        <v>56500</v>
      </c>
      <c r="O609" s="12">
        <f t="shared" si="91"/>
        <v>8500</v>
      </c>
      <c r="P609" s="4" t="s">
        <v>2142</v>
      </c>
      <c r="Q609" s="4" t="s">
        <v>2561</v>
      </c>
      <c r="R609" s="5">
        <v>61</v>
      </c>
      <c r="S609" s="5">
        <v>56</v>
      </c>
      <c r="T609" s="5">
        <v>97</v>
      </c>
      <c r="U609" s="5">
        <v>76</v>
      </c>
      <c r="V609" s="5">
        <f t="shared" si="92"/>
        <v>290</v>
      </c>
      <c r="W609" s="5">
        <f t="shared" si="93"/>
        <v>72.5</v>
      </c>
      <c r="X609" s="5">
        <v>71</v>
      </c>
      <c r="Y609" s="5">
        <v>66</v>
      </c>
      <c r="Z609" s="5">
        <v>41</v>
      </c>
      <c r="AA609" s="5">
        <v>80</v>
      </c>
      <c r="AB609" s="5">
        <f t="shared" si="94"/>
        <v>258</v>
      </c>
      <c r="AC609" s="5">
        <f t="shared" si="95"/>
        <v>64.5</v>
      </c>
      <c r="AD609" s="5">
        <v>95</v>
      </c>
      <c r="AE609" s="5">
        <v>62</v>
      </c>
      <c r="AF609" s="5">
        <v>57</v>
      </c>
      <c r="AG609" s="5">
        <v>66</v>
      </c>
      <c r="AH609" s="5">
        <f t="shared" si="96"/>
        <v>280</v>
      </c>
      <c r="AI609" s="5">
        <f t="shared" si="97"/>
        <v>70</v>
      </c>
      <c r="AJ609" s="5">
        <v>65</v>
      </c>
      <c r="AK609" s="5">
        <v>97</v>
      </c>
      <c r="AL609" s="5">
        <v>46</v>
      </c>
      <c r="AM609" s="5">
        <v>72</v>
      </c>
      <c r="AN609" s="5">
        <f t="shared" si="98"/>
        <v>280</v>
      </c>
      <c r="AO609" s="5">
        <f t="shared" si="99"/>
        <v>70</v>
      </c>
      <c r="AP609" s="73"/>
      <c r="AQ609" s="111">
        <f>AVERAGE(Table6[[#This Row],[CA1_Average]],Table6[[#This Row],[CA2_Average]],Table6[[#This Row],[MID_Average]],Table6[[#This Row],[CA3_Average]])</f>
        <v>69.25</v>
      </c>
    </row>
    <row r="610" spans="1:43" ht="30">
      <c r="A610" s="99" t="s">
        <v>1225</v>
      </c>
      <c r="B610" s="82" t="s">
        <v>1226</v>
      </c>
      <c r="C610" s="4" t="s">
        <v>14</v>
      </c>
      <c r="D610" s="4" t="s">
        <v>4098</v>
      </c>
      <c r="E610" s="5">
        <v>11105401</v>
      </c>
      <c r="F610" s="5">
        <v>6458708926</v>
      </c>
      <c r="G610" s="83" t="s">
        <v>4099</v>
      </c>
      <c r="H610" s="6">
        <v>7</v>
      </c>
      <c r="I610" s="84">
        <v>300</v>
      </c>
      <c r="J610" s="79">
        <v>219</v>
      </c>
      <c r="K610" s="85">
        <v>0.73</v>
      </c>
      <c r="L610" s="11">
        <v>65000</v>
      </c>
      <c r="M610" s="5">
        <v>53300</v>
      </c>
      <c r="N610" s="12">
        <f t="shared" si="90"/>
        <v>53500</v>
      </c>
      <c r="O610" s="12">
        <f t="shared" si="91"/>
        <v>11500</v>
      </c>
      <c r="P610" s="4" t="s">
        <v>1937</v>
      </c>
      <c r="Q610" s="4" t="s">
        <v>2562</v>
      </c>
      <c r="R610" s="5">
        <v>96</v>
      </c>
      <c r="S610" s="5">
        <v>57</v>
      </c>
      <c r="T610" s="5">
        <v>91</v>
      </c>
      <c r="U610" s="5">
        <v>98</v>
      </c>
      <c r="V610" s="5">
        <f t="shared" si="92"/>
        <v>342</v>
      </c>
      <c r="W610" s="5">
        <f t="shared" si="93"/>
        <v>85.5</v>
      </c>
      <c r="X610" s="5">
        <v>73</v>
      </c>
      <c r="Y610" s="5">
        <v>42</v>
      </c>
      <c r="Z610" s="5">
        <v>97</v>
      </c>
      <c r="AA610" s="5">
        <v>37</v>
      </c>
      <c r="AB610" s="5">
        <f t="shared" si="94"/>
        <v>249</v>
      </c>
      <c r="AC610" s="5">
        <f t="shared" si="95"/>
        <v>62.25</v>
      </c>
      <c r="AD610" s="5">
        <v>91</v>
      </c>
      <c r="AE610" s="5">
        <v>55</v>
      </c>
      <c r="AF610" s="5">
        <v>89</v>
      </c>
      <c r="AG610" s="5">
        <v>36</v>
      </c>
      <c r="AH610" s="5">
        <f t="shared" si="96"/>
        <v>271</v>
      </c>
      <c r="AI610" s="5">
        <f t="shared" si="97"/>
        <v>67.75</v>
      </c>
      <c r="AJ610" s="5">
        <v>59</v>
      </c>
      <c r="AK610" s="5">
        <v>47</v>
      </c>
      <c r="AL610" s="5">
        <v>92</v>
      </c>
      <c r="AM610" s="5">
        <v>91</v>
      </c>
      <c r="AN610" s="5">
        <f t="shared" si="98"/>
        <v>289</v>
      </c>
      <c r="AO610" s="5">
        <f t="shared" si="99"/>
        <v>72.25</v>
      </c>
      <c r="AP610" s="73"/>
      <c r="AQ610" s="111">
        <f>AVERAGE(Table6[[#This Row],[CA1_Average]],Table6[[#This Row],[CA2_Average]],Table6[[#This Row],[MID_Average]],Table6[[#This Row],[CA3_Average]])</f>
        <v>71.9375</v>
      </c>
    </row>
    <row r="611" spans="1:43" ht="30">
      <c r="A611" s="99" t="s">
        <v>1227</v>
      </c>
      <c r="B611" s="82" t="s">
        <v>1228</v>
      </c>
      <c r="C611" s="4" t="s">
        <v>11</v>
      </c>
      <c r="D611" s="4" t="s">
        <v>4100</v>
      </c>
      <c r="E611" s="5">
        <v>11107293</v>
      </c>
      <c r="F611" s="5">
        <v>6494958264</v>
      </c>
      <c r="G611" s="83" t="s">
        <v>4101</v>
      </c>
      <c r="H611" s="6">
        <v>7</v>
      </c>
      <c r="I611" s="84">
        <v>300</v>
      </c>
      <c r="J611" s="79">
        <v>268</v>
      </c>
      <c r="K611" s="85">
        <v>0.89</v>
      </c>
      <c r="L611" s="11">
        <v>65000</v>
      </c>
      <c r="M611" s="5">
        <v>54619</v>
      </c>
      <c r="N611" s="12">
        <f t="shared" si="90"/>
        <v>55000</v>
      </c>
      <c r="O611" s="12">
        <f t="shared" si="91"/>
        <v>10000</v>
      </c>
      <c r="P611" s="4" t="s">
        <v>1846</v>
      </c>
      <c r="Q611" s="4" t="s">
        <v>2563</v>
      </c>
      <c r="R611" s="5">
        <v>73</v>
      </c>
      <c r="S611" s="5">
        <v>90</v>
      </c>
      <c r="T611" s="5">
        <v>38</v>
      </c>
      <c r="U611" s="5">
        <v>49</v>
      </c>
      <c r="V611" s="5">
        <f t="shared" si="92"/>
        <v>250</v>
      </c>
      <c r="W611" s="5">
        <f t="shared" si="93"/>
        <v>62.5</v>
      </c>
      <c r="X611" s="5">
        <v>40</v>
      </c>
      <c r="Y611" s="5">
        <v>72</v>
      </c>
      <c r="Z611" s="5">
        <v>84</v>
      </c>
      <c r="AA611" s="5">
        <v>56</v>
      </c>
      <c r="AB611" s="5">
        <f t="shared" si="94"/>
        <v>252</v>
      </c>
      <c r="AC611" s="5">
        <f t="shared" si="95"/>
        <v>63</v>
      </c>
      <c r="AD611" s="5">
        <v>45</v>
      </c>
      <c r="AE611" s="5">
        <v>76</v>
      </c>
      <c r="AF611" s="5">
        <v>72</v>
      </c>
      <c r="AG611" s="5">
        <v>80</v>
      </c>
      <c r="AH611" s="5">
        <f t="shared" si="96"/>
        <v>273</v>
      </c>
      <c r="AI611" s="5">
        <f t="shared" si="97"/>
        <v>68.25</v>
      </c>
      <c r="AJ611" s="5">
        <v>47</v>
      </c>
      <c r="AK611" s="5">
        <v>36</v>
      </c>
      <c r="AL611" s="5">
        <v>38</v>
      </c>
      <c r="AM611" s="5">
        <v>75</v>
      </c>
      <c r="AN611" s="5">
        <f t="shared" si="98"/>
        <v>196</v>
      </c>
      <c r="AO611" s="5">
        <f t="shared" si="99"/>
        <v>49</v>
      </c>
      <c r="AP611" s="73"/>
      <c r="AQ611" s="111">
        <f>AVERAGE(Table6[[#This Row],[CA1_Average]],Table6[[#This Row],[CA2_Average]],Table6[[#This Row],[MID_Average]],Table6[[#This Row],[CA3_Average]])</f>
        <v>60.6875</v>
      </c>
    </row>
    <row r="612" spans="1:43" ht="30">
      <c r="A612" s="99" t="s">
        <v>1229</v>
      </c>
      <c r="B612" s="82" t="s">
        <v>1230</v>
      </c>
      <c r="C612" s="4" t="s">
        <v>11</v>
      </c>
      <c r="D612" s="4" t="s">
        <v>3997</v>
      </c>
      <c r="E612" s="5">
        <v>11104305</v>
      </c>
      <c r="F612" s="5">
        <v>6495004653</v>
      </c>
      <c r="G612" s="83" t="s">
        <v>4102</v>
      </c>
      <c r="H612" s="6">
        <v>7</v>
      </c>
      <c r="I612" s="84">
        <v>300</v>
      </c>
      <c r="J612" s="79">
        <v>295</v>
      </c>
      <c r="K612" s="85">
        <v>0.98</v>
      </c>
      <c r="L612" s="11">
        <v>65000</v>
      </c>
      <c r="M612" s="5">
        <v>52526</v>
      </c>
      <c r="N612" s="12">
        <f t="shared" si="90"/>
        <v>53000</v>
      </c>
      <c r="O612" s="12">
        <f t="shared" si="91"/>
        <v>12000</v>
      </c>
      <c r="P612" s="4" t="s">
        <v>1852</v>
      </c>
      <c r="Q612" s="4" t="s">
        <v>2564</v>
      </c>
      <c r="R612" s="5">
        <v>54</v>
      </c>
      <c r="S612" s="5">
        <v>67</v>
      </c>
      <c r="T612" s="5">
        <v>39</v>
      </c>
      <c r="U612" s="5">
        <v>88</v>
      </c>
      <c r="V612" s="5">
        <f t="shared" si="92"/>
        <v>248</v>
      </c>
      <c r="W612" s="5">
        <f t="shared" si="93"/>
        <v>62</v>
      </c>
      <c r="X612" s="5">
        <v>44</v>
      </c>
      <c r="Y612" s="5">
        <v>50</v>
      </c>
      <c r="Z612" s="5">
        <v>90</v>
      </c>
      <c r="AA612" s="5">
        <v>35</v>
      </c>
      <c r="AB612" s="5">
        <f t="shared" si="94"/>
        <v>219</v>
      </c>
      <c r="AC612" s="5">
        <f t="shared" si="95"/>
        <v>54.75</v>
      </c>
      <c r="AD612" s="5">
        <v>38</v>
      </c>
      <c r="AE612" s="5">
        <v>36</v>
      </c>
      <c r="AF612" s="5">
        <v>90</v>
      </c>
      <c r="AG612" s="5">
        <v>78</v>
      </c>
      <c r="AH612" s="5">
        <f t="shared" si="96"/>
        <v>242</v>
      </c>
      <c r="AI612" s="5">
        <f t="shared" si="97"/>
        <v>60.5</v>
      </c>
      <c r="AJ612" s="5">
        <v>81</v>
      </c>
      <c r="AK612" s="5">
        <v>60</v>
      </c>
      <c r="AL612" s="5">
        <v>38</v>
      </c>
      <c r="AM612" s="5">
        <v>89</v>
      </c>
      <c r="AN612" s="5">
        <f t="shared" si="98"/>
        <v>268</v>
      </c>
      <c r="AO612" s="5">
        <f t="shared" si="99"/>
        <v>67</v>
      </c>
      <c r="AP612" s="73"/>
      <c r="AQ612" s="111">
        <f>AVERAGE(Table6[[#This Row],[CA1_Average]],Table6[[#This Row],[CA2_Average]],Table6[[#This Row],[MID_Average]],Table6[[#This Row],[CA3_Average]])</f>
        <v>61.0625</v>
      </c>
    </row>
    <row r="613" spans="1:43" ht="30">
      <c r="A613" s="99" t="s">
        <v>1231</v>
      </c>
      <c r="B613" s="82" t="s">
        <v>1232</v>
      </c>
      <c r="C613" s="4" t="s">
        <v>14</v>
      </c>
      <c r="D613" s="4" t="s">
        <v>4103</v>
      </c>
      <c r="E613" s="5">
        <v>11105340</v>
      </c>
      <c r="F613" s="5">
        <v>6516932669</v>
      </c>
      <c r="G613" s="83" t="s">
        <v>4104</v>
      </c>
      <c r="H613" s="6">
        <v>7</v>
      </c>
      <c r="I613" s="84">
        <v>300</v>
      </c>
      <c r="J613" s="79">
        <v>283</v>
      </c>
      <c r="K613" s="85">
        <v>0.94</v>
      </c>
      <c r="L613" s="11">
        <v>65000</v>
      </c>
      <c r="M613" s="5">
        <v>57221</v>
      </c>
      <c r="N613" s="12">
        <f t="shared" si="90"/>
        <v>57500</v>
      </c>
      <c r="O613" s="12">
        <f t="shared" si="91"/>
        <v>7500</v>
      </c>
      <c r="P613" s="4" t="s">
        <v>1986</v>
      </c>
      <c r="Q613" s="4" t="s">
        <v>2565</v>
      </c>
      <c r="R613" s="5">
        <v>59</v>
      </c>
      <c r="S613" s="5">
        <v>41</v>
      </c>
      <c r="T613" s="5">
        <v>96</v>
      </c>
      <c r="U613" s="5">
        <v>77</v>
      </c>
      <c r="V613" s="5">
        <f t="shared" si="92"/>
        <v>273</v>
      </c>
      <c r="W613" s="5">
        <f t="shared" si="93"/>
        <v>68.25</v>
      </c>
      <c r="X613" s="5">
        <v>35</v>
      </c>
      <c r="Y613" s="5">
        <v>52</v>
      </c>
      <c r="Z613" s="5">
        <v>88</v>
      </c>
      <c r="AA613" s="5">
        <v>86</v>
      </c>
      <c r="AB613" s="5">
        <f t="shared" si="94"/>
        <v>261</v>
      </c>
      <c r="AC613" s="5">
        <f t="shared" si="95"/>
        <v>65.25</v>
      </c>
      <c r="AD613" s="5">
        <v>43</v>
      </c>
      <c r="AE613" s="5">
        <v>59</v>
      </c>
      <c r="AF613" s="5">
        <v>93</v>
      </c>
      <c r="AG613" s="5">
        <v>55</v>
      </c>
      <c r="AH613" s="5">
        <f t="shared" si="96"/>
        <v>250</v>
      </c>
      <c r="AI613" s="5">
        <f t="shared" si="97"/>
        <v>62.5</v>
      </c>
      <c r="AJ613" s="5">
        <v>75</v>
      </c>
      <c r="AK613" s="5">
        <v>49</v>
      </c>
      <c r="AL613" s="5">
        <v>95</v>
      </c>
      <c r="AM613" s="5">
        <v>47</v>
      </c>
      <c r="AN613" s="5">
        <f t="shared" si="98"/>
        <v>266</v>
      </c>
      <c r="AO613" s="5">
        <f t="shared" si="99"/>
        <v>66.5</v>
      </c>
      <c r="AP613" s="73"/>
      <c r="AQ613" s="111">
        <f>AVERAGE(Table6[[#This Row],[CA1_Average]],Table6[[#This Row],[CA2_Average]],Table6[[#This Row],[MID_Average]],Table6[[#This Row],[CA3_Average]])</f>
        <v>65.625</v>
      </c>
    </row>
    <row r="614" spans="1:43" ht="30">
      <c r="A614" s="99" t="s">
        <v>1233</v>
      </c>
      <c r="B614" s="82" t="s">
        <v>1234</v>
      </c>
      <c r="C614" s="4" t="s">
        <v>11</v>
      </c>
      <c r="D614" s="4" t="s">
        <v>4105</v>
      </c>
      <c r="E614" s="5">
        <v>11100754</v>
      </c>
      <c r="F614" s="5">
        <v>6532402411</v>
      </c>
      <c r="G614" s="83" t="s">
        <v>4106</v>
      </c>
      <c r="H614" s="6">
        <v>7</v>
      </c>
      <c r="I614" s="84">
        <v>300</v>
      </c>
      <c r="J614" s="79">
        <v>210</v>
      </c>
      <c r="K614" s="86">
        <v>0.7</v>
      </c>
      <c r="L614" s="11">
        <v>65000</v>
      </c>
      <c r="M614" s="5">
        <v>57727</v>
      </c>
      <c r="N614" s="12">
        <f t="shared" si="90"/>
        <v>58000</v>
      </c>
      <c r="O614" s="12">
        <f t="shared" si="91"/>
        <v>7000</v>
      </c>
      <c r="P614" s="4" t="s">
        <v>1858</v>
      </c>
      <c r="Q614" s="4" t="s">
        <v>2566</v>
      </c>
      <c r="R614" s="5">
        <v>91</v>
      </c>
      <c r="S614" s="5">
        <v>84</v>
      </c>
      <c r="T614" s="5">
        <v>94</v>
      </c>
      <c r="U614" s="5">
        <v>53</v>
      </c>
      <c r="V614" s="5">
        <f t="shared" si="92"/>
        <v>322</v>
      </c>
      <c r="W614" s="5">
        <f t="shared" si="93"/>
        <v>80.5</v>
      </c>
      <c r="X614" s="5">
        <v>60</v>
      </c>
      <c r="Y614" s="5">
        <v>74</v>
      </c>
      <c r="Z614" s="5">
        <v>44</v>
      </c>
      <c r="AA614" s="5">
        <v>67</v>
      </c>
      <c r="AB614" s="5">
        <f t="shared" si="94"/>
        <v>245</v>
      </c>
      <c r="AC614" s="5">
        <f t="shared" si="95"/>
        <v>61.25</v>
      </c>
      <c r="AD614" s="5">
        <v>38</v>
      </c>
      <c r="AE614" s="5">
        <v>75</v>
      </c>
      <c r="AF614" s="5">
        <v>96</v>
      </c>
      <c r="AG614" s="5">
        <v>87</v>
      </c>
      <c r="AH614" s="5">
        <f t="shared" si="96"/>
        <v>296</v>
      </c>
      <c r="AI614" s="5">
        <f t="shared" si="97"/>
        <v>74</v>
      </c>
      <c r="AJ614" s="5">
        <v>41</v>
      </c>
      <c r="AK614" s="5">
        <v>73</v>
      </c>
      <c r="AL614" s="5">
        <v>51</v>
      </c>
      <c r="AM614" s="5">
        <v>46</v>
      </c>
      <c r="AN614" s="5">
        <f t="shared" si="98"/>
        <v>211</v>
      </c>
      <c r="AO614" s="5">
        <f t="shared" si="99"/>
        <v>52.75</v>
      </c>
      <c r="AP614" s="73"/>
      <c r="AQ614" s="111">
        <f>AVERAGE(Table6[[#This Row],[CA1_Average]],Table6[[#This Row],[CA2_Average]],Table6[[#This Row],[MID_Average]],Table6[[#This Row],[CA3_Average]])</f>
        <v>67.125</v>
      </c>
    </row>
    <row r="615" spans="1:43" ht="30">
      <c r="A615" s="99" t="s">
        <v>1235</v>
      </c>
      <c r="B615" s="82" t="s">
        <v>1236</v>
      </c>
      <c r="C615" s="4" t="s">
        <v>11</v>
      </c>
      <c r="D615" s="4" t="s">
        <v>4001</v>
      </c>
      <c r="E615" s="5">
        <v>11108861</v>
      </c>
      <c r="F615" s="5">
        <v>6534911088</v>
      </c>
      <c r="G615" s="83" t="s">
        <v>4107</v>
      </c>
      <c r="H615" s="6">
        <v>7</v>
      </c>
      <c r="I615" s="84">
        <v>300</v>
      </c>
      <c r="J615" s="79">
        <v>272</v>
      </c>
      <c r="K615" s="85">
        <v>0.91</v>
      </c>
      <c r="L615" s="11">
        <v>65000</v>
      </c>
      <c r="M615" s="5">
        <v>59575</v>
      </c>
      <c r="N615" s="12">
        <f t="shared" si="90"/>
        <v>60000</v>
      </c>
      <c r="O615" s="12">
        <f t="shared" si="91"/>
        <v>5000</v>
      </c>
      <c r="P615" s="4" t="s">
        <v>1896</v>
      </c>
      <c r="Q615" s="4" t="s">
        <v>2567</v>
      </c>
      <c r="R615" s="5">
        <v>68</v>
      </c>
      <c r="S615" s="5">
        <v>53</v>
      </c>
      <c r="T615" s="5">
        <v>84</v>
      </c>
      <c r="U615" s="5">
        <v>38</v>
      </c>
      <c r="V615" s="5">
        <f t="shared" si="92"/>
        <v>243</v>
      </c>
      <c r="W615" s="5">
        <f t="shared" si="93"/>
        <v>60.75</v>
      </c>
      <c r="X615" s="5">
        <v>39</v>
      </c>
      <c r="Y615" s="5">
        <v>92</v>
      </c>
      <c r="Z615" s="5">
        <v>98</v>
      </c>
      <c r="AA615" s="5">
        <v>53</v>
      </c>
      <c r="AB615" s="5">
        <f t="shared" si="94"/>
        <v>282</v>
      </c>
      <c r="AC615" s="5">
        <f t="shared" si="95"/>
        <v>70.5</v>
      </c>
      <c r="AD615" s="5">
        <v>48</v>
      </c>
      <c r="AE615" s="5">
        <v>48</v>
      </c>
      <c r="AF615" s="5">
        <v>64</v>
      </c>
      <c r="AG615" s="5">
        <v>63</v>
      </c>
      <c r="AH615" s="5">
        <f t="shared" si="96"/>
        <v>223</v>
      </c>
      <c r="AI615" s="5">
        <f t="shared" si="97"/>
        <v>55.75</v>
      </c>
      <c r="AJ615" s="5">
        <v>50</v>
      </c>
      <c r="AK615" s="5">
        <v>94</v>
      </c>
      <c r="AL615" s="5">
        <v>57</v>
      </c>
      <c r="AM615" s="5">
        <v>76</v>
      </c>
      <c r="AN615" s="5">
        <f t="shared" si="98"/>
        <v>277</v>
      </c>
      <c r="AO615" s="5">
        <f t="shared" si="99"/>
        <v>69.25</v>
      </c>
      <c r="AP615" s="73"/>
      <c r="AQ615" s="111">
        <f>AVERAGE(Table6[[#This Row],[CA1_Average]],Table6[[#This Row],[CA2_Average]],Table6[[#This Row],[MID_Average]],Table6[[#This Row],[CA3_Average]])</f>
        <v>64.0625</v>
      </c>
    </row>
    <row r="616" spans="1:43" ht="30">
      <c r="A616" s="99" t="s">
        <v>1237</v>
      </c>
      <c r="B616" s="82" t="s">
        <v>1238</v>
      </c>
      <c r="C616" s="4" t="s">
        <v>14</v>
      </c>
      <c r="D616" s="4" t="s">
        <v>4108</v>
      </c>
      <c r="E616" s="5">
        <v>11100305</v>
      </c>
      <c r="F616" s="5">
        <v>6549235860</v>
      </c>
      <c r="G616" s="83" t="s">
        <v>4109</v>
      </c>
      <c r="H616" s="6">
        <v>7</v>
      </c>
      <c r="I616" s="84">
        <v>300</v>
      </c>
      <c r="J616" s="79">
        <v>195</v>
      </c>
      <c r="K616" s="85">
        <v>0.65</v>
      </c>
      <c r="L616" s="11">
        <v>65000</v>
      </c>
      <c r="M616" s="5">
        <v>59473</v>
      </c>
      <c r="N616" s="12">
        <f t="shared" si="90"/>
        <v>59500</v>
      </c>
      <c r="O616" s="12">
        <f t="shared" si="91"/>
        <v>5500</v>
      </c>
      <c r="P616" s="4" t="s">
        <v>2209</v>
      </c>
      <c r="Q616" s="4" t="s">
        <v>2568</v>
      </c>
      <c r="R616" s="5">
        <v>68</v>
      </c>
      <c r="S616" s="5">
        <v>95</v>
      </c>
      <c r="T616" s="5">
        <v>84</v>
      </c>
      <c r="U616" s="5">
        <v>52</v>
      </c>
      <c r="V616" s="5">
        <f t="shared" si="92"/>
        <v>299</v>
      </c>
      <c r="W616" s="5">
        <f t="shared" si="93"/>
        <v>74.75</v>
      </c>
      <c r="X616" s="5">
        <v>86</v>
      </c>
      <c r="Y616" s="5">
        <v>70</v>
      </c>
      <c r="Z616" s="5">
        <v>89</v>
      </c>
      <c r="AA616" s="5">
        <v>96</v>
      </c>
      <c r="AB616" s="5">
        <f t="shared" si="94"/>
        <v>341</v>
      </c>
      <c r="AC616" s="5">
        <f t="shared" si="95"/>
        <v>85.25</v>
      </c>
      <c r="AD616" s="5">
        <v>76</v>
      </c>
      <c r="AE616" s="5">
        <v>91</v>
      </c>
      <c r="AF616" s="5">
        <v>62</v>
      </c>
      <c r="AG616" s="5">
        <v>88</v>
      </c>
      <c r="AH616" s="5">
        <f t="shared" si="96"/>
        <v>317</v>
      </c>
      <c r="AI616" s="5">
        <f t="shared" si="97"/>
        <v>79.25</v>
      </c>
      <c r="AJ616" s="5">
        <v>40</v>
      </c>
      <c r="AK616" s="5">
        <v>49</v>
      </c>
      <c r="AL616" s="5">
        <v>64</v>
      </c>
      <c r="AM616" s="5">
        <v>92</v>
      </c>
      <c r="AN616" s="5">
        <f t="shared" si="98"/>
        <v>245</v>
      </c>
      <c r="AO616" s="5">
        <f t="shared" si="99"/>
        <v>61.25</v>
      </c>
      <c r="AP616" s="73"/>
      <c r="AQ616" s="111">
        <f>AVERAGE(Table6[[#This Row],[CA1_Average]],Table6[[#This Row],[CA2_Average]],Table6[[#This Row],[MID_Average]],Table6[[#This Row],[CA3_Average]])</f>
        <v>75.125</v>
      </c>
    </row>
    <row r="617" spans="1:43" ht="30">
      <c r="A617" s="99" t="s">
        <v>1239</v>
      </c>
      <c r="B617" s="82" t="s">
        <v>1240</v>
      </c>
      <c r="C617" s="4" t="s">
        <v>14</v>
      </c>
      <c r="D617" s="4" t="s">
        <v>4110</v>
      </c>
      <c r="E617" s="5">
        <v>11105871</v>
      </c>
      <c r="F617" s="5">
        <v>6554483747</v>
      </c>
      <c r="G617" s="83" t="s">
        <v>4111</v>
      </c>
      <c r="H617" s="6">
        <v>7</v>
      </c>
      <c r="I617" s="84">
        <v>300</v>
      </c>
      <c r="J617" s="79">
        <v>226</v>
      </c>
      <c r="K617" s="85">
        <v>0.75</v>
      </c>
      <c r="L617" s="11">
        <v>65000</v>
      </c>
      <c r="M617" s="5">
        <v>56984</v>
      </c>
      <c r="N617" s="12">
        <f t="shared" si="90"/>
        <v>57000</v>
      </c>
      <c r="O617" s="12">
        <f t="shared" si="91"/>
        <v>8000</v>
      </c>
      <c r="P617" s="4" t="s">
        <v>1945</v>
      </c>
      <c r="Q617" s="4" t="s">
        <v>2569</v>
      </c>
      <c r="R617" s="5">
        <v>82</v>
      </c>
      <c r="S617" s="5">
        <v>38</v>
      </c>
      <c r="T617" s="5">
        <v>83</v>
      </c>
      <c r="U617" s="5">
        <v>70</v>
      </c>
      <c r="V617" s="5">
        <f t="shared" si="92"/>
        <v>273</v>
      </c>
      <c r="W617" s="5">
        <f t="shared" si="93"/>
        <v>68.25</v>
      </c>
      <c r="X617" s="5">
        <v>99</v>
      </c>
      <c r="Y617" s="5">
        <v>99</v>
      </c>
      <c r="Z617" s="5">
        <v>43</v>
      </c>
      <c r="AA617" s="5">
        <v>86</v>
      </c>
      <c r="AB617" s="5">
        <f t="shared" si="94"/>
        <v>327</v>
      </c>
      <c r="AC617" s="5">
        <f t="shared" si="95"/>
        <v>81.75</v>
      </c>
      <c r="AD617" s="5">
        <v>65</v>
      </c>
      <c r="AE617" s="5">
        <v>47</v>
      </c>
      <c r="AF617" s="5">
        <v>61</v>
      </c>
      <c r="AG617" s="5">
        <v>88</v>
      </c>
      <c r="AH617" s="5">
        <f t="shared" si="96"/>
        <v>261</v>
      </c>
      <c r="AI617" s="5">
        <f t="shared" si="97"/>
        <v>65.25</v>
      </c>
      <c r="AJ617" s="5">
        <v>87</v>
      </c>
      <c r="AK617" s="5">
        <v>79</v>
      </c>
      <c r="AL617" s="5">
        <v>56</v>
      </c>
      <c r="AM617" s="5">
        <v>86</v>
      </c>
      <c r="AN617" s="5">
        <f t="shared" si="98"/>
        <v>308</v>
      </c>
      <c r="AO617" s="5">
        <f t="shared" si="99"/>
        <v>77</v>
      </c>
      <c r="AP617" s="73"/>
      <c r="AQ617" s="111">
        <f>AVERAGE(Table6[[#This Row],[CA1_Average]],Table6[[#This Row],[CA2_Average]],Table6[[#This Row],[MID_Average]],Table6[[#This Row],[CA3_Average]])</f>
        <v>73.0625</v>
      </c>
    </row>
    <row r="618" spans="1:43" ht="30">
      <c r="A618" s="99" t="s">
        <v>1241</v>
      </c>
      <c r="B618" s="82" t="s">
        <v>1242</v>
      </c>
      <c r="C618" s="4" t="s">
        <v>14</v>
      </c>
      <c r="D618" s="4" t="s">
        <v>4112</v>
      </c>
      <c r="E618" s="5">
        <v>11101571</v>
      </c>
      <c r="F618" s="5">
        <v>6559280574</v>
      </c>
      <c r="G618" s="83" t="s">
        <v>4113</v>
      </c>
      <c r="H618" s="6">
        <v>7</v>
      </c>
      <c r="I618" s="84">
        <v>300</v>
      </c>
      <c r="J618" s="79">
        <v>256</v>
      </c>
      <c r="K618" s="85">
        <v>0.85</v>
      </c>
      <c r="L618" s="11">
        <v>65000</v>
      </c>
      <c r="M618" s="5">
        <v>62428</v>
      </c>
      <c r="N618" s="12">
        <f t="shared" si="90"/>
        <v>62500</v>
      </c>
      <c r="O618" s="12">
        <f t="shared" si="91"/>
        <v>2500</v>
      </c>
      <c r="P618" s="4" t="s">
        <v>2087</v>
      </c>
      <c r="Q618" s="4" t="s">
        <v>2570</v>
      </c>
      <c r="R618" s="5">
        <v>82</v>
      </c>
      <c r="S618" s="5">
        <v>41</v>
      </c>
      <c r="T618" s="5">
        <v>64</v>
      </c>
      <c r="U618" s="5">
        <v>48</v>
      </c>
      <c r="V618" s="5">
        <f t="shared" si="92"/>
        <v>235</v>
      </c>
      <c r="W618" s="5">
        <f t="shared" si="93"/>
        <v>58.75</v>
      </c>
      <c r="X618" s="5">
        <v>63</v>
      </c>
      <c r="Y618" s="5">
        <v>80</v>
      </c>
      <c r="Z618" s="5">
        <v>50</v>
      </c>
      <c r="AA618" s="5">
        <v>92</v>
      </c>
      <c r="AB618" s="5">
        <f t="shared" si="94"/>
        <v>285</v>
      </c>
      <c r="AC618" s="5">
        <f t="shared" si="95"/>
        <v>71.25</v>
      </c>
      <c r="AD618" s="5">
        <v>80</v>
      </c>
      <c r="AE618" s="5">
        <v>91</v>
      </c>
      <c r="AF618" s="5">
        <v>97</v>
      </c>
      <c r="AG618" s="5">
        <v>67</v>
      </c>
      <c r="AH618" s="5">
        <f t="shared" si="96"/>
        <v>335</v>
      </c>
      <c r="AI618" s="5">
        <f t="shared" si="97"/>
        <v>83.75</v>
      </c>
      <c r="AJ618" s="5">
        <v>36</v>
      </c>
      <c r="AK618" s="5">
        <v>54</v>
      </c>
      <c r="AL618" s="5">
        <v>70</v>
      </c>
      <c r="AM618" s="5">
        <v>72</v>
      </c>
      <c r="AN618" s="5">
        <f t="shared" si="98"/>
        <v>232</v>
      </c>
      <c r="AO618" s="5">
        <f t="shared" si="99"/>
        <v>58</v>
      </c>
      <c r="AP618" s="73"/>
      <c r="AQ618" s="111">
        <f>AVERAGE(Table6[[#This Row],[CA1_Average]],Table6[[#This Row],[CA2_Average]],Table6[[#This Row],[MID_Average]],Table6[[#This Row],[CA3_Average]])</f>
        <v>67.9375</v>
      </c>
    </row>
    <row r="619" spans="1:43" ht="30">
      <c r="A619" s="99" t="s">
        <v>1243</v>
      </c>
      <c r="B619" s="82" t="s">
        <v>1244</v>
      </c>
      <c r="C619" s="4" t="s">
        <v>11</v>
      </c>
      <c r="D619" s="4" t="s">
        <v>4053</v>
      </c>
      <c r="E619" s="5">
        <v>11108859</v>
      </c>
      <c r="F619" s="5">
        <v>6597062498</v>
      </c>
      <c r="G619" s="83" t="s">
        <v>4114</v>
      </c>
      <c r="H619" s="6">
        <v>7</v>
      </c>
      <c r="I619" s="84">
        <v>300</v>
      </c>
      <c r="J619" s="79">
        <v>235</v>
      </c>
      <c r="K619" s="85">
        <v>0.78</v>
      </c>
      <c r="L619" s="11">
        <v>65000</v>
      </c>
      <c r="M619" s="5">
        <v>51412</v>
      </c>
      <c r="N619" s="12">
        <f t="shared" si="90"/>
        <v>51500</v>
      </c>
      <c r="O619" s="12">
        <f t="shared" si="91"/>
        <v>13500</v>
      </c>
      <c r="P619" s="4" t="s">
        <v>1862</v>
      </c>
      <c r="Q619" s="4" t="s">
        <v>2571</v>
      </c>
      <c r="R619" s="5">
        <v>79</v>
      </c>
      <c r="S619" s="5">
        <v>43</v>
      </c>
      <c r="T619" s="5">
        <v>79</v>
      </c>
      <c r="U619" s="5">
        <v>77</v>
      </c>
      <c r="V619" s="5">
        <f t="shared" si="92"/>
        <v>278</v>
      </c>
      <c r="W619" s="5">
        <f t="shared" si="93"/>
        <v>69.5</v>
      </c>
      <c r="X619" s="5">
        <v>93</v>
      </c>
      <c r="Y619" s="5">
        <v>40</v>
      </c>
      <c r="Z619" s="5">
        <v>41</v>
      </c>
      <c r="AA619" s="5">
        <v>40</v>
      </c>
      <c r="AB619" s="5">
        <f t="shared" si="94"/>
        <v>214</v>
      </c>
      <c r="AC619" s="5">
        <f t="shared" si="95"/>
        <v>53.5</v>
      </c>
      <c r="AD619" s="5">
        <v>97</v>
      </c>
      <c r="AE619" s="5">
        <v>46</v>
      </c>
      <c r="AF619" s="5">
        <v>43</v>
      </c>
      <c r="AG619" s="5">
        <v>85</v>
      </c>
      <c r="AH619" s="5">
        <f t="shared" si="96"/>
        <v>271</v>
      </c>
      <c r="AI619" s="5">
        <f t="shared" si="97"/>
        <v>67.75</v>
      </c>
      <c r="AJ619" s="5">
        <v>91</v>
      </c>
      <c r="AK619" s="5">
        <v>47</v>
      </c>
      <c r="AL619" s="5">
        <v>65</v>
      </c>
      <c r="AM619" s="5">
        <v>57</v>
      </c>
      <c r="AN619" s="5">
        <f t="shared" si="98"/>
        <v>260</v>
      </c>
      <c r="AO619" s="5">
        <f t="shared" si="99"/>
        <v>65</v>
      </c>
      <c r="AP619" s="73"/>
      <c r="AQ619" s="111">
        <f>AVERAGE(Table6[[#This Row],[CA1_Average]],Table6[[#This Row],[CA2_Average]],Table6[[#This Row],[MID_Average]],Table6[[#This Row],[CA3_Average]])</f>
        <v>63.9375</v>
      </c>
    </row>
    <row r="620" spans="1:43" ht="30">
      <c r="A620" s="99" t="s">
        <v>1245</v>
      </c>
      <c r="B620" s="82" t="s">
        <v>1246</v>
      </c>
      <c r="C620" s="4" t="s">
        <v>14</v>
      </c>
      <c r="D620" s="4" t="s">
        <v>4115</v>
      </c>
      <c r="E620" s="5">
        <v>11108977</v>
      </c>
      <c r="F620" s="5">
        <v>6602046209</v>
      </c>
      <c r="G620" s="83" t="s">
        <v>4116</v>
      </c>
      <c r="H620" s="6">
        <v>7</v>
      </c>
      <c r="I620" s="84">
        <v>300</v>
      </c>
      <c r="J620" s="79">
        <v>249</v>
      </c>
      <c r="K620" s="85">
        <v>0.83</v>
      </c>
      <c r="L620" s="11">
        <v>65000</v>
      </c>
      <c r="M620" s="5">
        <v>58520</v>
      </c>
      <c r="N620" s="12">
        <f t="shared" si="90"/>
        <v>59000</v>
      </c>
      <c r="O620" s="12">
        <f t="shared" si="91"/>
        <v>6000</v>
      </c>
      <c r="P620" s="4" t="s">
        <v>1951</v>
      </c>
      <c r="Q620" s="4" t="s">
        <v>2572</v>
      </c>
      <c r="R620" s="5">
        <v>79</v>
      </c>
      <c r="S620" s="5">
        <v>67</v>
      </c>
      <c r="T620" s="5">
        <v>89</v>
      </c>
      <c r="U620" s="5">
        <v>72</v>
      </c>
      <c r="V620" s="5">
        <f t="shared" si="92"/>
        <v>307</v>
      </c>
      <c r="W620" s="5">
        <f t="shared" si="93"/>
        <v>76.75</v>
      </c>
      <c r="X620" s="5">
        <v>48</v>
      </c>
      <c r="Y620" s="5">
        <v>86</v>
      </c>
      <c r="Z620" s="5">
        <v>79</v>
      </c>
      <c r="AA620" s="5">
        <v>64</v>
      </c>
      <c r="AB620" s="5">
        <f t="shared" si="94"/>
        <v>277</v>
      </c>
      <c r="AC620" s="5">
        <f t="shared" si="95"/>
        <v>69.25</v>
      </c>
      <c r="AD620" s="5">
        <v>91</v>
      </c>
      <c r="AE620" s="5">
        <v>50</v>
      </c>
      <c r="AF620" s="5">
        <v>55</v>
      </c>
      <c r="AG620" s="5">
        <v>40</v>
      </c>
      <c r="AH620" s="5">
        <f t="shared" si="96"/>
        <v>236</v>
      </c>
      <c r="AI620" s="5">
        <f t="shared" si="97"/>
        <v>59</v>
      </c>
      <c r="AJ620" s="5">
        <v>35</v>
      </c>
      <c r="AK620" s="5">
        <v>91</v>
      </c>
      <c r="AL620" s="5">
        <v>85</v>
      </c>
      <c r="AM620" s="5">
        <v>84</v>
      </c>
      <c r="AN620" s="5">
        <f t="shared" si="98"/>
        <v>295</v>
      </c>
      <c r="AO620" s="5">
        <f t="shared" si="99"/>
        <v>73.75</v>
      </c>
      <c r="AP620" s="73"/>
      <c r="AQ620" s="111">
        <f>AVERAGE(Table6[[#This Row],[CA1_Average]],Table6[[#This Row],[CA2_Average]],Table6[[#This Row],[MID_Average]],Table6[[#This Row],[CA3_Average]])</f>
        <v>69.6875</v>
      </c>
    </row>
    <row r="621" spans="1:43" ht="30">
      <c r="A621" s="99" t="s">
        <v>1247</v>
      </c>
      <c r="B621" s="82" t="s">
        <v>1248</v>
      </c>
      <c r="C621" s="4" t="s">
        <v>14</v>
      </c>
      <c r="D621" s="4" t="s">
        <v>4015</v>
      </c>
      <c r="E621" s="5">
        <v>11104547</v>
      </c>
      <c r="F621" s="5">
        <v>6611213825</v>
      </c>
      <c r="G621" s="83" t="s">
        <v>4117</v>
      </c>
      <c r="H621" s="6">
        <v>7</v>
      </c>
      <c r="I621" s="84">
        <v>300</v>
      </c>
      <c r="J621" s="79">
        <v>241</v>
      </c>
      <c r="K621" s="86">
        <v>0.8</v>
      </c>
      <c r="L621" s="11">
        <v>65000</v>
      </c>
      <c r="M621" s="5">
        <v>54659</v>
      </c>
      <c r="N621" s="12">
        <f t="shared" si="90"/>
        <v>55000</v>
      </c>
      <c r="O621" s="12">
        <f t="shared" si="91"/>
        <v>10000</v>
      </c>
      <c r="P621" s="4" t="s">
        <v>1955</v>
      </c>
      <c r="Q621" s="4" t="s">
        <v>2573</v>
      </c>
      <c r="R621" s="5">
        <v>54</v>
      </c>
      <c r="S621" s="5">
        <v>59</v>
      </c>
      <c r="T621" s="5">
        <v>37</v>
      </c>
      <c r="U621" s="5">
        <v>79</v>
      </c>
      <c r="V621" s="5">
        <f t="shared" si="92"/>
        <v>229</v>
      </c>
      <c r="W621" s="5">
        <f t="shared" si="93"/>
        <v>57.25</v>
      </c>
      <c r="X621" s="5">
        <v>51</v>
      </c>
      <c r="Y621" s="5">
        <v>67</v>
      </c>
      <c r="Z621" s="5">
        <v>85</v>
      </c>
      <c r="AA621" s="5">
        <v>91</v>
      </c>
      <c r="AB621" s="5">
        <f t="shared" si="94"/>
        <v>294</v>
      </c>
      <c r="AC621" s="5">
        <f t="shared" si="95"/>
        <v>73.5</v>
      </c>
      <c r="AD621" s="5">
        <v>87</v>
      </c>
      <c r="AE621" s="5">
        <v>73</v>
      </c>
      <c r="AF621" s="5">
        <v>40</v>
      </c>
      <c r="AG621" s="5">
        <v>86</v>
      </c>
      <c r="AH621" s="5">
        <f t="shared" si="96"/>
        <v>286</v>
      </c>
      <c r="AI621" s="5">
        <f t="shared" si="97"/>
        <v>71.5</v>
      </c>
      <c r="AJ621" s="5">
        <v>51</v>
      </c>
      <c r="AK621" s="5">
        <v>83</v>
      </c>
      <c r="AL621" s="5">
        <v>76</v>
      </c>
      <c r="AM621" s="5">
        <v>54</v>
      </c>
      <c r="AN621" s="5">
        <f t="shared" si="98"/>
        <v>264</v>
      </c>
      <c r="AO621" s="5">
        <f t="shared" si="99"/>
        <v>66</v>
      </c>
      <c r="AP621" s="73"/>
      <c r="AQ621" s="111">
        <f>AVERAGE(Table6[[#This Row],[CA1_Average]],Table6[[#This Row],[CA2_Average]],Table6[[#This Row],[MID_Average]],Table6[[#This Row],[CA3_Average]])</f>
        <v>67.0625</v>
      </c>
    </row>
    <row r="622" spans="1:43" ht="30">
      <c r="A622" s="99" t="s">
        <v>1249</v>
      </c>
      <c r="B622" s="82" t="s">
        <v>1250</v>
      </c>
      <c r="C622" s="4" t="s">
        <v>14</v>
      </c>
      <c r="D622" s="4" t="s">
        <v>4118</v>
      </c>
      <c r="E622" s="5">
        <v>11106572</v>
      </c>
      <c r="F622" s="5">
        <v>6623785179</v>
      </c>
      <c r="G622" s="83" t="s">
        <v>4119</v>
      </c>
      <c r="H622" s="6">
        <v>7</v>
      </c>
      <c r="I622" s="84">
        <v>300</v>
      </c>
      <c r="J622" s="79">
        <v>224</v>
      </c>
      <c r="K622" s="85">
        <v>0.75</v>
      </c>
      <c r="L622" s="11">
        <v>65000</v>
      </c>
      <c r="M622" s="5">
        <v>61482</v>
      </c>
      <c r="N622" s="12">
        <f t="shared" si="90"/>
        <v>61500</v>
      </c>
      <c r="O622" s="12">
        <f t="shared" si="91"/>
        <v>3500</v>
      </c>
      <c r="P622" s="4" t="s">
        <v>2095</v>
      </c>
      <c r="Q622" s="4" t="s">
        <v>2574</v>
      </c>
      <c r="R622" s="5">
        <v>54</v>
      </c>
      <c r="S622" s="5">
        <v>84</v>
      </c>
      <c r="T622" s="5">
        <v>82</v>
      </c>
      <c r="U622" s="5">
        <v>61</v>
      </c>
      <c r="V622" s="5">
        <f t="shared" si="92"/>
        <v>281</v>
      </c>
      <c r="W622" s="5">
        <f t="shared" si="93"/>
        <v>70.25</v>
      </c>
      <c r="X622" s="5">
        <v>74</v>
      </c>
      <c r="Y622" s="5">
        <v>76</v>
      </c>
      <c r="Z622" s="5">
        <v>63</v>
      </c>
      <c r="AA622" s="5">
        <v>71</v>
      </c>
      <c r="AB622" s="5">
        <f t="shared" si="94"/>
        <v>284</v>
      </c>
      <c r="AC622" s="5">
        <f t="shared" si="95"/>
        <v>71</v>
      </c>
      <c r="AD622" s="5">
        <v>38</v>
      </c>
      <c r="AE622" s="5">
        <v>36</v>
      </c>
      <c r="AF622" s="5">
        <v>92</v>
      </c>
      <c r="AG622" s="5">
        <v>45</v>
      </c>
      <c r="AH622" s="5">
        <f t="shared" si="96"/>
        <v>211</v>
      </c>
      <c r="AI622" s="5">
        <f t="shared" si="97"/>
        <v>52.75</v>
      </c>
      <c r="AJ622" s="5">
        <v>57</v>
      </c>
      <c r="AK622" s="5">
        <v>64</v>
      </c>
      <c r="AL622" s="5">
        <v>51</v>
      </c>
      <c r="AM622" s="5">
        <v>79</v>
      </c>
      <c r="AN622" s="5">
        <f t="shared" si="98"/>
        <v>251</v>
      </c>
      <c r="AO622" s="5">
        <f t="shared" si="99"/>
        <v>62.75</v>
      </c>
      <c r="AP622" s="73"/>
      <c r="AQ622" s="111">
        <f>AVERAGE(Table6[[#This Row],[CA1_Average]],Table6[[#This Row],[CA2_Average]],Table6[[#This Row],[MID_Average]],Table6[[#This Row],[CA3_Average]])</f>
        <v>64.1875</v>
      </c>
    </row>
    <row r="623" spans="1:43" ht="30">
      <c r="A623" s="99" t="s">
        <v>1251</v>
      </c>
      <c r="B623" s="82" t="s">
        <v>1252</v>
      </c>
      <c r="C623" s="4" t="s">
        <v>14</v>
      </c>
      <c r="D623" s="4" t="s">
        <v>4023</v>
      </c>
      <c r="E623" s="5">
        <v>11107856</v>
      </c>
      <c r="F623" s="5">
        <v>6625166839</v>
      </c>
      <c r="G623" s="83" t="s">
        <v>4120</v>
      </c>
      <c r="H623" s="6">
        <v>7</v>
      </c>
      <c r="I623" s="84">
        <v>300</v>
      </c>
      <c r="J623" s="79">
        <v>270</v>
      </c>
      <c r="K623" s="86">
        <v>0.9</v>
      </c>
      <c r="L623" s="11">
        <v>65000</v>
      </c>
      <c r="M623" s="5">
        <v>60673</v>
      </c>
      <c r="N623" s="12">
        <f t="shared" si="90"/>
        <v>61000</v>
      </c>
      <c r="O623" s="12">
        <f t="shared" si="91"/>
        <v>4000</v>
      </c>
      <c r="P623" s="4" t="s">
        <v>1912</v>
      </c>
      <c r="Q623" s="4" t="s">
        <v>2575</v>
      </c>
      <c r="R623" s="5">
        <v>65</v>
      </c>
      <c r="S623" s="5">
        <v>58</v>
      </c>
      <c r="T623" s="5">
        <v>76</v>
      </c>
      <c r="U623" s="5">
        <v>86</v>
      </c>
      <c r="V623" s="5">
        <f t="shared" si="92"/>
        <v>285</v>
      </c>
      <c r="W623" s="5">
        <f t="shared" si="93"/>
        <v>71.25</v>
      </c>
      <c r="X623" s="5">
        <v>79</v>
      </c>
      <c r="Y623" s="5">
        <v>44</v>
      </c>
      <c r="Z623" s="5">
        <v>60</v>
      </c>
      <c r="AA623" s="5">
        <v>85</v>
      </c>
      <c r="AB623" s="5">
        <f t="shared" si="94"/>
        <v>268</v>
      </c>
      <c r="AC623" s="5">
        <f t="shared" si="95"/>
        <v>67</v>
      </c>
      <c r="AD623" s="5">
        <v>90</v>
      </c>
      <c r="AE623" s="5">
        <v>92</v>
      </c>
      <c r="AF623" s="5">
        <v>46</v>
      </c>
      <c r="AG623" s="5">
        <v>87</v>
      </c>
      <c r="AH623" s="5">
        <f t="shared" si="96"/>
        <v>315</v>
      </c>
      <c r="AI623" s="5">
        <f t="shared" si="97"/>
        <v>78.75</v>
      </c>
      <c r="AJ623" s="5">
        <v>89</v>
      </c>
      <c r="AK623" s="5">
        <v>77</v>
      </c>
      <c r="AL623" s="5">
        <v>55</v>
      </c>
      <c r="AM623" s="5">
        <v>66</v>
      </c>
      <c r="AN623" s="5">
        <f t="shared" si="98"/>
        <v>287</v>
      </c>
      <c r="AO623" s="5">
        <f t="shared" si="99"/>
        <v>71.75</v>
      </c>
      <c r="AP623" s="73"/>
      <c r="AQ623" s="111">
        <f>AVERAGE(Table6[[#This Row],[CA1_Average]],Table6[[#This Row],[CA2_Average]],Table6[[#This Row],[MID_Average]],Table6[[#This Row],[CA3_Average]])</f>
        <v>72.1875</v>
      </c>
    </row>
    <row r="624" spans="1:43" ht="30">
      <c r="A624" s="99" t="s">
        <v>1253</v>
      </c>
      <c r="B624" s="82" t="s">
        <v>1254</v>
      </c>
      <c r="C624" s="4" t="s">
        <v>14</v>
      </c>
      <c r="D624" s="4" t="s">
        <v>4121</v>
      </c>
      <c r="E624" s="5">
        <v>11101898</v>
      </c>
      <c r="F624" s="5">
        <v>6638638343</v>
      </c>
      <c r="G624" s="83" t="s">
        <v>4122</v>
      </c>
      <c r="H624" s="6">
        <v>7</v>
      </c>
      <c r="I624" s="84">
        <v>300</v>
      </c>
      <c r="J624" s="79">
        <v>238</v>
      </c>
      <c r="K624" s="85">
        <v>0.79</v>
      </c>
      <c r="L624" s="11">
        <v>65000</v>
      </c>
      <c r="M624" s="5">
        <v>55219</v>
      </c>
      <c r="N624" s="12">
        <f t="shared" si="90"/>
        <v>55500</v>
      </c>
      <c r="O624" s="12">
        <f t="shared" si="91"/>
        <v>9500</v>
      </c>
      <c r="P624" s="4" t="s">
        <v>2186</v>
      </c>
      <c r="Q624" s="4" t="s">
        <v>2576</v>
      </c>
      <c r="R624" s="5">
        <v>94</v>
      </c>
      <c r="S624" s="5">
        <v>77</v>
      </c>
      <c r="T624" s="5">
        <v>68</v>
      </c>
      <c r="U624" s="5">
        <v>90</v>
      </c>
      <c r="V624" s="5">
        <f t="shared" si="92"/>
        <v>329</v>
      </c>
      <c r="W624" s="5">
        <f t="shared" si="93"/>
        <v>82.25</v>
      </c>
      <c r="X624" s="5">
        <v>56</v>
      </c>
      <c r="Y624" s="5">
        <v>95</v>
      </c>
      <c r="Z624" s="5">
        <v>40</v>
      </c>
      <c r="AA624" s="5">
        <v>65</v>
      </c>
      <c r="AB624" s="5">
        <f t="shared" si="94"/>
        <v>256</v>
      </c>
      <c r="AC624" s="5">
        <f t="shared" si="95"/>
        <v>64</v>
      </c>
      <c r="AD624" s="5">
        <v>38</v>
      </c>
      <c r="AE624" s="5">
        <v>85</v>
      </c>
      <c r="AF624" s="5">
        <v>78</v>
      </c>
      <c r="AG624" s="5">
        <v>73</v>
      </c>
      <c r="AH624" s="5">
        <f t="shared" si="96"/>
        <v>274</v>
      </c>
      <c r="AI624" s="5">
        <f t="shared" si="97"/>
        <v>68.5</v>
      </c>
      <c r="AJ624" s="5">
        <v>76</v>
      </c>
      <c r="AK624" s="5">
        <v>62</v>
      </c>
      <c r="AL624" s="5">
        <v>88</v>
      </c>
      <c r="AM624" s="5">
        <v>56</v>
      </c>
      <c r="AN624" s="5">
        <f t="shared" si="98"/>
        <v>282</v>
      </c>
      <c r="AO624" s="5">
        <f t="shared" si="99"/>
        <v>70.5</v>
      </c>
      <c r="AP624" s="73"/>
      <c r="AQ624" s="111">
        <f>AVERAGE(Table6[[#This Row],[CA1_Average]],Table6[[#This Row],[CA2_Average]],Table6[[#This Row],[MID_Average]],Table6[[#This Row],[CA3_Average]])</f>
        <v>71.3125</v>
      </c>
    </row>
    <row r="625" spans="1:43" ht="30">
      <c r="A625" s="99" t="s">
        <v>1255</v>
      </c>
      <c r="B625" s="82" t="s">
        <v>1256</v>
      </c>
      <c r="C625" s="4" t="s">
        <v>11</v>
      </c>
      <c r="D625" s="4" t="s">
        <v>4123</v>
      </c>
      <c r="E625" s="5">
        <v>11102254</v>
      </c>
      <c r="F625" s="5">
        <v>6643539099</v>
      </c>
      <c r="G625" s="83" t="s">
        <v>4124</v>
      </c>
      <c r="H625" s="6">
        <v>7</v>
      </c>
      <c r="I625" s="84">
        <v>300</v>
      </c>
      <c r="J625" s="79">
        <v>234</v>
      </c>
      <c r="K625" s="85">
        <v>0.78</v>
      </c>
      <c r="L625" s="11">
        <v>65000</v>
      </c>
      <c r="M625" s="5">
        <v>58849</v>
      </c>
      <c r="N625" s="12">
        <f t="shared" si="90"/>
        <v>59000</v>
      </c>
      <c r="O625" s="12">
        <f t="shared" si="91"/>
        <v>6000</v>
      </c>
      <c r="P625" s="4" t="s">
        <v>2296</v>
      </c>
      <c r="Q625" s="4" t="s">
        <v>2577</v>
      </c>
      <c r="R625" s="5">
        <v>68</v>
      </c>
      <c r="S625" s="5">
        <v>52</v>
      </c>
      <c r="T625" s="5">
        <v>98</v>
      </c>
      <c r="U625" s="5">
        <v>58</v>
      </c>
      <c r="V625" s="5">
        <f t="shared" si="92"/>
        <v>276</v>
      </c>
      <c r="W625" s="5">
        <f t="shared" si="93"/>
        <v>69</v>
      </c>
      <c r="X625" s="5">
        <v>57</v>
      </c>
      <c r="Y625" s="5">
        <v>48</v>
      </c>
      <c r="Z625" s="5">
        <v>98</v>
      </c>
      <c r="AA625" s="5">
        <v>53</v>
      </c>
      <c r="AB625" s="5">
        <f t="shared" si="94"/>
        <v>256</v>
      </c>
      <c r="AC625" s="5">
        <f t="shared" si="95"/>
        <v>64</v>
      </c>
      <c r="AD625" s="5">
        <v>79</v>
      </c>
      <c r="AE625" s="5">
        <v>77</v>
      </c>
      <c r="AF625" s="5">
        <v>82</v>
      </c>
      <c r="AG625" s="5">
        <v>40</v>
      </c>
      <c r="AH625" s="5">
        <f t="shared" si="96"/>
        <v>278</v>
      </c>
      <c r="AI625" s="5">
        <f t="shared" si="97"/>
        <v>69.5</v>
      </c>
      <c r="AJ625" s="5">
        <v>81</v>
      </c>
      <c r="AK625" s="5">
        <v>98</v>
      </c>
      <c r="AL625" s="5">
        <v>82</v>
      </c>
      <c r="AM625" s="5">
        <v>67</v>
      </c>
      <c r="AN625" s="5">
        <f t="shared" si="98"/>
        <v>328</v>
      </c>
      <c r="AO625" s="5">
        <f t="shared" si="99"/>
        <v>82</v>
      </c>
      <c r="AP625" s="73"/>
      <c r="AQ625" s="111">
        <f>AVERAGE(Table6[[#This Row],[CA1_Average]],Table6[[#This Row],[CA2_Average]],Table6[[#This Row],[MID_Average]],Table6[[#This Row],[CA3_Average]])</f>
        <v>71.125</v>
      </c>
    </row>
    <row r="626" spans="1:43" ht="30">
      <c r="A626" s="99" t="s">
        <v>1257</v>
      </c>
      <c r="B626" s="82" t="s">
        <v>1258</v>
      </c>
      <c r="C626" s="4" t="s">
        <v>14</v>
      </c>
      <c r="D626" s="4" t="s">
        <v>4125</v>
      </c>
      <c r="E626" s="5">
        <v>11108181</v>
      </c>
      <c r="F626" s="5">
        <v>6673372307</v>
      </c>
      <c r="G626" s="83" t="s">
        <v>4126</v>
      </c>
      <c r="H626" s="6">
        <v>7</v>
      </c>
      <c r="I626" s="84">
        <v>300</v>
      </c>
      <c r="J626" s="79">
        <v>208</v>
      </c>
      <c r="K626" s="85">
        <v>0.69</v>
      </c>
      <c r="L626" s="11">
        <v>65000</v>
      </c>
      <c r="M626" s="5">
        <v>60749</v>
      </c>
      <c r="N626" s="12">
        <f t="shared" si="90"/>
        <v>61000</v>
      </c>
      <c r="O626" s="12">
        <f t="shared" si="91"/>
        <v>4000</v>
      </c>
      <c r="P626" s="4" t="s">
        <v>1999</v>
      </c>
      <c r="Q626" s="4" t="s">
        <v>2578</v>
      </c>
      <c r="R626" s="5">
        <v>80</v>
      </c>
      <c r="S626" s="5">
        <v>72</v>
      </c>
      <c r="T626" s="5">
        <v>47</v>
      </c>
      <c r="U626" s="5">
        <v>46</v>
      </c>
      <c r="V626" s="5">
        <f t="shared" si="92"/>
        <v>245</v>
      </c>
      <c r="W626" s="5">
        <f t="shared" si="93"/>
        <v>61.25</v>
      </c>
      <c r="X626" s="5">
        <v>63</v>
      </c>
      <c r="Y626" s="5">
        <v>47</v>
      </c>
      <c r="Z626" s="5">
        <v>53</v>
      </c>
      <c r="AA626" s="5">
        <v>45</v>
      </c>
      <c r="AB626" s="5">
        <f t="shared" si="94"/>
        <v>208</v>
      </c>
      <c r="AC626" s="5">
        <f t="shared" si="95"/>
        <v>52</v>
      </c>
      <c r="AD626" s="5">
        <v>69</v>
      </c>
      <c r="AE626" s="5">
        <v>85</v>
      </c>
      <c r="AF626" s="5">
        <v>59</v>
      </c>
      <c r="AG626" s="5">
        <v>72</v>
      </c>
      <c r="AH626" s="5">
        <f t="shared" si="96"/>
        <v>285</v>
      </c>
      <c r="AI626" s="5">
        <f t="shared" si="97"/>
        <v>71.25</v>
      </c>
      <c r="AJ626" s="5">
        <v>39</v>
      </c>
      <c r="AK626" s="5">
        <v>81</v>
      </c>
      <c r="AL626" s="5">
        <v>61</v>
      </c>
      <c r="AM626" s="5">
        <v>63</v>
      </c>
      <c r="AN626" s="5">
        <f t="shared" si="98"/>
        <v>244</v>
      </c>
      <c r="AO626" s="5">
        <f t="shared" si="99"/>
        <v>61</v>
      </c>
      <c r="AP626" s="73"/>
      <c r="AQ626" s="111">
        <f>AVERAGE(Table6[[#This Row],[CA1_Average]],Table6[[#This Row],[CA2_Average]],Table6[[#This Row],[MID_Average]],Table6[[#This Row],[CA3_Average]])</f>
        <v>61.375</v>
      </c>
    </row>
    <row r="627" spans="1:43" ht="30">
      <c r="A627" s="99" t="s">
        <v>1259</v>
      </c>
      <c r="B627" s="82" t="s">
        <v>1260</v>
      </c>
      <c r="C627" s="4" t="s">
        <v>14</v>
      </c>
      <c r="D627" s="4" t="s">
        <v>4127</v>
      </c>
      <c r="E627" s="5">
        <v>11108144</v>
      </c>
      <c r="F627" s="5">
        <v>6675104253</v>
      </c>
      <c r="G627" s="83" t="s">
        <v>4128</v>
      </c>
      <c r="H627" s="6">
        <v>7</v>
      </c>
      <c r="I627" s="84">
        <v>300</v>
      </c>
      <c r="J627" s="79">
        <v>201</v>
      </c>
      <c r="K627" s="85">
        <v>0.67</v>
      </c>
      <c r="L627" s="11">
        <v>65000</v>
      </c>
      <c r="M627" s="5">
        <v>62588</v>
      </c>
      <c r="N627" s="12">
        <f t="shared" si="90"/>
        <v>63000</v>
      </c>
      <c r="O627" s="12">
        <f t="shared" si="91"/>
        <v>2000</v>
      </c>
      <c r="P627" s="4" t="s">
        <v>1881</v>
      </c>
      <c r="Q627" s="4" t="s">
        <v>2579</v>
      </c>
      <c r="R627" s="5">
        <v>80</v>
      </c>
      <c r="S627" s="5">
        <v>43</v>
      </c>
      <c r="T627" s="5">
        <v>82</v>
      </c>
      <c r="U627" s="5">
        <v>95</v>
      </c>
      <c r="V627" s="5">
        <f t="shared" si="92"/>
        <v>300</v>
      </c>
      <c r="W627" s="5">
        <f t="shared" si="93"/>
        <v>75</v>
      </c>
      <c r="X627" s="5">
        <v>75</v>
      </c>
      <c r="Y627" s="5">
        <v>63</v>
      </c>
      <c r="Z627" s="5">
        <v>76</v>
      </c>
      <c r="AA627" s="5">
        <v>36</v>
      </c>
      <c r="AB627" s="5">
        <f t="shared" si="94"/>
        <v>250</v>
      </c>
      <c r="AC627" s="5">
        <f t="shared" si="95"/>
        <v>62.5</v>
      </c>
      <c r="AD627" s="5">
        <v>55</v>
      </c>
      <c r="AE627" s="5">
        <v>52</v>
      </c>
      <c r="AF627" s="5">
        <v>63</v>
      </c>
      <c r="AG627" s="5">
        <v>38</v>
      </c>
      <c r="AH627" s="5">
        <f t="shared" si="96"/>
        <v>208</v>
      </c>
      <c r="AI627" s="5">
        <f t="shared" si="97"/>
        <v>52</v>
      </c>
      <c r="AJ627" s="5">
        <v>62</v>
      </c>
      <c r="AK627" s="5">
        <v>84</v>
      </c>
      <c r="AL627" s="5">
        <v>57</v>
      </c>
      <c r="AM627" s="5">
        <v>70</v>
      </c>
      <c r="AN627" s="5">
        <f t="shared" si="98"/>
        <v>273</v>
      </c>
      <c r="AO627" s="5">
        <f t="shared" si="99"/>
        <v>68.25</v>
      </c>
      <c r="AP627" s="73"/>
      <c r="AQ627" s="111">
        <f>AVERAGE(Table6[[#This Row],[CA1_Average]],Table6[[#This Row],[CA2_Average]],Table6[[#This Row],[MID_Average]],Table6[[#This Row],[CA3_Average]])</f>
        <v>64.4375</v>
      </c>
    </row>
    <row r="628" spans="1:43" ht="30">
      <c r="A628" s="99" t="s">
        <v>1261</v>
      </c>
      <c r="B628" s="82" t="s">
        <v>1262</v>
      </c>
      <c r="C628" s="4" t="s">
        <v>14</v>
      </c>
      <c r="D628" s="4" t="s">
        <v>4129</v>
      </c>
      <c r="E628" s="5">
        <v>11108558</v>
      </c>
      <c r="F628" s="5">
        <v>6684602453</v>
      </c>
      <c r="G628" s="83" t="s">
        <v>4130</v>
      </c>
      <c r="H628" s="6">
        <v>7</v>
      </c>
      <c r="I628" s="84">
        <v>300</v>
      </c>
      <c r="J628" s="79">
        <v>249</v>
      </c>
      <c r="K628" s="85">
        <v>0.83</v>
      </c>
      <c r="L628" s="11">
        <v>65000</v>
      </c>
      <c r="M628" s="5">
        <v>54606</v>
      </c>
      <c r="N628" s="12">
        <f t="shared" si="90"/>
        <v>55000</v>
      </c>
      <c r="O628" s="12">
        <f t="shared" si="91"/>
        <v>10000</v>
      </c>
      <c r="P628" s="4" t="s">
        <v>1924</v>
      </c>
      <c r="Q628" s="4" t="s">
        <v>2580</v>
      </c>
      <c r="R628" s="5">
        <v>92</v>
      </c>
      <c r="S628" s="5">
        <v>95</v>
      </c>
      <c r="T628" s="5">
        <v>88</v>
      </c>
      <c r="U628" s="5">
        <v>64</v>
      </c>
      <c r="V628" s="5">
        <f t="shared" si="92"/>
        <v>339</v>
      </c>
      <c r="W628" s="5">
        <f t="shared" si="93"/>
        <v>84.75</v>
      </c>
      <c r="X628" s="5">
        <v>61</v>
      </c>
      <c r="Y628" s="5">
        <v>38</v>
      </c>
      <c r="Z628" s="5">
        <v>68</v>
      </c>
      <c r="AA628" s="5">
        <v>58</v>
      </c>
      <c r="AB628" s="5">
        <f t="shared" si="94"/>
        <v>225</v>
      </c>
      <c r="AC628" s="5">
        <f t="shared" si="95"/>
        <v>56.25</v>
      </c>
      <c r="AD628" s="5">
        <v>47</v>
      </c>
      <c r="AE628" s="5">
        <v>42</v>
      </c>
      <c r="AF628" s="5">
        <v>76</v>
      </c>
      <c r="AG628" s="5">
        <v>68</v>
      </c>
      <c r="AH628" s="5">
        <f t="shared" si="96"/>
        <v>233</v>
      </c>
      <c r="AI628" s="5">
        <f t="shared" si="97"/>
        <v>58.25</v>
      </c>
      <c r="AJ628" s="5">
        <v>64</v>
      </c>
      <c r="AK628" s="5">
        <v>77</v>
      </c>
      <c r="AL628" s="5">
        <v>84</v>
      </c>
      <c r="AM628" s="5">
        <v>93</v>
      </c>
      <c r="AN628" s="5">
        <f t="shared" si="98"/>
        <v>318</v>
      </c>
      <c r="AO628" s="5">
        <f t="shared" si="99"/>
        <v>79.5</v>
      </c>
      <c r="AP628" s="73"/>
      <c r="AQ628" s="111">
        <f>AVERAGE(Table6[[#This Row],[CA1_Average]],Table6[[#This Row],[CA2_Average]],Table6[[#This Row],[MID_Average]],Table6[[#This Row],[CA3_Average]])</f>
        <v>69.6875</v>
      </c>
    </row>
    <row r="629" spans="1:43" ht="30">
      <c r="A629" s="99" t="s">
        <v>1263</v>
      </c>
      <c r="B629" s="82" t="s">
        <v>1264</v>
      </c>
      <c r="C629" s="4" t="s">
        <v>11</v>
      </c>
      <c r="D629" s="4" t="s">
        <v>4131</v>
      </c>
      <c r="E629" s="5">
        <v>11105855</v>
      </c>
      <c r="F629" s="5">
        <v>6713491831</v>
      </c>
      <c r="G629" s="83" t="s">
        <v>4132</v>
      </c>
      <c r="H629" s="6">
        <v>7</v>
      </c>
      <c r="I629" s="84">
        <v>300</v>
      </c>
      <c r="J629" s="79">
        <v>190</v>
      </c>
      <c r="K629" s="85">
        <v>0.63</v>
      </c>
      <c r="L629" s="11">
        <v>65000</v>
      </c>
      <c r="M629" s="5">
        <v>55820</v>
      </c>
      <c r="N629" s="12">
        <f t="shared" si="90"/>
        <v>56000</v>
      </c>
      <c r="O629" s="12">
        <f t="shared" si="91"/>
        <v>9000</v>
      </c>
      <c r="P629" s="4" t="s">
        <v>1930</v>
      </c>
      <c r="Q629" s="4" t="s">
        <v>2581</v>
      </c>
      <c r="R629" s="5">
        <v>62</v>
      </c>
      <c r="S629" s="5">
        <v>38</v>
      </c>
      <c r="T629" s="5">
        <v>65</v>
      </c>
      <c r="U629" s="5">
        <v>50</v>
      </c>
      <c r="V629" s="5">
        <f t="shared" si="92"/>
        <v>215</v>
      </c>
      <c r="W629" s="5">
        <f t="shared" si="93"/>
        <v>53.75</v>
      </c>
      <c r="X629" s="5">
        <v>83</v>
      </c>
      <c r="Y629" s="5">
        <v>80</v>
      </c>
      <c r="Z629" s="5">
        <v>74</v>
      </c>
      <c r="AA629" s="5">
        <v>53</v>
      </c>
      <c r="AB629" s="5">
        <f t="shared" si="94"/>
        <v>290</v>
      </c>
      <c r="AC629" s="5">
        <f t="shared" si="95"/>
        <v>72.5</v>
      </c>
      <c r="AD629" s="5">
        <v>69</v>
      </c>
      <c r="AE629" s="5">
        <v>37</v>
      </c>
      <c r="AF629" s="5">
        <v>57</v>
      </c>
      <c r="AG629" s="5">
        <v>76</v>
      </c>
      <c r="AH629" s="5">
        <f t="shared" si="96"/>
        <v>239</v>
      </c>
      <c r="AI629" s="5">
        <f t="shared" si="97"/>
        <v>59.75</v>
      </c>
      <c r="AJ629" s="5">
        <v>39</v>
      </c>
      <c r="AK629" s="5">
        <v>57</v>
      </c>
      <c r="AL629" s="5">
        <v>80</v>
      </c>
      <c r="AM629" s="5">
        <v>89</v>
      </c>
      <c r="AN629" s="5">
        <f t="shared" si="98"/>
        <v>265</v>
      </c>
      <c r="AO629" s="5">
        <f t="shared" si="99"/>
        <v>66.25</v>
      </c>
      <c r="AP629" s="73"/>
      <c r="AQ629" s="111">
        <f>AVERAGE(Table6[[#This Row],[CA1_Average]],Table6[[#This Row],[CA2_Average]],Table6[[#This Row],[MID_Average]],Table6[[#This Row],[CA3_Average]])</f>
        <v>63.0625</v>
      </c>
    </row>
    <row r="630" spans="1:43" ht="30">
      <c r="A630" s="99" t="s">
        <v>1265</v>
      </c>
      <c r="B630" s="82" t="s">
        <v>1266</v>
      </c>
      <c r="C630" s="4" t="s">
        <v>11</v>
      </c>
      <c r="D630" s="4" t="s">
        <v>3985</v>
      </c>
      <c r="E630" s="5">
        <v>11101112</v>
      </c>
      <c r="F630" s="5">
        <v>6715703940</v>
      </c>
      <c r="G630" s="83" t="s">
        <v>4133</v>
      </c>
      <c r="H630" s="6">
        <v>7</v>
      </c>
      <c r="I630" s="84">
        <v>300</v>
      </c>
      <c r="J630" s="79">
        <v>246</v>
      </c>
      <c r="K630" s="85">
        <v>0.82</v>
      </c>
      <c r="L630" s="11">
        <v>65000</v>
      </c>
      <c r="M630" s="5">
        <v>55561</v>
      </c>
      <c r="N630" s="12">
        <f t="shared" si="90"/>
        <v>56000</v>
      </c>
      <c r="O630" s="12">
        <f t="shared" si="91"/>
        <v>9000</v>
      </c>
      <c r="P630" s="4" t="s">
        <v>2075</v>
      </c>
      <c r="Q630" s="4" t="s">
        <v>2582</v>
      </c>
      <c r="R630" s="5">
        <v>45</v>
      </c>
      <c r="S630" s="5">
        <v>38</v>
      </c>
      <c r="T630" s="5">
        <v>76</v>
      </c>
      <c r="U630" s="5">
        <v>97</v>
      </c>
      <c r="V630" s="5">
        <f t="shared" si="92"/>
        <v>256</v>
      </c>
      <c r="W630" s="5">
        <f t="shared" si="93"/>
        <v>64</v>
      </c>
      <c r="X630" s="5">
        <v>60</v>
      </c>
      <c r="Y630" s="5">
        <v>36</v>
      </c>
      <c r="Z630" s="5">
        <v>39</v>
      </c>
      <c r="AA630" s="5">
        <v>35</v>
      </c>
      <c r="AB630" s="5">
        <f t="shared" si="94"/>
        <v>170</v>
      </c>
      <c r="AC630" s="5">
        <f t="shared" si="95"/>
        <v>42.5</v>
      </c>
      <c r="AD630" s="5">
        <v>99</v>
      </c>
      <c r="AE630" s="5">
        <v>66</v>
      </c>
      <c r="AF630" s="5">
        <v>72</v>
      </c>
      <c r="AG630" s="5">
        <v>99</v>
      </c>
      <c r="AH630" s="5">
        <f t="shared" si="96"/>
        <v>336</v>
      </c>
      <c r="AI630" s="5">
        <f t="shared" si="97"/>
        <v>84</v>
      </c>
      <c r="AJ630" s="5">
        <v>87</v>
      </c>
      <c r="AK630" s="5">
        <v>73</v>
      </c>
      <c r="AL630" s="5">
        <v>55</v>
      </c>
      <c r="AM630" s="5">
        <v>49</v>
      </c>
      <c r="AN630" s="5">
        <f t="shared" si="98"/>
        <v>264</v>
      </c>
      <c r="AO630" s="5">
        <f t="shared" si="99"/>
        <v>66</v>
      </c>
      <c r="AP630" s="73"/>
      <c r="AQ630" s="111">
        <f>AVERAGE(Table6[[#This Row],[CA1_Average]],Table6[[#This Row],[CA2_Average]],Table6[[#This Row],[MID_Average]],Table6[[#This Row],[CA3_Average]])</f>
        <v>64.125</v>
      </c>
    </row>
    <row r="631" spans="1:43" ht="30">
      <c r="A631" s="99" t="s">
        <v>1267</v>
      </c>
      <c r="B631" s="82" t="s">
        <v>1268</v>
      </c>
      <c r="C631" s="4" t="s">
        <v>14</v>
      </c>
      <c r="D631" s="4" t="s">
        <v>4134</v>
      </c>
      <c r="E631" s="5">
        <v>11103965</v>
      </c>
      <c r="F631" s="5">
        <v>6718054609</v>
      </c>
      <c r="G631" s="83" t="s">
        <v>4135</v>
      </c>
      <c r="H631" s="6">
        <v>7</v>
      </c>
      <c r="I631" s="84">
        <v>300</v>
      </c>
      <c r="J631" s="79">
        <v>255</v>
      </c>
      <c r="K631" s="85">
        <v>0.85</v>
      </c>
      <c r="L631" s="11">
        <v>65000</v>
      </c>
      <c r="M631" s="5">
        <v>54285</v>
      </c>
      <c r="N631" s="12">
        <f t="shared" si="90"/>
        <v>54500</v>
      </c>
      <c r="O631" s="12">
        <f t="shared" si="91"/>
        <v>10500</v>
      </c>
      <c r="P631" s="4" t="s">
        <v>1836</v>
      </c>
      <c r="Q631" s="4" t="s">
        <v>2583</v>
      </c>
      <c r="R631" s="5">
        <v>58</v>
      </c>
      <c r="S631" s="5">
        <v>37</v>
      </c>
      <c r="T631" s="5">
        <v>75</v>
      </c>
      <c r="U631" s="5">
        <v>43</v>
      </c>
      <c r="V631" s="5">
        <f t="shared" si="92"/>
        <v>213</v>
      </c>
      <c r="W631" s="5">
        <f t="shared" si="93"/>
        <v>53.25</v>
      </c>
      <c r="X631" s="5">
        <v>94</v>
      </c>
      <c r="Y631" s="5">
        <v>51</v>
      </c>
      <c r="Z631" s="5">
        <v>90</v>
      </c>
      <c r="AA631" s="5">
        <v>42</v>
      </c>
      <c r="AB631" s="5">
        <f t="shared" si="94"/>
        <v>277</v>
      </c>
      <c r="AC631" s="5">
        <f t="shared" si="95"/>
        <v>69.25</v>
      </c>
      <c r="AD631" s="5">
        <v>58</v>
      </c>
      <c r="AE631" s="5">
        <v>98</v>
      </c>
      <c r="AF631" s="5">
        <v>65</v>
      </c>
      <c r="AG631" s="5">
        <v>84</v>
      </c>
      <c r="AH631" s="5">
        <f t="shared" si="96"/>
        <v>305</v>
      </c>
      <c r="AI631" s="5">
        <f t="shared" si="97"/>
        <v>76.25</v>
      </c>
      <c r="AJ631" s="5">
        <v>60</v>
      </c>
      <c r="AK631" s="5">
        <v>48</v>
      </c>
      <c r="AL631" s="5">
        <v>96</v>
      </c>
      <c r="AM631" s="5">
        <v>69</v>
      </c>
      <c r="AN631" s="5">
        <f t="shared" si="98"/>
        <v>273</v>
      </c>
      <c r="AO631" s="5">
        <f t="shared" si="99"/>
        <v>68.25</v>
      </c>
      <c r="AP631" s="73"/>
      <c r="AQ631" s="111">
        <f>AVERAGE(Table6[[#This Row],[CA1_Average]],Table6[[#This Row],[CA2_Average]],Table6[[#This Row],[MID_Average]],Table6[[#This Row],[CA3_Average]])</f>
        <v>66.75</v>
      </c>
    </row>
    <row r="632" spans="1:43" ht="30">
      <c r="A632" s="99" t="s">
        <v>1269</v>
      </c>
      <c r="B632" s="82" t="s">
        <v>1270</v>
      </c>
      <c r="C632" s="4" t="s">
        <v>11</v>
      </c>
      <c r="D632" s="4" t="s">
        <v>4136</v>
      </c>
      <c r="E632" s="5">
        <v>11104425</v>
      </c>
      <c r="F632" s="5">
        <v>6726429332</v>
      </c>
      <c r="G632" s="83" t="s">
        <v>4137</v>
      </c>
      <c r="H632" s="6">
        <v>7</v>
      </c>
      <c r="I632" s="84">
        <v>300</v>
      </c>
      <c r="J632" s="79">
        <v>224</v>
      </c>
      <c r="K632" s="85">
        <v>0.75</v>
      </c>
      <c r="L632" s="11">
        <v>65000</v>
      </c>
      <c r="M632" s="5">
        <v>60204</v>
      </c>
      <c r="N632" s="12">
        <f t="shared" si="90"/>
        <v>60500</v>
      </c>
      <c r="O632" s="12">
        <f t="shared" si="91"/>
        <v>4500</v>
      </c>
      <c r="P632" s="4" t="s">
        <v>1838</v>
      </c>
      <c r="Q632" s="4" t="s">
        <v>2584</v>
      </c>
      <c r="R632" s="5">
        <v>86</v>
      </c>
      <c r="S632" s="5">
        <v>68</v>
      </c>
      <c r="T632" s="5">
        <v>72</v>
      </c>
      <c r="U632" s="5">
        <v>65</v>
      </c>
      <c r="V632" s="5">
        <f t="shared" si="92"/>
        <v>291</v>
      </c>
      <c r="W632" s="5">
        <f t="shared" si="93"/>
        <v>72.75</v>
      </c>
      <c r="X632" s="5">
        <v>91</v>
      </c>
      <c r="Y632" s="5">
        <v>66</v>
      </c>
      <c r="Z632" s="5">
        <v>71</v>
      </c>
      <c r="AA632" s="5">
        <v>53</v>
      </c>
      <c r="AB632" s="5">
        <f t="shared" si="94"/>
        <v>281</v>
      </c>
      <c r="AC632" s="5">
        <f t="shared" si="95"/>
        <v>70.25</v>
      </c>
      <c r="AD632" s="5">
        <v>36</v>
      </c>
      <c r="AE632" s="5">
        <v>76</v>
      </c>
      <c r="AF632" s="5">
        <v>95</v>
      </c>
      <c r="AG632" s="5">
        <v>89</v>
      </c>
      <c r="AH632" s="5">
        <f t="shared" si="96"/>
        <v>296</v>
      </c>
      <c r="AI632" s="5">
        <f t="shared" si="97"/>
        <v>74</v>
      </c>
      <c r="AJ632" s="5">
        <v>96</v>
      </c>
      <c r="AK632" s="5">
        <v>47</v>
      </c>
      <c r="AL632" s="5">
        <v>48</v>
      </c>
      <c r="AM632" s="5">
        <v>97</v>
      </c>
      <c r="AN632" s="5">
        <f t="shared" si="98"/>
        <v>288</v>
      </c>
      <c r="AO632" s="5">
        <f t="shared" si="99"/>
        <v>72</v>
      </c>
      <c r="AP632" s="73"/>
      <c r="AQ632" s="111">
        <f>AVERAGE(Table6[[#This Row],[CA1_Average]],Table6[[#This Row],[CA2_Average]],Table6[[#This Row],[MID_Average]],Table6[[#This Row],[CA3_Average]])</f>
        <v>72.25</v>
      </c>
    </row>
    <row r="633" spans="1:43" ht="30">
      <c r="A633" s="99" t="s">
        <v>1271</v>
      </c>
      <c r="B633" s="82" t="s">
        <v>1272</v>
      </c>
      <c r="C633" s="4" t="s">
        <v>11</v>
      </c>
      <c r="D633" s="4" t="s">
        <v>4138</v>
      </c>
      <c r="E633" s="5">
        <v>11109774</v>
      </c>
      <c r="F633" s="5">
        <v>6728888136</v>
      </c>
      <c r="G633" s="83" t="s">
        <v>4139</v>
      </c>
      <c r="H633" s="6">
        <v>7</v>
      </c>
      <c r="I633" s="84">
        <v>300</v>
      </c>
      <c r="J633" s="79">
        <v>202</v>
      </c>
      <c r="K633" s="85">
        <v>0.67</v>
      </c>
      <c r="L633" s="11">
        <v>65000</v>
      </c>
      <c r="M633" s="5">
        <v>55161</v>
      </c>
      <c r="N633" s="12">
        <f t="shared" si="90"/>
        <v>55500</v>
      </c>
      <c r="O633" s="12">
        <f t="shared" si="91"/>
        <v>9500</v>
      </c>
      <c r="P633" s="4" t="s">
        <v>1932</v>
      </c>
      <c r="Q633" s="4" t="s">
        <v>2585</v>
      </c>
      <c r="R633" s="5">
        <v>93</v>
      </c>
      <c r="S633" s="5">
        <v>69</v>
      </c>
      <c r="T633" s="5">
        <v>79</v>
      </c>
      <c r="U633" s="5">
        <v>41</v>
      </c>
      <c r="V633" s="5">
        <f t="shared" si="92"/>
        <v>282</v>
      </c>
      <c r="W633" s="5">
        <f t="shared" si="93"/>
        <v>70.5</v>
      </c>
      <c r="X633" s="5">
        <v>58</v>
      </c>
      <c r="Y633" s="5">
        <v>71</v>
      </c>
      <c r="Z633" s="5">
        <v>36</v>
      </c>
      <c r="AA633" s="5">
        <v>46</v>
      </c>
      <c r="AB633" s="5">
        <f t="shared" si="94"/>
        <v>211</v>
      </c>
      <c r="AC633" s="5">
        <f t="shared" si="95"/>
        <v>52.75</v>
      </c>
      <c r="AD633" s="5">
        <v>37</v>
      </c>
      <c r="AE633" s="5">
        <v>92</v>
      </c>
      <c r="AF633" s="5">
        <v>51</v>
      </c>
      <c r="AG633" s="5">
        <v>60</v>
      </c>
      <c r="AH633" s="5">
        <f t="shared" si="96"/>
        <v>240</v>
      </c>
      <c r="AI633" s="5">
        <f t="shared" si="97"/>
        <v>60</v>
      </c>
      <c r="AJ633" s="5">
        <v>79</v>
      </c>
      <c r="AK633" s="5">
        <v>65</v>
      </c>
      <c r="AL633" s="5">
        <v>35</v>
      </c>
      <c r="AM633" s="5">
        <v>40</v>
      </c>
      <c r="AN633" s="5">
        <f t="shared" si="98"/>
        <v>219</v>
      </c>
      <c r="AO633" s="5">
        <f t="shared" si="99"/>
        <v>54.75</v>
      </c>
      <c r="AP633" s="73"/>
      <c r="AQ633" s="111">
        <f>AVERAGE(Table6[[#This Row],[CA1_Average]],Table6[[#This Row],[CA2_Average]],Table6[[#This Row],[MID_Average]],Table6[[#This Row],[CA3_Average]])</f>
        <v>59.5</v>
      </c>
    </row>
    <row r="634" spans="1:43" ht="30">
      <c r="A634" s="99" t="s">
        <v>1273</v>
      </c>
      <c r="B634" s="82" t="s">
        <v>1274</v>
      </c>
      <c r="C634" s="4" t="s">
        <v>11</v>
      </c>
      <c r="D634" s="4" t="s">
        <v>4140</v>
      </c>
      <c r="E634" s="5">
        <v>11105084</v>
      </c>
      <c r="F634" s="5">
        <v>6730312932</v>
      </c>
      <c r="G634" s="83" t="s">
        <v>4141</v>
      </c>
      <c r="H634" s="6">
        <v>7</v>
      </c>
      <c r="I634" s="84">
        <v>300</v>
      </c>
      <c r="J634" s="79">
        <v>287</v>
      </c>
      <c r="K634" s="85">
        <v>0.96</v>
      </c>
      <c r="L634" s="11">
        <v>65000</v>
      </c>
      <c r="M634" s="5">
        <v>62119</v>
      </c>
      <c r="N634" s="12">
        <f t="shared" si="90"/>
        <v>62500</v>
      </c>
      <c r="O634" s="12">
        <f t="shared" si="91"/>
        <v>2500</v>
      </c>
      <c r="P634" s="4" t="s">
        <v>1935</v>
      </c>
      <c r="Q634" s="4" t="s">
        <v>2586</v>
      </c>
      <c r="R634" s="5">
        <v>98</v>
      </c>
      <c r="S634" s="5">
        <v>82</v>
      </c>
      <c r="T634" s="5">
        <v>44</v>
      </c>
      <c r="U634" s="5">
        <v>44</v>
      </c>
      <c r="V634" s="5">
        <f t="shared" si="92"/>
        <v>268</v>
      </c>
      <c r="W634" s="5">
        <f t="shared" si="93"/>
        <v>67</v>
      </c>
      <c r="X634" s="5">
        <v>82</v>
      </c>
      <c r="Y634" s="5">
        <v>37</v>
      </c>
      <c r="Z634" s="5">
        <v>40</v>
      </c>
      <c r="AA634" s="5">
        <v>87</v>
      </c>
      <c r="AB634" s="5">
        <f t="shared" si="94"/>
        <v>246</v>
      </c>
      <c r="AC634" s="5">
        <f t="shared" si="95"/>
        <v>61.5</v>
      </c>
      <c r="AD634" s="5">
        <v>85</v>
      </c>
      <c r="AE634" s="5">
        <v>82</v>
      </c>
      <c r="AF634" s="5">
        <v>70</v>
      </c>
      <c r="AG634" s="5">
        <v>89</v>
      </c>
      <c r="AH634" s="5">
        <f t="shared" si="96"/>
        <v>326</v>
      </c>
      <c r="AI634" s="5">
        <f t="shared" si="97"/>
        <v>81.5</v>
      </c>
      <c r="AJ634" s="5">
        <v>71</v>
      </c>
      <c r="AK634" s="5">
        <v>77</v>
      </c>
      <c r="AL634" s="5">
        <v>97</v>
      </c>
      <c r="AM634" s="5">
        <v>49</v>
      </c>
      <c r="AN634" s="5">
        <f t="shared" si="98"/>
        <v>294</v>
      </c>
      <c r="AO634" s="5">
        <f t="shared" si="99"/>
        <v>73.5</v>
      </c>
      <c r="AP634" s="73"/>
      <c r="AQ634" s="111">
        <f>AVERAGE(Table6[[#This Row],[CA1_Average]],Table6[[#This Row],[CA2_Average]],Table6[[#This Row],[MID_Average]],Table6[[#This Row],[CA3_Average]])</f>
        <v>70.875</v>
      </c>
    </row>
    <row r="635" spans="1:43" ht="30">
      <c r="A635" s="99" t="s">
        <v>1275</v>
      </c>
      <c r="B635" s="82" t="s">
        <v>1276</v>
      </c>
      <c r="C635" s="4" t="s">
        <v>11</v>
      </c>
      <c r="D635" s="4" t="s">
        <v>4142</v>
      </c>
      <c r="E635" s="5">
        <v>11101603</v>
      </c>
      <c r="F635" s="5">
        <v>6738310408</v>
      </c>
      <c r="G635" s="83" t="s">
        <v>4143</v>
      </c>
      <c r="H635" s="6">
        <v>7</v>
      </c>
      <c r="I635" s="84">
        <v>300</v>
      </c>
      <c r="J635" s="79">
        <v>249</v>
      </c>
      <c r="K635" s="85">
        <v>0.83</v>
      </c>
      <c r="L635" s="11">
        <v>65000</v>
      </c>
      <c r="M635" s="5">
        <v>62145</v>
      </c>
      <c r="N635" s="12">
        <f t="shared" si="90"/>
        <v>62500</v>
      </c>
      <c r="O635" s="12">
        <f t="shared" si="91"/>
        <v>2500</v>
      </c>
      <c r="P635" s="4" t="s">
        <v>2225</v>
      </c>
      <c r="Q635" s="4" t="s">
        <v>2587</v>
      </c>
      <c r="R635" s="5">
        <v>63</v>
      </c>
      <c r="S635" s="5">
        <v>49</v>
      </c>
      <c r="T635" s="5">
        <v>39</v>
      </c>
      <c r="U635" s="5">
        <v>52</v>
      </c>
      <c r="V635" s="5">
        <f t="shared" si="92"/>
        <v>203</v>
      </c>
      <c r="W635" s="5">
        <f t="shared" si="93"/>
        <v>50.75</v>
      </c>
      <c r="X635" s="5">
        <v>55</v>
      </c>
      <c r="Y635" s="5">
        <v>74</v>
      </c>
      <c r="Z635" s="5">
        <v>48</v>
      </c>
      <c r="AA635" s="5">
        <v>80</v>
      </c>
      <c r="AB635" s="5">
        <f t="shared" si="94"/>
        <v>257</v>
      </c>
      <c r="AC635" s="5">
        <f t="shared" si="95"/>
        <v>64.25</v>
      </c>
      <c r="AD635" s="5">
        <v>76</v>
      </c>
      <c r="AE635" s="5">
        <v>75</v>
      </c>
      <c r="AF635" s="5">
        <v>87</v>
      </c>
      <c r="AG635" s="5">
        <v>70</v>
      </c>
      <c r="AH635" s="5">
        <f t="shared" si="96"/>
        <v>308</v>
      </c>
      <c r="AI635" s="5">
        <f t="shared" si="97"/>
        <v>77</v>
      </c>
      <c r="AJ635" s="5">
        <v>81</v>
      </c>
      <c r="AK635" s="5">
        <v>94</v>
      </c>
      <c r="AL635" s="5">
        <v>64</v>
      </c>
      <c r="AM635" s="5">
        <v>49</v>
      </c>
      <c r="AN635" s="5">
        <f t="shared" si="98"/>
        <v>288</v>
      </c>
      <c r="AO635" s="5">
        <f t="shared" si="99"/>
        <v>72</v>
      </c>
      <c r="AP635" s="73"/>
      <c r="AQ635" s="111">
        <f>AVERAGE(Table6[[#This Row],[CA1_Average]],Table6[[#This Row],[CA2_Average]],Table6[[#This Row],[MID_Average]],Table6[[#This Row],[CA3_Average]])</f>
        <v>66</v>
      </c>
    </row>
    <row r="636" spans="1:43" ht="30">
      <c r="A636" s="99" t="s">
        <v>1277</v>
      </c>
      <c r="B636" s="82" t="s">
        <v>1278</v>
      </c>
      <c r="C636" s="4" t="s">
        <v>14</v>
      </c>
      <c r="D636" s="4" t="s">
        <v>4144</v>
      </c>
      <c r="E636" s="5">
        <v>11101753</v>
      </c>
      <c r="F636" s="5">
        <v>6756538599</v>
      </c>
      <c r="G636" s="83" t="s">
        <v>4145</v>
      </c>
      <c r="H636" s="6">
        <v>7</v>
      </c>
      <c r="I636" s="84">
        <v>300</v>
      </c>
      <c r="J636" s="79">
        <v>293</v>
      </c>
      <c r="K636" s="85">
        <v>0.98</v>
      </c>
      <c r="L636" s="11">
        <v>65000</v>
      </c>
      <c r="M636" s="5">
        <v>52022</v>
      </c>
      <c r="N636" s="12">
        <f t="shared" si="90"/>
        <v>52500</v>
      </c>
      <c r="O636" s="12">
        <f t="shared" si="91"/>
        <v>12500</v>
      </c>
      <c r="P636" s="4" t="s">
        <v>1846</v>
      </c>
      <c r="Q636" s="4" t="s">
        <v>2588</v>
      </c>
      <c r="R636" s="5">
        <v>44</v>
      </c>
      <c r="S636" s="5">
        <v>44</v>
      </c>
      <c r="T636" s="5">
        <v>70</v>
      </c>
      <c r="U636" s="5">
        <v>42</v>
      </c>
      <c r="V636" s="5">
        <f t="shared" si="92"/>
        <v>200</v>
      </c>
      <c r="W636" s="5">
        <f t="shared" si="93"/>
        <v>50</v>
      </c>
      <c r="X636" s="5">
        <v>76</v>
      </c>
      <c r="Y636" s="5">
        <v>98</v>
      </c>
      <c r="Z636" s="5">
        <v>65</v>
      </c>
      <c r="AA636" s="5">
        <v>49</v>
      </c>
      <c r="AB636" s="5">
        <f t="shared" si="94"/>
        <v>288</v>
      </c>
      <c r="AC636" s="5">
        <f t="shared" si="95"/>
        <v>72</v>
      </c>
      <c r="AD636" s="5">
        <v>81</v>
      </c>
      <c r="AE636" s="5">
        <v>96</v>
      </c>
      <c r="AF636" s="5">
        <v>54</v>
      </c>
      <c r="AG636" s="5">
        <v>90</v>
      </c>
      <c r="AH636" s="5">
        <f t="shared" si="96"/>
        <v>321</v>
      </c>
      <c r="AI636" s="5">
        <f t="shared" si="97"/>
        <v>80.25</v>
      </c>
      <c r="AJ636" s="5">
        <v>67</v>
      </c>
      <c r="AK636" s="5">
        <v>48</v>
      </c>
      <c r="AL636" s="5">
        <v>48</v>
      </c>
      <c r="AM636" s="5">
        <v>85</v>
      </c>
      <c r="AN636" s="5">
        <f t="shared" si="98"/>
        <v>248</v>
      </c>
      <c r="AO636" s="5">
        <f t="shared" si="99"/>
        <v>62</v>
      </c>
      <c r="AP636" s="73"/>
      <c r="AQ636" s="111">
        <f>AVERAGE(Table6[[#This Row],[CA1_Average]],Table6[[#This Row],[CA2_Average]],Table6[[#This Row],[MID_Average]],Table6[[#This Row],[CA3_Average]])</f>
        <v>66.0625</v>
      </c>
    </row>
    <row r="637" spans="1:43" ht="30">
      <c r="A637" s="99" t="s">
        <v>1279</v>
      </c>
      <c r="B637" s="82" t="s">
        <v>1280</v>
      </c>
      <c r="C637" s="4" t="s">
        <v>14</v>
      </c>
      <c r="D637" s="4" t="s">
        <v>4146</v>
      </c>
      <c r="E637" s="5">
        <v>11107883</v>
      </c>
      <c r="F637" s="5">
        <v>6761942594</v>
      </c>
      <c r="G637" s="83" t="s">
        <v>4147</v>
      </c>
      <c r="H637" s="6">
        <v>7</v>
      </c>
      <c r="I637" s="84">
        <v>300</v>
      </c>
      <c r="J637" s="79">
        <v>228</v>
      </c>
      <c r="K637" s="85">
        <v>0.76</v>
      </c>
      <c r="L637" s="11">
        <v>65000</v>
      </c>
      <c r="M637" s="5">
        <v>55096</v>
      </c>
      <c r="N637" s="12">
        <f t="shared" si="90"/>
        <v>55500</v>
      </c>
      <c r="O637" s="12">
        <f t="shared" si="91"/>
        <v>9500</v>
      </c>
      <c r="P637" s="4" t="s">
        <v>1893</v>
      </c>
      <c r="Q637" s="4" t="s">
        <v>2589</v>
      </c>
      <c r="R637" s="5">
        <v>42</v>
      </c>
      <c r="S637" s="5">
        <v>47</v>
      </c>
      <c r="T637" s="5">
        <v>36</v>
      </c>
      <c r="U637" s="5">
        <v>57</v>
      </c>
      <c r="V637" s="5">
        <f t="shared" si="92"/>
        <v>182</v>
      </c>
      <c r="W637" s="5">
        <f t="shared" si="93"/>
        <v>45.5</v>
      </c>
      <c r="X637" s="5">
        <v>77</v>
      </c>
      <c r="Y637" s="5">
        <v>49</v>
      </c>
      <c r="Z637" s="5">
        <v>51</v>
      </c>
      <c r="AA637" s="5">
        <v>76</v>
      </c>
      <c r="AB637" s="5">
        <f t="shared" si="94"/>
        <v>253</v>
      </c>
      <c r="AC637" s="5">
        <f t="shared" si="95"/>
        <v>63.25</v>
      </c>
      <c r="AD637" s="5">
        <v>84</v>
      </c>
      <c r="AE637" s="5">
        <v>77</v>
      </c>
      <c r="AF637" s="5">
        <v>94</v>
      </c>
      <c r="AG637" s="5">
        <v>78</v>
      </c>
      <c r="AH637" s="5">
        <f t="shared" si="96"/>
        <v>333</v>
      </c>
      <c r="AI637" s="5">
        <f t="shared" si="97"/>
        <v>83.25</v>
      </c>
      <c r="AJ637" s="5">
        <v>59</v>
      </c>
      <c r="AK637" s="5">
        <v>95</v>
      </c>
      <c r="AL637" s="5">
        <v>38</v>
      </c>
      <c r="AM637" s="5">
        <v>69</v>
      </c>
      <c r="AN637" s="5">
        <f t="shared" si="98"/>
        <v>261</v>
      </c>
      <c r="AO637" s="5">
        <f t="shared" si="99"/>
        <v>65.25</v>
      </c>
      <c r="AP637" s="73"/>
      <c r="AQ637" s="111">
        <f>AVERAGE(Table6[[#This Row],[CA1_Average]],Table6[[#This Row],[CA2_Average]],Table6[[#This Row],[MID_Average]],Table6[[#This Row],[CA3_Average]])</f>
        <v>64.3125</v>
      </c>
    </row>
    <row r="638" spans="1:43" ht="30">
      <c r="A638" s="99" t="s">
        <v>1281</v>
      </c>
      <c r="B638" s="82" t="s">
        <v>1282</v>
      </c>
      <c r="C638" s="4" t="s">
        <v>11</v>
      </c>
      <c r="D638" s="4" t="s">
        <v>4148</v>
      </c>
      <c r="E638" s="5">
        <v>11108937</v>
      </c>
      <c r="F638" s="5">
        <v>6775389141</v>
      </c>
      <c r="G638" s="83" t="s">
        <v>4149</v>
      </c>
      <c r="H638" s="6">
        <v>7</v>
      </c>
      <c r="I638" s="84">
        <v>300</v>
      </c>
      <c r="J638" s="79">
        <v>238</v>
      </c>
      <c r="K638" s="85">
        <v>0.79</v>
      </c>
      <c r="L638" s="11">
        <v>65000</v>
      </c>
      <c r="M638" s="5">
        <v>63665</v>
      </c>
      <c r="N638" s="12">
        <f t="shared" si="90"/>
        <v>64000</v>
      </c>
      <c r="O638" s="12">
        <f t="shared" si="91"/>
        <v>1000</v>
      </c>
      <c r="P638" s="4" t="s">
        <v>1850</v>
      </c>
      <c r="Q638" s="4" t="s">
        <v>2590</v>
      </c>
      <c r="R638" s="5">
        <v>75</v>
      </c>
      <c r="S638" s="5">
        <v>55</v>
      </c>
      <c r="T638" s="5">
        <v>97</v>
      </c>
      <c r="U638" s="5">
        <v>61</v>
      </c>
      <c r="V638" s="5">
        <f t="shared" si="92"/>
        <v>288</v>
      </c>
      <c r="W638" s="5">
        <f t="shared" si="93"/>
        <v>72</v>
      </c>
      <c r="X638" s="5">
        <v>69</v>
      </c>
      <c r="Y638" s="5">
        <v>87</v>
      </c>
      <c r="Z638" s="5">
        <v>89</v>
      </c>
      <c r="AA638" s="5">
        <v>83</v>
      </c>
      <c r="AB638" s="5">
        <f t="shared" si="94"/>
        <v>328</v>
      </c>
      <c r="AC638" s="5">
        <f t="shared" si="95"/>
        <v>82</v>
      </c>
      <c r="AD638" s="5">
        <v>91</v>
      </c>
      <c r="AE638" s="5">
        <v>55</v>
      </c>
      <c r="AF638" s="5">
        <v>59</v>
      </c>
      <c r="AG638" s="5">
        <v>76</v>
      </c>
      <c r="AH638" s="5">
        <f t="shared" si="96"/>
        <v>281</v>
      </c>
      <c r="AI638" s="5">
        <f t="shared" si="97"/>
        <v>70.25</v>
      </c>
      <c r="AJ638" s="5">
        <v>73</v>
      </c>
      <c r="AK638" s="5">
        <v>99</v>
      </c>
      <c r="AL638" s="5">
        <v>67</v>
      </c>
      <c r="AM638" s="5">
        <v>39</v>
      </c>
      <c r="AN638" s="5">
        <f t="shared" si="98"/>
        <v>278</v>
      </c>
      <c r="AO638" s="5">
        <f t="shared" si="99"/>
        <v>69.5</v>
      </c>
      <c r="AP638" s="73"/>
      <c r="AQ638" s="111">
        <f>AVERAGE(Table6[[#This Row],[CA1_Average]],Table6[[#This Row],[CA2_Average]],Table6[[#This Row],[MID_Average]],Table6[[#This Row],[CA3_Average]])</f>
        <v>73.4375</v>
      </c>
    </row>
    <row r="639" spans="1:43" ht="30">
      <c r="A639" s="99" t="s">
        <v>1283</v>
      </c>
      <c r="B639" s="82" t="s">
        <v>1284</v>
      </c>
      <c r="C639" s="4" t="s">
        <v>14</v>
      </c>
      <c r="D639" s="4" t="s">
        <v>4005</v>
      </c>
      <c r="E639" s="5">
        <v>11109416</v>
      </c>
      <c r="F639" s="5">
        <v>6782152564</v>
      </c>
      <c r="G639" s="83" t="s">
        <v>4150</v>
      </c>
      <c r="H639" s="6">
        <v>7</v>
      </c>
      <c r="I639" s="84">
        <v>300</v>
      </c>
      <c r="J639" s="79">
        <v>231</v>
      </c>
      <c r="K639" s="85">
        <v>0.77</v>
      </c>
      <c r="L639" s="11">
        <v>65000</v>
      </c>
      <c r="M639" s="5">
        <v>55811</v>
      </c>
      <c r="N639" s="12">
        <f t="shared" si="90"/>
        <v>56000</v>
      </c>
      <c r="O639" s="12">
        <f t="shared" si="91"/>
        <v>9000</v>
      </c>
      <c r="P639" s="4" t="s">
        <v>1854</v>
      </c>
      <c r="Q639" s="4" t="s">
        <v>2591</v>
      </c>
      <c r="R639" s="5">
        <v>62</v>
      </c>
      <c r="S639" s="5">
        <v>96</v>
      </c>
      <c r="T639" s="5">
        <v>86</v>
      </c>
      <c r="U639" s="5">
        <v>78</v>
      </c>
      <c r="V639" s="5">
        <f t="shared" si="92"/>
        <v>322</v>
      </c>
      <c r="W639" s="5">
        <f t="shared" si="93"/>
        <v>80.5</v>
      </c>
      <c r="X639" s="5">
        <v>40</v>
      </c>
      <c r="Y639" s="5">
        <v>62</v>
      </c>
      <c r="Z639" s="5">
        <v>67</v>
      </c>
      <c r="AA639" s="5">
        <v>74</v>
      </c>
      <c r="AB639" s="5">
        <f t="shared" si="94"/>
        <v>243</v>
      </c>
      <c r="AC639" s="5">
        <f t="shared" si="95"/>
        <v>60.75</v>
      </c>
      <c r="AD639" s="5">
        <v>82</v>
      </c>
      <c r="AE639" s="5">
        <v>55</v>
      </c>
      <c r="AF639" s="5">
        <v>99</v>
      </c>
      <c r="AG639" s="5">
        <v>80</v>
      </c>
      <c r="AH639" s="5">
        <f t="shared" si="96"/>
        <v>316</v>
      </c>
      <c r="AI639" s="5">
        <f t="shared" si="97"/>
        <v>79</v>
      </c>
      <c r="AJ639" s="5">
        <v>80</v>
      </c>
      <c r="AK639" s="5">
        <v>46</v>
      </c>
      <c r="AL639" s="5">
        <v>85</v>
      </c>
      <c r="AM639" s="5">
        <v>41</v>
      </c>
      <c r="AN639" s="5">
        <f t="shared" si="98"/>
        <v>252</v>
      </c>
      <c r="AO639" s="5">
        <f t="shared" si="99"/>
        <v>63</v>
      </c>
      <c r="AP639" s="73"/>
      <c r="AQ639" s="111">
        <f>AVERAGE(Table6[[#This Row],[CA1_Average]],Table6[[#This Row],[CA2_Average]],Table6[[#This Row],[MID_Average]],Table6[[#This Row],[CA3_Average]])</f>
        <v>70.8125</v>
      </c>
    </row>
    <row r="640" spans="1:43" ht="30">
      <c r="A640" s="99" t="s">
        <v>1285</v>
      </c>
      <c r="B640" s="82" t="s">
        <v>1286</v>
      </c>
      <c r="C640" s="4" t="s">
        <v>11</v>
      </c>
      <c r="D640" s="4" t="s">
        <v>4151</v>
      </c>
      <c r="E640" s="5">
        <v>11102542</v>
      </c>
      <c r="F640" s="5">
        <v>6786201139</v>
      </c>
      <c r="G640" s="83" t="s">
        <v>4152</v>
      </c>
      <c r="H640" s="6">
        <v>8</v>
      </c>
      <c r="I640" s="84">
        <v>300</v>
      </c>
      <c r="J640" s="79">
        <v>215</v>
      </c>
      <c r="K640" s="85">
        <v>0.72</v>
      </c>
      <c r="L640" s="11">
        <v>75000</v>
      </c>
      <c r="M640" s="5">
        <v>70361</v>
      </c>
      <c r="N640" s="12">
        <f t="shared" si="90"/>
        <v>70500</v>
      </c>
      <c r="O640" s="12">
        <f t="shared" si="91"/>
        <v>4500</v>
      </c>
      <c r="P640" s="4" t="s">
        <v>2015</v>
      </c>
      <c r="Q640" s="4" t="s">
        <v>2592</v>
      </c>
      <c r="R640" s="5">
        <v>78</v>
      </c>
      <c r="S640" s="5">
        <v>78</v>
      </c>
      <c r="T640" s="5">
        <v>36</v>
      </c>
      <c r="U640" s="5">
        <v>98</v>
      </c>
      <c r="V640" s="5">
        <f t="shared" si="92"/>
        <v>290</v>
      </c>
      <c r="W640" s="5">
        <f t="shared" si="93"/>
        <v>72.5</v>
      </c>
      <c r="X640" s="5">
        <v>67</v>
      </c>
      <c r="Y640" s="5">
        <v>99</v>
      </c>
      <c r="Z640" s="5">
        <v>40</v>
      </c>
      <c r="AA640" s="5">
        <v>40</v>
      </c>
      <c r="AB640" s="5">
        <f t="shared" si="94"/>
        <v>246</v>
      </c>
      <c r="AC640" s="5">
        <f t="shared" si="95"/>
        <v>61.5</v>
      </c>
      <c r="AD640" s="5">
        <v>99</v>
      </c>
      <c r="AE640" s="5">
        <v>61</v>
      </c>
      <c r="AF640" s="5">
        <v>92</v>
      </c>
      <c r="AG640" s="5">
        <v>64</v>
      </c>
      <c r="AH640" s="5">
        <f t="shared" si="96"/>
        <v>316</v>
      </c>
      <c r="AI640" s="5">
        <f t="shared" si="97"/>
        <v>79</v>
      </c>
      <c r="AJ640" s="5">
        <v>64</v>
      </c>
      <c r="AK640" s="5">
        <v>81</v>
      </c>
      <c r="AL640" s="5">
        <v>63</v>
      </c>
      <c r="AM640" s="5">
        <v>75</v>
      </c>
      <c r="AN640" s="5">
        <f t="shared" si="98"/>
        <v>283</v>
      </c>
      <c r="AO640" s="5">
        <f t="shared" si="99"/>
        <v>70.75</v>
      </c>
      <c r="AP640" s="73"/>
      <c r="AQ640" s="111">
        <f>AVERAGE(Table6[[#This Row],[CA1_Average]],Table6[[#This Row],[CA2_Average]],Table6[[#This Row],[MID_Average]],Table6[[#This Row],[CA3_Average]])</f>
        <v>70.9375</v>
      </c>
    </row>
    <row r="641" spans="1:43" ht="30">
      <c r="A641" s="99" t="s">
        <v>1287</v>
      </c>
      <c r="B641" s="82" t="s">
        <v>1288</v>
      </c>
      <c r="C641" s="4" t="s">
        <v>11</v>
      </c>
      <c r="D641" s="4" t="s">
        <v>4153</v>
      </c>
      <c r="E641" s="5">
        <v>11100612</v>
      </c>
      <c r="F641" s="5">
        <v>6800886684</v>
      </c>
      <c r="G641" s="83" t="s">
        <v>4154</v>
      </c>
      <c r="H641" s="6">
        <v>8</v>
      </c>
      <c r="I641" s="84">
        <v>300</v>
      </c>
      <c r="J641" s="79">
        <v>199</v>
      </c>
      <c r="K641" s="85">
        <v>0.66</v>
      </c>
      <c r="L641" s="11">
        <v>75000</v>
      </c>
      <c r="M641" s="5">
        <v>63262</v>
      </c>
      <c r="N641" s="12">
        <f t="shared" si="90"/>
        <v>63500</v>
      </c>
      <c r="O641" s="12">
        <f t="shared" si="91"/>
        <v>11500</v>
      </c>
      <c r="P641" s="4" t="s">
        <v>1984</v>
      </c>
      <c r="Q641" s="4" t="s">
        <v>2593</v>
      </c>
      <c r="R641" s="5">
        <v>53</v>
      </c>
      <c r="S641" s="5">
        <v>52</v>
      </c>
      <c r="T641" s="5">
        <v>67</v>
      </c>
      <c r="U641" s="5">
        <v>57</v>
      </c>
      <c r="V641" s="5">
        <f t="shared" si="92"/>
        <v>229</v>
      </c>
      <c r="W641" s="5">
        <f t="shared" si="93"/>
        <v>57.25</v>
      </c>
      <c r="X641" s="5">
        <v>83</v>
      </c>
      <c r="Y641" s="5">
        <v>87</v>
      </c>
      <c r="Z641" s="5">
        <v>79</v>
      </c>
      <c r="AA641" s="5">
        <v>40</v>
      </c>
      <c r="AB641" s="5">
        <f t="shared" si="94"/>
        <v>289</v>
      </c>
      <c r="AC641" s="5">
        <f t="shared" si="95"/>
        <v>72.25</v>
      </c>
      <c r="AD641" s="5">
        <v>43</v>
      </c>
      <c r="AE641" s="5">
        <v>50</v>
      </c>
      <c r="AF641" s="5">
        <v>78</v>
      </c>
      <c r="AG641" s="5">
        <v>98</v>
      </c>
      <c r="AH641" s="5">
        <f t="shared" si="96"/>
        <v>269</v>
      </c>
      <c r="AI641" s="5">
        <f t="shared" si="97"/>
        <v>67.25</v>
      </c>
      <c r="AJ641" s="5">
        <v>46</v>
      </c>
      <c r="AK641" s="5">
        <v>43</v>
      </c>
      <c r="AL641" s="5">
        <v>52</v>
      </c>
      <c r="AM641" s="5">
        <v>66</v>
      </c>
      <c r="AN641" s="5">
        <f t="shared" si="98"/>
        <v>207</v>
      </c>
      <c r="AO641" s="5">
        <f t="shared" si="99"/>
        <v>51.75</v>
      </c>
      <c r="AP641" s="73"/>
      <c r="AQ641" s="111">
        <f>AVERAGE(Table6[[#This Row],[CA1_Average]],Table6[[#This Row],[CA2_Average]],Table6[[#This Row],[MID_Average]],Table6[[#This Row],[CA3_Average]])</f>
        <v>62.125</v>
      </c>
    </row>
    <row r="642" spans="1:43" ht="30">
      <c r="A642" s="99" t="s">
        <v>1289</v>
      </c>
      <c r="B642" s="82" t="s">
        <v>1290</v>
      </c>
      <c r="C642" s="4" t="s">
        <v>14</v>
      </c>
      <c r="D642" s="4" t="s">
        <v>4155</v>
      </c>
      <c r="E642" s="5">
        <v>11106846</v>
      </c>
      <c r="F642" s="5">
        <v>6815322439</v>
      </c>
      <c r="G642" s="83" t="s">
        <v>4156</v>
      </c>
      <c r="H642" s="6">
        <v>8</v>
      </c>
      <c r="I642" s="84">
        <v>300</v>
      </c>
      <c r="J642" s="79">
        <v>271</v>
      </c>
      <c r="K642" s="86">
        <v>0.9</v>
      </c>
      <c r="L642" s="11">
        <v>75000</v>
      </c>
      <c r="M642" s="5">
        <v>62632</v>
      </c>
      <c r="N642" s="12">
        <f t="shared" ref="N642:N705" si="100">CEILING(M642,500)</f>
        <v>63000</v>
      </c>
      <c r="O642" s="12">
        <f t="shared" ref="O642:O705" si="101">L642-N642</f>
        <v>12000</v>
      </c>
      <c r="P642" s="4" t="s">
        <v>1856</v>
      </c>
      <c r="Q642" s="4" t="s">
        <v>2594</v>
      </c>
      <c r="R642" s="5">
        <v>88</v>
      </c>
      <c r="S642" s="5">
        <v>87</v>
      </c>
      <c r="T642" s="5">
        <v>44</v>
      </c>
      <c r="U642" s="5">
        <v>87</v>
      </c>
      <c r="V642" s="5">
        <f t="shared" ref="V642:V705" si="102">SUM(R642:U642)</f>
        <v>306</v>
      </c>
      <c r="W642" s="5">
        <f t="shared" ref="W642:W705" si="103">AVERAGE(R642:U642)</f>
        <v>76.5</v>
      </c>
      <c r="X642" s="5">
        <v>93</v>
      </c>
      <c r="Y642" s="5">
        <v>98</v>
      </c>
      <c r="Z642" s="5">
        <v>96</v>
      </c>
      <c r="AA642" s="5">
        <v>93</v>
      </c>
      <c r="AB642" s="5">
        <f t="shared" ref="AB642:AB705" si="104">SUM(X642:AA642)</f>
        <v>380</v>
      </c>
      <c r="AC642" s="5">
        <f t="shared" ref="AC642:AC705" si="105">AVERAGE(X642:AA642)</f>
        <v>95</v>
      </c>
      <c r="AD642" s="5">
        <v>39</v>
      </c>
      <c r="AE642" s="5">
        <v>67</v>
      </c>
      <c r="AF642" s="5">
        <v>80</v>
      </c>
      <c r="AG642" s="5">
        <v>82</v>
      </c>
      <c r="AH642" s="5">
        <f t="shared" ref="AH642:AH705" si="106">SUM(AD642:AG642)</f>
        <v>268</v>
      </c>
      <c r="AI642" s="5">
        <f t="shared" ref="AI642:AI705" si="107">AVERAGE(AD642:AG642)</f>
        <v>67</v>
      </c>
      <c r="AJ642" s="5">
        <v>83</v>
      </c>
      <c r="AK642" s="5">
        <v>99</v>
      </c>
      <c r="AL642" s="5">
        <v>47</v>
      </c>
      <c r="AM642" s="5">
        <v>67</v>
      </c>
      <c r="AN642" s="5">
        <f t="shared" ref="AN642:AN705" si="108">SUM(AJ642:AM642)</f>
        <v>296</v>
      </c>
      <c r="AO642" s="5">
        <f t="shared" ref="AO642:AO705" si="109">AVERAGE(AJ642:AM642)</f>
        <v>74</v>
      </c>
      <c r="AP642" s="73"/>
      <c r="AQ642" s="111">
        <f>AVERAGE(Table6[[#This Row],[CA1_Average]],Table6[[#This Row],[CA2_Average]],Table6[[#This Row],[MID_Average]],Table6[[#This Row],[CA3_Average]])</f>
        <v>78.125</v>
      </c>
    </row>
    <row r="643" spans="1:43" ht="30">
      <c r="A643" s="99" t="s">
        <v>1291</v>
      </c>
      <c r="B643" s="82" t="s">
        <v>1292</v>
      </c>
      <c r="C643" s="4" t="s">
        <v>11</v>
      </c>
      <c r="D643" s="4" t="s">
        <v>4157</v>
      </c>
      <c r="E643" s="5">
        <v>11103133</v>
      </c>
      <c r="F643" s="5">
        <v>6818984454</v>
      </c>
      <c r="G643" s="83" t="s">
        <v>4158</v>
      </c>
      <c r="H643" s="6">
        <v>8</v>
      </c>
      <c r="I643" s="84">
        <v>300</v>
      </c>
      <c r="J643" s="79">
        <v>249</v>
      </c>
      <c r="K643" s="85">
        <v>0.83</v>
      </c>
      <c r="L643" s="11">
        <v>75000</v>
      </c>
      <c r="M643" s="5">
        <v>70120</v>
      </c>
      <c r="N643" s="12">
        <f t="shared" si="100"/>
        <v>70500</v>
      </c>
      <c r="O643" s="12">
        <f t="shared" si="101"/>
        <v>4500</v>
      </c>
      <c r="P643" s="4" t="s">
        <v>1858</v>
      </c>
      <c r="Q643" s="4" t="s">
        <v>2595</v>
      </c>
      <c r="R643" s="5">
        <v>63</v>
      </c>
      <c r="S643" s="5">
        <v>73</v>
      </c>
      <c r="T643" s="5">
        <v>70</v>
      </c>
      <c r="U643" s="5">
        <v>67</v>
      </c>
      <c r="V643" s="5">
        <f t="shared" si="102"/>
        <v>273</v>
      </c>
      <c r="W643" s="5">
        <f t="shared" si="103"/>
        <v>68.25</v>
      </c>
      <c r="X643" s="5">
        <v>38</v>
      </c>
      <c r="Y643" s="5">
        <v>81</v>
      </c>
      <c r="Z643" s="5">
        <v>47</v>
      </c>
      <c r="AA643" s="5">
        <v>43</v>
      </c>
      <c r="AB643" s="5">
        <f t="shared" si="104"/>
        <v>209</v>
      </c>
      <c r="AC643" s="5">
        <f t="shared" si="105"/>
        <v>52.25</v>
      </c>
      <c r="AD643" s="5">
        <v>99</v>
      </c>
      <c r="AE643" s="5">
        <v>67</v>
      </c>
      <c r="AF643" s="5">
        <v>72</v>
      </c>
      <c r="AG643" s="5">
        <v>88</v>
      </c>
      <c r="AH643" s="5">
        <f t="shared" si="106"/>
        <v>326</v>
      </c>
      <c r="AI643" s="5">
        <f t="shared" si="107"/>
        <v>81.5</v>
      </c>
      <c r="AJ643" s="5">
        <v>50</v>
      </c>
      <c r="AK643" s="5">
        <v>53</v>
      </c>
      <c r="AL643" s="5">
        <v>75</v>
      </c>
      <c r="AM643" s="5">
        <v>40</v>
      </c>
      <c r="AN643" s="5">
        <f t="shared" si="108"/>
        <v>218</v>
      </c>
      <c r="AO643" s="5">
        <f t="shared" si="109"/>
        <v>54.5</v>
      </c>
      <c r="AP643" s="73"/>
      <c r="AQ643" s="111">
        <f>AVERAGE(Table6[[#This Row],[CA1_Average]],Table6[[#This Row],[CA2_Average]],Table6[[#This Row],[MID_Average]],Table6[[#This Row],[CA3_Average]])</f>
        <v>64.125</v>
      </c>
    </row>
    <row r="644" spans="1:43" ht="30">
      <c r="A644" s="99" t="s">
        <v>1293</v>
      </c>
      <c r="B644" s="82" t="s">
        <v>1294</v>
      </c>
      <c r="C644" s="4" t="s">
        <v>11</v>
      </c>
      <c r="D644" s="4" t="s">
        <v>4159</v>
      </c>
      <c r="E644" s="5">
        <v>11109268</v>
      </c>
      <c r="F644" s="5">
        <v>6826045424</v>
      </c>
      <c r="G644" s="83" t="s">
        <v>4160</v>
      </c>
      <c r="H644" s="6">
        <v>8</v>
      </c>
      <c r="I644" s="84">
        <v>300</v>
      </c>
      <c r="J644" s="79">
        <v>259</v>
      </c>
      <c r="K644" s="85">
        <v>0.86</v>
      </c>
      <c r="L644" s="11">
        <v>75000</v>
      </c>
      <c r="M644" s="5">
        <v>74301</v>
      </c>
      <c r="N644" s="12">
        <f t="shared" si="100"/>
        <v>74500</v>
      </c>
      <c r="O644" s="12">
        <f t="shared" si="101"/>
        <v>500</v>
      </c>
      <c r="P644" s="4" t="s">
        <v>1902</v>
      </c>
      <c r="Q644" s="4" t="s">
        <v>2596</v>
      </c>
      <c r="R644" s="5">
        <v>85</v>
      </c>
      <c r="S644" s="5">
        <v>46</v>
      </c>
      <c r="T644" s="5">
        <v>98</v>
      </c>
      <c r="U644" s="5">
        <v>63</v>
      </c>
      <c r="V644" s="5">
        <f t="shared" si="102"/>
        <v>292</v>
      </c>
      <c r="W644" s="5">
        <f t="shared" si="103"/>
        <v>73</v>
      </c>
      <c r="X644" s="5">
        <v>85</v>
      </c>
      <c r="Y644" s="5">
        <v>75</v>
      </c>
      <c r="Z644" s="5">
        <v>82</v>
      </c>
      <c r="AA644" s="5">
        <v>99</v>
      </c>
      <c r="AB644" s="5">
        <f t="shared" si="104"/>
        <v>341</v>
      </c>
      <c r="AC644" s="5">
        <f t="shared" si="105"/>
        <v>85.25</v>
      </c>
      <c r="AD644" s="5">
        <v>98</v>
      </c>
      <c r="AE644" s="5">
        <v>68</v>
      </c>
      <c r="AF644" s="5">
        <v>45</v>
      </c>
      <c r="AG644" s="5">
        <v>99</v>
      </c>
      <c r="AH644" s="5">
        <f t="shared" si="106"/>
        <v>310</v>
      </c>
      <c r="AI644" s="5">
        <f t="shared" si="107"/>
        <v>77.5</v>
      </c>
      <c r="AJ644" s="5">
        <v>98</v>
      </c>
      <c r="AK644" s="5">
        <v>45</v>
      </c>
      <c r="AL644" s="5">
        <v>45</v>
      </c>
      <c r="AM644" s="5">
        <v>46</v>
      </c>
      <c r="AN644" s="5">
        <f t="shared" si="108"/>
        <v>234</v>
      </c>
      <c r="AO644" s="5">
        <f t="shared" si="109"/>
        <v>58.5</v>
      </c>
      <c r="AP644" s="73"/>
      <c r="AQ644" s="111">
        <f>AVERAGE(Table6[[#This Row],[CA1_Average]],Table6[[#This Row],[CA2_Average]],Table6[[#This Row],[MID_Average]],Table6[[#This Row],[CA3_Average]])</f>
        <v>73.5625</v>
      </c>
    </row>
    <row r="645" spans="1:43" ht="30">
      <c r="A645" s="99" t="s">
        <v>1295</v>
      </c>
      <c r="B645" s="82" t="s">
        <v>1296</v>
      </c>
      <c r="C645" s="4" t="s">
        <v>14</v>
      </c>
      <c r="D645" s="4" t="s">
        <v>4161</v>
      </c>
      <c r="E645" s="5">
        <v>11107397</v>
      </c>
      <c r="F645" s="5">
        <v>6854327631</v>
      </c>
      <c r="G645" s="83" t="s">
        <v>4162</v>
      </c>
      <c r="H645" s="6">
        <v>8</v>
      </c>
      <c r="I645" s="84">
        <v>300</v>
      </c>
      <c r="J645" s="79">
        <v>231</v>
      </c>
      <c r="K645" s="85">
        <v>0.77</v>
      </c>
      <c r="L645" s="11">
        <v>75000</v>
      </c>
      <c r="M645" s="5">
        <v>63633</v>
      </c>
      <c r="N645" s="12">
        <f t="shared" si="100"/>
        <v>64000</v>
      </c>
      <c r="O645" s="12">
        <f t="shared" si="101"/>
        <v>11000</v>
      </c>
      <c r="P645" s="4" t="s">
        <v>1904</v>
      </c>
      <c r="Q645" s="4" t="s">
        <v>2597</v>
      </c>
      <c r="R645" s="5">
        <v>47</v>
      </c>
      <c r="S645" s="5">
        <v>40</v>
      </c>
      <c r="T645" s="5">
        <v>47</v>
      </c>
      <c r="U645" s="5">
        <v>77</v>
      </c>
      <c r="V645" s="5">
        <f t="shared" si="102"/>
        <v>211</v>
      </c>
      <c r="W645" s="5">
        <f t="shared" si="103"/>
        <v>52.75</v>
      </c>
      <c r="X645" s="5">
        <v>70</v>
      </c>
      <c r="Y645" s="5">
        <v>54</v>
      </c>
      <c r="Z645" s="5">
        <v>36</v>
      </c>
      <c r="AA645" s="5">
        <v>39</v>
      </c>
      <c r="AB645" s="5">
        <f t="shared" si="104"/>
        <v>199</v>
      </c>
      <c r="AC645" s="5">
        <f t="shared" si="105"/>
        <v>49.75</v>
      </c>
      <c r="AD645" s="5">
        <v>96</v>
      </c>
      <c r="AE645" s="5">
        <v>93</v>
      </c>
      <c r="AF645" s="5">
        <v>42</v>
      </c>
      <c r="AG645" s="5">
        <v>97</v>
      </c>
      <c r="AH645" s="5">
        <f t="shared" si="106"/>
        <v>328</v>
      </c>
      <c r="AI645" s="5">
        <f t="shared" si="107"/>
        <v>82</v>
      </c>
      <c r="AJ645" s="5">
        <v>76</v>
      </c>
      <c r="AK645" s="5">
        <v>65</v>
      </c>
      <c r="AL645" s="5">
        <v>95</v>
      </c>
      <c r="AM645" s="5">
        <v>75</v>
      </c>
      <c r="AN645" s="5">
        <f t="shared" si="108"/>
        <v>311</v>
      </c>
      <c r="AO645" s="5">
        <f t="shared" si="109"/>
        <v>77.75</v>
      </c>
      <c r="AP645" s="73"/>
      <c r="AQ645" s="111">
        <f>AVERAGE(Table6[[#This Row],[CA1_Average]],Table6[[#This Row],[CA2_Average]],Table6[[#This Row],[MID_Average]],Table6[[#This Row],[CA3_Average]])</f>
        <v>65.5625</v>
      </c>
    </row>
    <row r="646" spans="1:43" ht="30">
      <c r="A646" s="99" t="s">
        <v>1297</v>
      </c>
      <c r="B646" s="82" t="s">
        <v>1298</v>
      </c>
      <c r="C646" s="4" t="s">
        <v>11</v>
      </c>
      <c r="D646" s="4" t="s">
        <v>4163</v>
      </c>
      <c r="E646" s="5">
        <v>11105951</v>
      </c>
      <c r="F646" s="5">
        <v>6859435322</v>
      </c>
      <c r="G646" s="83" t="s">
        <v>4164</v>
      </c>
      <c r="H646" s="6">
        <v>8</v>
      </c>
      <c r="I646" s="84">
        <v>300</v>
      </c>
      <c r="J646" s="79">
        <v>223</v>
      </c>
      <c r="K646" s="85">
        <v>0.74</v>
      </c>
      <c r="L646" s="11">
        <v>75000</v>
      </c>
      <c r="M646" s="5">
        <v>65845</v>
      </c>
      <c r="N646" s="12">
        <f t="shared" si="100"/>
        <v>66000</v>
      </c>
      <c r="O646" s="12">
        <f t="shared" si="101"/>
        <v>9000</v>
      </c>
      <c r="P646" s="4" t="s">
        <v>1866</v>
      </c>
      <c r="Q646" s="4" t="s">
        <v>2598</v>
      </c>
      <c r="R646" s="5">
        <v>95</v>
      </c>
      <c r="S646" s="5">
        <v>67</v>
      </c>
      <c r="T646" s="5">
        <v>44</v>
      </c>
      <c r="U646" s="5">
        <v>67</v>
      </c>
      <c r="V646" s="5">
        <f t="shared" si="102"/>
        <v>273</v>
      </c>
      <c r="W646" s="5">
        <f t="shared" si="103"/>
        <v>68.25</v>
      </c>
      <c r="X646" s="5">
        <v>47</v>
      </c>
      <c r="Y646" s="5">
        <v>83</v>
      </c>
      <c r="Z646" s="5">
        <v>77</v>
      </c>
      <c r="AA646" s="5">
        <v>36</v>
      </c>
      <c r="AB646" s="5">
        <f t="shared" si="104"/>
        <v>243</v>
      </c>
      <c r="AC646" s="5">
        <f t="shared" si="105"/>
        <v>60.75</v>
      </c>
      <c r="AD646" s="5">
        <v>93</v>
      </c>
      <c r="AE646" s="5">
        <v>63</v>
      </c>
      <c r="AF646" s="5">
        <v>49</v>
      </c>
      <c r="AG646" s="5">
        <v>53</v>
      </c>
      <c r="AH646" s="5">
        <f t="shared" si="106"/>
        <v>258</v>
      </c>
      <c r="AI646" s="5">
        <f t="shared" si="107"/>
        <v>64.5</v>
      </c>
      <c r="AJ646" s="5">
        <v>67</v>
      </c>
      <c r="AK646" s="5">
        <v>42</v>
      </c>
      <c r="AL646" s="5">
        <v>53</v>
      </c>
      <c r="AM646" s="5">
        <v>91</v>
      </c>
      <c r="AN646" s="5">
        <f t="shared" si="108"/>
        <v>253</v>
      </c>
      <c r="AO646" s="5">
        <f t="shared" si="109"/>
        <v>63.25</v>
      </c>
      <c r="AP646" s="73"/>
      <c r="AQ646" s="111">
        <f>AVERAGE(Table6[[#This Row],[CA1_Average]],Table6[[#This Row],[CA2_Average]],Table6[[#This Row],[MID_Average]],Table6[[#This Row],[CA3_Average]])</f>
        <v>64.1875</v>
      </c>
    </row>
    <row r="647" spans="1:43" ht="30">
      <c r="A647" s="99" t="s">
        <v>1299</v>
      </c>
      <c r="B647" s="82" t="s">
        <v>1300</v>
      </c>
      <c r="C647" s="4" t="s">
        <v>11</v>
      </c>
      <c r="D647" s="4" t="s">
        <v>4165</v>
      </c>
      <c r="E647" s="5">
        <v>11100597</v>
      </c>
      <c r="F647" s="5">
        <v>6867421624</v>
      </c>
      <c r="G647" s="83" t="s">
        <v>4166</v>
      </c>
      <c r="H647" s="6">
        <v>8</v>
      </c>
      <c r="I647" s="84">
        <v>300</v>
      </c>
      <c r="J647" s="79">
        <v>259</v>
      </c>
      <c r="K647" s="85">
        <v>0.86</v>
      </c>
      <c r="L647" s="11">
        <v>75000</v>
      </c>
      <c r="M647" s="5">
        <v>72587</v>
      </c>
      <c r="N647" s="12">
        <f t="shared" si="100"/>
        <v>73000</v>
      </c>
      <c r="O647" s="12">
        <f t="shared" si="101"/>
        <v>2000</v>
      </c>
      <c r="P647" s="4" t="s">
        <v>1906</v>
      </c>
      <c r="Q647" s="4" t="s">
        <v>2599</v>
      </c>
      <c r="R647" s="5">
        <v>91</v>
      </c>
      <c r="S647" s="5">
        <v>71</v>
      </c>
      <c r="T647" s="5">
        <v>71</v>
      </c>
      <c r="U647" s="5">
        <v>87</v>
      </c>
      <c r="V647" s="5">
        <f t="shared" si="102"/>
        <v>320</v>
      </c>
      <c r="W647" s="5">
        <f t="shared" si="103"/>
        <v>80</v>
      </c>
      <c r="X647" s="5">
        <v>60</v>
      </c>
      <c r="Y647" s="5">
        <v>71</v>
      </c>
      <c r="Z647" s="5">
        <v>91</v>
      </c>
      <c r="AA647" s="5">
        <v>82</v>
      </c>
      <c r="AB647" s="5">
        <f t="shared" si="104"/>
        <v>304</v>
      </c>
      <c r="AC647" s="5">
        <f t="shared" si="105"/>
        <v>76</v>
      </c>
      <c r="AD647" s="5">
        <v>38</v>
      </c>
      <c r="AE647" s="5">
        <v>78</v>
      </c>
      <c r="AF647" s="5">
        <v>91</v>
      </c>
      <c r="AG647" s="5">
        <v>38</v>
      </c>
      <c r="AH647" s="5">
        <f t="shared" si="106"/>
        <v>245</v>
      </c>
      <c r="AI647" s="5">
        <f t="shared" si="107"/>
        <v>61.25</v>
      </c>
      <c r="AJ647" s="5">
        <v>46</v>
      </c>
      <c r="AK647" s="5">
        <v>64</v>
      </c>
      <c r="AL647" s="5">
        <v>36</v>
      </c>
      <c r="AM647" s="5">
        <v>79</v>
      </c>
      <c r="AN647" s="5">
        <f t="shared" si="108"/>
        <v>225</v>
      </c>
      <c r="AO647" s="5">
        <f t="shared" si="109"/>
        <v>56.25</v>
      </c>
      <c r="AP647" s="73"/>
      <c r="AQ647" s="111">
        <f>AVERAGE(Table6[[#This Row],[CA1_Average]],Table6[[#This Row],[CA2_Average]],Table6[[#This Row],[MID_Average]],Table6[[#This Row],[CA3_Average]])</f>
        <v>68.375</v>
      </c>
    </row>
    <row r="648" spans="1:43" ht="30">
      <c r="A648" s="99" t="s">
        <v>1301</v>
      </c>
      <c r="B648" s="82" t="s">
        <v>1302</v>
      </c>
      <c r="C648" s="4" t="s">
        <v>14</v>
      </c>
      <c r="D648" s="4" t="s">
        <v>4167</v>
      </c>
      <c r="E648" s="5">
        <v>11109327</v>
      </c>
      <c r="F648" s="5">
        <v>6869861885</v>
      </c>
      <c r="G648" s="83" t="s">
        <v>4168</v>
      </c>
      <c r="H648" s="6">
        <v>8</v>
      </c>
      <c r="I648" s="84">
        <v>300</v>
      </c>
      <c r="J648" s="79">
        <v>260</v>
      </c>
      <c r="K648" s="85">
        <v>0.87</v>
      </c>
      <c r="L648" s="11">
        <v>75000</v>
      </c>
      <c r="M648" s="5">
        <v>69802</v>
      </c>
      <c r="N648" s="12">
        <f t="shared" si="100"/>
        <v>70000</v>
      </c>
      <c r="O648" s="12">
        <f t="shared" si="101"/>
        <v>5000</v>
      </c>
      <c r="P648" s="4" t="s">
        <v>1870</v>
      </c>
      <c r="Q648" s="4" t="s">
        <v>2600</v>
      </c>
      <c r="R648" s="5">
        <v>90</v>
      </c>
      <c r="S648" s="5">
        <v>48</v>
      </c>
      <c r="T648" s="5">
        <v>59</v>
      </c>
      <c r="U648" s="5">
        <v>90</v>
      </c>
      <c r="V648" s="5">
        <f t="shared" si="102"/>
        <v>287</v>
      </c>
      <c r="W648" s="5">
        <f t="shared" si="103"/>
        <v>71.75</v>
      </c>
      <c r="X648" s="5">
        <v>51</v>
      </c>
      <c r="Y648" s="5">
        <v>61</v>
      </c>
      <c r="Z648" s="5">
        <v>85</v>
      </c>
      <c r="AA648" s="5">
        <v>68</v>
      </c>
      <c r="AB648" s="5">
        <f t="shared" si="104"/>
        <v>265</v>
      </c>
      <c r="AC648" s="5">
        <f t="shared" si="105"/>
        <v>66.25</v>
      </c>
      <c r="AD648" s="5">
        <v>50</v>
      </c>
      <c r="AE648" s="5">
        <v>46</v>
      </c>
      <c r="AF648" s="5">
        <v>57</v>
      </c>
      <c r="AG648" s="5">
        <v>70</v>
      </c>
      <c r="AH648" s="5">
        <f t="shared" si="106"/>
        <v>223</v>
      </c>
      <c r="AI648" s="5">
        <f t="shared" si="107"/>
        <v>55.75</v>
      </c>
      <c r="AJ648" s="5">
        <v>36</v>
      </c>
      <c r="AK648" s="5">
        <v>60</v>
      </c>
      <c r="AL648" s="5">
        <v>63</v>
      </c>
      <c r="AM648" s="5">
        <v>76</v>
      </c>
      <c r="AN648" s="5">
        <f t="shared" si="108"/>
        <v>235</v>
      </c>
      <c r="AO648" s="5">
        <f t="shared" si="109"/>
        <v>58.75</v>
      </c>
      <c r="AP648" s="73"/>
      <c r="AQ648" s="111">
        <f>AVERAGE(Table6[[#This Row],[CA1_Average]],Table6[[#This Row],[CA2_Average]],Table6[[#This Row],[MID_Average]],Table6[[#This Row],[CA3_Average]])</f>
        <v>63.125</v>
      </c>
    </row>
    <row r="649" spans="1:43" ht="30">
      <c r="A649" s="99" t="s">
        <v>1303</v>
      </c>
      <c r="B649" s="82" t="s">
        <v>1304</v>
      </c>
      <c r="C649" s="4" t="s">
        <v>11</v>
      </c>
      <c r="D649" s="4" t="s">
        <v>4169</v>
      </c>
      <c r="E649" s="5">
        <v>11101492</v>
      </c>
      <c r="F649" s="5">
        <v>6881050181</v>
      </c>
      <c r="G649" s="83" t="s">
        <v>4170</v>
      </c>
      <c r="H649" s="6">
        <v>8</v>
      </c>
      <c r="I649" s="84">
        <v>300</v>
      </c>
      <c r="J649" s="79">
        <v>210</v>
      </c>
      <c r="K649" s="86">
        <v>0.7</v>
      </c>
      <c r="L649" s="11">
        <v>75000</v>
      </c>
      <c r="M649" s="5">
        <v>68243</v>
      </c>
      <c r="N649" s="12">
        <f t="shared" si="100"/>
        <v>68500</v>
      </c>
      <c r="O649" s="12">
        <f t="shared" si="101"/>
        <v>6500</v>
      </c>
      <c r="P649" s="4" t="s">
        <v>2294</v>
      </c>
      <c r="Q649" s="4" t="s">
        <v>2601</v>
      </c>
      <c r="R649" s="5">
        <v>55</v>
      </c>
      <c r="S649" s="5">
        <v>84</v>
      </c>
      <c r="T649" s="5">
        <v>72</v>
      </c>
      <c r="U649" s="5">
        <v>71</v>
      </c>
      <c r="V649" s="5">
        <f t="shared" si="102"/>
        <v>282</v>
      </c>
      <c r="W649" s="5">
        <f t="shared" si="103"/>
        <v>70.5</v>
      </c>
      <c r="X649" s="5">
        <v>48</v>
      </c>
      <c r="Y649" s="5">
        <v>36</v>
      </c>
      <c r="Z649" s="5">
        <v>43</v>
      </c>
      <c r="AA649" s="5">
        <v>89</v>
      </c>
      <c r="AB649" s="5">
        <f t="shared" si="104"/>
        <v>216</v>
      </c>
      <c r="AC649" s="5">
        <f t="shared" si="105"/>
        <v>54</v>
      </c>
      <c r="AD649" s="5">
        <v>54</v>
      </c>
      <c r="AE649" s="5">
        <v>68</v>
      </c>
      <c r="AF649" s="5">
        <v>37</v>
      </c>
      <c r="AG649" s="5">
        <v>50</v>
      </c>
      <c r="AH649" s="5">
        <f t="shared" si="106"/>
        <v>209</v>
      </c>
      <c r="AI649" s="5">
        <f t="shared" si="107"/>
        <v>52.25</v>
      </c>
      <c r="AJ649" s="5">
        <v>55</v>
      </c>
      <c r="AK649" s="5">
        <v>97</v>
      </c>
      <c r="AL649" s="5">
        <v>84</v>
      </c>
      <c r="AM649" s="5">
        <v>63</v>
      </c>
      <c r="AN649" s="5">
        <f t="shared" si="108"/>
        <v>299</v>
      </c>
      <c r="AO649" s="5">
        <f t="shared" si="109"/>
        <v>74.75</v>
      </c>
      <c r="AP649" s="73"/>
      <c r="AQ649" s="111">
        <f>AVERAGE(Table6[[#This Row],[CA1_Average]],Table6[[#This Row],[CA2_Average]],Table6[[#This Row],[MID_Average]],Table6[[#This Row],[CA3_Average]])</f>
        <v>62.875</v>
      </c>
    </row>
    <row r="650" spans="1:43" ht="30">
      <c r="A650" s="99" t="s">
        <v>1305</v>
      </c>
      <c r="B650" s="82" t="s">
        <v>1306</v>
      </c>
      <c r="C650" s="4" t="s">
        <v>11</v>
      </c>
      <c r="D650" s="4" t="s">
        <v>4171</v>
      </c>
      <c r="E650" s="5">
        <v>11105884</v>
      </c>
      <c r="F650" s="5">
        <v>6897408529</v>
      </c>
      <c r="G650" s="83" t="s">
        <v>4172</v>
      </c>
      <c r="H650" s="6">
        <v>8</v>
      </c>
      <c r="I650" s="84">
        <v>300</v>
      </c>
      <c r="J650" s="79">
        <v>198</v>
      </c>
      <c r="K650" s="85">
        <v>0.66</v>
      </c>
      <c r="L650" s="11">
        <v>75000</v>
      </c>
      <c r="M650" s="5">
        <v>61800</v>
      </c>
      <c r="N650" s="12">
        <f t="shared" si="100"/>
        <v>62000</v>
      </c>
      <c r="O650" s="12">
        <f t="shared" si="101"/>
        <v>13000</v>
      </c>
      <c r="P650" s="4" t="s">
        <v>1999</v>
      </c>
      <c r="Q650" s="4" t="s">
        <v>2602</v>
      </c>
      <c r="R650" s="5">
        <v>52</v>
      </c>
      <c r="S650" s="5">
        <v>79</v>
      </c>
      <c r="T650" s="5">
        <v>89</v>
      </c>
      <c r="U650" s="5">
        <v>56</v>
      </c>
      <c r="V650" s="5">
        <f t="shared" si="102"/>
        <v>276</v>
      </c>
      <c r="W650" s="5">
        <f t="shared" si="103"/>
        <v>69</v>
      </c>
      <c r="X650" s="5">
        <v>46</v>
      </c>
      <c r="Y650" s="5">
        <v>68</v>
      </c>
      <c r="Z650" s="5">
        <v>97</v>
      </c>
      <c r="AA650" s="5">
        <v>57</v>
      </c>
      <c r="AB650" s="5">
        <f t="shared" si="104"/>
        <v>268</v>
      </c>
      <c r="AC650" s="5">
        <f t="shared" si="105"/>
        <v>67</v>
      </c>
      <c r="AD650" s="5">
        <v>62</v>
      </c>
      <c r="AE650" s="5">
        <v>71</v>
      </c>
      <c r="AF650" s="5">
        <v>70</v>
      </c>
      <c r="AG650" s="5">
        <v>84</v>
      </c>
      <c r="AH650" s="5">
        <f t="shared" si="106"/>
        <v>287</v>
      </c>
      <c r="AI650" s="5">
        <f t="shared" si="107"/>
        <v>71.75</v>
      </c>
      <c r="AJ650" s="5">
        <v>91</v>
      </c>
      <c r="AK650" s="5">
        <v>64</v>
      </c>
      <c r="AL650" s="5">
        <v>73</v>
      </c>
      <c r="AM650" s="5">
        <v>43</v>
      </c>
      <c r="AN650" s="5">
        <f t="shared" si="108"/>
        <v>271</v>
      </c>
      <c r="AO650" s="5">
        <f t="shared" si="109"/>
        <v>67.75</v>
      </c>
      <c r="AP650" s="73"/>
      <c r="AQ650" s="111">
        <f>AVERAGE(Table6[[#This Row],[CA1_Average]],Table6[[#This Row],[CA2_Average]],Table6[[#This Row],[MID_Average]],Table6[[#This Row],[CA3_Average]])</f>
        <v>68.875</v>
      </c>
    </row>
    <row r="651" spans="1:43" ht="30">
      <c r="A651" s="99" t="s">
        <v>1307</v>
      </c>
      <c r="B651" s="82" t="s">
        <v>1308</v>
      </c>
      <c r="C651" s="4" t="s">
        <v>11</v>
      </c>
      <c r="D651" s="4" t="s">
        <v>4173</v>
      </c>
      <c r="E651" s="5">
        <v>11101913</v>
      </c>
      <c r="F651" s="5">
        <v>6904503985</v>
      </c>
      <c r="G651" s="83" t="s">
        <v>4174</v>
      </c>
      <c r="H651" s="6">
        <v>8</v>
      </c>
      <c r="I651" s="84">
        <v>300</v>
      </c>
      <c r="J651" s="79">
        <v>259</v>
      </c>
      <c r="K651" s="85">
        <v>0.86</v>
      </c>
      <c r="L651" s="11">
        <v>75000</v>
      </c>
      <c r="M651" s="5">
        <v>61573</v>
      </c>
      <c r="N651" s="12">
        <f t="shared" si="100"/>
        <v>62000</v>
      </c>
      <c r="O651" s="12">
        <f t="shared" si="101"/>
        <v>13000</v>
      </c>
      <c r="P651" s="4" t="s">
        <v>2245</v>
      </c>
      <c r="Q651" s="4" t="s">
        <v>2603</v>
      </c>
      <c r="R651" s="5">
        <v>66</v>
      </c>
      <c r="S651" s="5">
        <v>42</v>
      </c>
      <c r="T651" s="5">
        <v>72</v>
      </c>
      <c r="U651" s="5">
        <v>57</v>
      </c>
      <c r="V651" s="5">
        <f t="shared" si="102"/>
        <v>237</v>
      </c>
      <c r="W651" s="5">
        <f t="shared" si="103"/>
        <v>59.25</v>
      </c>
      <c r="X651" s="5">
        <v>64</v>
      </c>
      <c r="Y651" s="5">
        <v>74</v>
      </c>
      <c r="Z651" s="5">
        <v>78</v>
      </c>
      <c r="AA651" s="5">
        <v>50</v>
      </c>
      <c r="AB651" s="5">
        <f t="shared" si="104"/>
        <v>266</v>
      </c>
      <c r="AC651" s="5">
        <f t="shared" si="105"/>
        <v>66.5</v>
      </c>
      <c r="AD651" s="5">
        <v>57</v>
      </c>
      <c r="AE651" s="5">
        <v>41</v>
      </c>
      <c r="AF651" s="5">
        <v>90</v>
      </c>
      <c r="AG651" s="5">
        <v>76</v>
      </c>
      <c r="AH651" s="5">
        <f t="shared" si="106"/>
        <v>264</v>
      </c>
      <c r="AI651" s="5">
        <f t="shared" si="107"/>
        <v>66</v>
      </c>
      <c r="AJ651" s="5">
        <v>86</v>
      </c>
      <c r="AK651" s="5">
        <v>66</v>
      </c>
      <c r="AL651" s="5">
        <v>40</v>
      </c>
      <c r="AM651" s="5">
        <v>85</v>
      </c>
      <c r="AN651" s="5">
        <f t="shared" si="108"/>
        <v>277</v>
      </c>
      <c r="AO651" s="5">
        <f t="shared" si="109"/>
        <v>69.25</v>
      </c>
      <c r="AP651" s="73"/>
      <c r="AQ651" s="111">
        <f>AVERAGE(Table6[[#This Row],[CA1_Average]],Table6[[#This Row],[CA2_Average]],Table6[[#This Row],[MID_Average]],Table6[[#This Row],[CA3_Average]])</f>
        <v>65.25</v>
      </c>
    </row>
    <row r="652" spans="1:43" ht="30">
      <c r="A652" s="99" t="s">
        <v>1309</v>
      </c>
      <c r="B652" s="82" t="s">
        <v>1310</v>
      </c>
      <c r="C652" s="4" t="s">
        <v>14</v>
      </c>
      <c r="D652" s="4" t="s">
        <v>4175</v>
      </c>
      <c r="E652" s="5">
        <v>11101039</v>
      </c>
      <c r="F652" s="5">
        <v>6918872264</v>
      </c>
      <c r="G652" s="83" t="s">
        <v>4176</v>
      </c>
      <c r="H652" s="6">
        <v>8</v>
      </c>
      <c r="I652" s="84">
        <v>300</v>
      </c>
      <c r="J652" s="79">
        <v>204</v>
      </c>
      <c r="K652" s="85">
        <v>0.68</v>
      </c>
      <c r="L652" s="11">
        <v>75000</v>
      </c>
      <c r="M652" s="5">
        <v>74084</v>
      </c>
      <c r="N652" s="12">
        <f t="shared" si="100"/>
        <v>74500</v>
      </c>
      <c r="O652" s="12">
        <f t="shared" si="101"/>
        <v>500</v>
      </c>
      <c r="P652" s="4" t="s">
        <v>1922</v>
      </c>
      <c r="Q652" s="4" t="s">
        <v>2604</v>
      </c>
      <c r="R652" s="5">
        <v>38</v>
      </c>
      <c r="S652" s="5">
        <v>97</v>
      </c>
      <c r="T652" s="5">
        <v>85</v>
      </c>
      <c r="U652" s="5">
        <v>92</v>
      </c>
      <c r="V652" s="5">
        <f t="shared" si="102"/>
        <v>312</v>
      </c>
      <c r="W652" s="5">
        <f t="shared" si="103"/>
        <v>78</v>
      </c>
      <c r="X652" s="5">
        <v>60</v>
      </c>
      <c r="Y652" s="5">
        <v>53</v>
      </c>
      <c r="Z652" s="5">
        <v>76</v>
      </c>
      <c r="AA652" s="5">
        <v>85</v>
      </c>
      <c r="AB652" s="5">
        <f t="shared" si="104"/>
        <v>274</v>
      </c>
      <c r="AC652" s="5">
        <f t="shared" si="105"/>
        <v>68.5</v>
      </c>
      <c r="AD652" s="5">
        <v>77</v>
      </c>
      <c r="AE652" s="5">
        <v>71</v>
      </c>
      <c r="AF652" s="5">
        <v>70</v>
      </c>
      <c r="AG652" s="5">
        <v>97</v>
      </c>
      <c r="AH652" s="5">
        <f t="shared" si="106"/>
        <v>315</v>
      </c>
      <c r="AI652" s="5">
        <f t="shared" si="107"/>
        <v>78.75</v>
      </c>
      <c r="AJ652" s="5">
        <v>37</v>
      </c>
      <c r="AK652" s="5">
        <v>73</v>
      </c>
      <c r="AL652" s="5">
        <v>92</v>
      </c>
      <c r="AM652" s="5">
        <v>95</v>
      </c>
      <c r="AN652" s="5">
        <f t="shared" si="108"/>
        <v>297</v>
      </c>
      <c r="AO652" s="5">
        <f t="shared" si="109"/>
        <v>74.25</v>
      </c>
      <c r="AP652" s="73"/>
      <c r="AQ652" s="111">
        <f>AVERAGE(Table6[[#This Row],[CA1_Average]],Table6[[#This Row],[CA2_Average]],Table6[[#This Row],[MID_Average]],Table6[[#This Row],[CA3_Average]])</f>
        <v>74.875</v>
      </c>
    </row>
    <row r="653" spans="1:43" ht="30">
      <c r="A653" s="99" t="s">
        <v>1311</v>
      </c>
      <c r="B653" s="82" t="s">
        <v>1312</v>
      </c>
      <c r="C653" s="4" t="s">
        <v>11</v>
      </c>
      <c r="D653" s="4" t="s">
        <v>4177</v>
      </c>
      <c r="E653" s="5">
        <v>11100566</v>
      </c>
      <c r="F653" s="5">
        <v>6951803410</v>
      </c>
      <c r="G653" s="83" t="s">
        <v>4178</v>
      </c>
      <c r="H653" s="6">
        <v>8</v>
      </c>
      <c r="I653" s="84">
        <v>300</v>
      </c>
      <c r="J653" s="79">
        <v>195</v>
      </c>
      <c r="K653" s="85">
        <v>0.65</v>
      </c>
      <c r="L653" s="11">
        <v>75000</v>
      </c>
      <c r="M653" s="5">
        <v>70081</v>
      </c>
      <c r="N653" s="12">
        <f t="shared" si="100"/>
        <v>70500</v>
      </c>
      <c r="O653" s="12">
        <f t="shared" si="101"/>
        <v>4500</v>
      </c>
      <c r="P653" s="4" t="s">
        <v>1828</v>
      </c>
      <c r="Q653" s="4" t="s">
        <v>2605</v>
      </c>
      <c r="R653" s="5">
        <v>89</v>
      </c>
      <c r="S653" s="5">
        <v>68</v>
      </c>
      <c r="T653" s="5">
        <v>97</v>
      </c>
      <c r="U653" s="5">
        <v>72</v>
      </c>
      <c r="V653" s="5">
        <f t="shared" si="102"/>
        <v>326</v>
      </c>
      <c r="W653" s="5">
        <f t="shared" si="103"/>
        <v>81.5</v>
      </c>
      <c r="X653" s="5">
        <v>36</v>
      </c>
      <c r="Y653" s="5">
        <v>63</v>
      </c>
      <c r="Z653" s="5">
        <v>40</v>
      </c>
      <c r="AA653" s="5">
        <v>77</v>
      </c>
      <c r="AB653" s="5">
        <f t="shared" si="104"/>
        <v>216</v>
      </c>
      <c r="AC653" s="5">
        <f t="shared" si="105"/>
        <v>54</v>
      </c>
      <c r="AD653" s="5">
        <v>45</v>
      </c>
      <c r="AE653" s="5">
        <v>91</v>
      </c>
      <c r="AF653" s="5">
        <v>96</v>
      </c>
      <c r="AG653" s="5">
        <v>68</v>
      </c>
      <c r="AH653" s="5">
        <f t="shared" si="106"/>
        <v>300</v>
      </c>
      <c r="AI653" s="5">
        <f t="shared" si="107"/>
        <v>75</v>
      </c>
      <c r="AJ653" s="5">
        <v>47</v>
      </c>
      <c r="AK653" s="5">
        <v>48</v>
      </c>
      <c r="AL653" s="5">
        <v>91</v>
      </c>
      <c r="AM653" s="5">
        <v>68</v>
      </c>
      <c r="AN653" s="5">
        <f t="shared" si="108"/>
        <v>254</v>
      </c>
      <c r="AO653" s="5">
        <f t="shared" si="109"/>
        <v>63.5</v>
      </c>
      <c r="AP653" s="73"/>
      <c r="AQ653" s="111">
        <f>AVERAGE(Table6[[#This Row],[CA1_Average]],Table6[[#This Row],[CA2_Average]],Table6[[#This Row],[MID_Average]],Table6[[#This Row],[CA3_Average]])</f>
        <v>68.5</v>
      </c>
    </row>
    <row r="654" spans="1:43" ht="30">
      <c r="A654" s="99" t="s">
        <v>1313</v>
      </c>
      <c r="B654" s="82" t="s">
        <v>1314</v>
      </c>
      <c r="C654" s="4" t="s">
        <v>14</v>
      </c>
      <c r="D654" s="4" t="s">
        <v>4179</v>
      </c>
      <c r="E654" s="5">
        <v>11108803</v>
      </c>
      <c r="F654" s="5">
        <v>6953811806</v>
      </c>
      <c r="G654" s="83" t="s">
        <v>4180</v>
      </c>
      <c r="H654" s="6">
        <v>8</v>
      </c>
      <c r="I654" s="84">
        <v>300</v>
      </c>
      <c r="J654" s="79">
        <v>248</v>
      </c>
      <c r="K654" s="85">
        <v>0.83</v>
      </c>
      <c r="L654" s="11">
        <v>75000</v>
      </c>
      <c r="M654" s="5">
        <v>70199</v>
      </c>
      <c r="N654" s="12">
        <f t="shared" si="100"/>
        <v>70500</v>
      </c>
      <c r="O654" s="12">
        <f t="shared" si="101"/>
        <v>4500</v>
      </c>
      <c r="P654" s="4" t="s">
        <v>2135</v>
      </c>
      <c r="Q654" s="4" t="s">
        <v>2606</v>
      </c>
      <c r="R654" s="5">
        <v>79</v>
      </c>
      <c r="S654" s="5">
        <v>87</v>
      </c>
      <c r="T654" s="5">
        <v>42</v>
      </c>
      <c r="U654" s="5">
        <v>53</v>
      </c>
      <c r="V654" s="5">
        <f t="shared" si="102"/>
        <v>261</v>
      </c>
      <c r="W654" s="5">
        <f t="shared" si="103"/>
        <v>65.25</v>
      </c>
      <c r="X654" s="5">
        <v>38</v>
      </c>
      <c r="Y654" s="5">
        <v>44</v>
      </c>
      <c r="Z654" s="5">
        <v>97</v>
      </c>
      <c r="AA654" s="5">
        <v>81</v>
      </c>
      <c r="AB654" s="5">
        <f t="shared" si="104"/>
        <v>260</v>
      </c>
      <c r="AC654" s="5">
        <f t="shared" si="105"/>
        <v>65</v>
      </c>
      <c r="AD654" s="5">
        <v>37</v>
      </c>
      <c r="AE654" s="5">
        <v>58</v>
      </c>
      <c r="AF654" s="5">
        <v>52</v>
      </c>
      <c r="AG654" s="5">
        <v>68</v>
      </c>
      <c r="AH654" s="5">
        <f t="shared" si="106"/>
        <v>215</v>
      </c>
      <c r="AI654" s="5">
        <f t="shared" si="107"/>
        <v>53.75</v>
      </c>
      <c r="AJ654" s="5">
        <v>67</v>
      </c>
      <c r="AK654" s="5">
        <v>96</v>
      </c>
      <c r="AL654" s="5">
        <v>55</v>
      </c>
      <c r="AM654" s="5">
        <v>68</v>
      </c>
      <c r="AN654" s="5">
        <f t="shared" si="108"/>
        <v>286</v>
      </c>
      <c r="AO654" s="5">
        <f t="shared" si="109"/>
        <v>71.5</v>
      </c>
      <c r="AP654" s="73"/>
      <c r="AQ654" s="111">
        <f>AVERAGE(Table6[[#This Row],[CA1_Average]],Table6[[#This Row],[CA2_Average]],Table6[[#This Row],[MID_Average]],Table6[[#This Row],[CA3_Average]])</f>
        <v>63.875</v>
      </c>
    </row>
    <row r="655" spans="1:43" ht="30">
      <c r="A655" s="99" t="s">
        <v>1315</v>
      </c>
      <c r="B655" s="82" t="s">
        <v>1316</v>
      </c>
      <c r="C655" s="4" t="s">
        <v>14</v>
      </c>
      <c r="D655" s="4" t="s">
        <v>4181</v>
      </c>
      <c r="E655" s="5">
        <v>11106416</v>
      </c>
      <c r="F655" s="5">
        <v>6961098455</v>
      </c>
      <c r="G655" s="83" t="s">
        <v>4182</v>
      </c>
      <c r="H655" s="6">
        <v>8</v>
      </c>
      <c r="I655" s="84">
        <v>300</v>
      </c>
      <c r="J655" s="79">
        <v>244</v>
      </c>
      <c r="K655" s="85">
        <v>0.81</v>
      </c>
      <c r="L655" s="11">
        <v>75000</v>
      </c>
      <c r="M655" s="5">
        <v>71711</v>
      </c>
      <c r="N655" s="12">
        <f t="shared" si="100"/>
        <v>72000</v>
      </c>
      <c r="O655" s="12">
        <f t="shared" si="101"/>
        <v>3000</v>
      </c>
      <c r="P655" s="4" t="s">
        <v>1964</v>
      </c>
      <c r="Q655" s="4" t="s">
        <v>2607</v>
      </c>
      <c r="R655" s="5">
        <v>37</v>
      </c>
      <c r="S655" s="5">
        <v>62</v>
      </c>
      <c r="T655" s="5">
        <v>85</v>
      </c>
      <c r="U655" s="5">
        <v>39</v>
      </c>
      <c r="V655" s="5">
        <f t="shared" si="102"/>
        <v>223</v>
      </c>
      <c r="W655" s="5">
        <f t="shared" si="103"/>
        <v>55.75</v>
      </c>
      <c r="X655" s="5">
        <v>65</v>
      </c>
      <c r="Y655" s="5">
        <v>49</v>
      </c>
      <c r="Z655" s="5">
        <v>73</v>
      </c>
      <c r="AA655" s="5">
        <v>94</v>
      </c>
      <c r="AB655" s="5">
        <f t="shared" si="104"/>
        <v>281</v>
      </c>
      <c r="AC655" s="5">
        <f t="shared" si="105"/>
        <v>70.25</v>
      </c>
      <c r="AD655" s="5">
        <v>91</v>
      </c>
      <c r="AE655" s="5">
        <v>80</v>
      </c>
      <c r="AF655" s="5">
        <v>81</v>
      </c>
      <c r="AG655" s="5">
        <v>77</v>
      </c>
      <c r="AH655" s="5">
        <f t="shared" si="106"/>
        <v>329</v>
      </c>
      <c r="AI655" s="5">
        <f t="shared" si="107"/>
        <v>82.25</v>
      </c>
      <c r="AJ655" s="5">
        <v>94</v>
      </c>
      <c r="AK655" s="5">
        <v>70</v>
      </c>
      <c r="AL655" s="5">
        <v>60</v>
      </c>
      <c r="AM655" s="5">
        <v>76</v>
      </c>
      <c r="AN655" s="5">
        <f t="shared" si="108"/>
        <v>300</v>
      </c>
      <c r="AO655" s="5">
        <f t="shared" si="109"/>
        <v>75</v>
      </c>
      <c r="AP655" s="73"/>
      <c r="AQ655" s="111">
        <f>AVERAGE(Table6[[#This Row],[CA1_Average]],Table6[[#This Row],[CA2_Average]],Table6[[#This Row],[MID_Average]],Table6[[#This Row],[CA3_Average]])</f>
        <v>70.8125</v>
      </c>
    </row>
    <row r="656" spans="1:43" ht="30">
      <c r="A656" s="99" t="s">
        <v>1317</v>
      </c>
      <c r="B656" s="82" t="s">
        <v>1318</v>
      </c>
      <c r="C656" s="4" t="s">
        <v>14</v>
      </c>
      <c r="D656" s="4" t="s">
        <v>4183</v>
      </c>
      <c r="E656" s="5">
        <v>11101675</v>
      </c>
      <c r="F656" s="5">
        <v>6966206563</v>
      </c>
      <c r="G656" s="83" t="s">
        <v>4184</v>
      </c>
      <c r="H656" s="6">
        <v>8</v>
      </c>
      <c r="I656" s="84">
        <v>300</v>
      </c>
      <c r="J656" s="79">
        <v>211</v>
      </c>
      <c r="K656" s="86">
        <v>0.7</v>
      </c>
      <c r="L656" s="11">
        <v>75000</v>
      </c>
      <c r="M656" s="5">
        <v>60544</v>
      </c>
      <c r="N656" s="12">
        <f t="shared" si="100"/>
        <v>61000</v>
      </c>
      <c r="O656" s="12">
        <f t="shared" si="101"/>
        <v>14000</v>
      </c>
      <c r="P656" s="4" t="s">
        <v>1924</v>
      </c>
      <c r="Q656" s="4" t="s">
        <v>2608</v>
      </c>
      <c r="R656" s="5">
        <v>61</v>
      </c>
      <c r="S656" s="5">
        <v>40</v>
      </c>
      <c r="T656" s="5">
        <v>54</v>
      </c>
      <c r="U656" s="5">
        <v>89</v>
      </c>
      <c r="V656" s="5">
        <f t="shared" si="102"/>
        <v>244</v>
      </c>
      <c r="W656" s="5">
        <f t="shared" si="103"/>
        <v>61</v>
      </c>
      <c r="X656" s="5">
        <v>57</v>
      </c>
      <c r="Y656" s="5">
        <v>58</v>
      </c>
      <c r="Z656" s="5">
        <v>63</v>
      </c>
      <c r="AA656" s="5">
        <v>52</v>
      </c>
      <c r="AB656" s="5">
        <f t="shared" si="104"/>
        <v>230</v>
      </c>
      <c r="AC656" s="5">
        <f t="shared" si="105"/>
        <v>57.5</v>
      </c>
      <c r="AD656" s="5">
        <v>43</v>
      </c>
      <c r="AE656" s="5">
        <v>91</v>
      </c>
      <c r="AF656" s="5">
        <v>76</v>
      </c>
      <c r="AG656" s="5">
        <v>37</v>
      </c>
      <c r="AH656" s="5">
        <f t="shared" si="106"/>
        <v>247</v>
      </c>
      <c r="AI656" s="5">
        <f t="shared" si="107"/>
        <v>61.75</v>
      </c>
      <c r="AJ656" s="5">
        <v>49</v>
      </c>
      <c r="AK656" s="5">
        <v>59</v>
      </c>
      <c r="AL656" s="5">
        <v>75</v>
      </c>
      <c r="AM656" s="5">
        <v>67</v>
      </c>
      <c r="AN656" s="5">
        <f t="shared" si="108"/>
        <v>250</v>
      </c>
      <c r="AO656" s="5">
        <f t="shared" si="109"/>
        <v>62.5</v>
      </c>
      <c r="AP656" s="73"/>
      <c r="AQ656" s="111">
        <f>AVERAGE(Table6[[#This Row],[CA1_Average]],Table6[[#This Row],[CA2_Average]],Table6[[#This Row],[MID_Average]],Table6[[#This Row],[CA3_Average]])</f>
        <v>60.6875</v>
      </c>
    </row>
    <row r="657" spans="1:43" ht="30">
      <c r="A657" s="99" t="s">
        <v>1319</v>
      </c>
      <c r="B657" s="82" t="s">
        <v>1320</v>
      </c>
      <c r="C657" s="4" t="s">
        <v>14</v>
      </c>
      <c r="D657" s="4" t="s">
        <v>4185</v>
      </c>
      <c r="E657" s="5">
        <v>11101527</v>
      </c>
      <c r="F657" s="5">
        <v>6985979097</v>
      </c>
      <c r="G657" s="83" t="s">
        <v>4186</v>
      </c>
      <c r="H657" s="6">
        <v>8</v>
      </c>
      <c r="I657" s="84">
        <v>300</v>
      </c>
      <c r="J657" s="79">
        <v>275</v>
      </c>
      <c r="K657" s="85">
        <v>0.92</v>
      </c>
      <c r="L657" s="11">
        <v>75000</v>
      </c>
      <c r="M657" s="5">
        <v>67822</v>
      </c>
      <c r="N657" s="12">
        <f t="shared" si="100"/>
        <v>68000</v>
      </c>
      <c r="O657" s="12">
        <f t="shared" si="101"/>
        <v>7000</v>
      </c>
      <c r="P657" s="4" t="s">
        <v>1883</v>
      </c>
      <c r="Q657" s="4" t="s">
        <v>2609</v>
      </c>
      <c r="R657" s="5">
        <v>41</v>
      </c>
      <c r="S657" s="5">
        <v>89</v>
      </c>
      <c r="T657" s="5">
        <v>37</v>
      </c>
      <c r="U657" s="5">
        <v>49</v>
      </c>
      <c r="V657" s="5">
        <f t="shared" si="102"/>
        <v>216</v>
      </c>
      <c r="W657" s="5">
        <f t="shared" si="103"/>
        <v>54</v>
      </c>
      <c r="X657" s="5">
        <v>78</v>
      </c>
      <c r="Y657" s="5">
        <v>84</v>
      </c>
      <c r="Z657" s="5">
        <v>80</v>
      </c>
      <c r="AA657" s="5">
        <v>94</v>
      </c>
      <c r="AB657" s="5">
        <f t="shared" si="104"/>
        <v>336</v>
      </c>
      <c r="AC657" s="5">
        <f t="shared" si="105"/>
        <v>84</v>
      </c>
      <c r="AD657" s="5">
        <v>87</v>
      </c>
      <c r="AE657" s="5">
        <v>46</v>
      </c>
      <c r="AF657" s="5">
        <v>63</v>
      </c>
      <c r="AG657" s="5">
        <v>36</v>
      </c>
      <c r="AH657" s="5">
        <f t="shared" si="106"/>
        <v>232</v>
      </c>
      <c r="AI657" s="5">
        <f t="shared" si="107"/>
        <v>58</v>
      </c>
      <c r="AJ657" s="5">
        <v>72</v>
      </c>
      <c r="AK657" s="5">
        <v>81</v>
      </c>
      <c r="AL657" s="5">
        <v>45</v>
      </c>
      <c r="AM657" s="5">
        <v>37</v>
      </c>
      <c r="AN657" s="5">
        <f t="shared" si="108"/>
        <v>235</v>
      </c>
      <c r="AO657" s="5">
        <f t="shared" si="109"/>
        <v>58.75</v>
      </c>
      <c r="AP657" s="73"/>
      <c r="AQ657" s="111">
        <f>AVERAGE(Table6[[#This Row],[CA1_Average]],Table6[[#This Row],[CA2_Average]],Table6[[#This Row],[MID_Average]],Table6[[#This Row],[CA3_Average]])</f>
        <v>63.6875</v>
      </c>
    </row>
    <row r="658" spans="1:43" ht="30">
      <c r="A658" s="99" t="s">
        <v>1321</v>
      </c>
      <c r="B658" s="82" t="s">
        <v>1322</v>
      </c>
      <c r="C658" s="4" t="s">
        <v>11</v>
      </c>
      <c r="D658" s="4" t="s">
        <v>4187</v>
      </c>
      <c r="E658" s="5">
        <v>11100001</v>
      </c>
      <c r="F658" s="5">
        <v>6988402503</v>
      </c>
      <c r="G658" s="83" t="s">
        <v>4188</v>
      </c>
      <c r="H658" s="6">
        <v>8</v>
      </c>
      <c r="I658" s="84">
        <v>300</v>
      </c>
      <c r="J658" s="79">
        <v>286</v>
      </c>
      <c r="K658" s="85">
        <v>0.95</v>
      </c>
      <c r="L658" s="11">
        <v>75000</v>
      </c>
      <c r="M658" s="5">
        <v>61820</v>
      </c>
      <c r="N658" s="12">
        <f t="shared" si="100"/>
        <v>62000</v>
      </c>
      <c r="O658" s="12">
        <f t="shared" si="101"/>
        <v>13000</v>
      </c>
      <c r="P658" s="4" t="s">
        <v>2102</v>
      </c>
      <c r="Q658" s="4" t="s">
        <v>2610</v>
      </c>
      <c r="R658" s="5">
        <v>85</v>
      </c>
      <c r="S658" s="5">
        <v>91</v>
      </c>
      <c r="T658" s="5">
        <v>68</v>
      </c>
      <c r="U658" s="5">
        <v>44</v>
      </c>
      <c r="V658" s="5">
        <f t="shared" si="102"/>
        <v>288</v>
      </c>
      <c r="W658" s="5">
        <f t="shared" si="103"/>
        <v>72</v>
      </c>
      <c r="X658" s="5">
        <v>91</v>
      </c>
      <c r="Y658" s="5">
        <v>98</v>
      </c>
      <c r="Z658" s="5">
        <v>45</v>
      </c>
      <c r="AA658" s="5">
        <v>87</v>
      </c>
      <c r="AB658" s="5">
        <f t="shared" si="104"/>
        <v>321</v>
      </c>
      <c r="AC658" s="5">
        <f t="shared" si="105"/>
        <v>80.25</v>
      </c>
      <c r="AD658" s="5">
        <v>91</v>
      </c>
      <c r="AE658" s="5">
        <v>51</v>
      </c>
      <c r="AF658" s="5">
        <v>84</v>
      </c>
      <c r="AG658" s="5">
        <v>93</v>
      </c>
      <c r="AH658" s="5">
        <f t="shared" si="106"/>
        <v>319</v>
      </c>
      <c r="AI658" s="5">
        <f t="shared" si="107"/>
        <v>79.75</v>
      </c>
      <c r="AJ658" s="5">
        <v>92</v>
      </c>
      <c r="AK658" s="5">
        <v>88</v>
      </c>
      <c r="AL658" s="5">
        <v>51</v>
      </c>
      <c r="AM658" s="5">
        <v>74</v>
      </c>
      <c r="AN658" s="5">
        <f t="shared" si="108"/>
        <v>305</v>
      </c>
      <c r="AO658" s="5">
        <f t="shared" si="109"/>
        <v>76.25</v>
      </c>
      <c r="AP658" s="73"/>
      <c r="AQ658" s="111">
        <f>AVERAGE(Table6[[#This Row],[CA1_Average]],Table6[[#This Row],[CA2_Average]],Table6[[#This Row],[MID_Average]],Table6[[#This Row],[CA3_Average]])</f>
        <v>77.0625</v>
      </c>
    </row>
    <row r="659" spans="1:43" ht="30">
      <c r="A659" s="99" t="s">
        <v>1323</v>
      </c>
      <c r="B659" s="82" t="s">
        <v>1324</v>
      </c>
      <c r="C659" s="4" t="s">
        <v>11</v>
      </c>
      <c r="D659" s="4" t="s">
        <v>4189</v>
      </c>
      <c r="E659" s="5">
        <v>11109548</v>
      </c>
      <c r="F659" s="5">
        <v>7038061690</v>
      </c>
      <c r="G659" s="83" t="s">
        <v>4190</v>
      </c>
      <c r="H659" s="6">
        <v>8</v>
      </c>
      <c r="I659" s="84">
        <v>300</v>
      </c>
      <c r="J659" s="79">
        <v>266</v>
      </c>
      <c r="K659" s="85">
        <v>0.89</v>
      </c>
      <c r="L659" s="11">
        <v>75000</v>
      </c>
      <c r="M659" s="5">
        <v>62036</v>
      </c>
      <c r="N659" s="12">
        <f t="shared" si="100"/>
        <v>62500</v>
      </c>
      <c r="O659" s="12">
        <f t="shared" si="101"/>
        <v>12500</v>
      </c>
      <c r="P659" s="4" t="s">
        <v>2199</v>
      </c>
      <c r="Q659" s="4" t="s">
        <v>2611</v>
      </c>
      <c r="R659" s="5">
        <v>76</v>
      </c>
      <c r="S659" s="5">
        <v>84</v>
      </c>
      <c r="T659" s="5">
        <v>95</v>
      </c>
      <c r="U659" s="5">
        <v>42</v>
      </c>
      <c r="V659" s="5">
        <f t="shared" si="102"/>
        <v>297</v>
      </c>
      <c r="W659" s="5">
        <f t="shared" si="103"/>
        <v>74.25</v>
      </c>
      <c r="X659" s="5">
        <v>82</v>
      </c>
      <c r="Y659" s="5">
        <v>43</v>
      </c>
      <c r="Z659" s="5">
        <v>66</v>
      </c>
      <c r="AA659" s="5">
        <v>76</v>
      </c>
      <c r="AB659" s="5">
        <f t="shared" si="104"/>
        <v>267</v>
      </c>
      <c r="AC659" s="5">
        <f t="shared" si="105"/>
        <v>66.75</v>
      </c>
      <c r="AD659" s="5">
        <v>96</v>
      </c>
      <c r="AE659" s="5">
        <v>49</v>
      </c>
      <c r="AF659" s="5">
        <v>42</v>
      </c>
      <c r="AG659" s="5">
        <v>73</v>
      </c>
      <c r="AH659" s="5">
        <f t="shared" si="106"/>
        <v>260</v>
      </c>
      <c r="AI659" s="5">
        <f t="shared" si="107"/>
        <v>65</v>
      </c>
      <c r="AJ659" s="5">
        <v>36</v>
      </c>
      <c r="AK659" s="5">
        <v>93</v>
      </c>
      <c r="AL659" s="5">
        <v>37</v>
      </c>
      <c r="AM659" s="5">
        <v>95</v>
      </c>
      <c r="AN659" s="5">
        <f t="shared" si="108"/>
        <v>261</v>
      </c>
      <c r="AO659" s="5">
        <f t="shared" si="109"/>
        <v>65.25</v>
      </c>
      <c r="AP659" s="73"/>
      <c r="AQ659" s="111">
        <f>AVERAGE(Table6[[#This Row],[CA1_Average]],Table6[[#This Row],[CA2_Average]],Table6[[#This Row],[MID_Average]],Table6[[#This Row],[CA3_Average]])</f>
        <v>67.8125</v>
      </c>
    </row>
    <row r="660" spans="1:43" ht="30">
      <c r="A660" s="99" t="s">
        <v>1325</v>
      </c>
      <c r="B660" s="82" t="s">
        <v>1326</v>
      </c>
      <c r="C660" s="4" t="s">
        <v>14</v>
      </c>
      <c r="D660" s="4" t="s">
        <v>4191</v>
      </c>
      <c r="E660" s="5">
        <v>11106223</v>
      </c>
      <c r="F660" s="5">
        <v>7050706425</v>
      </c>
      <c r="G660" s="83" t="s">
        <v>4192</v>
      </c>
      <c r="H660" s="6">
        <v>8</v>
      </c>
      <c r="I660" s="84">
        <v>300</v>
      </c>
      <c r="J660" s="79">
        <v>216</v>
      </c>
      <c r="K660" s="85">
        <v>0.72</v>
      </c>
      <c r="L660" s="11">
        <v>75000</v>
      </c>
      <c r="M660" s="5">
        <v>66554</v>
      </c>
      <c r="N660" s="12">
        <f t="shared" si="100"/>
        <v>67000</v>
      </c>
      <c r="O660" s="12">
        <f t="shared" si="101"/>
        <v>8000</v>
      </c>
      <c r="P660" s="4" t="s">
        <v>1838</v>
      </c>
      <c r="Q660" s="4" t="s">
        <v>2612</v>
      </c>
      <c r="R660" s="5">
        <v>74</v>
      </c>
      <c r="S660" s="5">
        <v>97</v>
      </c>
      <c r="T660" s="5">
        <v>44</v>
      </c>
      <c r="U660" s="5">
        <v>58</v>
      </c>
      <c r="V660" s="5">
        <f t="shared" si="102"/>
        <v>273</v>
      </c>
      <c r="W660" s="5">
        <f t="shared" si="103"/>
        <v>68.25</v>
      </c>
      <c r="X660" s="5">
        <v>79</v>
      </c>
      <c r="Y660" s="5">
        <v>70</v>
      </c>
      <c r="Z660" s="5">
        <v>92</v>
      </c>
      <c r="AA660" s="5">
        <v>78</v>
      </c>
      <c r="AB660" s="5">
        <f t="shared" si="104"/>
        <v>319</v>
      </c>
      <c r="AC660" s="5">
        <f t="shared" si="105"/>
        <v>79.75</v>
      </c>
      <c r="AD660" s="5">
        <v>46</v>
      </c>
      <c r="AE660" s="5">
        <v>83</v>
      </c>
      <c r="AF660" s="5">
        <v>93</v>
      </c>
      <c r="AG660" s="5">
        <v>88</v>
      </c>
      <c r="AH660" s="5">
        <f t="shared" si="106"/>
        <v>310</v>
      </c>
      <c r="AI660" s="5">
        <f t="shared" si="107"/>
        <v>77.5</v>
      </c>
      <c r="AJ660" s="5">
        <v>74</v>
      </c>
      <c r="AK660" s="5">
        <v>97</v>
      </c>
      <c r="AL660" s="5">
        <v>73</v>
      </c>
      <c r="AM660" s="5">
        <v>84</v>
      </c>
      <c r="AN660" s="5">
        <f t="shared" si="108"/>
        <v>328</v>
      </c>
      <c r="AO660" s="5">
        <f t="shared" si="109"/>
        <v>82</v>
      </c>
      <c r="AP660" s="73"/>
      <c r="AQ660" s="111">
        <f>AVERAGE(Table6[[#This Row],[CA1_Average]],Table6[[#This Row],[CA2_Average]],Table6[[#This Row],[MID_Average]],Table6[[#This Row],[CA3_Average]])</f>
        <v>76.875</v>
      </c>
    </row>
    <row r="661" spans="1:43" ht="30">
      <c r="A661" s="99" t="s">
        <v>1327</v>
      </c>
      <c r="B661" s="82" t="s">
        <v>1328</v>
      </c>
      <c r="C661" s="4" t="s">
        <v>14</v>
      </c>
      <c r="D661" s="4" t="s">
        <v>4193</v>
      </c>
      <c r="E661" s="5">
        <v>11101681</v>
      </c>
      <c r="F661" s="5">
        <v>7050748814</v>
      </c>
      <c r="G661" s="83" t="s">
        <v>4194</v>
      </c>
      <c r="H661" s="6">
        <v>8</v>
      </c>
      <c r="I661" s="84">
        <v>300</v>
      </c>
      <c r="J661" s="79">
        <v>275</v>
      </c>
      <c r="K661" s="85">
        <v>0.92</v>
      </c>
      <c r="L661" s="11">
        <v>75000</v>
      </c>
      <c r="M661" s="5">
        <v>61364</v>
      </c>
      <c r="N661" s="12">
        <f t="shared" si="100"/>
        <v>61500</v>
      </c>
      <c r="O661" s="12">
        <f t="shared" si="101"/>
        <v>13500</v>
      </c>
      <c r="P661" s="4" t="s">
        <v>2009</v>
      </c>
      <c r="Q661" s="4" t="s">
        <v>2613</v>
      </c>
      <c r="R661" s="5">
        <v>60</v>
      </c>
      <c r="S661" s="5">
        <v>64</v>
      </c>
      <c r="T661" s="5">
        <v>59</v>
      </c>
      <c r="U661" s="5">
        <v>93</v>
      </c>
      <c r="V661" s="5">
        <f t="shared" si="102"/>
        <v>276</v>
      </c>
      <c r="W661" s="5">
        <f t="shared" si="103"/>
        <v>69</v>
      </c>
      <c r="X661" s="5">
        <v>87</v>
      </c>
      <c r="Y661" s="5">
        <v>88</v>
      </c>
      <c r="Z661" s="5">
        <v>94</v>
      </c>
      <c r="AA661" s="5">
        <v>63</v>
      </c>
      <c r="AB661" s="5">
        <f t="shared" si="104"/>
        <v>332</v>
      </c>
      <c r="AC661" s="5">
        <f t="shared" si="105"/>
        <v>83</v>
      </c>
      <c r="AD661" s="5">
        <v>67</v>
      </c>
      <c r="AE661" s="5">
        <v>58</v>
      </c>
      <c r="AF661" s="5">
        <v>67</v>
      </c>
      <c r="AG661" s="5">
        <v>63</v>
      </c>
      <c r="AH661" s="5">
        <f t="shared" si="106"/>
        <v>255</v>
      </c>
      <c r="AI661" s="5">
        <f t="shared" si="107"/>
        <v>63.75</v>
      </c>
      <c r="AJ661" s="5">
        <v>83</v>
      </c>
      <c r="AK661" s="5">
        <v>57</v>
      </c>
      <c r="AL661" s="5">
        <v>38</v>
      </c>
      <c r="AM661" s="5">
        <v>72</v>
      </c>
      <c r="AN661" s="5">
        <f t="shared" si="108"/>
        <v>250</v>
      </c>
      <c r="AO661" s="5">
        <f t="shared" si="109"/>
        <v>62.5</v>
      </c>
      <c r="AP661" s="73"/>
      <c r="AQ661" s="111">
        <f>AVERAGE(Table6[[#This Row],[CA1_Average]],Table6[[#This Row],[CA2_Average]],Table6[[#This Row],[MID_Average]],Table6[[#This Row],[CA3_Average]])</f>
        <v>69.5625</v>
      </c>
    </row>
    <row r="662" spans="1:43" ht="30">
      <c r="A662" s="99" t="s">
        <v>1329</v>
      </c>
      <c r="B662" s="82" t="s">
        <v>1330</v>
      </c>
      <c r="C662" s="4" t="s">
        <v>14</v>
      </c>
      <c r="D662" s="4" t="s">
        <v>4195</v>
      </c>
      <c r="E662" s="5">
        <v>11105961</v>
      </c>
      <c r="F662" s="5">
        <v>7059268406</v>
      </c>
      <c r="G662" s="83" t="s">
        <v>4196</v>
      </c>
      <c r="H662" s="6">
        <v>8</v>
      </c>
      <c r="I662" s="84">
        <v>300</v>
      </c>
      <c r="J662" s="79">
        <v>291</v>
      </c>
      <c r="K662" s="85">
        <v>0.97</v>
      </c>
      <c r="L662" s="11">
        <v>75000</v>
      </c>
      <c r="M662" s="5">
        <v>67469</v>
      </c>
      <c r="N662" s="12">
        <f t="shared" si="100"/>
        <v>67500</v>
      </c>
      <c r="O662" s="12">
        <f t="shared" si="101"/>
        <v>7500</v>
      </c>
      <c r="P662" s="4" t="s">
        <v>1935</v>
      </c>
      <c r="Q662" s="4" t="s">
        <v>2614</v>
      </c>
      <c r="R662" s="5">
        <v>35</v>
      </c>
      <c r="S662" s="5">
        <v>67</v>
      </c>
      <c r="T662" s="5">
        <v>70</v>
      </c>
      <c r="U662" s="5">
        <v>48</v>
      </c>
      <c r="V662" s="5">
        <f t="shared" si="102"/>
        <v>220</v>
      </c>
      <c r="W662" s="5">
        <f t="shared" si="103"/>
        <v>55</v>
      </c>
      <c r="X662" s="5">
        <v>89</v>
      </c>
      <c r="Y662" s="5">
        <v>72</v>
      </c>
      <c r="Z662" s="5">
        <v>57</v>
      </c>
      <c r="AA662" s="5">
        <v>84</v>
      </c>
      <c r="AB662" s="5">
        <f t="shared" si="104"/>
        <v>302</v>
      </c>
      <c r="AC662" s="5">
        <f t="shared" si="105"/>
        <v>75.5</v>
      </c>
      <c r="AD662" s="5">
        <v>95</v>
      </c>
      <c r="AE662" s="5">
        <v>62</v>
      </c>
      <c r="AF662" s="5">
        <v>44</v>
      </c>
      <c r="AG662" s="5">
        <v>67</v>
      </c>
      <c r="AH662" s="5">
        <f t="shared" si="106"/>
        <v>268</v>
      </c>
      <c r="AI662" s="5">
        <f t="shared" si="107"/>
        <v>67</v>
      </c>
      <c r="AJ662" s="5">
        <v>90</v>
      </c>
      <c r="AK662" s="5">
        <v>70</v>
      </c>
      <c r="AL662" s="5">
        <v>86</v>
      </c>
      <c r="AM662" s="5">
        <v>38</v>
      </c>
      <c r="AN662" s="5">
        <f t="shared" si="108"/>
        <v>284</v>
      </c>
      <c r="AO662" s="5">
        <f t="shared" si="109"/>
        <v>71</v>
      </c>
      <c r="AP662" s="73"/>
      <c r="AQ662" s="111">
        <f>AVERAGE(Table6[[#This Row],[CA1_Average]],Table6[[#This Row],[CA2_Average]],Table6[[#This Row],[MID_Average]],Table6[[#This Row],[CA3_Average]])</f>
        <v>67.125</v>
      </c>
    </row>
    <row r="663" spans="1:43" ht="30">
      <c r="A663" s="99" t="s">
        <v>1331</v>
      </c>
      <c r="B663" s="82" t="s">
        <v>1332</v>
      </c>
      <c r="C663" s="4" t="s">
        <v>14</v>
      </c>
      <c r="D663" s="4" t="s">
        <v>4197</v>
      </c>
      <c r="E663" s="5">
        <v>11100693</v>
      </c>
      <c r="F663" s="5">
        <v>7061106395</v>
      </c>
      <c r="G663" s="83" t="s">
        <v>4198</v>
      </c>
      <c r="H663" s="6">
        <v>8</v>
      </c>
      <c r="I663" s="84">
        <v>300</v>
      </c>
      <c r="J663" s="79">
        <v>231</v>
      </c>
      <c r="K663" s="85">
        <v>0.77</v>
      </c>
      <c r="L663" s="11">
        <v>75000</v>
      </c>
      <c r="M663" s="5">
        <v>73521</v>
      </c>
      <c r="N663" s="12">
        <f t="shared" si="100"/>
        <v>74000</v>
      </c>
      <c r="O663" s="12">
        <f t="shared" si="101"/>
        <v>1000</v>
      </c>
      <c r="P663" s="4" t="s">
        <v>1978</v>
      </c>
      <c r="Q663" s="4" t="s">
        <v>2615</v>
      </c>
      <c r="R663" s="5">
        <v>85</v>
      </c>
      <c r="S663" s="5">
        <v>59</v>
      </c>
      <c r="T663" s="5">
        <v>94</v>
      </c>
      <c r="U663" s="5">
        <v>87</v>
      </c>
      <c r="V663" s="5">
        <f t="shared" si="102"/>
        <v>325</v>
      </c>
      <c r="W663" s="5">
        <f t="shared" si="103"/>
        <v>81.25</v>
      </c>
      <c r="X663" s="5">
        <v>63</v>
      </c>
      <c r="Y663" s="5">
        <v>92</v>
      </c>
      <c r="Z663" s="5">
        <v>85</v>
      </c>
      <c r="AA663" s="5">
        <v>56</v>
      </c>
      <c r="AB663" s="5">
        <f t="shared" si="104"/>
        <v>296</v>
      </c>
      <c r="AC663" s="5">
        <f t="shared" si="105"/>
        <v>74</v>
      </c>
      <c r="AD663" s="5">
        <v>37</v>
      </c>
      <c r="AE663" s="5">
        <v>88</v>
      </c>
      <c r="AF663" s="5">
        <v>36</v>
      </c>
      <c r="AG663" s="5">
        <v>44</v>
      </c>
      <c r="AH663" s="5">
        <f t="shared" si="106"/>
        <v>205</v>
      </c>
      <c r="AI663" s="5">
        <f t="shared" si="107"/>
        <v>51.25</v>
      </c>
      <c r="AJ663" s="5">
        <v>90</v>
      </c>
      <c r="AK663" s="5">
        <v>52</v>
      </c>
      <c r="AL663" s="5">
        <v>68</v>
      </c>
      <c r="AM663" s="5">
        <v>98</v>
      </c>
      <c r="AN663" s="5">
        <f t="shared" si="108"/>
        <v>308</v>
      </c>
      <c r="AO663" s="5">
        <f t="shared" si="109"/>
        <v>77</v>
      </c>
      <c r="AP663" s="73"/>
      <c r="AQ663" s="111">
        <f>AVERAGE(Table6[[#This Row],[CA1_Average]],Table6[[#This Row],[CA2_Average]],Table6[[#This Row],[MID_Average]],Table6[[#This Row],[CA3_Average]])</f>
        <v>70.875</v>
      </c>
    </row>
    <row r="664" spans="1:43" ht="30">
      <c r="A664" s="99" t="s">
        <v>1333</v>
      </c>
      <c r="B664" s="82" t="s">
        <v>1334</v>
      </c>
      <c r="C664" s="4" t="s">
        <v>14</v>
      </c>
      <c r="D664" s="4" t="s">
        <v>4199</v>
      </c>
      <c r="E664" s="5">
        <v>11106228</v>
      </c>
      <c r="F664" s="5">
        <v>7061762942</v>
      </c>
      <c r="G664" s="83" t="s">
        <v>4200</v>
      </c>
      <c r="H664" s="6">
        <v>8</v>
      </c>
      <c r="I664" s="84">
        <v>300</v>
      </c>
      <c r="J664" s="79">
        <v>270</v>
      </c>
      <c r="K664" s="86">
        <v>0.9</v>
      </c>
      <c r="L664" s="11">
        <v>75000</v>
      </c>
      <c r="M664" s="5">
        <v>72258</v>
      </c>
      <c r="N664" s="12">
        <f t="shared" si="100"/>
        <v>72500</v>
      </c>
      <c r="O664" s="12">
        <f t="shared" si="101"/>
        <v>2500</v>
      </c>
      <c r="P664" s="4" t="s">
        <v>1980</v>
      </c>
      <c r="Q664" s="4" t="s">
        <v>2616</v>
      </c>
      <c r="R664" s="5">
        <v>58</v>
      </c>
      <c r="S664" s="5">
        <v>65</v>
      </c>
      <c r="T664" s="5">
        <v>49</v>
      </c>
      <c r="U664" s="5">
        <v>71</v>
      </c>
      <c r="V664" s="5">
        <f t="shared" si="102"/>
        <v>243</v>
      </c>
      <c r="W664" s="5">
        <f t="shared" si="103"/>
        <v>60.75</v>
      </c>
      <c r="X664" s="5">
        <v>75</v>
      </c>
      <c r="Y664" s="5">
        <v>72</v>
      </c>
      <c r="Z664" s="5">
        <v>37</v>
      </c>
      <c r="AA664" s="5">
        <v>70</v>
      </c>
      <c r="AB664" s="5">
        <f t="shared" si="104"/>
        <v>254</v>
      </c>
      <c r="AC664" s="5">
        <f t="shared" si="105"/>
        <v>63.5</v>
      </c>
      <c r="AD664" s="5">
        <v>47</v>
      </c>
      <c r="AE664" s="5">
        <v>62</v>
      </c>
      <c r="AF664" s="5">
        <v>40</v>
      </c>
      <c r="AG664" s="5">
        <v>43</v>
      </c>
      <c r="AH664" s="5">
        <f t="shared" si="106"/>
        <v>192</v>
      </c>
      <c r="AI664" s="5">
        <f t="shared" si="107"/>
        <v>48</v>
      </c>
      <c r="AJ664" s="5">
        <v>93</v>
      </c>
      <c r="AK664" s="5">
        <v>66</v>
      </c>
      <c r="AL664" s="5">
        <v>40</v>
      </c>
      <c r="AM664" s="5">
        <v>64</v>
      </c>
      <c r="AN664" s="5">
        <f t="shared" si="108"/>
        <v>263</v>
      </c>
      <c r="AO664" s="5">
        <f t="shared" si="109"/>
        <v>65.75</v>
      </c>
      <c r="AP664" s="73"/>
      <c r="AQ664" s="111">
        <f>AVERAGE(Table6[[#This Row],[CA1_Average]],Table6[[#This Row],[CA2_Average]],Table6[[#This Row],[MID_Average]],Table6[[#This Row],[CA3_Average]])</f>
        <v>59.5</v>
      </c>
    </row>
    <row r="665" spans="1:43" ht="30">
      <c r="A665" s="99" t="s">
        <v>1335</v>
      </c>
      <c r="B665" s="82" t="s">
        <v>1336</v>
      </c>
      <c r="C665" s="4" t="s">
        <v>14</v>
      </c>
      <c r="D665" s="4" t="s">
        <v>4201</v>
      </c>
      <c r="E665" s="5">
        <v>11109491</v>
      </c>
      <c r="F665" s="5">
        <v>7072253547</v>
      </c>
      <c r="G665" s="83" t="s">
        <v>4202</v>
      </c>
      <c r="H665" s="6">
        <v>8</v>
      </c>
      <c r="I665" s="84">
        <v>300</v>
      </c>
      <c r="J665" s="79">
        <v>283</v>
      </c>
      <c r="K665" s="85">
        <v>0.94</v>
      </c>
      <c r="L665" s="11">
        <v>75000</v>
      </c>
      <c r="M665" s="5">
        <v>65701</v>
      </c>
      <c r="N665" s="12">
        <f t="shared" si="100"/>
        <v>66000</v>
      </c>
      <c r="O665" s="12">
        <f t="shared" si="101"/>
        <v>9000</v>
      </c>
      <c r="P665" s="4" t="s">
        <v>1988</v>
      </c>
      <c r="Q665" s="4" t="s">
        <v>2617</v>
      </c>
      <c r="R665" s="5">
        <v>71</v>
      </c>
      <c r="S665" s="5">
        <v>51</v>
      </c>
      <c r="T665" s="5">
        <v>53</v>
      </c>
      <c r="U665" s="5">
        <v>70</v>
      </c>
      <c r="V665" s="5">
        <f t="shared" si="102"/>
        <v>245</v>
      </c>
      <c r="W665" s="5">
        <f t="shared" si="103"/>
        <v>61.25</v>
      </c>
      <c r="X665" s="5">
        <v>72</v>
      </c>
      <c r="Y665" s="5">
        <v>91</v>
      </c>
      <c r="Z665" s="5">
        <v>37</v>
      </c>
      <c r="AA665" s="5">
        <v>85</v>
      </c>
      <c r="AB665" s="5">
        <f t="shared" si="104"/>
        <v>285</v>
      </c>
      <c r="AC665" s="5">
        <f t="shared" si="105"/>
        <v>71.25</v>
      </c>
      <c r="AD665" s="5">
        <v>95</v>
      </c>
      <c r="AE665" s="5">
        <v>79</v>
      </c>
      <c r="AF665" s="5">
        <v>85</v>
      </c>
      <c r="AG665" s="5">
        <v>94</v>
      </c>
      <c r="AH665" s="5">
        <f t="shared" si="106"/>
        <v>353</v>
      </c>
      <c r="AI665" s="5">
        <f t="shared" si="107"/>
        <v>88.25</v>
      </c>
      <c r="AJ665" s="5">
        <v>97</v>
      </c>
      <c r="AK665" s="5">
        <v>72</v>
      </c>
      <c r="AL665" s="5">
        <v>62</v>
      </c>
      <c r="AM665" s="5">
        <v>67</v>
      </c>
      <c r="AN665" s="5">
        <f t="shared" si="108"/>
        <v>298</v>
      </c>
      <c r="AO665" s="5">
        <f t="shared" si="109"/>
        <v>74.5</v>
      </c>
      <c r="AP665" s="73"/>
      <c r="AQ665" s="111">
        <f>AVERAGE(Table6[[#This Row],[CA1_Average]],Table6[[#This Row],[CA2_Average]],Table6[[#This Row],[MID_Average]],Table6[[#This Row],[CA3_Average]])</f>
        <v>73.8125</v>
      </c>
    </row>
    <row r="666" spans="1:43" ht="30">
      <c r="A666" s="99" t="s">
        <v>1337</v>
      </c>
      <c r="B666" s="82" t="s">
        <v>1338</v>
      </c>
      <c r="C666" s="4" t="s">
        <v>14</v>
      </c>
      <c r="D666" s="4" t="s">
        <v>4203</v>
      </c>
      <c r="E666" s="5">
        <v>11109186</v>
      </c>
      <c r="F666" s="5">
        <v>7083269586</v>
      </c>
      <c r="G666" s="83" t="s">
        <v>4204</v>
      </c>
      <c r="H666" s="6">
        <v>8</v>
      </c>
      <c r="I666" s="84">
        <v>300</v>
      </c>
      <c r="J666" s="79">
        <v>233</v>
      </c>
      <c r="K666" s="85">
        <v>0.78</v>
      </c>
      <c r="L666" s="11">
        <v>75000</v>
      </c>
      <c r="M666" s="5">
        <v>74245</v>
      </c>
      <c r="N666" s="12">
        <f t="shared" si="100"/>
        <v>74500</v>
      </c>
      <c r="O666" s="12">
        <f t="shared" si="101"/>
        <v>500</v>
      </c>
      <c r="P666" s="4" t="s">
        <v>2084</v>
      </c>
      <c r="Q666" s="4" t="s">
        <v>2618</v>
      </c>
      <c r="R666" s="5">
        <v>68</v>
      </c>
      <c r="S666" s="5">
        <v>52</v>
      </c>
      <c r="T666" s="5">
        <v>68</v>
      </c>
      <c r="U666" s="5">
        <v>60</v>
      </c>
      <c r="V666" s="5">
        <f t="shared" si="102"/>
        <v>248</v>
      </c>
      <c r="W666" s="5">
        <f t="shared" si="103"/>
        <v>62</v>
      </c>
      <c r="X666" s="5">
        <v>94</v>
      </c>
      <c r="Y666" s="5">
        <v>48</v>
      </c>
      <c r="Z666" s="5">
        <v>56</v>
      </c>
      <c r="AA666" s="5">
        <v>39</v>
      </c>
      <c r="AB666" s="5">
        <f t="shared" si="104"/>
        <v>237</v>
      </c>
      <c r="AC666" s="5">
        <f t="shared" si="105"/>
        <v>59.25</v>
      </c>
      <c r="AD666" s="5">
        <v>50</v>
      </c>
      <c r="AE666" s="5">
        <v>35</v>
      </c>
      <c r="AF666" s="5">
        <v>66</v>
      </c>
      <c r="AG666" s="5">
        <v>84</v>
      </c>
      <c r="AH666" s="5">
        <f t="shared" si="106"/>
        <v>235</v>
      </c>
      <c r="AI666" s="5">
        <f t="shared" si="107"/>
        <v>58.75</v>
      </c>
      <c r="AJ666" s="5">
        <v>66</v>
      </c>
      <c r="AK666" s="5">
        <v>47</v>
      </c>
      <c r="AL666" s="5">
        <v>66</v>
      </c>
      <c r="AM666" s="5">
        <v>71</v>
      </c>
      <c r="AN666" s="5">
        <f t="shared" si="108"/>
        <v>250</v>
      </c>
      <c r="AO666" s="5">
        <f t="shared" si="109"/>
        <v>62.5</v>
      </c>
      <c r="AP666" s="73"/>
      <c r="AQ666" s="111">
        <f>AVERAGE(Table6[[#This Row],[CA1_Average]],Table6[[#This Row],[CA2_Average]],Table6[[#This Row],[MID_Average]],Table6[[#This Row],[CA3_Average]])</f>
        <v>60.625</v>
      </c>
    </row>
    <row r="667" spans="1:43" ht="30">
      <c r="A667" s="99" t="s">
        <v>1339</v>
      </c>
      <c r="B667" s="82" t="s">
        <v>1340</v>
      </c>
      <c r="C667" s="4" t="s">
        <v>11</v>
      </c>
      <c r="D667" s="4" t="s">
        <v>4205</v>
      </c>
      <c r="E667" s="5">
        <v>11106937</v>
      </c>
      <c r="F667" s="5">
        <v>7089636840</v>
      </c>
      <c r="G667" s="83" t="s">
        <v>4206</v>
      </c>
      <c r="H667" s="6">
        <v>8</v>
      </c>
      <c r="I667" s="84">
        <v>300</v>
      </c>
      <c r="J667" s="79">
        <v>266</v>
      </c>
      <c r="K667" s="85">
        <v>0.89</v>
      </c>
      <c r="L667" s="11">
        <v>75000</v>
      </c>
      <c r="M667" s="5">
        <v>74230</v>
      </c>
      <c r="N667" s="12">
        <f t="shared" si="100"/>
        <v>74500</v>
      </c>
      <c r="O667" s="12">
        <f t="shared" si="101"/>
        <v>500</v>
      </c>
      <c r="P667" s="4" t="s">
        <v>2052</v>
      </c>
      <c r="Q667" s="4" t="s">
        <v>2619</v>
      </c>
      <c r="R667" s="5">
        <v>73</v>
      </c>
      <c r="S667" s="5">
        <v>62</v>
      </c>
      <c r="T667" s="5">
        <v>73</v>
      </c>
      <c r="U667" s="5">
        <v>93</v>
      </c>
      <c r="V667" s="5">
        <f t="shared" si="102"/>
        <v>301</v>
      </c>
      <c r="W667" s="5">
        <f t="shared" si="103"/>
        <v>75.25</v>
      </c>
      <c r="X667" s="5">
        <v>96</v>
      </c>
      <c r="Y667" s="5">
        <v>96</v>
      </c>
      <c r="Z667" s="5">
        <v>44</v>
      </c>
      <c r="AA667" s="5">
        <v>48</v>
      </c>
      <c r="AB667" s="5">
        <f t="shared" si="104"/>
        <v>284</v>
      </c>
      <c r="AC667" s="5">
        <f t="shared" si="105"/>
        <v>71</v>
      </c>
      <c r="AD667" s="5">
        <v>36</v>
      </c>
      <c r="AE667" s="5">
        <v>62</v>
      </c>
      <c r="AF667" s="5">
        <v>46</v>
      </c>
      <c r="AG667" s="5">
        <v>84</v>
      </c>
      <c r="AH667" s="5">
        <f t="shared" si="106"/>
        <v>228</v>
      </c>
      <c r="AI667" s="5">
        <f t="shared" si="107"/>
        <v>57</v>
      </c>
      <c r="AJ667" s="5">
        <v>72</v>
      </c>
      <c r="AK667" s="5">
        <v>96</v>
      </c>
      <c r="AL667" s="5">
        <v>46</v>
      </c>
      <c r="AM667" s="5">
        <v>52</v>
      </c>
      <c r="AN667" s="5">
        <f t="shared" si="108"/>
        <v>266</v>
      </c>
      <c r="AO667" s="5">
        <f t="shared" si="109"/>
        <v>66.5</v>
      </c>
      <c r="AP667" s="73"/>
      <c r="AQ667" s="111">
        <f>AVERAGE(Table6[[#This Row],[CA1_Average]],Table6[[#This Row],[CA2_Average]],Table6[[#This Row],[MID_Average]],Table6[[#This Row],[CA3_Average]])</f>
        <v>67.4375</v>
      </c>
    </row>
    <row r="668" spans="1:43" ht="30">
      <c r="A668" s="99" t="s">
        <v>1341</v>
      </c>
      <c r="B668" s="82" t="s">
        <v>1342</v>
      </c>
      <c r="C668" s="4" t="s">
        <v>14</v>
      </c>
      <c r="D668" s="4" t="s">
        <v>4207</v>
      </c>
      <c r="E668" s="5">
        <v>11100895</v>
      </c>
      <c r="F668" s="5">
        <v>7109505675</v>
      </c>
      <c r="G668" s="83" t="s">
        <v>4208</v>
      </c>
      <c r="H668" s="6">
        <v>8</v>
      </c>
      <c r="I668" s="84">
        <v>300</v>
      </c>
      <c r="J668" s="79">
        <v>294</v>
      </c>
      <c r="K668" s="85">
        <v>0.98</v>
      </c>
      <c r="L668" s="11">
        <v>75000</v>
      </c>
      <c r="M668" s="5">
        <v>67120</v>
      </c>
      <c r="N668" s="12">
        <f t="shared" si="100"/>
        <v>67500</v>
      </c>
      <c r="O668" s="12">
        <f t="shared" si="101"/>
        <v>7500</v>
      </c>
      <c r="P668" s="4" t="s">
        <v>2056</v>
      </c>
      <c r="Q668" s="4" t="s">
        <v>2620</v>
      </c>
      <c r="R668" s="5">
        <v>40</v>
      </c>
      <c r="S668" s="5">
        <v>77</v>
      </c>
      <c r="T668" s="5">
        <v>42</v>
      </c>
      <c r="U668" s="5">
        <v>44</v>
      </c>
      <c r="V668" s="5">
        <f t="shared" si="102"/>
        <v>203</v>
      </c>
      <c r="W668" s="5">
        <f t="shared" si="103"/>
        <v>50.75</v>
      </c>
      <c r="X668" s="5">
        <v>92</v>
      </c>
      <c r="Y668" s="5">
        <v>42</v>
      </c>
      <c r="Z668" s="5">
        <v>37</v>
      </c>
      <c r="AA668" s="5">
        <v>43</v>
      </c>
      <c r="AB668" s="5">
        <f t="shared" si="104"/>
        <v>214</v>
      </c>
      <c r="AC668" s="5">
        <f t="shared" si="105"/>
        <v>53.5</v>
      </c>
      <c r="AD668" s="5">
        <v>35</v>
      </c>
      <c r="AE668" s="5">
        <v>73</v>
      </c>
      <c r="AF668" s="5">
        <v>60</v>
      </c>
      <c r="AG668" s="5">
        <v>83</v>
      </c>
      <c r="AH668" s="5">
        <f t="shared" si="106"/>
        <v>251</v>
      </c>
      <c r="AI668" s="5">
        <f t="shared" si="107"/>
        <v>62.75</v>
      </c>
      <c r="AJ668" s="5">
        <v>84</v>
      </c>
      <c r="AK668" s="5">
        <v>81</v>
      </c>
      <c r="AL668" s="5">
        <v>37</v>
      </c>
      <c r="AM668" s="5">
        <v>64</v>
      </c>
      <c r="AN668" s="5">
        <f t="shared" si="108"/>
        <v>266</v>
      </c>
      <c r="AO668" s="5">
        <f t="shared" si="109"/>
        <v>66.5</v>
      </c>
      <c r="AP668" s="73"/>
      <c r="AQ668" s="111">
        <f>AVERAGE(Table6[[#This Row],[CA1_Average]],Table6[[#This Row],[CA2_Average]],Table6[[#This Row],[MID_Average]],Table6[[#This Row],[CA3_Average]])</f>
        <v>58.375</v>
      </c>
    </row>
    <row r="669" spans="1:43" ht="30">
      <c r="A669" s="99" t="s">
        <v>1343</v>
      </c>
      <c r="B669" s="82" t="s">
        <v>1344</v>
      </c>
      <c r="C669" s="4" t="s">
        <v>14</v>
      </c>
      <c r="D669" s="4" t="s">
        <v>4209</v>
      </c>
      <c r="E669" s="5">
        <v>11107536</v>
      </c>
      <c r="F669" s="5">
        <v>7109618884</v>
      </c>
      <c r="G669" s="83" t="s">
        <v>4210</v>
      </c>
      <c r="H669" s="6">
        <v>8</v>
      </c>
      <c r="I669" s="84">
        <v>300</v>
      </c>
      <c r="J669" s="79">
        <v>253</v>
      </c>
      <c r="K669" s="85">
        <v>0.84</v>
      </c>
      <c r="L669" s="11">
        <v>75000</v>
      </c>
      <c r="M669" s="5">
        <v>61692</v>
      </c>
      <c r="N669" s="12">
        <f t="shared" si="100"/>
        <v>62000</v>
      </c>
      <c r="O669" s="12">
        <f t="shared" si="101"/>
        <v>13000</v>
      </c>
      <c r="P669" s="4" t="s">
        <v>1896</v>
      </c>
      <c r="Q669" s="4" t="s">
        <v>2621</v>
      </c>
      <c r="R669" s="5">
        <v>43</v>
      </c>
      <c r="S669" s="5">
        <v>38</v>
      </c>
      <c r="T669" s="5">
        <v>82</v>
      </c>
      <c r="U669" s="5">
        <v>73</v>
      </c>
      <c r="V669" s="5">
        <f t="shared" si="102"/>
        <v>236</v>
      </c>
      <c r="W669" s="5">
        <f t="shared" si="103"/>
        <v>59</v>
      </c>
      <c r="X669" s="5">
        <v>80</v>
      </c>
      <c r="Y669" s="5">
        <v>44</v>
      </c>
      <c r="Z669" s="5">
        <v>58</v>
      </c>
      <c r="AA669" s="5">
        <v>38</v>
      </c>
      <c r="AB669" s="5">
        <f t="shared" si="104"/>
        <v>220</v>
      </c>
      <c r="AC669" s="5">
        <f t="shared" si="105"/>
        <v>55</v>
      </c>
      <c r="AD669" s="5">
        <v>54</v>
      </c>
      <c r="AE669" s="5">
        <v>46</v>
      </c>
      <c r="AF669" s="5">
        <v>41</v>
      </c>
      <c r="AG669" s="5">
        <v>85</v>
      </c>
      <c r="AH669" s="5">
        <f t="shared" si="106"/>
        <v>226</v>
      </c>
      <c r="AI669" s="5">
        <f t="shared" si="107"/>
        <v>56.5</v>
      </c>
      <c r="AJ669" s="5">
        <v>94</v>
      </c>
      <c r="AK669" s="5">
        <v>83</v>
      </c>
      <c r="AL669" s="5">
        <v>46</v>
      </c>
      <c r="AM669" s="5">
        <v>71</v>
      </c>
      <c r="AN669" s="5">
        <f t="shared" si="108"/>
        <v>294</v>
      </c>
      <c r="AO669" s="5">
        <f t="shared" si="109"/>
        <v>73.5</v>
      </c>
      <c r="AP669" s="73"/>
      <c r="AQ669" s="111">
        <f>AVERAGE(Table6[[#This Row],[CA1_Average]],Table6[[#This Row],[CA2_Average]],Table6[[#This Row],[MID_Average]],Table6[[#This Row],[CA3_Average]])</f>
        <v>61</v>
      </c>
    </row>
    <row r="670" spans="1:43" ht="30">
      <c r="A670" s="99" t="s">
        <v>1345</v>
      </c>
      <c r="B670" s="82" t="s">
        <v>1346</v>
      </c>
      <c r="C670" s="4" t="s">
        <v>11</v>
      </c>
      <c r="D670" s="4" t="s">
        <v>4211</v>
      </c>
      <c r="E670" s="5">
        <v>11100211</v>
      </c>
      <c r="F670" s="5">
        <v>7144307057</v>
      </c>
      <c r="G670" s="83" t="s">
        <v>4212</v>
      </c>
      <c r="H670" s="6">
        <v>8</v>
      </c>
      <c r="I670" s="84">
        <v>300</v>
      </c>
      <c r="J670" s="79">
        <v>278</v>
      </c>
      <c r="K670" s="85">
        <v>0.93</v>
      </c>
      <c r="L670" s="11">
        <v>75000</v>
      </c>
      <c r="M670" s="5">
        <v>60559</v>
      </c>
      <c r="N670" s="12">
        <f t="shared" si="100"/>
        <v>61000</v>
      </c>
      <c r="O670" s="12">
        <f t="shared" si="101"/>
        <v>14000</v>
      </c>
      <c r="P670" s="4" t="s">
        <v>2518</v>
      </c>
      <c r="Q670" s="4" t="s">
        <v>2622</v>
      </c>
      <c r="R670" s="5">
        <v>77</v>
      </c>
      <c r="S670" s="5">
        <v>43</v>
      </c>
      <c r="T670" s="5">
        <v>85</v>
      </c>
      <c r="U670" s="5">
        <v>45</v>
      </c>
      <c r="V670" s="5">
        <f t="shared" si="102"/>
        <v>250</v>
      </c>
      <c r="W670" s="5">
        <f t="shared" si="103"/>
        <v>62.5</v>
      </c>
      <c r="X670" s="5">
        <v>43</v>
      </c>
      <c r="Y670" s="5">
        <v>39</v>
      </c>
      <c r="Z670" s="5">
        <v>72</v>
      </c>
      <c r="AA670" s="5">
        <v>96</v>
      </c>
      <c r="AB670" s="5">
        <f t="shared" si="104"/>
        <v>250</v>
      </c>
      <c r="AC670" s="5">
        <f t="shared" si="105"/>
        <v>62.5</v>
      </c>
      <c r="AD670" s="5">
        <v>38</v>
      </c>
      <c r="AE670" s="5">
        <v>53</v>
      </c>
      <c r="AF670" s="5">
        <v>56</v>
      </c>
      <c r="AG670" s="5">
        <v>43</v>
      </c>
      <c r="AH670" s="5">
        <f t="shared" si="106"/>
        <v>190</v>
      </c>
      <c r="AI670" s="5">
        <f t="shared" si="107"/>
        <v>47.5</v>
      </c>
      <c r="AJ670" s="5">
        <v>90</v>
      </c>
      <c r="AK670" s="5">
        <v>73</v>
      </c>
      <c r="AL670" s="5">
        <v>85</v>
      </c>
      <c r="AM670" s="5">
        <v>67</v>
      </c>
      <c r="AN670" s="5">
        <f t="shared" si="108"/>
        <v>315</v>
      </c>
      <c r="AO670" s="5">
        <f t="shared" si="109"/>
        <v>78.75</v>
      </c>
      <c r="AP670" s="73"/>
      <c r="AQ670" s="111">
        <f>AVERAGE(Table6[[#This Row],[CA1_Average]],Table6[[#This Row],[CA2_Average]],Table6[[#This Row],[MID_Average]],Table6[[#This Row],[CA3_Average]])</f>
        <v>62.8125</v>
      </c>
    </row>
    <row r="671" spans="1:43" ht="30">
      <c r="A671" s="99" t="s">
        <v>1347</v>
      </c>
      <c r="B671" s="82" t="s">
        <v>1348</v>
      </c>
      <c r="C671" s="4" t="s">
        <v>11</v>
      </c>
      <c r="D671" s="4" t="s">
        <v>4213</v>
      </c>
      <c r="E671" s="5">
        <v>11106770</v>
      </c>
      <c r="F671" s="5">
        <v>7148735031</v>
      </c>
      <c r="G671" s="83" t="s">
        <v>4214</v>
      </c>
      <c r="H671" s="6">
        <v>8</v>
      </c>
      <c r="I671" s="84">
        <v>300</v>
      </c>
      <c r="J671" s="79">
        <v>271</v>
      </c>
      <c r="K671" s="86">
        <v>0.9</v>
      </c>
      <c r="L671" s="11">
        <v>75000</v>
      </c>
      <c r="M671" s="5">
        <v>71522</v>
      </c>
      <c r="N671" s="12">
        <f t="shared" si="100"/>
        <v>72000</v>
      </c>
      <c r="O671" s="12">
        <f t="shared" si="101"/>
        <v>3000</v>
      </c>
      <c r="P671" s="4" t="s">
        <v>1906</v>
      </c>
      <c r="Q671" s="4" t="s">
        <v>2623</v>
      </c>
      <c r="R671" s="5">
        <v>84</v>
      </c>
      <c r="S671" s="5">
        <v>87</v>
      </c>
      <c r="T671" s="5">
        <v>99</v>
      </c>
      <c r="U671" s="5">
        <v>43</v>
      </c>
      <c r="V671" s="5">
        <f t="shared" si="102"/>
        <v>313</v>
      </c>
      <c r="W671" s="5">
        <f t="shared" si="103"/>
        <v>78.25</v>
      </c>
      <c r="X671" s="5">
        <v>44</v>
      </c>
      <c r="Y671" s="5">
        <v>81</v>
      </c>
      <c r="Z671" s="5">
        <v>44</v>
      </c>
      <c r="AA671" s="5">
        <v>68</v>
      </c>
      <c r="AB671" s="5">
        <f t="shared" si="104"/>
        <v>237</v>
      </c>
      <c r="AC671" s="5">
        <f t="shared" si="105"/>
        <v>59.25</v>
      </c>
      <c r="AD671" s="5">
        <v>53</v>
      </c>
      <c r="AE671" s="5">
        <v>45</v>
      </c>
      <c r="AF671" s="5">
        <v>73</v>
      </c>
      <c r="AG671" s="5">
        <v>73</v>
      </c>
      <c r="AH671" s="5">
        <f t="shared" si="106"/>
        <v>244</v>
      </c>
      <c r="AI671" s="5">
        <f t="shared" si="107"/>
        <v>61</v>
      </c>
      <c r="AJ671" s="5">
        <v>37</v>
      </c>
      <c r="AK671" s="5">
        <v>45</v>
      </c>
      <c r="AL671" s="5">
        <v>43</v>
      </c>
      <c r="AM671" s="5">
        <v>59</v>
      </c>
      <c r="AN671" s="5">
        <f t="shared" si="108"/>
        <v>184</v>
      </c>
      <c r="AO671" s="5">
        <f t="shared" si="109"/>
        <v>46</v>
      </c>
      <c r="AP671" s="73"/>
      <c r="AQ671" s="111">
        <f>AVERAGE(Table6[[#This Row],[CA1_Average]],Table6[[#This Row],[CA2_Average]],Table6[[#This Row],[MID_Average]],Table6[[#This Row],[CA3_Average]])</f>
        <v>61.125</v>
      </c>
    </row>
    <row r="672" spans="1:43" ht="30">
      <c r="A672" s="99" t="s">
        <v>1349</v>
      </c>
      <c r="B672" s="82" t="s">
        <v>1350</v>
      </c>
      <c r="C672" s="4" t="s">
        <v>14</v>
      </c>
      <c r="D672" s="4" t="s">
        <v>4215</v>
      </c>
      <c r="E672" s="5">
        <v>11106152</v>
      </c>
      <c r="F672" s="5">
        <v>7168869267</v>
      </c>
      <c r="G672" s="83" t="s">
        <v>4216</v>
      </c>
      <c r="H672" s="6">
        <v>8</v>
      </c>
      <c r="I672" s="84">
        <v>300</v>
      </c>
      <c r="J672" s="79">
        <v>219</v>
      </c>
      <c r="K672" s="85">
        <v>0.73</v>
      </c>
      <c r="L672" s="11">
        <v>75000</v>
      </c>
      <c r="M672" s="5">
        <v>71610</v>
      </c>
      <c r="N672" s="12">
        <f t="shared" si="100"/>
        <v>72000</v>
      </c>
      <c r="O672" s="12">
        <f t="shared" si="101"/>
        <v>3000</v>
      </c>
      <c r="P672" s="4" t="s">
        <v>1955</v>
      </c>
      <c r="Q672" s="4" t="s">
        <v>2624</v>
      </c>
      <c r="R672" s="5">
        <v>70</v>
      </c>
      <c r="S672" s="5">
        <v>89</v>
      </c>
      <c r="T672" s="5">
        <v>50</v>
      </c>
      <c r="U672" s="5">
        <v>41</v>
      </c>
      <c r="V672" s="5">
        <f t="shared" si="102"/>
        <v>250</v>
      </c>
      <c r="W672" s="5">
        <f t="shared" si="103"/>
        <v>62.5</v>
      </c>
      <c r="X672" s="5">
        <v>98</v>
      </c>
      <c r="Y672" s="5">
        <v>55</v>
      </c>
      <c r="Z672" s="5">
        <v>87</v>
      </c>
      <c r="AA672" s="5">
        <v>63</v>
      </c>
      <c r="AB672" s="5">
        <f t="shared" si="104"/>
        <v>303</v>
      </c>
      <c r="AC672" s="5">
        <f t="shared" si="105"/>
        <v>75.75</v>
      </c>
      <c r="AD672" s="5">
        <v>55</v>
      </c>
      <c r="AE672" s="5">
        <v>43</v>
      </c>
      <c r="AF672" s="5">
        <v>79</v>
      </c>
      <c r="AG672" s="5">
        <v>96</v>
      </c>
      <c r="AH672" s="5">
        <f t="shared" si="106"/>
        <v>273</v>
      </c>
      <c r="AI672" s="5">
        <f t="shared" si="107"/>
        <v>68.25</v>
      </c>
      <c r="AJ672" s="5">
        <v>86</v>
      </c>
      <c r="AK672" s="5">
        <v>52</v>
      </c>
      <c r="AL672" s="5">
        <v>98</v>
      </c>
      <c r="AM672" s="5">
        <v>68</v>
      </c>
      <c r="AN672" s="5">
        <f t="shared" si="108"/>
        <v>304</v>
      </c>
      <c r="AO672" s="5">
        <f t="shared" si="109"/>
        <v>76</v>
      </c>
      <c r="AP672" s="73"/>
      <c r="AQ672" s="111">
        <f>AVERAGE(Table6[[#This Row],[CA1_Average]],Table6[[#This Row],[CA2_Average]],Table6[[#This Row],[MID_Average]],Table6[[#This Row],[CA3_Average]])</f>
        <v>70.625</v>
      </c>
    </row>
    <row r="673" spans="1:43" ht="30">
      <c r="A673" s="99" t="s">
        <v>1351</v>
      </c>
      <c r="B673" s="82" t="s">
        <v>1352</v>
      </c>
      <c r="C673" s="4" t="s">
        <v>11</v>
      </c>
      <c r="D673" s="4" t="s">
        <v>4217</v>
      </c>
      <c r="E673" s="5">
        <v>11103056</v>
      </c>
      <c r="F673" s="5">
        <v>7171434418</v>
      </c>
      <c r="G673" s="83" t="s">
        <v>4218</v>
      </c>
      <c r="H673" s="6">
        <v>8</v>
      </c>
      <c r="I673" s="84">
        <v>300</v>
      </c>
      <c r="J673" s="79">
        <v>215</v>
      </c>
      <c r="K673" s="85">
        <v>0.72</v>
      </c>
      <c r="L673" s="11">
        <v>75000</v>
      </c>
      <c r="M673" s="5">
        <v>73663</v>
      </c>
      <c r="N673" s="12">
        <f t="shared" si="100"/>
        <v>74000</v>
      </c>
      <c r="O673" s="12">
        <f t="shared" si="101"/>
        <v>1000</v>
      </c>
      <c r="P673" s="4" t="s">
        <v>1870</v>
      </c>
      <c r="Q673" s="4" t="s">
        <v>2625</v>
      </c>
      <c r="R673" s="5">
        <v>49</v>
      </c>
      <c r="S673" s="5">
        <v>82</v>
      </c>
      <c r="T673" s="5">
        <v>76</v>
      </c>
      <c r="U673" s="5">
        <v>66</v>
      </c>
      <c r="V673" s="5">
        <f t="shared" si="102"/>
        <v>273</v>
      </c>
      <c r="W673" s="5">
        <f t="shared" si="103"/>
        <v>68.25</v>
      </c>
      <c r="X673" s="5">
        <v>60</v>
      </c>
      <c r="Y673" s="5">
        <v>48</v>
      </c>
      <c r="Z673" s="5">
        <v>53</v>
      </c>
      <c r="AA673" s="5">
        <v>54</v>
      </c>
      <c r="AB673" s="5">
        <f t="shared" si="104"/>
        <v>215</v>
      </c>
      <c r="AC673" s="5">
        <f t="shared" si="105"/>
        <v>53.75</v>
      </c>
      <c r="AD673" s="5">
        <v>97</v>
      </c>
      <c r="AE673" s="5">
        <v>91</v>
      </c>
      <c r="AF673" s="5">
        <v>74</v>
      </c>
      <c r="AG673" s="5">
        <v>46</v>
      </c>
      <c r="AH673" s="5">
        <f t="shared" si="106"/>
        <v>308</v>
      </c>
      <c r="AI673" s="5">
        <f t="shared" si="107"/>
        <v>77</v>
      </c>
      <c r="AJ673" s="5">
        <v>81</v>
      </c>
      <c r="AK673" s="5">
        <v>39</v>
      </c>
      <c r="AL673" s="5">
        <v>98</v>
      </c>
      <c r="AM673" s="5">
        <v>94</v>
      </c>
      <c r="AN673" s="5">
        <f t="shared" si="108"/>
        <v>312</v>
      </c>
      <c r="AO673" s="5">
        <f t="shared" si="109"/>
        <v>78</v>
      </c>
      <c r="AP673" s="73"/>
      <c r="AQ673" s="111">
        <f>AVERAGE(Table6[[#This Row],[CA1_Average]],Table6[[#This Row],[CA2_Average]],Table6[[#This Row],[MID_Average]],Table6[[#This Row],[CA3_Average]])</f>
        <v>69.25</v>
      </c>
    </row>
    <row r="674" spans="1:43" ht="30">
      <c r="A674" s="99" t="s">
        <v>1353</v>
      </c>
      <c r="B674" s="82" t="s">
        <v>1354</v>
      </c>
      <c r="C674" s="4" t="s">
        <v>14</v>
      </c>
      <c r="D674" s="4" t="s">
        <v>4219</v>
      </c>
      <c r="E674" s="5">
        <v>11104313</v>
      </c>
      <c r="F674" s="5">
        <v>7190343395</v>
      </c>
      <c r="G674" s="83" t="s">
        <v>4220</v>
      </c>
      <c r="H674" s="6">
        <v>8</v>
      </c>
      <c r="I674" s="84">
        <v>300</v>
      </c>
      <c r="J674" s="79">
        <v>280</v>
      </c>
      <c r="K674" s="85">
        <v>0.93</v>
      </c>
      <c r="L674" s="11">
        <v>75000</v>
      </c>
      <c r="M674" s="5">
        <v>74901</v>
      </c>
      <c r="N674" s="12">
        <f t="shared" si="100"/>
        <v>75000</v>
      </c>
      <c r="O674" s="12">
        <f t="shared" si="101"/>
        <v>0</v>
      </c>
      <c r="P674" s="4" t="s">
        <v>2245</v>
      </c>
      <c r="Q674" s="4" t="s">
        <v>2626</v>
      </c>
      <c r="R674" s="5">
        <v>70</v>
      </c>
      <c r="S674" s="5">
        <v>78</v>
      </c>
      <c r="T674" s="5">
        <v>86</v>
      </c>
      <c r="U674" s="5">
        <v>58</v>
      </c>
      <c r="V674" s="5">
        <f t="shared" si="102"/>
        <v>292</v>
      </c>
      <c r="W674" s="5">
        <f t="shared" si="103"/>
        <v>73</v>
      </c>
      <c r="X674" s="5">
        <v>74</v>
      </c>
      <c r="Y674" s="5">
        <v>46</v>
      </c>
      <c r="Z674" s="5">
        <v>45</v>
      </c>
      <c r="AA674" s="5">
        <v>48</v>
      </c>
      <c r="AB674" s="5">
        <f t="shared" si="104"/>
        <v>213</v>
      </c>
      <c r="AC674" s="5">
        <f t="shared" si="105"/>
        <v>53.25</v>
      </c>
      <c r="AD674" s="5">
        <v>53</v>
      </c>
      <c r="AE674" s="5">
        <v>35</v>
      </c>
      <c r="AF674" s="5">
        <v>85</v>
      </c>
      <c r="AG674" s="5">
        <v>56</v>
      </c>
      <c r="AH674" s="5">
        <f t="shared" si="106"/>
        <v>229</v>
      </c>
      <c r="AI674" s="5">
        <f t="shared" si="107"/>
        <v>57.25</v>
      </c>
      <c r="AJ674" s="5">
        <v>40</v>
      </c>
      <c r="AK674" s="5">
        <v>53</v>
      </c>
      <c r="AL674" s="5">
        <v>73</v>
      </c>
      <c r="AM674" s="5">
        <v>78</v>
      </c>
      <c r="AN674" s="5">
        <f t="shared" si="108"/>
        <v>244</v>
      </c>
      <c r="AO674" s="5">
        <f t="shared" si="109"/>
        <v>61</v>
      </c>
      <c r="AP674" s="73"/>
      <c r="AQ674" s="111">
        <f>AVERAGE(Table6[[#This Row],[CA1_Average]],Table6[[#This Row],[CA2_Average]],Table6[[#This Row],[MID_Average]],Table6[[#This Row],[CA3_Average]])</f>
        <v>61.125</v>
      </c>
    </row>
    <row r="675" spans="1:43" ht="30">
      <c r="A675" s="99" t="s">
        <v>1355</v>
      </c>
      <c r="B675" s="82" t="s">
        <v>1356</v>
      </c>
      <c r="C675" s="4" t="s">
        <v>11</v>
      </c>
      <c r="D675" s="4" t="s">
        <v>4221</v>
      </c>
      <c r="E675" s="5">
        <v>11108768</v>
      </c>
      <c r="F675" s="5">
        <v>7210069803</v>
      </c>
      <c r="G675" s="83" t="s">
        <v>4222</v>
      </c>
      <c r="H675" s="6">
        <v>8</v>
      </c>
      <c r="I675" s="84">
        <v>300</v>
      </c>
      <c r="J675" s="79">
        <v>196</v>
      </c>
      <c r="K675" s="85">
        <v>0.65</v>
      </c>
      <c r="L675" s="11">
        <v>75000</v>
      </c>
      <c r="M675" s="5">
        <v>61714</v>
      </c>
      <c r="N675" s="12">
        <f t="shared" si="100"/>
        <v>62000</v>
      </c>
      <c r="O675" s="12">
        <f t="shared" si="101"/>
        <v>13000</v>
      </c>
      <c r="P675" s="4" t="s">
        <v>2001</v>
      </c>
      <c r="Q675" s="4" t="s">
        <v>2627</v>
      </c>
      <c r="R675" s="5">
        <v>90</v>
      </c>
      <c r="S675" s="5">
        <v>59</v>
      </c>
      <c r="T675" s="5">
        <v>73</v>
      </c>
      <c r="U675" s="5">
        <v>94</v>
      </c>
      <c r="V675" s="5">
        <f t="shared" si="102"/>
        <v>316</v>
      </c>
      <c r="W675" s="5">
        <f t="shared" si="103"/>
        <v>79</v>
      </c>
      <c r="X675" s="5">
        <v>92</v>
      </c>
      <c r="Y675" s="5">
        <v>72</v>
      </c>
      <c r="Z675" s="5">
        <v>87</v>
      </c>
      <c r="AA675" s="5">
        <v>77</v>
      </c>
      <c r="AB675" s="5">
        <f t="shared" si="104"/>
        <v>328</v>
      </c>
      <c r="AC675" s="5">
        <f t="shared" si="105"/>
        <v>82</v>
      </c>
      <c r="AD675" s="5">
        <v>44</v>
      </c>
      <c r="AE675" s="5">
        <v>67</v>
      </c>
      <c r="AF675" s="5">
        <v>54</v>
      </c>
      <c r="AG675" s="5">
        <v>86</v>
      </c>
      <c r="AH675" s="5">
        <f t="shared" si="106"/>
        <v>251</v>
      </c>
      <c r="AI675" s="5">
        <f t="shared" si="107"/>
        <v>62.75</v>
      </c>
      <c r="AJ675" s="5">
        <v>64</v>
      </c>
      <c r="AK675" s="5">
        <v>58</v>
      </c>
      <c r="AL675" s="5">
        <v>36</v>
      </c>
      <c r="AM675" s="5">
        <v>83</v>
      </c>
      <c r="AN675" s="5">
        <f t="shared" si="108"/>
        <v>241</v>
      </c>
      <c r="AO675" s="5">
        <f t="shared" si="109"/>
        <v>60.25</v>
      </c>
      <c r="AP675" s="73"/>
      <c r="AQ675" s="111">
        <f>AVERAGE(Table6[[#This Row],[CA1_Average]],Table6[[#This Row],[CA2_Average]],Table6[[#This Row],[MID_Average]],Table6[[#This Row],[CA3_Average]])</f>
        <v>71</v>
      </c>
    </row>
    <row r="676" spans="1:43" ht="30">
      <c r="A676" s="99" t="s">
        <v>1357</v>
      </c>
      <c r="B676" s="82" t="s">
        <v>1358</v>
      </c>
      <c r="C676" s="4" t="s">
        <v>11</v>
      </c>
      <c r="D676" s="4" t="s">
        <v>4223</v>
      </c>
      <c r="E676" s="5">
        <v>11103032</v>
      </c>
      <c r="F676" s="5">
        <v>7234619056</v>
      </c>
      <c r="G676" s="83" t="s">
        <v>4224</v>
      </c>
      <c r="H676" s="6">
        <v>8</v>
      </c>
      <c r="I676" s="84">
        <v>300</v>
      </c>
      <c r="J676" s="79">
        <v>261</v>
      </c>
      <c r="K676" s="85">
        <v>0.87</v>
      </c>
      <c r="L676" s="11">
        <v>75000</v>
      </c>
      <c r="M676" s="5">
        <v>67225</v>
      </c>
      <c r="N676" s="12">
        <f t="shared" si="100"/>
        <v>67500</v>
      </c>
      <c r="O676" s="12">
        <f t="shared" si="101"/>
        <v>7500</v>
      </c>
      <c r="P676" s="4" t="s">
        <v>1961</v>
      </c>
      <c r="Q676" s="4" t="s">
        <v>2628</v>
      </c>
      <c r="R676" s="5">
        <v>41</v>
      </c>
      <c r="S676" s="5">
        <v>89</v>
      </c>
      <c r="T676" s="5">
        <v>69</v>
      </c>
      <c r="U676" s="5">
        <v>54</v>
      </c>
      <c r="V676" s="5">
        <f t="shared" si="102"/>
        <v>253</v>
      </c>
      <c r="W676" s="5">
        <f t="shared" si="103"/>
        <v>63.25</v>
      </c>
      <c r="X676" s="5">
        <v>75</v>
      </c>
      <c r="Y676" s="5">
        <v>38</v>
      </c>
      <c r="Z676" s="5">
        <v>44</v>
      </c>
      <c r="AA676" s="5">
        <v>78</v>
      </c>
      <c r="AB676" s="5">
        <f t="shared" si="104"/>
        <v>235</v>
      </c>
      <c r="AC676" s="5">
        <f t="shared" si="105"/>
        <v>58.75</v>
      </c>
      <c r="AD676" s="5">
        <v>89</v>
      </c>
      <c r="AE676" s="5">
        <v>65</v>
      </c>
      <c r="AF676" s="5">
        <v>94</v>
      </c>
      <c r="AG676" s="5">
        <v>97</v>
      </c>
      <c r="AH676" s="5">
        <f t="shared" si="106"/>
        <v>345</v>
      </c>
      <c r="AI676" s="5">
        <f t="shared" si="107"/>
        <v>86.25</v>
      </c>
      <c r="AJ676" s="5">
        <v>51</v>
      </c>
      <c r="AK676" s="5">
        <v>36</v>
      </c>
      <c r="AL676" s="5">
        <v>92</v>
      </c>
      <c r="AM676" s="5">
        <v>57</v>
      </c>
      <c r="AN676" s="5">
        <f t="shared" si="108"/>
        <v>236</v>
      </c>
      <c r="AO676" s="5">
        <f t="shared" si="109"/>
        <v>59</v>
      </c>
      <c r="AP676" s="73"/>
      <c r="AQ676" s="111">
        <f>AVERAGE(Table6[[#This Row],[CA1_Average]],Table6[[#This Row],[CA2_Average]],Table6[[#This Row],[MID_Average]],Table6[[#This Row],[CA3_Average]])</f>
        <v>66.8125</v>
      </c>
    </row>
    <row r="677" spans="1:43" ht="30">
      <c r="A677" s="99" t="s">
        <v>1359</v>
      </c>
      <c r="B677" s="82" t="s">
        <v>1360</v>
      </c>
      <c r="C677" s="4" t="s">
        <v>11</v>
      </c>
      <c r="D677" s="4" t="s">
        <v>4225</v>
      </c>
      <c r="E677" s="5">
        <v>11104681</v>
      </c>
      <c r="F677" s="5">
        <v>7239766775</v>
      </c>
      <c r="G677" s="83" t="s">
        <v>4226</v>
      </c>
      <c r="H677" s="6">
        <v>8</v>
      </c>
      <c r="I677" s="84">
        <v>300</v>
      </c>
      <c r="J677" s="79">
        <v>258</v>
      </c>
      <c r="K677" s="85">
        <v>0.86</v>
      </c>
      <c r="L677" s="11">
        <v>75000</v>
      </c>
      <c r="M677" s="5">
        <v>68302</v>
      </c>
      <c r="N677" s="12">
        <f t="shared" si="100"/>
        <v>68500</v>
      </c>
      <c r="O677" s="12">
        <f t="shared" si="101"/>
        <v>6500</v>
      </c>
      <c r="P677" s="4" t="s">
        <v>2193</v>
      </c>
      <c r="Q677" s="4" t="s">
        <v>2629</v>
      </c>
      <c r="R677" s="5">
        <v>93</v>
      </c>
      <c r="S677" s="5">
        <v>96</v>
      </c>
      <c r="T677" s="5">
        <v>60</v>
      </c>
      <c r="U677" s="5">
        <v>61</v>
      </c>
      <c r="V677" s="5">
        <f t="shared" si="102"/>
        <v>310</v>
      </c>
      <c r="W677" s="5">
        <f t="shared" si="103"/>
        <v>77.5</v>
      </c>
      <c r="X677" s="5">
        <v>39</v>
      </c>
      <c r="Y677" s="5">
        <v>82</v>
      </c>
      <c r="Z677" s="5">
        <v>54</v>
      </c>
      <c r="AA677" s="5">
        <v>51</v>
      </c>
      <c r="AB677" s="5">
        <f t="shared" si="104"/>
        <v>226</v>
      </c>
      <c r="AC677" s="5">
        <f t="shared" si="105"/>
        <v>56.5</v>
      </c>
      <c r="AD677" s="5">
        <v>89</v>
      </c>
      <c r="AE677" s="5">
        <v>87</v>
      </c>
      <c r="AF677" s="5">
        <v>77</v>
      </c>
      <c r="AG677" s="5">
        <v>60</v>
      </c>
      <c r="AH677" s="5">
        <f t="shared" si="106"/>
        <v>313</v>
      </c>
      <c r="AI677" s="5">
        <f t="shared" si="107"/>
        <v>78.25</v>
      </c>
      <c r="AJ677" s="5">
        <v>53</v>
      </c>
      <c r="AK677" s="5">
        <v>58</v>
      </c>
      <c r="AL677" s="5">
        <v>50</v>
      </c>
      <c r="AM677" s="5">
        <v>50</v>
      </c>
      <c r="AN677" s="5">
        <f t="shared" si="108"/>
        <v>211</v>
      </c>
      <c r="AO677" s="5">
        <f t="shared" si="109"/>
        <v>52.75</v>
      </c>
      <c r="AP677" s="73"/>
      <c r="AQ677" s="111">
        <f>AVERAGE(Table6[[#This Row],[CA1_Average]],Table6[[#This Row],[CA2_Average]],Table6[[#This Row],[MID_Average]],Table6[[#This Row],[CA3_Average]])</f>
        <v>66.25</v>
      </c>
    </row>
    <row r="678" spans="1:43" ht="30">
      <c r="A678" s="99" t="s">
        <v>1361</v>
      </c>
      <c r="B678" s="82" t="s">
        <v>1362</v>
      </c>
      <c r="C678" s="4" t="s">
        <v>11</v>
      </c>
      <c r="D678" s="4" t="s">
        <v>4227</v>
      </c>
      <c r="E678" s="5">
        <v>11102586</v>
      </c>
      <c r="F678" s="5">
        <v>7241469501</v>
      </c>
      <c r="G678" s="83" t="s">
        <v>4228</v>
      </c>
      <c r="H678" s="6">
        <v>8</v>
      </c>
      <c r="I678" s="84">
        <v>300</v>
      </c>
      <c r="J678" s="79">
        <v>236</v>
      </c>
      <c r="K678" s="85">
        <v>0.79</v>
      </c>
      <c r="L678" s="11">
        <v>75000</v>
      </c>
      <c r="M678" s="5">
        <v>64516</v>
      </c>
      <c r="N678" s="12">
        <f t="shared" si="100"/>
        <v>65000</v>
      </c>
      <c r="O678" s="12">
        <f t="shared" si="101"/>
        <v>10000</v>
      </c>
      <c r="P678" s="4" t="s">
        <v>1834</v>
      </c>
      <c r="Q678" s="4" t="s">
        <v>2630</v>
      </c>
      <c r="R678" s="5">
        <v>40</v>
      </c>
      <c r="S678" s="5">
        <v>87</v>
      </c>
      <c r="T678" s="5">
        <v>93</v>
      </c>
      <c r="U678" s="5">
        <v>83</v>
      </c>
      <c r="V678" s="5">
        <f t="shared" si="102"/>
        <v>303</v>
      </c>
      <c r="W678" s="5">
        <f t="shared" si="103"/>
        <v>75.75</v>
      </c>
      <c r="X678" s="5">
        <v>96</v>
      </c>
      <c r="Y678" s="5">
        <v>52</v>
      </c>
      <c r="Z678" s="5">
        <v>55</v>
      </c>
      <c r="AA678" s="5">
        <v>83</v>
      </c>
      <c r="AB678" s="5">
        <f t="shared" si="104"/>
        <v>286</v>
      </c>
      <c r="AC678" s="5">
        <f t="shared" si="105"/>
        <v>71.5</v>
      </c>
      <c r="AD678" s="5">
        <v>35</v>
      </c>
      <c r="AE678" s="5">
        <v>78</v>
      </c>
      <c r="AF678" s="5">
        <v>40</v>
      </c>
      <c r="AG678" s="5">
        <v>92</v>
      </c>
      <c r="AH678" s="5">
        <f t="shared" si="106"/>
        <v>245</v>
      </c>
      <c r="AI678" s="5">
        <f t="shared" si="107"/>
        <v>61.25</v>
      </c>
      <c r="AJ678" s="5">
        <v>41</v>
      </c>
      <c r="AK678" s="5">
        <v>76</v>
      </c>
      <c r="AL678" s="5">
        <v>43</v>
      </c>
      <c r="AM678" s="5">
        <v>88</v>
      </c>
      <c r="AN678" s="5">
        <f t="shared" si="108"/>
        <v>248</v>
      </c>
      <c r="AO678" s="5">
        <f t="shared" si="109"/>
        <v>62</v>
      </c>
      <c r="AP678" s="73"/>
      <c r="AQ678" s="111">
        <f>AVERAGE(Table6[[#This Row],[CA1_Average]],Table6[[#This Row],[CA2_Average]],Table6[[#This Row],[MID_Average]],Table6[[#This Row],[CA3_Average]])</f>
        <v>67.625</v>
      </c>
    </row>
    <row r="679" spans="1:43" ht="30">
      <c r="A679" s="99" t="s">
        <v>1363</v>
      </c>
      <c r="B679" s="82" t="s">
        <v>1364</v>
      </c>
      <c r="C679" s="4" t="s">
        <v>14</v>
      </c>
      <c r="D679" s="4" t="s">
        <v>4229</v>
      </c>
      <c r="E679" s="5">
        <v>11100649</v>
      </c>
      <c r="F679" s="5">
        <v>7244907823</v>
      </c>
      <c r="G679" s="83" t="s">
        <v>4230</v>
      </c>
      <c r="H679" s="6">
        <v>8</v>
      </c>
      <c r="I679" s="84">
        <v>300</v>
      </c>
      <c r="J679" s="79">
        <v>251</v>
      </c>
      <c r="K679" s="85">
        <v>0.84</v>
      </c>
      <c r="L679" s="11">
        <v>75000</v>
      </c>
      <c r="M679" s="5">
        <v>68177</v>
      </c>
      <c r="N679" s="12">
        <f t="shared" si="100"/>
        <v>68500</v>
      </c>
      <c r="O679" s="12">
        <f t="shared" si="101"/>
        <v>6500</v>
      </c>
      <c r="P679" s="4" t="s">
        <v>2105</v>
      </c>
      <c r="Q679" s="4" t="s">
        <v>2631</v>
      </c>
      <c r="R679" s="5">
        <v>54</v>
      </c>
      <c r="S679" s="5">
        <v>60</v>
      </c>
      <c r="T679" s="5">
        <v>40</v>
      </c>
      <c r="U679" s="5">
        <v>67</v>
      </c>
      <c r="V679" s="5">
        <f t="shared" si="102"/>
        <v>221</v>
      </c>
      <c r="W679" s="5">
        <f t="shared" si="103"/>
        <v>55.25</v>
      </c>
      <c r="X679" s="5">
        <v>57</v>
      </c>
      <c r="Y679" s="5">
        <v>63</v>
      </c>
      <c r="Z679" s="5">
        <v>66</v>
      </c>
      <c r="AA679" s="5">
        <v>86</v>
      </c>
      <c r="AB679" s="5">
        <f t="shared" si="104"/>
        <v>272</v>
      </c>
      <c r="AC679" s="5">
        <f t="shared" si="105"/>
        <v>68</v>
      </c>
      <c r="AD679" s="5">
        <v>38</v>
      </c>
      <c r="AE679" s="5">
        <v>86</v>
      </c>
      <c r="AF679" s="5">
        <v>68</v>
      </c>
      <c r="AG679" s="5">
        <v>70</v>
      </c>
      <c r="AH679" s="5">
        <f t="shared" si="106"/>
        <v>262</v>
      </c>
      <c r="AI679" s="5">
        <f t="shared" si="107"/>
        <v>65.5</v>
      </c>
      <c r="AJ679" s="5">
        <v>51</v>
      </c>
      <c r="AK679" s="5">
        <v>88</v>
      </c>
      <c r="AL679" s="5">
        <v>95</v>
      </c>
      <c r="AM679" s="5">
        <v>44</v>
      </c>
      <c r="AN679" s="5">
        <f t="shared" si="108"/>
        <v>278</v>
      </c>
      <c r="AO679" s="5">
        <f t="shared" si="109"/>
        <v>69.5</v>
      </c>
      <c r="AP679" s="73"/>
      <c r="AQ679" s="111">
        <f>AVERAGE(Table6[[#This Row],[CA1_Average]],Table6[[#This Row],[CA2_Average]],Table6[[#This Row],[MID_Average]],Table6[[#This Row],[CA3_Average]])</f>
        <v>64.5625</v>
      </c>
    </row>
    <row r="680" spans="1:43" ht="30">
      <c r="A680" s="99" t="s">
        <v>1365</v>
      </c>
      <c r="B680" s="82" t="s">
        <v>1366</v>
      </c>
      <c r="C680" s="4" t="s">
        <v>14</v>
      </c>
      <c r="D680" s="4" t="s">
        <v>4231</v>
      </c>
      <c r="E680" s="5">
        <v>11109576</v>
      </c>
      <c r="F680" s="5">
        <v>7246971214</v>
      </c>
      <c r="G680" s="83" t="s">
        <v>4232</v>
      </c>
      <c r="H680" s="6">
        <v>8</v>
      </c>
      <c r="I680" s="84">
        <v>300</v>
      </c>
      <c r="J680" s="79">
        <v>244</v>
      </c>
      <c r="K680" s="85">
        <v>0.81</v>
      </c>
      <c r="L680" s="11">
        <v>75000</v>
      </c>
      <c r="M680" s="5">
        <v>70717</v>
      </c>
      <c r="N680" s="12">
        <f t="shared" si="100"/>
        <v>71000</v>
      </c>
      <c r="O680" s="12">
        <f t="shared" si="101"/>
        <v>4000</v>
      </c>
      <c r="P680" s="4" t="s">
        <v>1888</v>
      </c>
      <c r="Q680" s="4" t="s">
        <v>2632</v>
      </c>
      <c r="R680" s="5">
        <v>39</v>
      </c>
      <c r="S680" s="5">
        <v>59</v>
      </c>
      <c r="T680" s="5">
        <v>73</v>
      </c>
      <c r="U680" s="5">
        <v>95</v>
      </c>
      <c r="V680" s="5">
        <f t="shared" si="102"/>
        <v>266</v>
      </c>
      <c r="W680" s="5">
        <f t="shared" si="103"/>
        <v>66.5</v>
      </c>
      <c r="X680" s="5">
        <v>38</v>
      </c>
      <c r="Y680" s="5">
        <v>39</v>
      </c>
      <c r="Z680" s="5">
        <v>39</v>
      </c>
      <c r="AA680" s="5">
        <v>96</v>
      </c>
      <c r="AB680" s="5">
        <f t="shared" si="104"/>
        <v>212</v>
      </c>
      <c r="AC680" s="5">
        <f t="shared" si="105"/>
        <v>53</v>
      </c>
      <c r="AD680" s="5">
        <v>78</v>
      </c>
      <c r="AE680" s="5">
        <v>47</v>
      </c>
      <c r="AF680" s="5">
        <v>81</v>
      </c>
      <c r="AG680" s="5">
        <v>38</v>
      </c>
      <c r="AH680" s="5">
        <f t="shared" si="106"/>
        <v>244</v>
      </c>
      <c r="AI680" s="5">
        <f t="shared" si="107"/>
        <v>61</v>
      </c>
      <c r="AJ680" s="5">
        <v>49</v>
      </c>
      <c r="AK680" s="5">
        <v>45</v>
      </c>
      <c r="AL680" s="5">
        <v>57</v>
      </c>
      <c r="AM680" s="5">
        <v>51</v>
      </c>
      <c r="AN680" s="5">
        <f t="shared" si="108"/>
        <v>202</v>
      </c>
      <c r="AO680" s="5">
        <f t="shared" si="109"/>
        <v>50.5</v>
      </c>
      <c r="AP680" s="73"/>
      <c r="AQ680" s="111">
        <f>AVERAGE(Table6[[#This Row],[CA1_Average]],Table6[[#This Row],[CA2_Average]],Table6[[#This Row],[MID_Average]],Table6[[#This Row],[CA3_Average]])</f>
        <v>57.75</v>
      </c>
    </row>
    <row r="681" spans="1:43" ht="30">
      <c r="A681" s="99" t="s">
        <v>1367</v>
      </c>
      <c r="B681" s="82" t="s">
        <v>1368</v>
      </c>
      <c r="C681" s="4" t="s">
        <v>14</v>
      </c>
      <c r="D681" s="4" t="s">
        <v>4233</v>
      </c>
      <c r="E681" s="5">
        <v>11101013</v>
      </c>
      <c r="F681" s="5">
        <v>7248759695</v>
      </c>
      <c r="G681" s="83" t="s">
        <v>4234</v>
      </c>
      <c r="H681" s="6">
        <v>8</v>
      </c>
      <c r="I681" s="84">
        <v>300</v>
      </c>
      <c r="J681" s="79">
        <v>192</v>
      </c>
      <c r="K681" s="85">
        <v>0.64</v>
      </c>
      <c r="L681" s="11">
        <v>75000</v>
      </c>
      <c r="M681" s="5">
        <v>67005</v>
      </c>
      <c r="N681" s="12">
        <f t="shared" si="100"/>
        <v>67500</v>
      </c>
      <c r="O681" s="12">
        <f t="shared" si="101"/>
        <v>7500</v>
      </c>
      <c r="P681" s="4" t="s">
        <v>1844</v>
      </c>
      <c r="Q681" s="4" t="s">
        <v>2633</v>
      </c>
      <c r="R681" s="5">
        <v>40</v>
      </c>
      <c r="S681" s="5">
        <v>43</v>
      </c>
      <c r="T681" s="5">
        <v>67</v>
      </c>
      <c r="U681" s="5">
        <v>91</v>
      </c>
      <c r="V681" s="5">
        <f t="shared" si="102"/>
        <v>241</v>
      </c>
      <c r="W681" s="5">
        <f t="shared" si="103"/>
        <v>60.25</v>
      </c>
      <c r="X681" s="5">
        <v>84</v>
      </c>
      <c r="Y681" s="5">
        <v>76</v>
      </c>
      <c r="Z681" s="5">
        <v>42</v>
      </c>
      <c r="AA681" s="5">
        <v>76</v>
      </c>
      <c r="AB681" s="5">
        <f t="shared" si="104"/>
        <v>278</v>
      </c>
      <c r="AC681" s="5">
        <f t="shared" si="105"/>
        <v>69.5</v>
      </c>
      <c r="AD681" s="5">
        <v>92</v>
      </c>
      <c r="AE681" s="5">
        <v>67</v>
      </c>
      <c r="AF681" s="5">
        <v>37</v>
      </c>
      <c r="AG681" s="5">
        <v>77</v>
      </c>
      <c r="AH681" s="5">
        <f t="shared" si="106"/>
        <v>273</v>
      </c>
      <c r="AI681" s="5">
        <f t="shared" si="107"/>
        <v>68.25</v>
      </c>
      <c r="AJ681" s="5">
        <v>61</v>
      </c>
      <c r="AK681" s="5">
        <v>79</v>
      </c>
      <c r="AL681" s="5">
        <v>35</v>
      </c>
      <c r="AM681" s="5">
        <v>79</v>
      </c>
      <c r="AN681" s="5">
        <f t="shared" si="108"/>
        <v>254</v>
      </c>
      <c r="AO681" s="5">
        <f t="shared" si="109"/>
        <v>63.5</v>
      </c>
      <c r="AP681" s="73"/>
      <c r="AQ681" s="111">
        <f>AVERAGE(Table6[[#This Row],[CA1_Average]],Table6[[#This Row],[CA2_Average]],Table6[[#This Row],[MID_Average]],Table6[[#This Row],[CA3_Average]])</f>
        <v>65.375</v>
      </c>
    </row>
    <row r="682" spans="1:43" ht="30">
      <c r="A682" s="99" t="s">
        <v>1369</v>
      </c>
      <c r="B682" s="82" t="s">
        <v>1370</v>
      </c>
      <c r="C682" s="4" t="s">
        <v>14</v>
      </c>
      <c r="D682" s="4" t="s">
        <v>4235</v>
      </c>
      <c r="E682" s="5">
        <v>11104446</v>
      </c>
      <c r="F682" s="5">
        <v>7269044141</v>
      </c>
      <c r="G682" s="83" t="s">
        <v>4236</v>
      </c>
      <c r="H682" s="6">
        <v>8</v>
      </c>
      <c r="I682" s="84">
        <v>300</v>
      </c>
      <c r="J682" s="79">
        <v>233</v>
      </c>
      <c r="K682" s="85">
        <v>0.78</v>
      </c>
      <c r="L682" s="11">
        <v>75000</v>
      </c>
      <c r="M682" s="5">
        <v>66609</v>
      </c>
      <c r="N682" s="12">
        <f t="shared" si="100"/>
        <v>67000</v>
      </c>
      <c r="O682" s="12">
        <f t="shared" si="101"/>
        <v>8000</v>
      </c>
      <c r="P682" s="4" t="s">
        <v>2145</v>
      </c>
      <c r="Q682" s="4" t="s">
        <v>2634</v>
      </c>
      <c r="R682" s="5">
        <v>88</v>
      </c>
      <c r="S682" s="5">
        <v>90</v>
      </c>
      <c r="T682" s="5">
        <v>85</v>
      </c>
      <c r="U682" s="5">
        <v>90</v>
      </c>
      <c r="V682" s="5">
        <f t="shared" si="102"/>
        <v>353</v>
      </c>
      <c r="W682" s="5">
        <f t="shared" si="103"/>
        <v>88.25</v>
      </c>
      <c r="X682" s="5">
        <v>58</v>
      </c>
      <c r="Y682" s="5">
        <v>67</v>
      </c>
      <c r="Z682" s="5">
        <v>40</v>
      </c>
      <c r="AA682" s="5">
        <v>42</v>
      </c>
      <c r="AB682" s="5">
        <f t="shared" si="104"/>
        <v>207</v>
      </c>
      <c r="AC682" s="5">
        <f t="shared" si="105"/>
        <v>51.75</v>
      </c>
      <c r="AD682" s="5">
        <v>41</v>
      </c>
      <c r="AE682" s="5">
        <v>77</v>
      </c>
      <c r="AF682" s="5">
        <v>45</v>
      </c>
      <c r="AG682" s="5">
        <v>87</v>
      </c>
      <c r="AH682" s="5">
        <f t="shared" si="106"/>
        <v>250</v>
      </c>
      <c r="AI682" s="5">
        <f t="shared" si="107"/>
        <v>62.5</v>
      </c>
      <c r="AJ682" s="5">
        <v>68</v>
      </c>
      <c r="AK682" s="5">
        <v>74</v>
      </c>
      <c r="AL682" s="5">
        <v>38</v>
      </c>
      <c r="AM682" s="5">
        <v>43</v>
      </c>
      <c r="AN682" s="5">
        <f t="shared" si="108"/>
        <v>223</v>
      </c>
      <c r="AO682" s="5">
        <f t="shared" si="109"/>
        <v>55.75</v>
      </c>
      <c r="AP682" s="73"/>
      <c r="AQ682" s="111">
        <f>AVERAGE(Table6[[#This Row],[CA1_Average]],Table6[[#This Row],[CA2_Average]],Table6[[#This Row],[MID_Average]],Table6[[#This Row],[CA3_Average]])</f>
        <v>64.5625</v>
      </c>
    </row>
    <row r="683" spans="1:43" ht="30">
      <c r="A683" s="99" t="s">
        <v>1371</v>
      </c>
      <c r="B683" s="82" t="s">
        <v>1372</v>
      </c>
      <c r="C683" s="4" t="s">
        <v>11</v>
      </c>
      <c r="D683" s="4" t="s">
        <v>4237</v>
      </c>
      <c r="E683" s="5">
        <v>11109443</v>
      </c>
      <c r="F683" s="5">
        <v>7275894502</v>
      </c>
      <c r="G683" s="83" t="s">
        <v>4238</v>
      </c>
      <c r="H683" s="6">
        <v>8</v>
      </c>
      <c r="I683" s="84">
        <v>300</v>
      </c>
      <c r="J683" s="79">
        <v>241</v>
      </c>
      <c r="K683" s="86">
        <v>0.8</v>
      </c>
      <c r="L683" s="11">
        <v>75000</v>
      </c>
      <c r="M683" s="5">
        <v>62639</v>
      </c>
      <c r="N683" s="12">
        <f t="shared" si="100"/>
        <v>63000</v>
      </c>
      <c r="O683" s="12">
        <f t="shared" si="101"/>
        <v>12000</v>
      </c>
      <c r="P683" s="4" t="s">
        <v>1893</v>
      </c>
      <c r="Q683" s="4" t="s">
        <v>2635</v>
      </c>
      <c r="R683" s="5">
        <v>52</v>
      </c>
      <c r="S683" s="5">
        <v>59</v>
      </c>
      <c r="T683" s="5">
        <v>59</v>
      </c>
      <c r="U683" s="5">
        <v>36</v>
      </c>
      <c r="V683" s="5">
        <f t="shared" si="102"/>
        <v>206</v>
      </c>
      <c r="W683" s="5">
        <f t="shared" si="103"/>
        <v>51.5</v>
      </c>
      <c r="X683" s="5">
        <v>94</v>
      </c>
      <c r="Y683" s="5">
        <v>58</v>
      </c>
      <c r="Z683" s="5">
        <v>86</v>
      </c>
      <c r="AA683" s="5">
        <v>43</v>
      </c>
      <c r="AB683" s="5">
        <f t="shared" si="104"/>
        <v>281</v>
      </c>
      <c r="AC683" s="5">
        <f t="shared" si="105"/>
        <v>70.25</v>
      </c>
      <c r="AD683" s="5">
        <v>61</v>
      </c>
      <c r="AE683" s="5">
        <v>71</v>
      </c>
      <c r="AF683" s="5">
        <v>50</v>
      </c>
      <c r="AG683" s="5">
        <v>82</v>
      </c>
      <c r="AH683" s="5">
        <f t="shared" si="106"/>
        <v>264</v>
      </c>
      <c r="AI683" s="5">
        <f t="shared" si="107"/>
        <v>66</v>
      </c>
      <c r="AJ683" s="5">
        <v>91</v>
      </c>
      <c r="AK683" s="5">
        <v>52</v>
      </c>
      <c r="AL683" s="5">
        <v>67</v>
      </c>
      <c r="AM683" s="5">
        <v>61</v>
      </c>
      <c r="AN683" s="5">
        <f t="shared" si="108"/>
        <v>271</v>
      </c>
      <c r="AO683" s="5">
        <f t="shared" si="109"/>
        <v>67.75</v>
      </c>
      <c r="AP683" s="73"/>
      <c r="AQ683" s="111">
        <f>AVERAGE(Table6[[#This Row],[CA1_Average]],Table6[[#This Row],[CA2_Average]],Table6[[#This Row],[MID_Average]],Table6[[#This Row],[CA3_Average]])</f>
        <v>63.875</v>
      </c>
    </row>
    <row r="684" spans="1:43" ht="30">
      <c r="A684" s="99" t="s">
        <v>1373</v>
      </c>
      <c r="B684" s="82" t="s">
        <v>1374</v>
      </c>
      <c r="C684" s="4" t="s">
        <v>14</v>
      </c>
      <c r="D684" s="4" t="s">
        <v>4239</v>
      </c>
      <c r="E684" s="5">
        <v>11103842</v>
      </c>
      <c r="F684" s="5">
        <v>7278929319</v>
      </c>
      <c r="G684" s="83" t="s">
        <v>4240</v>
      </c>
      <c r="H684" s="6">
        <v>8</v>
      </c>
      <c r="I684" s="84">
        <v>300</v>
      </c>
      <c r="J684" s="79">
        <v>283</v>
      </c>
      <c r="K684" s="85">
        <v>0.94</v>
      </c>
      <c r="L684" s="11">
        <v>75000</v>
      </c>
      <c r="M684" s="5">
        <v>68838</v>
      </c>
      <c r="N684" s="12">
        <f t="shared" si="100"/>
        <v>69000</v>
      </c>
      <c r="O684" s="12">
        <f t="shared" si="101"/>
        <v>6000</v>
      </c>
      <c r="P684" s="4" t="s">
        <v>1848</v>
      </c>
      <c r="Q684" s="4" t="s">
        <v>2636</v>
      </c>
      <c r="R684" s="5">
        <v>61</v>
      </c>
      <c r="S684" s="5">
        <v>89</v>
      </c>
      <c r="T684" s="5">
        <v>85</v>
      </c>
      <c r="U684" s="5">
        <v>84</v>
      </c>
      <c r="V684" s="5">
        <f t="shared" si="102"/>
        <v>319</v>
      </c>
      <c r="W684" s="5">
        <f t="shared" si="103"/>
        <v>79.75</v>
      </c>
      <c r="X684" s="5">
        <v>66</v>
      </c>
      <c r="Y684" s="5">
        <v>38</v>
      </c>
      <c r="Z684" s="5">
        <v>64</v>
      </c>
      <c r="AA684" s="5">
        <v>64</v>
      </c>
      <c r="AB684" s="5">
        <f t="shared" si="104"/>
        <v>232</v>
      </c>
      <c r="AC684" s="5">
        <f t="shared" si="105"/>
        <v>58</v>
      </c>
      <c r="AD684" s="5">
        <v>45</v>
      </c>
      <c r="AE684" s="5">
        <v>39</v>
      </c>
      <c r="AF684" s="5">
        <v>48</v>
      </c>
      <c r="AG684" s="5">
        <v>35</v>
      </c>
      <c r="AH684" s="5">
        <f t="shared" si="106"/>
        <v>167</v>
      </c>
      <c r="AI684" s="5">
        <f t="shared" si="107"/>
        <v>41.75</v>
      </c>
      <c r="AJ684" s="5">
        <v>75</v>
      </c>
      <c r="AK684" s="5">
        <v>61</v>
      </c>
      <c r="AL684" s="5">
        <v>94</v>
      </c>
      <c r="AM684" s="5">
        <v>99</v>
      </c>
      <c r="AN684" s="5">
        <f t="shared" si="108"/>
        <v>329</v>
      </c>
      <c r="AO684" s="5">
        <f t="shared" si="109"/>
        <v>82.25</v>
      </c>
      <c r="AP684" s="73"/>
      <c r="AQ684" s="111">
        <f>AVERAGE(Table6[[#This Row],[CA1_Average]],Table6[[#This Row],[CA2_Average]],Table6[[#This Row],[MID_Average]],Table6[[#This Row],[CA3_Average]])</f>
        <v>65.4375</v>
      </c>
    </row>
    <row r="685" spans="1:43" ht="30">
      <c r="A685" s="99" t="s">
        <v>1375</v>
      </c>
      <c r="B685" s="82" t="s">
        <v>1376</v>
      </c>
      <c r="C685" s="4" t="s">
        <v>14</v>
      </c>
      <c r="D685" s="4" t="s">
        <v>4241</v>
      </c>
      <c r="E685" s="5">
        <v>11105377</v>
      </c>
      <c r="F685" s="5">
        <v>7284979374</v>
      </c>
      <c r="G685" s="83" t="s">
        <v>4242</v>
      </c>
      <c r="H685" s="6">
        <v>8</v>
      </c>
      <c r="I685" s="84">
        <v>300</v>
      </c>
      <c r="J685" s="79">
        <v>198</v>
      </c>
      <c r="K685" s="85">
        <v>0.66</v>
      </c>
      <c r="L685" s="11">
        <v>75000</v>
      </c>
      <c r="M685" s="5">
        <v>69869</v>
      </c>
      <c r="N685" s="12">
        <f t="shared" si="100"/>
        <v>70000</v>
      </c>
      <c r="O685" s="12">
        <f t="shared" si="101"/>
        <v>5000</v>
      </c>
      <c r="P685" s="4" t="s">
        <v>1850</v>
      </c>
      <c r="Q685" s="4" t="s">
        <v>2637</v>
      </c>
      <c r="R685" s="5">
        <v>76</v>
      </c>
      <c r="S685" s="5">
        <v>62</v>
      </c>
      <c r="T685" s="5">
        <v>38</v>
      </c>
      <c r="U685" s="5">
        <v>77</v>
      </c>
      <c r="V685" s="5">
        <f t="shared" si="102"/>
        <v>253</v>
      </c>
      <c r="W685" s="5">
        <f t="shared" si="103"/>
        <v>63.25</v>
      </c>
      <c r="X685" s="5">
        <v>44</v>
      </c>
      <c r="Y685" s="5">
        <v>45</v>
      </c>
      <c r="Z685" s="5">
        <v>66</v>
      </c>
      <c r="AA685" s="5">
        <v>53</v>
      </c>
      <c r="AB685" s="5">
        <f t="shared" si="104"/>
        <v>208</v>
      </c>
      <c r="AC685" s="5">
        <f t="shared" si="105"/>
        <v>52</v>
      </c>
      <c r="AD685" s="5">
        <v>69</v>
      </c>
      <c r="AE685" s="5">
        <v>86</v>
      </c>
      <c r="AF685" s="5">
        <v>81</v>
      </c>
      <c r="AG685" s="5">
        <v>39</v>
      </c>
      <c r="AH685" s="5">
        <f t="shared" si="106"/>
        <v>275</v>
      </c>
      <c r="AI685" s="5">
        <f t="shared" si="107"/>
        <v>68.75</v>
      </c>
      <c r="AJ685" s="5">
        <v>47</v>
      </c>
      <c r="AK685" s="5">
        <v>54</v>
      </c>
      <c r="AL685" s="5">
        <v>78</v>
      </c>
      <c r="AM685" s="5">
        <v>43</v>
      </c>
      <c r="AN685" s="5">
        <f t="shared" si="108"/>
        <v>222</v>
      </c>
      <c r="AO685" s="5">
        <f t="shared" si="109"/>
        <v>55.5</v>
      </c>
      <c r="AP685" s="73"/>
      <c r="AQ685" s="111">
        <f>AVERAGE(Table6[[#This Row],[CA1_Average]],Table6[[#This Row],[CA2_Average]],Table6[[#This Row],[MID_Average]],Table6[[#This Row],[CA3_Average]])</f>
        <v>59.875</v>
      </c>
    </row>
    <row r="686" spans="1:43" ht="30">
      <c r="A686" s="99" t="s">
        <v>1377</v>
      </c>
      <c r="B686" s="82" t="s">
        <v>1378</v>
      </c>
      <c r="C686" s="4" t="s">
        <v>14</v>
      </c>
      <c r="D686" s="4" t="s">
        <v>4243</v>
      </c>
      <c r="E686" s="5">
        <v>11103329</v>
      </c>
      <c r="F686" s="5">
        <v>7296880515</v>
      </c>
      <c r="G686" s="83" t="s">
        <v>4244</v>
      </c>
      <c r="H686" s="6">
        <v>8</v>
      </c>
      <c r="I686" s="84">
        <v>300</v>
      </c>
      <c r="J686" s="79">
        <v>284</v>
      </c>
      <c r="K686" s="85">
        <v>0.95</v>
      </c>
      <c r="L686" s="11">
        <v>75000</v>
      </c>
      <c r="M686" s="5">
        <v>70226</v>
      </c>
      <c r="N686" s="12">
        <f t="shared" si="100"/>
        <v>70500</v>
      </c>
      <c r="O686" s="12">
        <f t="shared" si="101"/>
        <v>4500</v>
      </c>
      <c r="P686" s="4" t="s">
        <v>1852</v>
      </c>
      <c r="Q686" s="4" t="s">
        <v>2638</v>
      </c>
      <c r="R686" s="5">
        <v>92</v>
      </c>
      <c r="S686" s="5">
        <v>37</v>
      </c>
      <c r="T686" s="5">
        <v>47</v>
      </c>
      <c r="U686" s="5">
        <v>47</v>
      </c>
      <c r="V686" s="5">
        <f t="shared" si="102"/>
        <v>223</v>
      </c>
      <c r="W686" s="5">
        <f t="shared" si="103"/>
        <v>55.75</v>
      </c>
      <c r="X686" s="5">
        <v>89</v>
      </c>
      <c r="Y686" s="5">
        <v>35</v>
      </c>
      <c r="Z686" s="5">
        <v>82</v>
      </c>
      <c r="AA686" s="5">
        <v>54</v>
      </c>
      <c r="AB686" s="5">
        <f t="shared" si="104"/>
        <v>260</v>
      </c>
      <c r="AC686" s="5">
        <f t="shared" si="105"/>
        <v>65</v>
      </c>
      <c r="AD686" s="5">
        <v>89</v>
      </c>
      <c r="AE686" s="5">
        <v>90</v>
      </c>
      <c r="AF686" s="5">
        <v>69</v>
      </c>
      <c r="AG686" s="5">
        <v>83</v>
      </c>
      <c r="AH686" s="5">
        <f t="shared" si="106"/>
        <v>331</v>
      </c>
      <c r="AI686" s="5">
        <f t="shared" si="107"/>
        <v>82.75</v>
      </c>
      <c r="AJ686" s="5">
        <v>55</v>
      </c>
      <c r="AK686" s="5">
        <v>57</v>
      </c>
      <c r="AL686" s="5">
        <v>71</v>
      </c>
      <c r="AM686" s="5">
        <v>39</v>
      </c>
      <c r="AN686" s="5">
        <f t="shared" si="108"/>
        <v>222</v>
      </c>
      <c r="AO686" s="5">
        <f t="shared" si="109"/>
        <v>55.5</v>
      </c>
      <c r="AP686" s="73"/>
      <c r="AQ686" s="111">
        <f>AVERAGE(Table6[[#This Row],[CA1_Average]],Table6[[#This Row],[CA2_Average]],Table6[[#This Row],[MID_Average]],Table6[[#This Row],[CA3_Average]])</f>
        <v>64.75</v>
      </c>
    </row>
    <row r="687" spans="1:43" ht="30">
      <c r="A687" s="99" t="s">
        <v>1379</v>
      </c>
      <c r="B687" s="82" t="s">
        <v>1380</v>
      </c>
      <c r="C687" s="4" t="s">
        <v>11</v>
      </c>
      <c r="D687" s="4" t="s">
        <v>4245</v>
      </c>
      <c r="E687" s="5">
        <v>11109134</v>
      </c>
      <c r="F687" s="5">
        <v>7307681586</v>
      </c>
      <c r="G687" s="83" t="s">
        <v>4246</v>
      </c>
      <c r="H687" s="6">
        <v>8</v>
      </c>
      <c r="I687" s="84">
        <v>300</v>
      </c>
      <c r="J687" s="79">
        <v>275</v>
      </c>
      <c r="K687" s="85">
        <v>0.92</v>
      </c>
      <c r="L687" s="11">
        <v>75000</v>
      </c>
      <c r="M687" s="5">
        <v>61512</v>
      </c>
      <c r="N687" s="12">
        <f t="shared" si="100"/>
        <v>62000</v>
      </c>
      <c r="O687" s="12">
        <f t="shared" si="101"/>
        <v>13000</v>
      </c>
      <c r="P687" s="4" t="s">
        <v>2045</v>
      </c>
      <c r="Q687" s="4" t="s">
        <v>2639</v>
      </c>
      <c r="R687" s="5">
        <v>42</v>
      </c>
      <c r="S687" s="5">
        <v>91</v>
      </c>
      <c r="T687" s="5">
        <v>76</v>
      </c>
      <c r="U687" s="5">
        <v>48</v>
      </c>
      <c r="V687" s="5">
        <f t="shared" si="102"/>
        <v>257</v>
      </c>
      <c r="W687" s="5">
        <f t="shared" si="103"/>
        <v>64.25</v>
      </c>
      <c r="X687" s="5">
        <v>95</v>
      </c>
      <c r="Y687" s="5">
        <v>40</v>
      </c>
      <c r="Z687" s="5">
        <v>44</v>
      </c>
      <c r="AA687" s="5">
        <v>90</v>
      </c>
      <c r="AB687" s="5">
        <f t="shared" si="104"/>
        <v>269</v>
      </c>
      <c r="AC687" s="5">
        <f t="shared" si="105"/>
        <v>67.25</v>
      </c>
      <c r="AD687" s="5">
        <v>64</v>
      </c>
      <c r="AE687" s="5">
        <v>45</v>
      </c>
      <c r="AF687" s="5">
        <v>82</v>
      </c>
      <c r="AG687" s="5">
        <v>70</v>
      </c>
      <c r="AH687" s="5">
        <f t="shared" si="106"/>
        <v>261</v>
      </c>
      <c r="AI687" s="5">
        <f t="shared" si="107"/>
        <v>65.25</v>
      </c>
      <c r="AJ687" s="5">
        <v>76</v>
      </c>
      <c r="AK687" s="5">
        <v>41</v>
      </c>
      <c r="AL687" s="5">
        <v>78</v>
      </c>
      <c r="AM687" s="5">
        <v>72</v>
      </c>
      <c r="AN687" s="5">
        <f t="shared" si="108"/>
        <v>267</v>
      </c>
      <c r="AO687" s="5">
        <f t="shared" si="109"/>
        <v>66.75</v>
      </c>
      <c r="AP687" s="73"/>
      <c r="AQ687" s="111">
        <f>AVERAGE(Table6[[#This Row],[CA1_Average]],Table6[[#This Row],[CA2_Average]],Table6[[#This Row],[MID_Average]],Table6[[#This Row],[CA3_Average]])</f>
        <v>65.875</v>
      </c>
    </row>
    <row r="688" spans="1:43" ht="30">
      <c r="A688" s="99" t="s">
        <v>1381</v>
      </c>
      <c r="B688" s="82" t="s">
        <v>1382</v>
      </c>
      <c r="C688" s="4" t="s">
        <v>14</v>
      </c>
      <c r="D688" s="4" t="s">
        <v>4247</v>
      </c>
      <c r="E688" s="5">
        <v>11105143</v>
      </c>
      <c r="F688" s="5">
        <v>7310502358</v>
      </c>
      <c r="G688" s="83" t="s">
        <v>4248</v>
      </c>
      <c r="H688" s="6">
        <v>8</v>
      </c>
      <c r="I688" s="84">
        <v>300</v>
      </c>
      <c r="J688" s="79">
        <v>251</v>
      </c>
      <c r="K688" s="85">
        <v>0.84</v>
      </c>
      <c r="L688" s="11">
        <v>75000</v>
      </c>
      <c r="M688" s="5">
        <v>64900</v>
      </c>
      <c r="N688" s="12">
        <f t="shared" si="100"/>
        <v>65000</v>
      </c>
      <c r="O688" s="12">
        <f t="shared" si="101"/>
        <v>10000</v>
      </c>
      <c r="P688" s="4" t="s">
        <v>2013</v>
      </c>
      <c r="Q688" s="4" t="s">
        <v>2640</v>
      </c>
      <c r="R688" s="5">
        <v>66</v>
      </c>
      <c r="S688" s="5">
        <v>84</v>
      </c>
      <c r="T688" s="5">
        <v>49</v>
      </c>
      <c r="U688" s="5">
        <v>74</v>
      </c>
      <c r="V688" s="5">
        <f t="shared" si="102"/>
        <v>273</v>
      </c>
      <c r="W688" s="5">
        <f t="shared" si="103"/>
        <v>68.25</v>
      </c>
      <c r="X688" s="5">
        <v>81</v>
      </c>
      <c r="Y688" s="5">
        <v>40</v>
      </c>
      <c r="Z688" s="5">
        <v>80</v>
      </c>
      <c r="AA688" s="5">
        <v>75</v>
      </c>
      <c r="AB688" s="5">
        <f t="shared" si="104"/>
        <v>276</v>
      </c>
      <c r="AC688" s="5">
        <f t="shared" si="105"/>
        <v>69</v>
      </c>
      <c r="AD688" s="5">
        <v>45</v>
      </c>
      <c r="AE688" s="5">
        <v>71</v>
      </c>
      <c r="AF688" s="5">
        <v>72</v>
      </c>
      <c r="AG688" s="5">
        <v>97</v>
      </c>
      <c r="AH688" s="5">
        <f t="shared" si="106"/>
        <v>285</v>
      </c>
      <c r="AI688" s="5">
        <f t="shared" si="107"/>
        <v>71.25</v>
      </c>
      <c r="AJ688" s="5">
        <v>79</v>
      </c>
      <c r="AK688" s="5">
        <v>82</v>
      </c>
      <c r="AL688" s="5">
        <v>65</v>
      </c>
      <c r="AM688" s="5">
        <v>45</v>
      </c>
      <c r="AN688" s="5">
        <f t="shared" si="108"/>
        <v>271</v>
      </c>
      <c r="AO688" s="5">
        <f t="shared" si="109"/>
        <v>67.75</v>
      </c>
      <c r="AP688" s="73"/>
      <c r="AQ688" s="111">
        <f>AVERAGE(Table6[[#This Row],[CA1_Average]],Table6[[#This Row],[CA2_Average]],Table6[[#This Row],[MID_Average]],Table6[[#This Row],[CA3_Average]])</f>
        <v>69.0625</v>
      </c>
    </row>
    <row r="689" spans="1:43" ht="30">
      <c r="A689" s="99" t="s">
        <v>1383</v>
      </c>
      <c r="B689" s="82" t="s">
        <v>1384</v>
      </c>
      <c r="C689" s="4" t="s">
        <v>11</v>
      </c>
      <c r="D689" s="4" t="s">
        <v>4249</v>
      </c>
      <c r="E689" s="5">
        <v>11101164</v>
      </c>
      <c r="F689" s="5">
        <v>7355715670</v>
      </c>
      <c r="G689" s="83" t="s">
        <v>4250</v>
      </c>
      <c r="H689" s="6">
        <v>8</v>
      </c>
      <c r="I689" s="84">
        <v>300</v>
      </c>
      <c r="J689" s="79">
        <v>220</v>
      </c>
      <c r="K689" s="85">
        <v>0.73</v>
      </c>
      <c r="L689" s="11">
        <v>75000</v>
      </c>
      <c r="M689" s="5">
        <v>70022</v>
      </c>
      <c r="N689" s="12">
        <f t="shared" si="100"/>
        <v>70500</v>
      </c>
      <c r="O689" s="12">
        <f t="shared" si="101"/>
        <v>4500</v>
      </c>
      <c r="P689" s="4" t="s">
        <v>1858</v>
      </c>
      <c r="Q689" s="4" t="s">
        <v>2641</v>
      </c>
      <c r="R689" s="5">
        <v>89</v>
      </c>
      <c r="S689" s="5">
        <v>49</v>
      </c>
      <c r="T689" s="5">
        <v>53</v>
      </c>
      <c r="U689" s="5">
        <v>58</v>
      </c>
      <c r="V689" s="5">
        <f t="shared" si="102"/>
        <v>249</v>
      </c>
      <c r="W689" s="5">
        <f t="shared" si="103"/>
        <v>62.25</v>
      </c>
      <c r="X689" s="5">
        <v>54</v>
      </c>
      <c r="Y689" s="5">
        <v>66</v>
      </c>
      <c r="Z689" s="5">
        <v>80</v>
      </c>
      <c r="AA689" s="5">
        <v>78</v>
      </c>
      <c r="AB689" s="5">
        <f t="shared" si="104"/>
        <v>278</v>
      </c>
      <c r="AC689" s="5">
        <f t="shared" si="105"/>
        <v>69.5</v>
      </c>
      <c r="AD689" s="5">
        <v>52</v>
      </c>
      <c r="AE689" s="5">
        <v>53</v>
      </c>
      <c r="AF689" s="5">
        <v>56</v>
      </c>
      <c r="AG689" s="5">
        <v>56</v>
      </c>
      <c r="AH689" s="5">
        <f t="shared" si="106"/>
        <v>217</v>
      </c>
      <c r="AI689" s="5">
        <f t="shared" si="107"/>
        <v>54.25</v>
      </c>
      <c r="AJ689" s="5">
        <v>78</v>
      </c>
      <c r="AK689" s="5">
        <v>64</v>
      </c>
      <c r="AL689" s="5">
        <v>45</v>
      </c>
      <c r="AM689" s="5">
        <v>62</v>
      </c>
      <c r="AN689" s="5">
        <f t="shared" si="108"/>
        <v>249</v>
      </c>
      <c r="AO689" s="5">
        <f t="shared" si="109"/>
        <v>62.25</v>
      </c>
      <c r="AP689" s="73"/>
      <c r="AQ689" s="111">
        <f>AVERAGE(Table6[[#This Row],[CA1_Average]],Table6[[#This Row],[CA2_Average]],Table6[[#This Row],[MID_Average]],Table6[[#This Row],[CA3_Average]])</f>
        <v>62.0625</v>
      </c>
    </row>
    <row r="690" spans="1:43" ht="30">
      <c r="A690" s="99" t="s">
        <v>1385</v>
      </c>
      <c r="B690" s="82" t="s">
        <v>1386</v>
      </c>
      <c r="C690" s="4" t="s">
        <v>11</v>
      </c>
      <c r="D690" s="4" t="s">
        <v>4251</v>
      </c>
      <c r="E690" s="5">
        <v>11106387</v>
      </c>
      <c r="F690" s="5">
        <v>7356901671</v>
      </c>
      <c r="G690" s="83" t="s">
        <v>4252</v>
      </c>
      <c r="H690" s="6">
        <v>8</v>
      </c>
      <c r="I690" s="84">
        <v>300</v>
      </c>
      <c r="J690" s="79">
        <v>196</v>
      </c>
      <c r="K690" s="85">
        <v>0.65</v>
      </c>
      <c r="L690" s="11">
        <v>75000</v>
      </c>
      <c r="M690" s="5">
        <v>66914</v>
      </c>
      <c r="N690" s="12">
        <f t="shared" si="100"/>
        <v>67000</v>
      </c>
      <c r="O690" s="12">
        <f t="shared" si="101"/>
        <v>8000</v>
      </c>
      <c r="P690" s="4" t="s">
        <v>2152</v>
      </c>
      <c r="Q690" s="4" t="s">
        <v>2642</v>
      </c>
      <c r="R690" s="5">
        <v>35</v>
      </c>
      <c r="S690" s="5">
        <v>58</v>
      </c>
      <c r="T690" s="5">
        <v>73</v>
      </c>
      <c r="U690" s="5">
        <v>95</v>
      </c>
      <c r="V690" s="5">
        <f t="shared" si="102"/>
        <v>261</v>
      </c>
      <c r="W690" s="5">
        <f t="shared" si="103"/>
        <v>65.25</v>
      </c>
      <c r="X690" s="5">
        <v>78</v>
      </c>
      <c r="Y690" s="5">
        <v>61</v>
      </c>
      <c r="Z690" s="5">
        <v>54</v>
      </c>
      <c r="AA690" s="5">
        <v>89</v>
      </c>
      <c r="AB690" s="5">
        <f t="shared" si="104"/>
        <v>282</v>
      </c>
      <c r="AC690" s="5">
        <f t="shared" si="105"/>
        <v>70.5</v>
      </c>
      <c r="AD690" s="5">
        <v>89</v>
      </c>
      <c r="AE690" s="5">
        <v>77</v>
      </c>
      <c r="AF690" s="5">
        <v>83</v>
      </c>
      <c r="AG690" s="5">
        <v>49</v>
      </c>
      <c r="AH690" s="5">
        <f t="shared" si="106"/>
        <v>298</v>
      </c>
      <c r="AI690" s="5">
        <f t="shared" si="107"/>
        <v>74.5</v>
      </c>
      <c r="AJ690" s="5">
        <v>55</v>
      </c>
      <c r="AK690" s="5">
        <v>66</v>
      </c>
      <c r="AL690" s="5">
        <v>42</v>
      </c>
      <c r="AM690" s="5">
        <v>56</v>
      </c>
      <c r="AN690" s="5">
        <f t="shared" si="108"/>
        <v>219</v>
      </c>
      <c r="AO690" s="5">
        <f t="shared" si="109"/>
        <v>54.75</v>
      </c>
      <c r="AP690" s="73"/>
      <c r="AQ690" s="111">
        <f>AVERAGE(Table6[[#This Row],[CA1_Average]],Table6[[#This Row],[CA2_Average]],Table6[[#This Row],[MID_Average]],Table6[[#This Row],[CA3_Average]])</f>
        <v>66.25</v>
      </c>
    </row>
    <row r="691" spans="1:43" ht="30">
      <c r="A691" s="99" t="s">
        <v>1387</v>
      </c>
      <c r="B691" s="82" t="s">
        <v>1388</v>
      </c>
      <c r="C691" s="4" t="s">
        <v>11</v>
      </c>
      <c r="D691" s="4" t="s">
        <v>4253</v>
      </c>
      <c r="E691" s="5">
        <v>11102862</v>
      </c>
      <c r="F691" s="5">
        <v>7361725156</v>
      </c>
      <c r="G691" s="83" t="s">
        <v>4254</v>
      </c>
      <c r="H691" s="6">
        <v>8</v>
      </c>
      <c r="I691" s="84">
        <v>300</v>
      </c>
      <c r="J691" s="79">
        <v>221</v>
      </c>
      <c r="K691" s="85">
        <v>0.74</v>
      </c>
      <c r="L691" s="11">
        <v>75000</v>
      </c>
      <c r="M691" s="5">
        <v>70156</v>
      </c>
      <c r="N691" s="12">
        <f t="shared" si="100"/>
        <v>70500</v>
      </c>
      <c r="O691" s="12">
        <f t="shared" si="101"/>
        <v>4500</v>
      </c>
      <c r="P691" s="4" t="s">
        <v>2056</v>
      </c>
      <c r="Q691" s="4" t="s">
        <v>2643</v>
      </c>
      <c r="R691" s="5">
        <v>93</v>
      </c>
      <c r="S691" s="5">
        <v>94</v>
      </c>
      <c r="T691" s="5">
        <v>56</v>
      </c>
      <c r="U691" s="5">
        <v>91</v>
      </c>
      <c r="V691" s="5">
        <f t="shared" si="102"/>
        <v>334</v>
      </c>
      <c r="W691" s="5">
        <f t="shared" si="103"/>
        <v>83.5</v>
      </c>
      <c r="X691" s="5">
        <v>39</v>
      </c>
      <c r="Y691" s="5">
        <v>89</v>
      </c>
      <c r="Z691" s="5">
        <v>52</v>
      </c>
      <c r="AA691" s="5">
        <v>50</v>
      </c>
      <c r="AB691" s="5">
        <f t="shared" si="104"/>
        <v>230</v>
      </c>
      <c r="AC691" s="5">
        <f t="shared" si="105"/>
        <v>57.5</v>
      </c>
      <c r="AD691" s="5">
        <v>50</v>
      </c>
      <c r="AE691" s="5">
        <v>77</v>
      </c>
      <c r="AF691" s="5">
        <v>74</v>
      </c>
      <c r="AG691" s="5">
        <v>97</v>
      </c>
      <c r="AH691" s="5">
        <f t="shared" si="106"/>
        <v>298</v>
      </c>
      <c r="AI691" s="5">
        <f t="shared" si="107"/>
        <v>74.5</v>
      </c>
      <c r="AJ691" s="5">
        <v>93</v>
      </c>
      <c r="AK691" s="5">
        <v>50</v>
      </c>
      <c r="AL691" s="5">
        <v>38</v>
      </c>
      <c r="AM691" s="5">
        <v>67</v>
      </c>
      <c r="AN691" s="5">
        <f t="shared" si="108"/>
        <v>248</v>
      </c>
      <c r="AO691" s="5">
        <f t="shared" si="109"/>
        <v>62</v>
      </c>
      <c r="AP691" s="73"/>
      <c r="AQ691" s="111">
        <f>AVERAGE(Table6[[#This Row],[CA1_Average]],Table6[[#This Row],[CA2_Average]],Table6[[#This Row],[MID_Average]],Table6[[#This Row],[CA3_Average]])</f>
        <v>69.375</v>
      </c>
    </row>
    <row r="692" spans="1:43" ht="30">
      <c r="A692" s="99" t="s">
        <v>1389</v>
      </c>
      <c r="B692" s="82" t="s">
        <v>1390</v>
      </c>
      <c r="C692" s="4" t="s">
        <v>14</v>
      </c>
      <c r="D692" s="4" t="s">
        <v>4255</v>
      </c>
      <c r="E692" s="5">
        <v>11107457</v>
      </c>
      <c r="F692" s="5">
        <v>7372090761</v>
      </c>
      <c r="G692" s="83" t="s">
        <v>4256</v>
      </c>
      <c r="H692" s="6">
        <v>8</v>
      </c>
      <c r="I692" s="84">
        <v>300</v>
      </c>
      <c r="J692" s="79">
        <v>286</v>
      </c>
      <c r="K692" s="85">
        <v>0.95</v>
      </c>
      <c r="L692" s="11">
        <v>75000</v>
      </c>
      <c r="M692" s="5">
        <v>60569</v>
      </c>
      <c r="N692" s="12">
        <f t="shared" si="100"/>
        <v>61000</v>
      </c>
      <c r="O692" s="12">
        <f t="shared" si="101"/>
        <v>14000</v>
      </c>
      <c r="P692" s="4" t="s">
        <v>2125</v>
      </c>
      <c r="Q692" s="4" t="s">
        <v>2644</v>
      </c>
      <c r="R692" s="5">
        <v>94</v>
      </c>
      <c r="S692" s="5">
        <v>65</v>
      </c>
      <c r="T692" s="5">
        <v>53</v>
      </c>
      <c r="U692" s="5">
        <v>95</v>
      </c>
      <c r="V692" s="5">
        <f t="shared" si="102"/>
        <v>307</v>
      </c>
      <c r="W692" s="5">
        <f t="shared" si="103"/>
        <v>76.75</v>
      </c>
      <c r="X692" s="5">
        <v>71</v>
      </c>
      <c r="Y692" s="5">
        <v>92</v>
      </c>
      <c r="Z692" s="5">
        <v>41</v>
      </c>
      <c r="AA692" s="5">
        <v>68</v>
      </c>
      <c r="AB692" s="5">
        <f t="shared" si="104"/>
        <v>272</v>
      </c>
      <c r="AC692" s="5">
        <f t="shared" si="105"/>
        <v>68</v>
      </c>
      <c r="AD692" s="5">
        <v>72</v>
      </c>
      <c r="AE692" s="5">
        <v>99</v>
      </c>
      <c r="AF692" s="5">
        <v>72</v>
      </c>
      <c r="AG692" s="5">
        <v>80</v>
      </c>
      <c r="AH692" s="5">
        <f t="shared" si="106"/>
        <v>323</v>
      </c>
      <c r="AI692" s="5">
        <f t="shared" si="107"/>
        <v>80.75</v>
      </c>
      <c r="AJ692" s="5">
        <v>93</v>
      </c>
      <c r="AK692" s="5">
        <v>79</v>
      </c>
      <c r="AL692" s="5">
        <v>90</v>
      </c>
      <c r="AM692" s="5">
        <v>57</v>
      </c>
      <c r="AN692" s="5">
        <f t="shared" si="108"/>
        <v>319</v>
      </c>
      <c r="AO692" s="5">
        <f t="shared" si="109"/>
        <v>79.75</v>
      </c>
      <c r="AP692" s="73"/>
      <c r="AQ692" s="111">
        <f>AVERAGE(Table6[[#This Row],[CA1_Average]],Table6[[#This Row],[CA2_Average]],Table6[[#This Row],[MID_Average]],Table6[[#This Row],[CA3_Average]])</f>
        <v>76.3125</v>
      </c>
    </row>
    <row r="693" spans="1:43" ht="30">
      <c r="A693" s="99" t="s">
        <v>1391</v>
      </c>
      <c r="B693" s="82" t="s">
        <v>1392</v>
      </c>
      <c r="C693" s="4" t="s">
        <v>14</v>
      </c>
      <c r="D693" s="4" t="s">
        <v>4257</v>
      </c>
      <c r="E693" s="5">
        <v>11102702</v>
      </c>
      <c r="F693" s="5">
        <v>7387169887</v>
      </c>
      <c r="G693" s="83" t="s">
        <v>4258</v>
      </c>
      <c r="H693" s="6">
        <v>8</v>
      </c>
      <c r="I693" s="84">
        <v>300</v>
      </c>
      <c r="J693" s="79">
        <v>264</v>
      </c>
      <c r="K693" s="85">
        <v>0.88</v>
      </c>
      <c r="L693" s="11">
        <v>75000</v>
      </c>
      <c r="M693" s="5">
        <v>60884</v>
      </c>
      <c r="N693" s="12">
        <f t="shared" si="100"/>
        <v>61000</v>
      </c>
      <c r="O693" s="12">
        <f t="shared" si="101"/>
        <v>14000</v>
      </c>
      <c r="P693" s="4" t="s">
        <v>2018</v>
      </c>
      <c r="Q693" s="4" t="s">
        <v>2645</v>
      </c>
      <c r="R693" s="5">
        <v>49</v>
      </c>
      <c r="S693" s="5">
        <v>39</v>
      </c>
      <c r="T693" s="5">
        <v>69</v>
      </c>
      <c r="U693" s="5">
        <v>73</v>
      </c>
      <c r="V693" s="5">
        <f t="shared" si="102"/>
        <v>230</v>
      </c>
      <c r="W693" s="5">
        <f t="shared" si="103"/>
        <v>57.5</v>
      </c>
      <c r="X693" s="5">
        <v>57</v>
      </c>
      <c r="Y693" s="5">
        <v>54</v>
      </c>
      <c r="Z693" s="5">
        <v>58</v>
      </c>
      <c r="AA693" s="5">
        <v>76</v>
      </c>
      <c r="AB693" s="5">
        <f t="shared" si="104"/>
        <v>245</v>
      </c>
      <c r="AC693" s="5">
        <f t="shared" si="105"/>
        <v>61.25</v>
      </c>
      <c r="AD693" s="5">
        <v>83</v>
      </c>
      <c r="AE693" s="5">
        <v>49</v>
      </c>
      <c r="AF693" s="5">
        <v>54</v>
      </c>
      <c r="AG693" s="5">
        <v>71</v>
      </c>
      <c r="AH693" s="5">
        <f t="shared" si="106"/>
        <v>257</v>
      </c>
      <c r="AI693" s="5">
        <f t="shared" si="107"/>
        <v>64.25</v>
      </c>
      <c r="AJ693" s="5">
        <v>35</v>
      </c>
      <c r="AK693" s="5">
        <v>40</v>
      </c>
      <c r="AL693" s="5">
        <v>54</v>
      </c>
      <c r="AM693" s="5">
        <v>91</v>
      </c>
      <c r="AN693" s="5">
        <f t="shared" si="108"/>
        <v>220</v>
      </c>
      <c r="AO693" s="5">
        <f t="shared" si="109"/>
        <v>55</v>
      </c>
      <c r="AP693" s="73"/>
      <c r="AQ693" s="111">
        <f>AVERAGE(Table6[[#This Row],[CA1_Average]],Table6[[#This Row],[CA2_Average]],Table6[[#This Row],[MID_Average]],Table6[[#This Row],[CA3_Average]])</f>
        <v>59.5</v>
      </c>
    </row>
    <row r="694" spans="1:43" ht="30">
      <c r="A694" s="99" t="s">
        <v>1393</v>
      </c>
      <c r="B694" s="82" t="s">
        <v>1394</v>
      </c>
      <c r="C694" s="4" t="s">
        <v>14</v>
      </c>
      <c r="D694" s="4" t="s">
        <v>4259</v>
      </c>
      <c r="E694" s="5">
        <v>11107681</v>
      </c>
      <c r="F694" s="5">
        <v>7414754925</v>
      </c>
      <c r="G694" s="83" t="s">
        <v>4260</v>
      </c>
      <c r="H694" s="6">
        <v>8</v>
      </c>
      <c r="I694" s="84">
        <v>300</v>
      </c>
      <c r="J694" s="79">
        <v>227</v>
      </c>
      <c r="K694" s="85">
        <v>0.76</v>
      </c>
      <c r="L694" s="11">
        <v>75000</v>
      </c>
      <c r="M694" s="5">
        <v>66906</v>
      </c>
      <c r="N694" s="12">
        <f t="shared" si="100"/>
        <v>67000</v>
      </c>
      <c r="O694" s="12">
        <f t="shared" si="101"/>
        <v>8000</v>
      </c>
      <c r="P694" s="4" t="s">
        <v>2023</v>
      </c>
      <c r="Q694" s="4" t="s">
        <v>2646</v>
      </c>
      <c r="R694" s="5">
        <v>73</v>
      </c>
      <c r="S694" s="5">
        <v>58</v>
      </c>
      <c r="T694" s="5">
        <v>59</v>
      </c>
      <c r="U694" s="5">
        <v>97</v>
      </c>
      <c r="V694" s="5">
        <f t="shared" si="102"/>
        <v>287</v>
      </c>
      <c r="W694" s="5">
        <f t="shared" si="103"/>
        <v>71.75</v>
      </c>
      <c r="X694" s="5">
        <v>74</v>
      </c>
      <c r="Y694" s="5">
        <v>50</v>
      </c>
      <c r="Z694" s="5">
        <v>87</v>
      </c>
      <c r="AA694" s="5">
        <v>42</v>
      </c>
      <c r="AB694" s="5">
        <f t="shared" si="104"/>
        <v>253</v>
      </c>
      <c r="AC694" s="5">
        <f t="shared" si="105"/>
        <v>63.25</v>
      </c>
      <c r="AD694" s="5">
        <v>67</v>
      </c>
      <c r="AE694" s="5">
        <v>64</v>
      </c>
      <c r="AF694" s="5">
        <v>99</v>
      </c>
      <c r="AG694" s="5">
        <v>44</v>
      </c>
      <c r="AH694" s="5">
        <f t="shared" si="106"/>
        <v>274</v>
      </c>
      <c r="AI694" s="5">
        <f t="shared" si="107"/>
        <v>68.5</v>
      </c>
      <c r="AJ694" s="5">
        <v>65</v>
      </c>
      <c r="AK694" s="5">
        <v>68</v>
      </c>
      <c r="AL694" s="5">
        <v>54</v>
      </c>
      <c r="AM694" s="5">
        <v>60</v>
      </c>
      <c r="AN694" s="5">
        <f t="shared" si="108"/>
        <v>247</v>
      </c>
      <c r="AO694" s="5">
        <f t="shared" si="109"/>
        <v>61.75</v>
      </c>
      <c r="AP694" s="73"/>
      <c r="AQ694" s="111">
        <f>AVERAGE(Table6[[#This Row],[CA1_Average]],Table6[[#This Row],[CA2_Average]],Table6[[#This Row],[MID_Average]],Table6[[#This Row],[CA3_Average]])</f>
        <v>66.3125</v>
      </c>
    </row>
    <row r="695" spans="1:43" ht="30">
      <c r="A695" s="99" t="s">
        <v>1395</v>
      </c>
      <c r="B695" s="82" t="s">
        <v>1396</v>
      </c>
      <c r="C695" s="4" t="s">
        <v>14</v>
      </c>
      <c r="D695" s="4" t="s">
        <v>4169</v>
      </c>
      <c r="E695" s="5">
        <v>11107462</v>
      </c>
      <c r="F695" s="5">
        <v>7419704249</v>
      </c>
      <c r="G695" s="83" t="s">
        <v>4261</v>
      </c>
      <c r="H695" s="6">
        <v>8</v>
      </c>
      <c r="I695" s="84">
        <v>300</v>
      </c>
      <c r="J695" s="79">
        <v>272</v>
      </c>
      <c r="K695" s="85">
        <v>0.91</v>
      </c>
      <c r="L695" s="11">
        <v>75000</v>
      </c>
      <c r="M695" s="5">
        <v>67536</v>
      </c>
      <c r="N695" s="12">
        <f t="shared" si="100"/>
        <v>68000</v>
      </c>
      <c r="O695" s="12">
        <f t="shared" si="101"/>
        <v>7000</v>
      </c>
      <c r="P695" s="4" t="s">
        <v>1906</v>
      </c>
      <c r="Q695" s="4" t="s">
        <v>2647</v>
      </c>
      <c r="R695" s="5">
        <v>93</v>
      </c>
      <c r="S695" s="5">
        <v>87</v>
      </c>
      <c r="T695" s="5">
        <v>52</v>
      </c>
      <c r="U695" s="5">
        <v>42</v>
      </c>
      <c r="V695" s="5">
        <f t="shared" si="102"/>
        <v>274</v>
      </c>
      <c r="W695" s="5">
        <f t="shared" si="103"/>
        <v>68.5</v>
      </c>
      <c r="X695" s="5">
        <v>63</v>
      </c>
      <c r="Y695" s="5">
        <v>40</v>
      </c>
      <c r="Z695" s="5">
        <v>44</v>
      </c>
      <c r="AA695" s="5">
        <v>43</v>
      </c>
      <c r="AB695" s="5">
        <f t="shared" si="104"/>
        <v>190</v>
      </c>
      <c r="AC695" s="5">
        <f t="shared" si="105"/>
        <v>47.5</v>
      </c>
      <c r="AD695" s="5">
        <v>68</v>
      </c>
      <c r="AE695" s="5">
        <v>56</v>
      </c>
      <c r="AF695" s="5">
        <v>80</v>
      </c>
      <c r="AG695" s="5">
        <v>53</v>
      </c>
      <c r="AH695" s="5">
        <f t="shared" si="106"/>
        <v>257</v>
      </c>
      <c r="AI695" s="5">
        <f t="shared" si="107"/>
        <v>64.25</v>
      </c>
      <c r="AJ695" s="5">
        <v>58</v>
      </c>
      <c r="AK695" s="5">
        <v>77</v>
      </c>
      <c r="AL695" s="5">
        <v>46</v>
      </c>
      <c r="AM695" s="5">
        <v>98</v>
      </c>
      <c r="AN695" s="5">
        <f t="shared" si="108"/>
        <v>279</v>
      </c>
      <c r="AO695" s="5">
        <f t="shared" si="109"/>
        <v>69.75</v>
      </c>
      <c r="AP695" s="73"/>
      <c r="AQ695" s="111">
        <f>AVERAGE(Table6[[#This Row],[CA1_Average]],Table6[[#This Row],[CA2_Average]],Table6[[#This Row],[MID_Average]],Table6[[#This Row],[CA3_Average]])</f>
        <v>62.5</v>
      </c>
    </row>
    <row r="696" spans="1:43" ht="30">
      <c r="A696" s="99" t="s">
        <v>1397</v>
      </c>
      <c r="B696" s="82" t="s">
        <v>1398</v>
      </c>
      <c r="C696" s="4" t="s">
        <v>11</v>
      </c>
      <c r="D696" s="4" t="s">
        <v>4262</v>
      </c>
      <c r="E696" s="5">
        <v>11101677</v>
      </c>
      <c r="F696" s="5">
        <v>7425992544</v>
      </c>
      <c r="G696" s="83" t="s">
        <v>4263</v>
      </c>
      <c r="H696" s="6">
        <v>8</v>
      </c>
      <c r="I696" s="84">
        <v>300</v>
      </c>
      <c r="J696" s="79">
        <v>243</v>
      </c>
      <c r="K696" s="85">
        <v>0.81</v>
      </c>
      <c r="L696" s="11">
        <v>75000</v>
      </c>
      <c r="M696" s="5">
        <v>67011</v>
      </c>
      <c r="N696" s="12">
        <f t="shared" si="100"/>
        <v>67500</v>
      </c>
      <c r="O696" s="12">
        <f t="shared" si="101"/>
        <v>7500</v>
      </c>
      <c r="P696" s="4" t="s">
        <v>1953</v>
      </c>
      <c r="Q696" s="4" t="s">
        <v>2648</v>
      </c>
      <c r="R696" s="5">
        <v>45</v>
      </c>
      <c r="S696" s="5">
        <v>96</v>
      </c>
      <c r="T696" s="5">
        <v>89</v>
      </c>
      <c r="U696" s="5">
        <v>76</v>
      </c>
      <c r="V696" s="5">
        <f t="shared" si="102"/>
        <v>306</v>
      </c>
      <c r="W696" s="5">
        <f t="shared" si="103"/>
        <v>76.5</v>
      </c>
      <c r="X696" s="5">
        <v>39</v>
      </c>
      <c r="Y696" s="5">
        <v>76</v>
      </c>
      <c r="Z696" s="5">
        <v>81</v>
      </c>
      <c r="AA696" s="5">
        <v>56</v>
      </c>
      <c r="AB696" s="5">
        <f t="shared" si="104"/>
        <v>252</v>
      </c>
      <c r="AC696" s="5">
        <f t="shared" si="105"/>
        <v>63</v>
      </c>
      <c r="AD696" s="5">
        <v>70</v>
      </c>
      <c r="AE696" s="5">
        <v>43</v>
      </c>
      <c r="AF696" s="5">
        <v>73</v>
      </c>
      <c r="AG696" s="5">
        <v>92</v>
      </c>
      <c r="AH696" s="5">
        <f t="shared" si="106"/>
        <v>278</v>
      </c>
      <c r="AI696" s="5">
        <f t="shared" si="107"/>
        <v>69.5</v>
      </c>
      <c r="AJ696" s="5">
        <v>68</v>
      </c>
      <c r="AK696" s="5">
        <v>66</v>
      </c>
      <c r="AL696" s="5">
        <v>63</v>
      </c>
      <c r="AM696" s="5">
        <v>96</v>
      </c>
      <c r="AN696" s="5">
        <f t="shared" si="108"/>
        <v>293</v>
      </c>
      <c r="AO696" s="5">
        <f t="shared" si="109"/>
        <v>73.25</v>
      </c>
      <c r="AP696" s="73"/>
      <c r="AQ696" s="111">
        <f>AVERAGE(Table6[[#This Row],[CA1_Average]],Table6[[#This Row],[CA2_Average]],Table6[[#This Row],[MID_Average]],Table6[[#This Row],[CA3_Average]])</f>
        <v>70.5625</v>
      </c>
    </row>
    <row r="697" spans="1:43" ht="30">
      <c r="A697" s="99" t="s">
        <v>1399</v>
      </c>
      <c r="B697" s="82" t="s">
        <v>1400</v>
      </c>
      <c r="C697" s="4" t="s">
        <v>14</v>
      </c>
      <c r="D697" s="4" t="s">
        <v>4264</v>
      </c>
      <c r="E697" s="5">
        <v>11104735</v>
      </c>
      <c r="F697" s="5">
        <v>7432080348</v>
      </c>
      <c r="G697" s="83" t="s">
        <v>4265</v>
      </c>
      <c r="H697" s="6">
        <v>8</v>
      </c>
      <c r="I697" s="84">
        <v>300</v>
      </c>
      <c r="J697" s="79">
        <v>228</v>
      </c>
      <c r="K697" s="85">
        <v>0.76</v>
      </c>
      <c r="L697" s="11">
        <v>75000</v>
      </c>
      <c r="M697" s="5">
        <v>62911</v>
      </c>
      <c r="N697" s="12">
        <f t="shared" si="100"/>
        <v>63000</v>
      </c>
      <c r="O697" s="12">
        <f t="shared" si="101"/>
        <v>12000</v>
      </c>
      <c r="P697" s="4" t="s">
        <v>1908</v>
      </c>
      <c r="Q697" s="4" t="s">
        <v>2649</v>
      </c>
      <c r="R697" s="5">
        <v>84</v>
      </c>
      <c r="S697" s="5">
        <v>49</v>
      </c>
      <c r="T697" s="5">
        <v>82</v>
      </c>
      <c r="U697" s="5">
        <v>87</v>
      </c>
      <c r="V697" s="5">
        <f t="shared" si="102"/>
        <v>302</v>
      </c>
      <c r="W697" s="5">
        <f t="shared" si="103"/>
        <v>75.5</v>
      </c>
      <c r="X697" s="5">
        <v>40</v>
      </c>
      <c r="Y697" s="5">
        <v>60</v>
      </c>
      <c r="Z697" s="5">
        <v>54</v>
      </c>
      <c r="AA697" s="5">
        <v>41</v>
      </c>
      <c r="AB697" s="5">
        <f t="shared" si="104"/>
        <v>195</v>
      </c>
      <c r="AC697" s="5">
        <f t="shared" si="105"/>
        <v>48.75</v>
      </c>
      <c r="AD697" s="5">
        <v>35</v>
      </c>
      <c r="AE697" s="5">
        <v>37</v>
      </c>
      <c r="AF697" s="5">
        <v>48</v>
      </c>
      <c r="AG697" s="5">
        <v>47</v>
      </c>
      <c r="AH697" s="5">
        <f t="shared" si="106"/>
        <v>167</v>
      </c>
      <c r="AI697" s="5">
        <f t="shared" si="107"/>
        <v>41.75</v>
      </c>
      <c r="AJ697" s="5">
        <v>55</v>
      </c>
      <c r="AK697" s="5">
        <v>35</v>
      </c>
      <c r="AL697" s="5">
        <v>37</v>
      </c>
      <c r="AM697" s="5">
        <v>80</v>
      </c>
      <c r="AN697" s="5">
        <f t="shared" si="108"/>
        <v>207</v>
      </c>
      <c r="AO697" s="5">
        <f t="shared" si="109"/>
        <v>51.75</v>
      </c>
      <c r="AP697" s="73"/>
      <c r="AQ697" s="111">
        <f>AVERAGE(Table6[[#This Row],[CA1_Average]],Table6[[#This Row],[CA2_Average]],Table6[[#This Row],[MID_Average]],Table6[[#This Row],[CA3_Average]])</f>
        <v>54.4375</v>
      </c>
    </row>
    <row r="698" spans="1:43" ht="30">
      <c r="A698" s="99" t="s">
        <v>1401</v>
      </c>
      <c r="B698" s="82" t="s">
        <v>1402</v>
      </c>
      <c r="C698" s="4" t="s">
        <v>14</v>
      </c>
      <c r="D698" s="4" t="s">
        <v>4266</v>
      </c>
      <c r="E698" s="5">
        <v>11103221</v>
      </c>
      <c r="F698" s="5">
        <v>7435141661</v>
      </c>
      <c r="G698" s="83" t="s">
        <v>4267</v>
      </c>
      <c r="H698" s="6">
        <v>8</v>
      </c>
      <c r="I698" s="84">
        <v>300</v>
      </c>
      <c r="J698" s="79">
        <v>271</v>
      </c>
      <c r="K698" s="86">
        <v>0.9</v>
      </c>
      <c r="L698" s="11">
        <v>75000</v>
      </c>
      <c r="M698" s="5">
        <v>70471</v>
      </c>
      <c r="N698" s="12">
        <f t="shared" si="100"/>
        <v>70500</v>
      </c>
      <c r="O698" s="12">
        <f t="shared" si="101"/>
        <v>4500</v>
      </c>
      <c r="P698" s="4" t="s">
        <v>1870</v>
      </c>
      <c r="Q698" s="4" t="s">
        <v>2650</v>
      </c>
      <c r="R698" s="5">
        <v>50</v>
      </c>
      <c r="S698" s="5">
        <v>94</v>
      </c>
      <c r="T698" s="5">
        <v>56</v>
      </c>
      <c r="U698" s="5">
        <v>82</v>
      </c>
      <c r="V698" s="5">
        <f t="shared" si="102"/>
        <v>282</v>
      </c>
      <c r="W698" s="5">
        <f t="shared" si="103"/>
        <v>70.5</v>
      </c>
      <c r="X698" s="5">
        <v>56</v>
      </c>
      <c r="Y698" s="5">
        <v>93</v>
      </c>
      <c r="Z698" s="5">
        <v>68</v>
      </c>
      <c r="AA698" s="5">
        <v>74</v>
      </c>
      <c r="AB698" s="5">
        <f t="shared" si="104"/>
        <v>291</v>
      </c>
      <c r="AC698" s="5">
        <f t="shared" si="105"/>
        <v>72.75</v>
      </c>
      <c r="AD698" s="5">
        <v>62</v>
      </c>
      <c r="AE698" s="5">
        <v>47</v>
      </c>
      <c r="AF698" s="5">
        <v>45</v>
      </c>
      <c r="AG698" s="5">
        <v>63</v>
      </c>
      <c r="AH698" s="5">
        <f t="shared" si="106"/>
        <v>217</v>
      </c>
      <c r="AI698" s="5">
        <f t="shared" si="107"/>
        <v>54.25</v>
      </c>
      <c r="AJ698" s="5">
        <v>74</v>
      </c>
      <c r="AK698" s="5">
        <v>90</v>
      </c>
      <c r="AL698" s="5">
        <v>61</v>
      </c>
      <c r="AM698" s="5">
        <v>49</v>
      </c>
      <c r="AN698" s="5">
        <f t="shared" si="108"/>
        <v>274</v>
      </c>
      <c r="AO698" s="5">
        <f t="shared" si="109"/>
        <v>68.5</v>
      </c>
      <c r="AP698" s="73"/>
      <c r="AQ698" s="111">
        <f>AVERAGE(Table6[[#This Row],[CA1_Average]],Table6[[#This Row],[CA2_Average]],Table6[[#This Row],[MID_Average]],Table6[[#This Row],[CA3_Average]])</f>
        <v>66.5</v>
      </c>
    </row>
    <row r="699" spans="1:43" ht="30">
      <c r="A699" s="99" t="s">
        <v>1403</v>
      </c>
      <c r="B699" s="82" t="s">
        <v>1404</v>
      </c>
      <c r="C699" s="4" t="s">
        <v>11</v>
      </c>
      <c r="D699" s="4" t="s">
        <v>4268</v>
      </c>
      <c r="E699" s="5">
        <v>11103733</v>
      </c>
      <c r="F699" s="5">
        <v>7436176847</v>
      </c>
      <c r="G699" s="83" t="s">
        <v>4269</v>
      </c>
      <c r="H699" s="6">
        <v>8</v>
      </c>
      <c r="I699" s="84">
        <v>300</v>
      </c>
      <c r="J699" s="79">
        <v>213</v>
      </c>
      <c r="K699" s="85">
        <v>0.71</v>
      </c>
      <c r="L699" s="11">
        <v>75000</v>
      </c>
      <c r="M699" s="5">
        <v>70091</v>
      </c>
      <c r="N699" s="12">
        <f t="shared" si="100"/>
        <v>70500</v>
      </c>
      <c r="O699" s="12">
        <f t="shared" si="101"/>
        <v>4500</v>
      </c>
      <c r="P699" s="4" t="s">
        <v>1920</v>
      </c>
      <c r="Q699" s="4" t="s">
        <v>2651</v>
      </c>
      <c r="R699" s="5">
        <v>66</v>
      </c>
      <c r="S699" s="5">
        <v>40</v>
      </c>
      <c r="T699" s="5">
        <v>97</v>
      </c>
      <c r="U699" s="5">
        <v>58</v>
      </c>
      <c r="V699" s="5">
        <f t="shared" si="102"/>
        <v>261</v>
      </c>
      <c r="W699" s="5">
        <f t="shared" si="103"/>
        <v>65.25</v>
      </c>
      <c r="X699" s="5">
        <v>44</v>
      </c>
      <c r="Y699" s="5">
        <v>66</v>
      </c>
      <c r="Z699" s="5">
        <v>65</v>
      </c>
      <c r="AA699" s="5">
        <v>96</v>
      </c>
      <c r="AB699" s="5">
        <f t="shared" si="104"/>
        <v>271</v>
      </c>
      <c r="AC699" s="5">
        <f t="shared" si="105"/>
        <v>67.75</v>
      </c>
      <c r="AD699" s="5">
        <v>75</v>
      </c>
      <c r="AE699" s="5">
        <v>46</v>
      </c>
      <c r="AF699" s="5">
        <v>72</v>
      </c>
      <c r="AG699" s="5">
        <v>84</v>
      </c>
      <c r="AH699" s="5">
        <f t="shared" si="106"/>
        <v>277</v>
      </c>
      <c r="AI699" s="5">
        <f t="shared" si="107"/>
        <v>69.25</v>
      </c>
      <c r="AJ699" s="5">
        <v>99</v>
      </c>
      <c r="AK699" s="5">
        <v>84</v>
      </c>
      <c r="AL699" s="5">
        <v>81</v>
      </c>
      <c r="AM699" s="5">
        <v>98</v>
      </c>
      <c r="AN699" s="5">
        <f t="shared" si="108"/>
        <v>362</v>
      </c>
      <c r="AO699" s="5">
        <f t="shared" si="109"/>
        <v>90.5</v>
      </c>
      <c r="AP699" s="73"/>
      <c r="AQ699" s="111">
        <f>AVERAGE(Table6[[#This Row],[CA1_Average]],Table6[[#This Row],[CA2_Average]],Table6[[#This Row],[MID_Average]],Table6[[#This Row],[CA3_Average]])</f>
        <v>73.1875</v>
      </c>
    </row>
    <row r="700" spans="1:43" ht="30">
      <c r="A700" s="99" t="s">
        <v>1405</v>
      </c>
      <c r="B700" s="82" t="s">
        <v>1406</v>
      </c>
      <c r="C700" s="4" t="s">
        <v>11</v>
      </c>
      <c r="D700" s="4" t="s">
        <v>4270</v>
      </c>
      <c r="E700" s="5">
        <v>11103181</v>
      </c>
      <c r="F700" s="5">
        <v>7449138054</v>
      </c>
      <c r="G700" s="83" t="s">
        <v>4271</v>
      </c>
      <c r="H700" s="6">
        <v>8</v>
      </c>
      <c r="I700" s="84">
        <v>300</v>
      </c>
      <c r="J700" s="79">
        <v>289</v>
      </c>
      <c r="K700" s="85">
        <v>0.96</v>
      </c>
      <c r="L700" s="11">
        <v>75000</v>
      </c>
      <c r="M700" s="5">
        <v>70161</v>
      </c>
      <c r="N700" s="12">
        <f t="shared" si="100"/>
        <v>70500</v>
      </c>
      <c r="O700" s="12">
        <f t="shared" si="101"/>
        <v>4500</v>
      </c>
      <c r="P700" s="4" t="s">
        <v>2034</v>
      </c>
      <c r="Q700" s="4" t="s">
        <v>2652</v>
      </c>
      <c r="R700" s="5">
        <v>55</v>
      </c>
      <c r="S700" s="5">
        <v>61</v>
      </c>
      <c r="T700" s="5">
        <v>73</v>
      </c>
      <c r="U700" s="5">
        <v>63</v>
      </c>
      <c r="V700" s="5">
        <f t="shared" si="102"/>
        <v>252</v>
      </c>
      <c r="W700" s="5">
        <f t="shared" si="103"/>
        <v>63</v>
      </c>
      <c r="X700" s="5">
        <v>50</v>
      </c>
      <c r="Y700" s="5">
        <v>68</v>
      </c>
      <c r="Z700" s="5">
        <v>93</v>
      </c>
      <c r="AA700" s="5">
        <v>86</v>
      </c>
      <c r="AB700" s="5">
        <f t="shared" si="104"/>
        <v>297</v>
      </c>
      <c r="AC700" s="5">
        <f t="shared" si="105"/>
        <v>74.25</v>
      </c>
      <c r="AD700" s="5">
        <v>79</v>
      </c>
      <c r="AE700" s="5">
        <v>88</v>
      </c>
      <c r="AF700" s="5">
        <v>84</v>
      </c>
      <c r="AG700" s="5">
        <v>45</v>
      </c>
      <c r="AH700" s="5">
        <f t="shared" si="106"/>
        <v>296</v>
      </c>
      <c r="AI700" s="5">
        <f t="shared" si="107"/>
        <v>74</v>
      </c>
      <c r="AJ700" s="5">
        <v>43</v>
      </c>
      <c r="AK700" s="5">
        <v>63</v>
      </c>
      <c r="AL700" s="5">
        <v>86</v>
      </c>
      <c r="AM700" s="5">
        <v>47</v>
      </c>
      <c r="AN700" s="5">
        <f t="shared" si="108"/>
        <v>239</v>
      </c>
      <c r="AO700" s="5">
        <f t="shared" si="109"/>
        <v>59.75</v>
      </c>
      <c r="AP700" s="73"/>
      <c r="AQ700" s="111">
        <f>AVERAGE(Table6[[#This Row],[CA1_Average]],Table6[[#This Row],[CA2_Average]],Table6[[#This Row],[MID_Average]],Table6[[#This Row],[CA3_Average]])</f>
        <v>67.75</v>
      </c>
    </row>
    <row r="701" spans="1:43" ht="30">
      <c r="A701" s="99" t="s">
        <v>1407</v>
      </c>
      <c r="B701" s="82" t="s">
        <v>1408</v>
      </c>
      <c r="C701" s="4" t="s">
        <v>14</v>
      </c>
      <c r="D701" s="4" t="s">
        <v>4272</v>
      </c>
      <c r="E701" s="5">
        <v>11105033</v>
      </c>
      <c r="F701" s="5">
        <v>7474469968</v>
      </c>
      <c r="G701" s="83" t="s">
        <v>4273</v>
      </c>
      <c r="H701" s="6">
        <v>8</v>
      </c>
      <c r="I701" s="84">
        <v>300</v>
      </c>
      <c r="J701" s="79">
        <v>293</v>
      </c>
      <c r="K701" s="85">
        <v>0.98</v>
      </c>
      <c r="L701" s="11">
        <v>75000</v>
      </c>
      <c r="M701" s="5">
        <v>72864</v>
      </c>
      <c r="N701" s="12">
        <f t="shared" si="100"/>
        <v>73000</v>
      </c>
      <c r="O701" s="12">
        <f t="shared" si="101"/>
        <v>2000</v>
      </c>
      <c r="P701" s="4" t="s">
        <v>2190</v>
      </c>
      <c r="Q701" s="4" t="s">
        <v>2653</v>
      </c>
      <c r="R701" s="5">
        <v>83</v>
      </c>
      <c r="S701" s="5">
        <v>72</v>
      </c>
      <c r="T701" s="5">
        <v>41</v>
      </c>
      <c r="U701" s="5">
        <v>51</v>
      </c>
      <c r="V701" s="5">
        <f t="shared" si="102"/>
        <v>247</v>
      </c>
      <c r="W701" s="5">
        <f t="shared" si="103"/>
        <v>61.75</v>
      </c>
      <c r="X701" s="5">
        <v>36</v>
      </c>
      <c r="Y701" s="5">
        <v>48</v>
      </c>
      <c r="Z701" s="5">
        <v>70</v>
      </c>
      <c r="AA701" s="5">
        <v>48</v>
      </c>
      <c r="AB701" s="5">
        <f t="shared" si="104"/>
        <v>202</v>
      </c>
      <c r="AC701" s="5">
        <f t="shared" si="105"/>
        <v>50.5</v>
      </c>
      <c r="AD701" s="5">
        <v>38</v>
      </c>
      <c r="AE701" s="5">
        <v>77</v>
      </c>
      <c r="AF701" s="5">
        <v>80</v>
      </c>
      <c r="AG701" s="5">
        <v>99</v>
      </c>
      <c r="AH701" s="5">
        <f t="shared" si="106"/>
        <v>294</v>
      </c>
      <c r="AI701" s="5">
        <f t="shared" si="107"/>
        <v>73.5</v>
      </c>
      <c r="AJ701" s="5">
        <v>49</v>
      </c>
      <c r="AK701" s="5">
        <v>46</v>
      </c>
      <c r="AL701" s="5">
        <v>56</v>
      </c>
      <c r="AM701" s="5">
        <v>72</v>
      </c>
      <c r="AN701" s="5">
        <f t="shared" si="108"/>
        <v>223</v>
      </c>
      <c r="AO701" s="5">
        <f t="shared" si="109"/>
        <v>55.75</v>
      </c>
      <c r="AP701" s="73"/>
      <c r="AQ701" s="111">
        <f>AVERAGE(Table6[[#This Row],[CA1_Average]],Table6[[#This Row],[CA2_Average]],Table6[[#This Row],[MID_Average]],Table6[[#This Row],[CA3_Average]])</f>
        <v>60.375</v>
      </c>
    </row>
    <row r="702" spans="1:43" ht="30">
      <c r="A702" s="99" t="s">
        <v>1409</v>
      </c>
      <c r="B702" s="82" t="s">
        <v>1410</v>
      </c>
      <c r="C702" s="4" t="s">
        <v>11</v>
      </c>
      <c r="D702" s="4" t="s">
        <v>4274</v>
      </c>
      <c r="E702" s="5">
        <v>11102479</v>
      </c>
      <c r="F702" s="5">
        <v>7475190320</v>
      </c>
      <c r="G702" s="83" t="s">
        <v>4275</v>
      </c>
      <c r="H702" s="6">
        <v>8</v>
      </c>
      <c r="I702" s="84">
        <v>300</v>
      </c>
      <c r="J702" s="79">
        <v>224</v>
      </c>
      <c r="K702" s="85">
        <v>0.75</v>
      </c>
      <c r="L702" s="11">
        <v>75000</v>
      </c>
      <c r="M702" s="5">
        <v>70796</v>
      </c>
      <c r="N702" s="12">
        <f t="shared" si="100"/>
        <v>71000</v>
      </c>
      <c r="O702" s="12">
        <f t="shared" si="101"/>
        <v>4000</v>
      </c>
      <c r="P702" s="4" t="s">
        <v>1924</v>
      </c>
      <c r="Q702" s="4" t="s">
        <v>2654</v>
      </c>
      <c r="R702" s="5">
        <v>47</v>
      </c>
      <c r="S702" s="5">
        <v>57</v>
      </c>
      <c r="T702" s="5">
        <v>72</v>
      </c>
      <c r="U702" s="5">
        <v>79</v>
      </c>
      <c r="V702" s="5">
        <f t="shared" si="102"/>
        <v>255</v>
      </c>
      <c r="W702" s="5">
        <f t="shared" si="103"/>
        <v>63.75</v>
      </c>
      <c r="X702" s="5">
        <v>36</v>
      </c>
      <c r="Y702" s="5">
        <v>46</v>
      </c>
      <c r="Z702" s="5">
        <v>52</v>
      </c>
      <c r="AA702" s="5">
        <v>49</v>
      </c>
      <c r="AB702" s="5">
        <f t="shared" si="104"/>
        <v>183</v>
      </c>
      <c r="AC702" s="5">
        <f t="shared" si="105"/>
        <v>45.75</v>
      </c>
      <c r="AD702" s="5">
        <v>91</v>
      </c>
      <c r="AE702" s="5">
        <v>36</v>
      </c>
      <c r="AF702" s="5">
        <v>94</v>
      </c>
      <c r="AG702" s="5">
        <v>99</v>
      </c>
      <c r="AH702" s="5">
        <f t="shared" si="106"/>
        <v>320</v>
      </c>
      <c r="AI702" s="5">
        <f t="shared" si="107"/>
        <v>80</v>
      </c>
      <c r="AJ702" s="5">
        <v>98</v>
      </c>
      <c r="AK702" s="5">
        <v>92</v>
      </c>
      <c r="AL702" s="5">
        <v>44</v>
      </c>
      <c r="AM702" s="5">
        <v>76</v>
      </c>
      <c r="AN702" s="5">
        <f t="shared" si="108"/>
        <v>310</v>
      </c>
      <c r="AO702" s="5">
        <f t="shared" si="109"/>
        <v>77.5</v>
      </c>
      <c r="AP702" s="73"/>
      <c r="AQ702" s="111">
        <f>AVERAGE(Table6[[#This Row],[CA1_Average]],Table6[[#This Row],[CA2_Average]],Table6[[#This Row],[MID_Average]],Table6[[#This Row],[CA3_Average]])</f>
        <v>66.75</v>
      </c>
    </row>
    <row r="703" spans="1:43" ht="30">
      <c r="A703" s="99" t="s">
        <v>1411</v>
      </c>
      <c r="B703" s="82" t="s">
        <v>1412</v>
      </c>
      <c r="C703" s="4" t="s">
        <v>11</v>
      </c>
      <c r="D703" s="4" t="s">
        <v>4276</v>
      </c>
      <c r="E703" s="5">
        <v>11102992</v>
      </c>
      <c r="F703" s="5">
        <v>7491245680</v>
      </c>
      <c r="G703" s="83" t="s">
        <v>4277</v>
      </c>
      <c r="H703" s="6">
        <v>8</v>
      </c>
      <c r="I703" s="84">
        <v>300</v>
      </c>
      <c r="J703" s="79">
        <v>244</v>
      </c>
      <c r="K703" s="85">
        <v>0.81</v>
      </c>
      <c r="L703" s="11">
        <v>75000</v>
      </c>
      <c r="M703" s="5">
        <v>60732</v>
      </c>
      <c r="N703" s="12">
        <f t="shared" si="100"/>
        <v>61000</v>
      </c>
      <c r="O703" s="12">
        <f t="shared" si="101"/>
        <v>14000</v>
      </c>
      <c r="P703" s="4" t="s">
        <v>2102</v>
      </c>
      <c r="Q703" s="4" t="s">
        <v>2655</v>
      </c>
      <c r="R703" s="5">
        <v>74</v>
      </c>
      <c r="S703" s="5">
        <v>74</v>
      </c>
      <c r="T703" s="5">
        <v>94</v>
      </c>
      <c r="U703" s="5">
        <v>77</v>
      </c>
      <c r="V703" s="5">
        <f t="shared" si="102"/>
        <v>319</v>
      </c>
      <c r="W703" s="5">
        <f t="shared" si="103"/>
        <v>79.75</v>
      </c>
      <c r="X703" s="5">
        <v>68</v>
      </c>
      <c r="Y703" s="5">
        <v>57</v>
      </c>
      <c r="Z703" s="5">
        <v>79</v>
      </c>
      <c r="AA703" s="5">
        <v>84</v>
      </c>
      <c r="AB703" s="5">
        <f t="shared" si="104"/>
        <v>288</v>
      </c>
      <c r="AC703" s="5">
        <f t="shared" si="105"/>
        <v>72</v>
      </c>
      <c r="AD703" s="5">
        <v>61</v>
      </c>
      <c r="AE703" s="5">
        <v>77</v>
      </c>
      <c r="AF703" s="5">
        <v>90</v>
      </c>
      <c r="AG703" s="5">
        <v>36</v>
      </c>
      <c r="AH703" s="5">
        <f t="shared" si="106"/>
        <v>264</v>
      </c>
      <c r="AI703" s="5">
        <f t="shared" si="107"/>
        <v>66</v>
      </c>
      <c r="AJ703" s="5">
        <v>99</v>
      </c>
      <c r="AK703" s="5">
        <v>49</v>
      </c>
      <c r="AL703" s="5">
        <v>95</v>
      </c>
      <c r="AM703" s="5">
        <v>75</v>
      </c>
      <c r="AN703" s="5">
        <f t="shared" si="108"/>
        <v>318</v>
      </c>
      <c r="AO703" s="5">
        <f t="shared" si="109"/>
        <v>79.5</v>
      </c>
      <c r="AP703" s="73"/>
      <c r="AQ703" s="111">
        <f>AVERAGE(Table6[[#This Row],[CA1_Average]],Table6[[#This Row],[CA2_Average]],Table6[[#This Row],[MID_Average]],Table6[[#This Row],[CA3_Average]])</f>
        <v>74.3125</v>
      </c>
    </row>
    <row r="704" spans="1:43" ht="30">
      <c r="A704" s="99" t="s">
        <v>1413</v>
      </c>
      <c r="B704" s="82" t="s">
        <v>1414</v>
      </c>
      <c r="C704" s="4" t="s">
        <v>11</v>
      </c>
      <c r="D704" s="4" t="s">
        <v>4278</v>
      </c>
      <c r="E704" s="5">
        <v>11107167</v>
      </c>
      <c r="F704" s="5">
        <v>7512488410</v>
      </c>
      <c r="G704" s="83" t="s">
        <v>4279</v>
      </c>
      <c r="H704" s="6">
        <v>8</v>
      </c>
      <c r="I704" s="84">
        <v>300</v>
      </c>
      <c r="J704" s="79">
        <v>215</v>
      </c>
      <c r="K704" s="85">
        <v>0.72</v>
      </c>
      <c r="L704" s="11">
        <v>75000</v>
      </c>
      <c r="M704" s="5">
        <v>67929</v>
      </c>
      <c r="N704" s="12">
        <f t="shared" si="100"/>
        <v>68000</v>
      </c>
      <c r="O704" s="12">
        <f t="shared" si="101"/>
        <v>7000</v>
      </c>
      <c r="P704" s="4" t="s">
        <v>2197</v>
      </c>
      <c r="Q704" s="4" t="s">
        <v>2656</v>
      </c>
      <c r="R704" s="5">
        <v>37</v>
      </c>
      <c r="S704" s="5">
        <v>54</v>
      </c>
      <c r="T704" s="5">
        <v>71</v>
      </c>
      <c r="U704" s="5">
        <v>72</v>
      </c>
      <c r="V704" s="5">
        <f t="shared" si="102"/>
        <v>234</v>
      </c>
      <c r="W704" s="5">
        <f t="shared" si="103"/>
        <v>58.5</v>
      </c>
      <c r="X704" s="5">
        <v>66</v>
      </c>
      <c r="Y704" s="5">
        <v>80</v>
      </c>
      <c r="Z704" s="5">
        <v>37</v>
      </c>
      <c r="AA704" s="5">
        <v>43</v>
      </c>
      <c r="AB704" s="5">
        <f t="shared" si="104"/>
        <v>226</v>
      </c>
      <c r="AC704" s="5">
        <f t="shared" si="105"/>
        <v>56.5</v>
      </c>
      <c r="AD704" s="5">
        <v>36</v>
      </c>
      <c r="AE704" s="5">
        <v>51</v>
      </c>
      <c r="AF704" s="5">
        <v>62</v>
      </c>
      <c r="AG704" s="5">
        <v>85</v>
      </c>
      <c r="AH704" s="5">
        <f t="shared" si="106"/>
        <v>234</v>
      </c>
      <c r="AI704" s="5">
        <f t="shared" si="107"/>
        <v>58.5</v>
      </c>
      <c r="AJ704" s="5">
        <v>68</v>
      </c>
      <c r="AK704" s="5">
        <v>91</v>
      </c>
      <c r="AL704" s="5">
        <v>39</v>
      </c>
      <c r="AM704" s="5">
        <v>79</v>
      </c>
      <c r="AN704" s="5">
        <f t="shared" si="108"/>
        <v>277</v>
      </c>
      <c r="AO704" s="5">
        <f t="shared" si="109"/>
        <v>69.25</v>
      </c>
      <c r="AP704" s="73"/>
      <c r="AQ704" s="111">
        <f>AVERAGE(Table6[[#This Row],[CA1_Average]],Table6[[#This Row],[CA2_Average]],Table6[[#This Row],[MID_Average]],Table6[[#This Row],[CA3_Average]])</f>
        <v>60.6875</v>
      </c>
    </row>
    <row r="705" spans="1:43" ht="30">
      <c r="A705" s="99" t="s">
        <v>1415</v>
      </c>
      <c r="B705" s="82" t="s">
        <v>1416</v>
      </c>
      <c r="C705" s="4" t="s">
        <v>11</v>
      </c>
      <c r="D705" s="4" t="s">
        <v>4280</v>
      </c>
      <c r="E705" s="5">
        <v>11109933</v>
      </c>
      <c r="F705" s="5">
        <v>7528984561</v>
      </c>
      <c r="G705" s="83" t="s">
        <v>4281</v>
      </c>
      <c r="H705" s="6">
        <v>8</v>
      </c>
      <c r="I705" s="84">
        <v>300</v>
      </c>
      <c r="J705" s="79">
        <v>260</v>
      </c>
      <c r="K705" s="85">
        <v>0.87</v>
      </c>
      <c r="L705" s="11">
        <v>75000</v>
      </c>
      <c r="M705" s="5">
        <v>63657</v>
      </c>
      <c r="N705" s="12">
        <f t="shared" si="100"/>
        <v>64000</v>
      </c>
      <c r="O705" s="12">
        <f t="shared" si="101"/>
        <v>11000</v>
      </c>
      <c r="P705" s="4" t="s">
        <v>1927</v>
      </c>
      <c r="Q705" s="4" t="s">
        <v>2657</v>
      </c>
      <c r="R705" s="5">
        <v>74</v>
      </c>
      <c r="S705" s="5">
        <v>54</v>
      </c>
      <c r="T705" s="5">
        <v>91</v>
      </c>
      <c r="U705" s="5">
        <v>79</v>
      </c>
      <c r="V705" s="5">
        <f t="shared" si="102"/>
        <v>298</v>
      </c>
      <c r="W705" s="5">
        <f t="shared" si="103"/>
        <v>74.5</v>
      </c>
      <c r="X705" s="5">
        <v>62</v>
      </c>
      <c r="Y705" s="5">
        <v>39</v>
      </c>
      <c r="Z705" s="5">
        <v>44</v>
      </c>
      <c r="AA705" s="5">
        <v>96</v>
      </c>
      <c r="AB705" s="5">
        <f t="shared" si="104"/>
        <v>241</v>
      </c>
      <c r="AC705" s="5">
        <f t="shared" si="105"/>
        <v>60.25</v>
      </c>
      <c r="AD705" s="5">
        <v>64</v>
      </c>
      <c r="AE705" s="5">
        <v>67</v>
      </c>
      <c r="AF705" s="5">
        <v>61</v>
      </c>
      <c r="AG705" s="5">
        <v>44</v>
      </c>
      <c r="AH705" s="5">
        <f t="shared" si="106"/>
        <v>236</v>
      </c>
      <c r="AI705" s="5">
        <f t="shared" si="107"/>
        <v>59</v>
      </c>
      <c r="AJ705" s="5">
        <v>79</v>
      </c>
      <c r="AK705" s="5">
        <v>85</v>
      </c>
      <c r="AL705" s="5">
        <v>86</v>
      </c>
      <c r="AM705" s="5">
        <v>93</v>
      </c>
      <c r="AN705" s="5">
        <f t="shared" si="108"/>
        <v>343</v>
      </c>
      <c r="AO705" s="5">
        <f t="shared" si="109"/>
        <v>85.75</v>
      </c>
      <c r="AP705" s="73"/>
      <c r="AQ705" s="111">
        <f>AVERAGE(Table6[[#This Row],[CA1_Average]],Table6[[#This Row],[CA2_Average]],Table6[[#This Row],[MID_Average]],Table6[[#This Row],[CA3_Average]])</f>
        <v>69.875</v>
      </c>
    </row>
    <row r="706" spans="1:43" ht="30">
      <c r="A706" s="99" t="s">
        <v>1417</v>
      </c>
      <c r="B706" s="82" t="s">
        <v>1418</v>
      </c>
      <c r="C706" s="4" t="s">
        <v>11</v>
      </c>
      <c r="D706" s="4" t="s">
        <v>4282</v>
      </c>
      <c r="E706" s="5">
        <v>11104980</v>
      </c>
      <c r="F706" s="5">
        <v>7564330041</v>
      </c>
      <c r="G706" s="83" t="s">
        <v>4283</v>
      </c>
      <c r="H706" s="6">
        <v>8</v>
      </c>
      <c r="I706" s="84">
        <v>300</v>
      </c>
      <c r="J706" s="79">
        <v>291</v>
      </c>
      <c r="K706" s="85">
        <v>0.97</v>
      </c>
      <c r="L706" s="11">
        <v>75000</v>
      </c>
      <c r="M706" s="5">
        <v>65337</v>
      </c>
      <c r="N706" s="12">
        <f t="shared" ref="N706:N769" si="110">CEILING(M706,500)</f>
        <v>65500</v>
      </c>
      <c r="O706" s="12">
        <f t="shared" ref="O706:O769" si="111">L706-N706</f>
        <v>9500</v>
      </c>
      <c r="P706" s="4" t="s">
        <v>2199</v>
      </c>
      <c r="Q706" s="4" t="s">
        <v>2658</v>
      </c>
      <c r="R706" s="5">
        <v>94</v>
      </c>
      <c r="S706" s="5">
        <v>44</v>
      </c>
      <c r="T706" s="5">
        <v>46</v>
      </c>
      <c r="U706" s="5">
        <v>56</v>
      </c>
      <c r="V706" s="5">
        <f t="shared" ref="V706:V769" si="112">SUM(R706:U706)</f>
        <v>240</v>
      </c>
      <c r="W706" s="5">
        <f t="shared" ref="W706:W769" si="113">AVERAGE(R706:U706)</f>
        <v>60</v>
      </c>
      <c r="X706" s="5">
        <v>87</v>
      </c>
      <c r="Y706" s="5">
        <v>99</v>
      </c>
      <c r="Z706" s="5">
        <v>48</v>
      </c>
      <c r="AA706" s="5">
        <v>86</v>
      </c>
      <c r="AB706" s="5">
        <f t="shared" ref="AB706:AB769" si="114">SUM(X706:AA706)</f>
        <v>320</v>
      </c>
      <c r="AC706" s="5">
        <f t="shared" ref="AC706:AC769" si="115">AVERAGE(X706:AA706)</f>
        <v>80</v>
      </c>
      <c r="AD706" s="5">
        <v>89</v>
      </c>
      <c r="AE706" s="5">
        <v>73</v>
      </c>
      <c r="AF706" s="5">
        <v>78</v>
      </c>
      <c r="AG706" s="5">
        <v>92</v>
      </c>
      <c r="AH706" s="5">
        <f t="shared" ref="AH706:AH769" si="116">SUM(AD706:AG706)</f>
        <v>332</v>
      </c>
      <c r="AI706" s="5">
        <f t="shared" ref="AI706:AI769" si="117">AVERAGE(AD706:AG706)</f>
        <v>83</v>
      </c>
      <c r="AJ706" s="5">
        <v>42</v>
      </c>
      <c r="AK706" s="5">
        <v>65</v>
      </c>
      <c r="AL706" s="5">
        <v>76</v>
      </c>
      <c r="AM706" s="5">
        <v>55</v>
      </c>
      <c r="AN706" s="5">
        <f t="shared" ref="AN706:AN769" si="118">SUM(AJ706:AM706)</f>
        <v>238</v>
      </c>
      <c r="AO706" s="5">
        <f t="shared" ref="AO706:AO769" si="119">AVERAGE(AJ706:AM706)</f>
        <v>59.5</v>
      </c>
      <c r="AP706" s="73"/>
      <c r="AQ706" s="111">
        <f>AVERAGE(Table6[[#This Row],[CA1_Average]],Table6[[#This Row],[CA2_Average]],Table6[[#This Row],[MID_Average]],Table6[[#This Row],[CA3_Average]])</f>
        <v>70.625</v>
      </c>
    </row>
    <row r="707" spans="1:43" ht="30">
      <c r="A707" s="99" t="s">
        <v>1419</v>
      </c>
      <c r="B707" s="82" t="s">
        <v>1420</v>
      </c>
      <c r="C707" s="4" t="s">
        <v>11</v>
      </c>
      <c r="D707" s="4" t="s">
        <v>4284</v>
      </c>
      <c r="E707" s="5">
        <v>11102256</v>
      </c>
      <c r="F707" s="5">
        <v>7566459750</v>
      </c>
      <c r="G707" s="83" t="s">
        <v>4285</v>
      </c>
      <c r="H707" s="6">
        <v>8</v>
      </c>
      <c r="I707" s="84">
        <v>300</v>
      </c>
      <c r="J707" s="79">
        <v>212</v>
      </c>
      <c r="K707" s="85">
        <v>0.71</v>
      </c>
      <c r="L707" s="11">
        <v>75000</v>
      </c>
      <c r="M707" s="5">
        <v>64739</v>
      </c>
      <c r="N707" s="12">
        <f t="shared" si="110"/>
        <v>65000</v>
      </c>
      <c r="O707" s="12">
        <f t="shared" si="111"/>
        <v>10000</v>
      </c>
      <c r="P707" s="4" t="s">
        <v>1888</v>
      </c>
      <c r="Q707" s="4" t="s">
        <v>2659</v>
      </c>
      <c r="R707" s="5">
        <v>46</v>
      </c>
      <c r="S707" s="5">
        <v>52</v>
      </c>
      <c r="T707" s="5">
        <v>37</v>
      </c>
      <c r="U707" s="5">
        <v>71</v>
      </c>
      <c r="V707" s="5">
        <f t="shared" si="112"/>
        <v>206</v>
      </c>
      <c r="W707" s="5">
        <f t="shared" si="113"/>
        <v>51.5</v>
      </c>
      <c r="X707" s="5">
        <v>85</v>
      </c>
      <c r="Y707" s="5">
        <v>49</v>
      </c>
      <c r="Z707" s="5">
        <v>93</v>
      </c>
      <c r="AA707" s="5">
        <v>87</v>
      </c>
      <c r="AB707" s="5">
        <f t="shared" si="114"/>
        <v>314</v>
      </c>
      <c r="AC707" s="5">
        <f t="shared" si="115"/>
        <v>78.5</v>
      </c>
      <c r="AD707" s="5">
        <v>50</v>
      </c>
      <c r="AE707" s="5">
        <v>74</v>
      </c>
      <c r="AF707" s="5">
        <v>88</v>
      </c>
      <c r="AG707" s="5">
        <v>94</v>
      </c>
      <c r="AH707" s="5">
        <f t="shared" si="116"/>
        <v>306</v>
      </c>
      <c r="AI707" s="5">
        <f t="shared" si="117"/>
        <v>76.5</v>
      </c>
      <c r="AJ707" s="5">
        <v>89</v>
      </c>
      <c r="AK707" s="5">
        <v>81</v>
      </c>
      <c r="AL707" s="5">
        <v>90</v>
      </c>
      <c r="AM707" s="5">
        <v>60</v>
      </c>
      <c r="AN707" s="5">
        <f t="shared" si="118"/>
        <v>320</v>
      </c>
      <c r="AO707" s="5">
        <f t="shared" si="119"/>
        <v>80</v>
      </c>
      <c r="AP707" s="73"/>
      <c r="AQ707" s="111">
        <f>AVERAGE(Table6[[#This Row],[CA1_Average]],Table6[[#This Row],[CA2_Average]],Table6[[#This Row],[MID_Average]],Table6[[#This Row],[CA3_Average]])</f>
        <v>71.625</v>
      </c>
    </row>
    <row r="708" spans="1:43" ht="30">
      <c r="A708" s="99" t="s">
        <v>1421</v>
      </c>
      <c r="B708" s="82" t="s">
        <v>1422</v>
      </c>
      <c r="C708" s="4" t="s">
        <v>14</v>
      </c>
      <c r="D708" s="4" t="s">
        <v>4245</v>
      </c>
      <c r="E708" s="5">
        <v>11104617</v>
      </c>
      <c r="F708" s="5">
        <v>7569167556</v>
      </c>
      <c r="G708" s="83" t="s">
        <v>4286</v>
      </c>
      <c r="H708" s="6">
        <v>8</v>
      </c>
      <c r="I708" s="84">
        <v>300</v>
      </c>
      <c r="J708" s="79">
        <v>198</v>
      </c>
      <c r="K708" s="85">
        <v>0.66</v>
      </c>
      <c r="L708" s="11">
        <v>75000</v>
      </c>
      <c r="M708" s="5">
        <v>61600</v>
      </c>
      <c r="N708" s="12">
        <f t="shared" si="110"/>
        <v>62000</v>
      </c>
      <c r="O708" s="12">
        <f t="shared" si="111"/>
        <v>13000</v>
      </c>
      <c r="P708" s="4" t="s">
        <v>1969</v>
      </c>
      <c r="Q708" s="4" t="s">
        <v>2660</v>
      </c>
      <c r="R708" s="5">
        <v>54</v>
      </c>
      <c r="S708" s="5">
        <v>43</v>
      </c>
      <c r="T708" s="5">
        <v>99</v>
      </c>
      <c r="U708" s="5">
        <v>57</v>
      </c>
      <c r="V708" s="5">
        <f t="shared" si="112"/>
        <v>253</v>
      </c>
      <c r="W708" s="5">
        <f t="shared" si="113"/>
        <v>63.25</v>
      </c>
      <c r="X708" s="5">
        <v>55</v>
      </c>
      <c r="Y708" s="5">
        <v>36</v>
      </c>
      <c r="Z708" s="5">
        <v>91</v>
      </c>
      <c r="AA708" s="5">
        <v>80</v>
      </c>
      <c r="AB708" s="5">
        <f t="shared" si="114"/>
        <v>262</v>
      </c>
      <c r="AC708" s="5">
        <f t="shared" si="115"/>
        <v>65.5</v>
      </c>
      <c r="AD708" s="5">
        <v>76</v>
      </c>
      <c r="AE708" s="5">
        <v>99</v>
      </c>
      <c r="AF708" s="5">
        <v>41</v>
      </c>
      <c r="AG708" s="5">
        <v>72</v>
      </c>
      <c r="AH708" s="5">
        <f t="shared" si="116"/>
        <v>288</v>
      </c>
      <c r="AI708" s="5">
        <f t="shared" si="117"/>
        <v>72</v>
      </c>
      <c r="AJ708" s="5">
        <v>73</v>
      </c>
      <c r="AK708" s="5">
        <v>92</v>
      </c>
      <c r="AL708" s="5">
        <v>82</v>
      </c>
      <c r="AM708" s="5">
        <v>85</v>
      </c>
      <c r="AN708" s="5">
        <f t="shared" si="118"/>
        <v>332</v>
      </c>
      <c r="AO708" s="5">
        <f t="shared" si="119"/>
        <v>83</v>
      </c>
      <c r="AP708" s="73"/>
      <c r="AQ708" s="111">
        <f>AVERAGE(Table6[[#This Row],[CA1_Average]],Table6[[#This Row],[CA2_Average]],Table6[[#This Row],[MID_Average]],Table6[[#This Row],[CA3_Average]])</f>
        <v>70.9375</v>
      </c>
    </row>
    <row r="709" spans="1:43" ht="30">
      <c r="A709" s="99" t="s">
        <v>1423</v>
      </c>
      <c r="B709" s="82" t="s">
        <v>1424</v>
      </c>
      <c r="C709" s="4" t="s">
        <v>14</v>
      </c>
      <c r="D709" s="4" t="s">
        <v>4287</v>
      </c>
      <c r="E709" s="5">
        <v>11107158</v>
      </c>
      <c r="F709" s="5">
        <v>7584387868</v>
      </c>
      <c r="G709" s="83" t="s">
        <v>4288</v>
      </c>
      <c r="H709" s="6">
        <v>8</v>
      </c>
      <c r="I709" s="84">
        <v>300</v>
      </c>
      <c r="J709" s="79">
        <v>217</v>
      </c>
      <c r="K709" s="85">
        <v>0.72</v>
      </c>
      <c r="L709" s="11">
        <v>75000</v>
      </c>
      <c r="M709" s="5">
        <v>69454</v>
      </c>
      <c r="N709" s="12">
        <f t="shared" si="110"/>
        <v>69500</v>
      </c>
      <c r="O709" s="12">
        <f t="shared" si="111"/>
        <v>5500</v>
      </c>
      <c r="P709" s="4" t="s">
        <v>1930</v>
      </c>
      <c r="Q709" s="4" t="s">
        <v>2661</v>
      </c>
      <c r="R709" s="5">
        <v>76</v>
      </c>
      <c r="S709" s="5">
        <v>44</v>
      </c>
      <c r="T709" s="5">
        <v>92</v>
      </c>
      <c r="U709" s="5">
        <v>53</v>
      </c>
      <c r="V709" s="5">
        <f t="shared" si="112"/>
        <v>265</v>
      </c>
      <c r="W709" s="5">
        <f t="shared" si="113"/>
        <v>66.25</v>
      </c>
      <c r="X709" s="5">
        <v>40</v>
      </c>
      <c r="Y709" s="5">
        <v>35</v>
      </c>
      <c r="Z709" s="5">
        <v>91</v>
      </c>
      <c r="AA709" s="5">
        <v>56</v>
      </c>
      <c r="AB709" s="5">
        <f t="shared" si="114"/>
        <v>222</v>
      </c>
      <c r="AC709" s="5">
        <f t="shared" si="115"/>
        <v>55.5</v>
      </c>
      <c r="AD709" s="5">
        <v>61</v>
      </c>
      <c r="AE709" s="5">
        <v>52</v>
      </c>
      <c r="AF709" s="5">
        <v>81</v>
      </c>
      <c r="AG709" s="5">
        <v>37</v>
      </c>
      <c r="AH709" s="5">
        <f t="shared" si="116"/>
        <v>231</v>
      </c>
      <c r="AI709" s="5">
        <f t="shared" si="117"/>
        <v>57.75</v>
      </c>
      <c r="AJ709" s="5">
        <v>68</v>
      </c>
      <c r="AK709" s="5">
        <v>99</v>
      </c>
      <c r="AL709" s="5">
        <v>61</v>
      </c>
      <c r="AM709" s="5">
        <v>89</v>
      </c>
      <c r="AN709" s="5">
        <f t="shared" si="118"/>
        <v>317</v>
      </c>
      <c r="AO709" s="5">
        <f t="shared" si="119"/>
        <v>79.25</v>
      </c>
      <c r="AP709" s="73"/>
      <c r="AQ709" s="111">
        <f>AVERAGE(Table6[[#This Row],[CA1_Average]],Table6[[#This Row],[CA2_Average]],Table6[[#This Row],[MID_Average]],Table6[[#This Row],[CA3_Average]])</f>
        <v>64.6875</v>
      </c>
    </row>
    <row r="710" spans="1:43" ht="30">
      <c r="A710" s="99" t="s">
        <v>1425</v>
      </c>
      <c r="B710" s="82" t="s">
        <v>1426</v>
      </c>
      <c r="C710" s="4" t="s">
        <v>11</v>
      </c>
      <c r="D710" s="4" t="s">
        <v>4289</v>
      </c>
      <c r="E710" s="5">
        <v>11104467</v>
      </c>
      <c r="F710" s="5">
        <v>7604069823</v>
      </c>
      <c r="G710" s="83" t="s">
        <v>4290</v>
      </c>
      <c r="H710" s="6">
        <v>8</v>
      </c>
      <c r="I710" s="84">
        <v>300</v>
      </c>
      <c r="J710" s="79">
        <v>237</v>
      </c>
      <c r="K710" s="85">
        <v>0.79</v>
      </c>
      <c r="L710" s="11">
        <v>75000</v>
      </c>
      <c r="M710" s="5">
        <v>64413</v>
      </c>
      <c r="N710" s="12">
        <f t="shared" si="110"/>
        <v>64500</v>
      </c>
      <c r="O710" s="12">
        <f t="shared" si="111"/>
        <v>10500</v>
      </c>
      <c r="P710" s="4" t="s">
        <v>1838</v>
      </c>
      <c r="Q710" s="4" t="s">
        <v>2662</v>
      </c>
      <c r="R710" s="5">
        <v>49</v>
      </c>
      <c r="S710" s="5">
        <v>91</v>
      </c>
      <c r="T710" s="5">
        <v>94</v>
      </c>
      <c r="U710" s="5">
        <v>53</v>
      </c>
      <c r="V710" s="5">
        <f t="shared" si="112"/>
        <v>287</v>
      </c>
      <c r="W710" s="5">
        <f t="shared" si="113"/>
        <v>71.75</v>
      </c>
      <c r="X710" s="5">
        <v>44</v>
      </c>
      <c r="Y710" s="5">
        <v>95</v>
      </c>
      <c r="Z710" s="5">
        <v>42</v>
      </c>
      <c r="AA710" s="5">
        <v>51</v>
      </c>
      <c r="AB710" s="5">
        <f t="shared" si="114"/>
        <v>232</v>
      </c>
      <c r="AC710" s="5">
        <f t="shared" si="115"/>
        <v>58</v>
      </c>
      <c r="AD710" s="5">
        <v>44</v>
      </c>
      <c r="AE710" s="5">
        <v>39</v>
      </c>
      <c r="AF710" s="5">
        <v>36</v>
      </c>
      <c r="AG710" s="5">
        <v>62</v>
      </c>
      <c r="AH710" s="5">
        <f t="shared" si="116"/>
        <v>181</v>
      </c>
      <c r="AI710" s="5">
        <f t="shared" si="117"/>
        <v>45.25</v>
      </c>
      <c r="AJ710" s="5">
        <v>76</v>
      </c>
      <c r="AK710" s="5">
        <v>62</v>
      </c>
      <c r="AL710" s="5">
        <v>49</v>
      </c>
      <c r="AM710" s="5">
        <v>64</v>
      </c>
      <c r="AN710" s="5">
        <f t="shared" si="118"/>
        <v>251</v>
      </c>
      <c r="AO710" s="5">
        <f t="shared" si="119"/>
        <v>62.75</v>
      </c>
      <c r="AP710" s="73"/>
      <c r="AQ710" s="111">
        <f>AVERAGE(Table6[[#This Row],[CA1_Average]],Table6[[#This Row],[CA2_Average]],Table6[[#This Row],[MID_Average]],Table6[[#This Row],[CA3_Average]])</f>
        <v>59.4375</v>
      </c>
    </row>
    <row r="711" spans="1:43" ht="30">
      <c r="A711" s="99" t="s">
        <v>1427</v>
      </c>
      <c r="B711" s="82" t="s">
        <v>1428</v>
      </c>
      <c r="C711" s="4" t="s">
        <v>14</v>
      </c>
      <c r="D711" s="4" t="s">
        <v>4291</v>
      </c>
      <c r="E711" s="5">
        <v>11107120</v>
      </c>
      <c r="F711" s="5">
        <v>7631893078</v>
      </c>
      <c r="G711" s="83" t="s">
        <v>4292</v>
      </c>
      <c r="H711" s="6">
        <v>8</v>
      </c>
      <c r="I711" s="84">
        <v>300</v>
      </c>
      <c r="J711" s="79">
        <v>190</v>
      </c>
      <c r="K711" s="85">
        <v>0.63</v>
      </c>
      <c r="L711" s="11">
        <v>75000</v>
      </c>
      <c r="M711" s="5">
        <v>72451</v>
      </c>
      <c r="N711" s="12">
        <f t="shared" si="110"/>
        <v>72500</v>
      </c>
      <c r="O711" s="12">
        <f t="shared" si="111"/>
        <v>2500</v>
      </c>
      <c r="P711" s="4" t="s">
        <v>1932</v>
      </c>
      <c r="Q711" s="4" t="s">
        <v>2663</v>
      </c>
      <c r="R711" s="5">
        <v>46</v>
      </c>
      <c r="S711" s="5">
        <v>89</v>
      </c>
      <c r="T711" s="5">
        <v>89</v>
      </c>
      <c r="U711" s="5">
        <v>54</v>
      </c>
      <c r="V711" s="5">
        <f t="shared" si="112"/>
        <v>278</v>
      </c>
      <c r="W711" s="5">
        <f t="shared" si="113"/>
        <v>69.5</v>
      </c>
      <c r="X711" s="5">
        <v>58</v>
      </c>
      <c r="Y711" s="5">
        <v>57</v>
      </c>
      <c r="Z711" s="5">
        <v>49</v>
      </c>
      <c r="AA711" s="5">
        <v>93</v>
      </c>
      <c r="AB711" s="5">
        <f t="shared" si="114"/>
        <v>257</v>
      </c>
      <c r="AC711" s="5">
        <f t="shared" si="115"/>
        <v>64.25</v>
      </c>
      <c r="AD711" s="5">
        <v>58</v>
      </c>
      <c r="AE711" s="5">
        <v>68</v>
      </c>
      <c r="AF711" s="5">
        <v>86</v>
      </c>
      <c r="AG711" s="5">
        <v>93</v>
      </c>
      <c r="AH711" s="5">
        <f t="shared" si="116"/>
        <v>305</v>
      </c>
      <c r="AI711" s="5">
        <f t="shared" si="117"/>
        <v>76.25</v>
      </c>
      <c r="AJ711" s="5">
        <v>66</v>
      </c>
      <c r="AK711" s="5">
        <v>66</v>
      </c>
      <c r="AL711" s="5">
        <v>76</v>
      </c>
      <c r="AM711" s="5">
        <v>64</v>
      </c>
      <c r="AN711" s="5">
        <f t="shared" si="118"/>
        <v>272</v>
      </c>
      <c r="AO711" s="5">
        <f t="shared" si="119"/>
        <v>68</v>
      </c>
      <c r="AP711" s="73"/>
      <c r="AQ711" s="111">
        <f>AVERAGE(Table6[[#This Row],[CA1_Average]],Table6[[#This Row],[CA2_Average]],Table6[[#This Row],[MID_Average]],Table6[[#This Row],[CA3_Average]])</f>
        <v>69.5</v>
      </c>
    </row>
    <row r="712" spans="1:43" ht="30">
      <c r="A712" s="99" t="s">
        <v>1429</v>
      </c>
      <c r="B712" s="82" t="s">
        <v>1430</v>
      </c>
      <c r="C712" s="4" t="s">
        <v>11</v>
      </c>
      <c r="D712" s="4" t="s">
        <v>4293</v>
      </c>
      <c r="E712" s="5">
        <v>11108039</v>
      </c>
      <c r="F712" s="5">
        <v>7641227992</v>
      </c>
      <c r="G712" s="83" t="s">
        <v>4294</v>
      </c>
      <c r="H712" s="6">
        <v>8</v>
      </c>
      <c r="I712" s="84">
        <v>300</v>
      </c>
      <c r="J712" s="79">
        <v>232</v>
      </c>
      <c r="K712" s="85">
        <v>0.77</v>
      </c>
      <c r="L712" s="11">
        <v>75000</v>
      </c>
      <c r="M712" s="5">
        <v>73092</v>
      </c>
      <c r="N712" s="12">
        <f t="shared" si="110"/>
        <v>73500</v>
      </c>
      <c r="O712" s="12">
        <f t="shared" si="111"/>
        <v>1500</v>
      </c>
      <c r="P712" s="4" t="s">
        <v>2142</v>
      </c>
      <c r="Q712" s="4" t="s">
        <v>2664</v>
      </c>
      <c r="R712" s="5">
        <v>89</v>
      </c>
      <c r="S712" s="5">
        <v>67</v>
      </c>
      <c r="T712" s="5">
        <v>52</v>
      </c>
      <c r="U712" s="5">
        <v>90</v>
      </c>
      <c r="V712" s="5">
        <f t="shared" si="112"/>
        <v>298</v>
      </c>
      <c r="W712" s="5">
        <f t="shared" si="113"/>
        <v>74.5</v>
      </c>
      <c r="X712" s="5">
        <v>39</v>
      </c>
      <c r="Y712" s="5">
        <v>89</v>
      </c>
      <c r="Z712" s="5">
        <v>54</v>
      </c>
      <c r="AA712" s="5">
        <v>56</v>
      </c>
      <c r="AB712" s="5">
        <f t="shared" si="114"/>
        <v>238</v>
      </c>
      <c r="AC712" s="5">
        <f t="shared" si="115"/>
        <v>59.5</v>
      </c>
      <c r="AD712" s="5">
        <v>96</v>
      </c>
      <c r="AE712" s="5">
        <v>99</v>
      </c>
      <c r="AF712" s="5">
        <v>88</v>
      </c>
      <c r="AG712" s="5">
        <v>63</v>
      </c>
      <c r="AH712" s="5">
        <f t="shared" si="116"/>
        <v>346</v>
      </c>
      <c r="AI712" s="5">
        <f t="shared" si="117"/>
        <v>86.5</v>
      </c>
      <c r="AJ712" s="5">
        <v>55</v>
      </c>
      <c r="AK712" s="5">
        <v>46</v>
      </c>
      <c r="AL712" s="5">
        <v>47</v>
      </c>
      <c r="AM712" s="5">
        <v>43</v>
      </c>
      <c r="AN712" s="5">
        <f t="shared" si="118"/>
        <v>191</v>
      </c>
      <c r="AO712" s="5">
        <f t="shared" si="119"/>
        <v>47.75</v>
      </c>
      <c r="AP712" s="73"/>
      <c r="AQ712" s="111">
        <f>AVERAGE(Table6[[#This Row],[CA1_Average]],Table6[[#This Row],[CA2_Average]],Table6[[#This Row],[MID_Average]],Table6[[#This Row],[CA3_Average]])</f>
        <v>67.0625</v>
      </c>
    </row>
    <row r="713" spans="1:43" ht="30">
      <c r="A713" s="99" t="s">
        <v>1431</v>
      </c>
      <c r="B713" s="82" t="s">
        <v>1432</v>
      </c>
      <c r="C713" s="4" t="s">
        <v>14</v>
      </c>
      <c r="D713" s="4" t="s">
        <v>4295</v>
      </c>
      <c r="E713" s="5">
        <v>11108656</v>
      </c>
      <c r="F713" s="5">
        <v>7665402786</v>
      </c>
      <c r="G713" s="83" t="s">
        <v>4296</v>
      </c>
      <c r="H713" s="6">
        <v>8</v>
      </c>
      <c r="I713" s="84">
        <v>300</v>
      </c>
      <c r="J713" s="79">
        <v>273</v>
      </c>
      <c r="K713" s="85">
        <v>0.91</v>
      </c>
      <c r="L713" s="11">
        <v>75000</v>
      </c>
      <c r="M713" s="5">
        <v>71020</v>
      </c>
      <c r="N713" s="12">
        <f t="shared" si="110"/>
        <v>71500</v>
      </c>
      <c r="O713" s="12">
        <f t="shared" si="111"/>
        <v>3500</v>
      </c>
      <c r="P713" s="4" t="s">
        <v>2225</v>
      </c>
      <c r="Q713" s="4" t="s">
        <v>2665</v>
      </c>
      <c r="R713" s="5">
        <v>81</v>
      </c>
      <c r="S713" s="5">
        <v>55</v>
      </c>
      <c r="T713" s="5">
        <v>74</v>
      </c>
      <c r="U713" s="5">
        <v>72</v>
      </c>
      <c r="V713" s="5">
        <f t="shared" si="112"/>
        <v>282</v>
      </c>
      <c r="W713" s="5">
        <f t="shared" si="113"/>
        <v>70.5</v>
      </c>
      <c r="X713" s="5">
        <v>61</v>
      </c>
      <c r="Y713" s="5">
        <v>75</v>
      </c>
      <c r="Z713" s="5">
        <v>96</v>
      </c>
      <c r="AA713" s="5">
        <v>38</v>
      </c>
      <c r="AB713" s="5">
        <f t="shared" si="114"/>
        <v>270</v>
      </c>
      <c r="AC713" s="5">
        <f t="shared" si="115"/>
        <v>67.5</v>
      </c>
      <c r="AD713" s="5">
        <v>94</v>
      </c>
      <c r="AE713" s="5">
        <v>95</v>
      </c>
      <c r="AF713" s="5">
        <v>61</v>
      </c>
      <c r="AG713" s="5">
        <v>53</v>
      </c>
      <c r="AH713" s="5">
        <f t="shared" si="116"/>
        <v>303</v>
      </c>
      <c r="AI713" s="5">
        <f t="shared" si="117"/>
        <v>75.75</v>
      </c>
      <c r="AJ713" s="5">
        <v>78</v>
      </c>
      <c r="AK713" s="5">
        <v>43</v>
      </c>
      <c r="AL713" s="5">
        <v>90</v>
      </c>
      <c r="AM713" s="5">
        <v>81</v>
      </c>
      <c r="AN713" s="5">
        <f t="shared" si="118"/>
        <v>292</v>
      </c>
      <c r="AO713" s="5">
        <f t="shared" si="119"/>
        <v>73</v>
      </c>
      <c r="AP713" s="73"/>
      <c r="AQ713" s="111">
        <f>AVERAGE(Table6[[#This Row],[CA1_Average]],Table6[[#This Row],[CA2_Average]],Table6[[#This Row],[MID_Average]],Table6[[#This Row],[CA3_Average]])</f>
        <v>71.6875</v>
      </c>
    </row>
    <row r="714" spans="1:43" ht="30">
      <c r="A714" s="99" t="s">
        <v>1433</v>
      </c>
      <c r="B714" s="82" t="s">
        <v>1434</v>
      </c>
      <c r="C714" s="4" t="s">
        <v>14</v>
      </c>
      <c r="D714" s="4" t="s">
        <v>4297</v>
      </c>
      <c r="E714" s="5">
        <v>11106618</v>
      </c>
      <c r="F714" s="5">
        <v>7669830476</v>
      </c>
      <c r="G714" s="83" t="s">
        <v>4298</v>
      </c>
      <c r="H714" s="6">
        <v>8</v>
      </c>
      <c r="I714" s="84">
        <v>300</v>
      </c>
      <c r="J714" s="79">
        <v>255</v>
      </c>
      <c r="K714" s="85">
        <v>0.85</v>
      </c>
      <c r="L714" s="11">
        <v>75000</v>
      </c>
      <c r="M714" s="5">
        <v>68826</v>
      </c>
      <c r="N714" s="12">
        <f t="shared" si="110"/>
        <v>69000</v>
      </c>
      <c r="O714" s="12">
        <f t="shared" si="111"/>
        <v>6000</v>
      </c>
      <c r="P714" s="4" t="s">
        <v>2080</v>
      </c>
      <c r="Q714" s="4" t="s">
        <v>2666</v>
      </c>
      <c r="R714" s="5">
        <v>92</v>
      </c>
      <c r="S714" s="5">
        <v>38</v>
      </c>
      <c r="T714" s="5">
        <v>55</v>
      </c>
      <c r="U714" s="5">
        <v>63</v>
      </c>
      <c r="V714" s="5">
        <f t="shared" si="112"/>
        <v>248</v>
      </c>
      <c r="W714" s="5">
        <f t="shared" si="113"/>
        <v>62</v>
      </c>
      <c r="X714" s="5">
        <v>60</v>
      </c>
      <c r="Y714" s="5">
        <v>79</v>
      </c>
      <c r="Z714" s="5">
        <v>95</v>
      </c>
      <c r="AA714" s="5">
        <v>42</v>
      </c>
      <c r="AB714" s="5">
        <f t="shared" si="114"/>
        <v>276</v>
      </c>
      <c r="AC714" s="5">
        <f t="shared" si="115"/>
        <v>69</v>
      </c>
      <c r="AD714" s="5">
        <v>79</v>
      </c>
      <c r="AE714" s="5">
        <v>45</v>
      </c>
      <c r="AF714" s="5">
        <v>54</v>
      </c>
      <c r="AG714" s="5">
        <v>70</v>
      </c>
      <c r="AH714" s="5">
        <f t="shared" si="116"/>
        <v>248</v>
      </c>
      <c r="AI714" s="5">
        <f t="shared" si="117"/>
        <v>62</v>
      </c>
      <c r="AJ714" s="5">
        <v>84</v>
      </c>
      <c r="AK714" s="5">
        <v>80</v>
      </c>
      <c r="AL714" s="5">
        <v>41</v>
      </c>
      <c r="AM714" s="5">
        <v>64</v>
      </c>
      <c r="AN714" s="5">
        <f t="shared" si="118"/>
        <v>269</v>
      </c>
      <c r="AO714" s="5">
        <f t="shared" si="119"/>
        <v>67.25</v>
      </c>
      <c r="AP714" s="73"/>
      <c r="AQ714" s="111">
        <f>AVERAGE(Table6[[#This Row],[CA1_Average]],Table6[[#This Row],[CA2_Average]],Table6[[#This Row],[MID_Average]],Table6[[#This Row],[CA3_Average]])</f>
        <v>65.0625</v>
      </c>
    </row>
    <row r="715" spans="1:43" ht="30">
      <c r="A715" s="99" t="s">
        <v>1435</v>
      </c>
      <c r="B715" s="82" t="s">
        <v>1436</v>
      </c>
      <c r="C715" s="4" t="s">
        <v>11</v>
      </c>
      <c r="D715" s="4" t="s">
        <v>4299</v>
      </c>
      <c r="E715" s="5">
        <v>11101733</v>
      </c>
      <c r="F715" s="5">
        <v>7675845666</v>
      </c>
      <c r="G715" s="83" t="s">
        <v>4300</v>
      </c>
      <c r="H715" s="6">
        <v>8</v>
      </c>
      <c r="I715" s="84">
        <v>300</v>
      </c>
      <c r="J715" s="79">
        <v>226</v>
      </c>
      <c r="K715" s="85">
        <v>0.75</v>
      </c>
      <c r="L715" s="11">
        <v>75000</v>
      </c>
      <c r="M715" s="5">
        <v>73805</v>
      </c>
      <c r="N715" s="12">
        <f t="shared" si="110"/>
        <v>74000</v>
      </c>
      <c r="O715" s="12">
        <f t="shared" si="111"/>
        <v>1000</v>
      </c>
      <c r="P715" s="4" t="s">
        <v>1852</v>
      </c>
      <c r="Q715" s="4" t="s">
        <v>2667</v>
      </c>
      <c r="R715" s="5">
        <v>35</v>
      </c>
      <c r="S715" s="5">
        <v>56</v>
      </c>
      <c r="T715" s="5">
        <v>98</v>
      </c>
      <c r="U715" s="5">
        <v>76</v>
      </c>
      <c r="V715" s="5">
        <f t="shared" si="112"/>
        <v>265</v>
      </c>
      <c r="W715" s="5">
        <f t="shared" si="113"/>
        <v>66.25</v>
      </c>
      <c r="X715" s="5">
        <v>76</v>
      </c>
      <c r="Y715" s="5">
        <v>86</v>
      </c>
      <c r="Z715" s="5">
        <v>81</v>
      </c>
      <c r="AA715" s="5">
        <v>87</v>
      </c>
      <c r="AB715" s="5">
        <f t="shared" si="114"/>
        <v>330</v>
      </c>
      <c r="AC715" s="5">
        <f t="shared" si="115"/>
        <v>82.5</v>
      </c>
      <c r="AD715" s="5">
        <v>66</v>
      </c>
      <c r="AE715" s="5">
        <v>67</v>
      </c>
      <c r="AF715" s="5">
        <v>56</v>
      </c>
      <c r="AG715" s="5">
        <v>59</v>
      </c>
      <c r="AH715" s="5">
        <f t="shared" si="116"/>
        <v>248</v>
      </c>
      <c r="AI715" s="5">
        <f t="shared" si="117"/>
        <v>62</v>
      </c>
      <c r="AJ715" s="5">
        <v>45</v>
      </c>
      <c r="AK715" s="5">
        <v>41</v>
      </c>
      <c r="AL715" s="5">
        <v>98</v>
      </c>
      <c r="AM715" s="5">
        <v>65</v>
      </c>
      <c r="AN715" s="5">
        <f t="shared" si="118"/>
        <v>249</v>
      </c>
      <c r="AO715" s="5">
        <f t="shared" si="119"/>
        <v>62.25</v>
      </c>
      <c r="AP715" s="73"/>
      <c r="AQ715" s="111">
        <f>AVERAGE(Table6[[#This Row],[CA1_Average]],Table6[[#This Row],[CA2_Average]],Table6[[#This Row],[MID_Average]],Table6[[#This Row],[CA3_Average]])</f>
        <v>68.25</v>
      </c>
    </row>
    <row r="716" spans="1:43" ht="30">
      <c r="A716" s="99" t="s">
        <v>1437</v>
      </c>
      <c r="B716" s="82" t="s">
        <v>1438</v>
      </c>
      <c r="C716" s="4" t="s">
        <v>14</v>
      </c>
      <c r="D716" s="4" t="s">
        <v>4301</v>
      </c>
      <c r="E716" s="5">
        <v>11109356</v>
      </c>
      <c r="F716" s="5">
        <v>7676514599</v>
      </c>
      <c r="G716" s="83" t="s">
        <v>4302</v>
      </c>
      <c r="H716" s="6">
        <v>8</v>
      </c>
      <c r="I716" s="84">
        <v>300</v>
      </c>
      <c r="J716" s="79">
        <v>229</v>
      </c>
      <c r="K716" s="85">
        <v>0.76</v>
      </c>
      <c r="L716" s="11">
        <v>75000</v>
      </c>
      <c r="M716" s="5">
        <v>68668</v>
      </c>
      <c r="N716" s="12">
        <f t="shared" si="110"/>
        <v>69000</v>
      </c>
      <c r="O716" s="12">
        <f t="shared" si="111"/>
        <v>6000</v>
      </c>
      <c r="P716" s="4" t="s">
        <v>2052</v>
      </c>
      <c r="Q716" s="4" t="s">
        <v>2668</v>
      </c>
      <c r="R716" s="5">
        <v>76</v>
      </c>
      <c r="S716" s="5">
        <v>82</v>
      </c>
      <c r="T716" s="5">
        <v>83</v>
      </c>
      <c r="U716" s="5">
        <v>95</v>
      </c>
      <c r="V716" s="5">
        <f t="shared" si="112"/>
        <v>336</v>
      </c>
      <c r="W716" s="5">
        <f t="shared" si="113"/>
        <v>84</v>
      </c>
      <c r="X716" s="5">
        <v>61</v>
      </c>
      <c r="Y716" s="5">
        <v>63</v>
      </c>
      <c r="Z716" s="5">
        <v>73</v>
      </c>
      <c r="AA716" s="5">
        <v>54</v>
      </c>
      <c r="AB716" s="5">
        <f t="shared" si="114"/>
        <v>251</v>
      </c>
      <c r="AC716" s="5">
        <f t="shared" si="115"/>
        <v>62.75</v>
      </c>
      <c r="AD716" s="5">
        <v>92</v>
      </c>
      <c r="AE716" s="5">
        <v>67</v>
      </c>
      <c r="AF716" s="5">
        <v>92</v>
      </c>
      <c r="AG716" s="5">
        <v>52</v>
      </c>
      <c r="AH716" s="5">
        <f t="shared" si="116"/>
        <v>303</v>
      </c>
      <c r="AI716" s="5">
        <f t="shared" si="117"/>
        <v>75.75</v>
      </c>
      <c r="AJ716" s="5">
        <v>58</v>
      </c>
      <c r="AK716" s="5">
        <v>93</v>
      </c>
      <c r="AL716" s="5">
        <v>64</v>
      </c>
      <c r="AM716" s="5">
        <v>79</v>
      </c>
      <c r="AN716" s="5">
        <f t="shared" si="118"/>
        <v>294</v>
      </c>
      <c r="AO716" s="5">
        <f t="shared" si="119"/>
        <v>73.5</v>
      </c>
      <c r="AP716" s="73"/>
      <c r="AQ716" s="111">
        <f>AVERAGE(Table6[[#This Row],[CA1_Average]],Table6[[#This Row],[CA2_Average]],Table6[[#This Row],[MID_Average]],Table6[[#This Row],[CA3_Average]])</f>
        <v>74</v>
      </c>
    </row>
    <row r="717" spans="1:43" ht="30">
      <c r="A717" s="99" t="s">
        <v>1439</v>
      </c>
      <c r="B717" s="82" t="s">
        <v>1440</v>
      </c>
      <c r="C717" s="4" t="s">
        <v>11</v>
      </c>
      <c r="D717" s="4" t="s">
        <v>4303</v>
      </c>
      <c r="E717" s="5">
        <v>11100139</v>
      </c>
      <c r="F717" s="5">
        <v>7706347520</v>
      </c>
      <c r="G717" s="83" t="s">
        <v>4304</v>
      </c>
      <c r="H717" s="6">
        <v>8</v>
      </c>
      <c r="I717" s="84">
        <v>300</v>
      </c>
      <c r="J717" s="79">
        <v>263</v>
      </c>
      <c r="K717" s="85">
        <v>0.88</v>
      </c>
      <c r="L717" s="11">
        <v>75000</v>
      </c>
      <c r="M717" s="5">
        <v>69187</v>
      </c>
      <c r="N717" s="12">
        <f t="shared" si="110"/>
        <v>69500</v>
      </c>
      <c r="O717" s="12">
        <f t="shared" si="111"/>
        <v>5500</v>
      </c>
      <c r="P717" s="4" t="s">
        <v>2054</v>
      </c>
      <c r="Q717" s="4" t="s">
        <v>2669</v>
      </c>
      <c r="R717" s="5">
        <v>79</v>
      </c>
      <c r="S717" s="5">
        <v>86</v>
      </c>
      <c r="T717" s="5">
        <v>36</v>
      </c>
      <c r="U717" s="5">
        <v>49</v>
      </c>
      <c r="V717" s="5">
        <f t="shared" si="112"/>
        <v>250</v>
      </c>
      <c r="W717" s="5">
        <f t="shared" si="113"/>
        <v>62.5</v>
      </c>
      <c r="X717" s="5">
        <v>36</v>
      </c>
      <c r="Y717" s="5">
        <v>95</v>
      </c>
      <c r="Z717" s="5">
        <v>75</v>
      </c>
      <c r="AA717" s="5">
        <v>36</v>
      </c>
      <c r="AB717" s="5">
        <f t="shared" si="114"/>
        <v>242</v>
      </c>
      <c r="AC717" s="5">
        <f t="shared" si="115"/>
        <v>60.5</v>
      </c>
      <c r="AD717" s="5">
        <v>63</v>
      </c>
      <c r="AE717" s="5">
        <v>85</v>
      </c>
      <c r="AF717" s="5">
        <v>55</v>
      </c>
      <c r="AG717" s="5">
        <v>59</v>
      </c>
      <c r="AH717" s="5">
        <f t="shared" si="116"/>
        <v>262</v>
      </c>
      <c r="AI717" s="5">
        <f t="shared" si="117"/>
        <v>65.5</v>
      </c>
      <c r="AJ717" s="5">
        <v>55</v>
      </c>
      <c r="AK717" s="5">
        <v>56</v>
      </c>
      <c r="AL717" s="5">
        <v>43</v>
      </c>
      <c r="AM717" s="5">
        <v>42</v>
      </c>
      <c r="AN717" s="5">
        <f t="shared" si="118"/>
        <v>196</v>
      </c>
      <c r="AO717" s="5">
        <f t="shared" si="119"/>
        <v>49</v>
      </c>
      <c r="AP717" s="73"/>
      <c r="AQ717" s="111">
        <f>AVERAGE(Table6[[#This Row],[CA1_Average]],Table6[[#This Row],[CA2_Average]],Table6[[#This Row],[MID_Average]],Table6[[#This Row],[CA3_Average]])</f>
        <v>59.375</v>
      </c>
    </row>
    <row r="718" spans="1:43" ht="30">
      <c r="A718" s="99" t="s">
        <v>1441</v>
      </c>
      <c r="B718" s="82" t="s">
        <v>1442</v>
      </c>
      <c r="C718" s="4" t="s">
        <v>14</v>
      </c>
      <c r="D718" s="4" t="s">
        <v>4305</v>
      </c>
      <c r="E718" s="5">
        <v>11104680</v>
      </c>
      <c r="F718" s="5">
        <v>7721627158</v>
      </c>
      <c r="G718" s="83" t="s">
        <v>4306</v>
      </c>
      <c r="H718" s="6">
        <v>8</v>
      </c>
      <c r="I718" s="84">
        <v>300</v>
      </c>
      <c r="J718" s="79">
        <v>284</v>
      </c>
      <c r="K718" s="85">
        <v>0.95</v>
      </c>
      <c r="L718" s="11">
        <v>75000</v>
      </c>
      <c r="M718" s="5">
        <v>72324</v>
      </c>
      <c r="N718" s="12">
        <f t="shared" si="110"/>
        <v>72500</v>
      </c>
      <c r="O718" s="12">
        <f t="shared" si="111"/>
        <v>2500</v>
      </c>
      <c r="P718" s="4" t="s">
        <v>1898</v>
      </c>
      <c r="Q718" s="4" t="s">
        <v>2670</v>
      </c>
      <c r="R718" s="5">
        <v>68</v>
      </c>
      <c r="S718" s="5">
        <v>52</v>
      </c>
      <c r="T718" s="5">
        <v>82</v>
      </c>
      <c r="U718" s="5">
        <v>59</v>
      </c>
      <c r="V718" s="5">
        <f t="shared" si="112"/>
        <v>261</v>
      </c>
      <c r="W718" s="5">
        <f t="shared" si="113"/>
        <v>65.25</v>
      </c>
      <c r="X718" s="5">
        <v>83</v>
      </c>
      <c r="Y718" s="5">
        <v>87</v>
      </c>
      <c r="Z718" s="5">
        <v>88</v>
      </c>
      <c r="AA718" s="5">
        <v>70</v>
      </c>
      <c r="AB718" s="5">
        <f t="shared" si="114"/>
        <v>328</v>
      </c>
      <c r="AC718" s="5">
        <f t="shared" si="115"/>
        <v>82</v>
      </c>
      <c r="AD718" s="5">
        <v>51</v>
      </c>
      <c r="AE718" s="5">
        <v>93</v>
      </c>
      <c r="AF718" s="5">
        <v>76</v>
      </c>
      <c r="AG718" s="5">
        <v>97</v>
      </c>
      <c r="AH718" s="5">
        <f t="shared" si="116"/>
        <v>317</v>
      </c>
      <c r="AI718" s="5">
        <f t="shared" si="117"/>
        <v>79.25</v>
      </c>
      <c r="AJ718" s="5">
        <v>82</v>
      </c>
      <c r="AK718" s="5">
        <v>58</v>
      </c>
      <c r="AL718" s="5">
        <v>58</v>
      </c>
      <c r="AM718" s="5">
        <v>86</v>
      </c>
      <c r="AN718" s="5">
        <f t="shared" si="118"/>
        <v>284</v>
      </c>
      <c r="AO718" s="5">
        <f t="shared" si="119"/>
        <v>71</v>
      </c>
      <c r="AP718" s="73"/>
      <c r="AQ718" s="111">
        <f>AVERAGE(Table6[[#This Row],[CA1_Average]],Table6[[#This Row],[CA2_Average]],Table6[[#This Row],[MID_Average]],Table6[[#This Row],[CA3_Average]])</f>
        <v>74.375</v>
      </c>
    </row>
    <row r="719" spans="1:43" ht="30">
      <c r="A719" s="99" t="s">
        <v>1443</v>
      </c>
      <c r="B719" s="82" t="s">
        <v>1444</v>
      </c>
      <c r="C719" s="4" t="s">
        <v>11</v>
      </c>
      <c r="D719" s="4" t="s">
        <v>4295</v>
      </c>
      <c r="E719" s="5">
        <v>11102816</v>
      </c>
      <c r="F719" s="5">
        <v>7726812804</v>
      </c>
      <c r="G719" s="83" t="s">
        <v>4307</v>
      </c>
      <c r="H719" s="6">
        <v>8</v>
      </c>
      <c r="I719" s="84">
        <v>300</v>
      </c>
      <c r="J719" s="79">
        <v>217</v>
      </c>
      <c r="K719" s="85">
        <v>0.72</v>
      </c>
      <c r="L719" s="11">
        <v>75000</v>
      </c>
      <c r="M719" s="5">
        <v>61756</v>
      </c>
      <c r="N719" s="12">
        <f t="shared" si="110"/>
        <v>62000</v>
      </c>
      <c r="O719" s="12">
        <f t="shared" si="111"/>
        <v>13000</v>
      </c>
      <c r="P719" s="4" t="s">
        <v>1947</v>
      </c>
      <c r="Q719" s="4" t="s">
        <v>2671</v>
      </c>
      <c r="R719" s="5">
        <v>35</v>
      </c>
      <c r="S719" s="5">
        <v>50</v>
      </c>
      <c r="T719" s="5">
        <v>53</v>
      </c>
      <c r="U719" s="5">
        <v>93</v>
      </c>
      <c r="V719" s="5">
        <f t="shared" si="112"/>
        <v>231</v>
      </c>
      <c r="W719" s="5">
        <f t="shared" si="113"/>
        <v>57.75</v>
      </c>
      <c r="X719" s="5">
        <v>77</v>
      </c>
      <c r="Y719" s="5">
        <v>96</v>
      </c>
      <c r="Z719" s="5">
        <v>45</v>
      </c>
      <c r="AA719" s="5">
        <v>68</v>
      </c>
      <c r="AB719" s="5">
        <f t="shared" si="114"/>
        <v>286</v>
      </c>
      <c r="AC719" s="5">
        <f t="shared" si="115"/>
        <v>71.5</v>
      </c>
      <c r="AD719" s="5">
        <v>96</v>
      </c>
      <c r="AE719" s="5">
        <v>98</v>
      </c>
      <c r="AF719" s="5">
        <v>71</v>
      </c>
      <c r="AG719" s="5">
        <v>86</v>
      </c>
      <c r="AH719" s="5">
        <f t="shared" si="116"/>
        <v>351</v>
      </c>
      <c r="AI719" s="5">
        <f t="shared" si="117"/>
        <v>87.75</v>
      </c>
      <c r="AJ719" s="5">
        <v>45</v>
      </c>
      <c r="AK719" s="5">
        <v>92</v>
      </c>
      <c r="AL719" s="5">
        <v>66</v>
      </c>
      <c r="AM719" s="5">
        <v>52</v>
      </c>
      <c r="AN719" s="5">
        <f t="shared" si="118"/>
        <v>255</v>
      </c>
      <c r="AO719" s="5">
        <f t="shared" si="119"/>
        <v>63.75</v>
      </c>
      <c r="AP719" s="73"/>
      <c r="AQ719" s="111">
        <f>AVERAGE(Table6[[#This Row],[CA1_Average]],Table6[[#This Row],[CA2_Average]],Table6[[#This Row],[MID_Average]],Table6[[#This Row],[CA3_Average]])</f>
        <v>70.1875</v>
      </c>
    </row>
    <row r="720" spans="1:43" ht="30">
      <c r="A720" s="99" t="s">
        <v>1445</v>
      </c>
      <c r="B720" s="82" t="s">
        <v>1446</v>
      </c>
      <c r="C720" s="4" t="s">
        <v>14</v>
      </c>
      <c r="D720" s="4" t="s">
        <v>4308</v>
      </c>
      <c r="E720" s="5">
        <v>11108451</v>
      </c>
      <c r="F720" s="5">
        <v>7727740758</v>
      </c>
      <c r="G720" s="83" t="s">
        <v>4309</v>
      </c>
      <c r="H720" s="6">
        <v>9</v>
      </c>
      <c r="I720" s="84">
        <v>300</v>
      </c>
      <c r="J720" s="79">
        <v>285</v>
      </c>
      <c r="K720" s="85">
        <v>0.95</v>
      </c>
      <c r="L720" s="11">
        <v>85000</v>
      </c>
      <c r="M720" s="5">
        <v>73601</v>
      </c>
      <c r="N720" s="12">
        <f t="shared" si="110"/>
        <v>74000</v>
      </c>
      <c r="O720" s="12">
        <f t="shared" si="111"/>
        <v>11000</v>
      </c>
      <c r="P720" s="4" t="s">
        <v>1864</v>
      </c>
      <c r="Q720" s="4" t="s">
        <v>2672</v>
      </c>
      <c r="R720" s="5">
        <v>95</v>
      </c>
      <c r="S720" s="5">
        <v>51</v>
      </c>
      <c r="T720" s="5">
        <v>39</v>
      </c>
      <c r="U720" s="5">
        <v>94</v>
      </c>
      <c r="V720" s="5">
        <f t="shared" si="112"/>
        <v>279</v>
      </c>
      <c r="W720" s="5">
        <f t="shared" si="113"/>
        <v>69.75</v>
      </c>
      <c r="X720" s="5">
        <v>40</v>
      </c>
      <c r="Y720" s="5">
        <v>61</v>
      </c>
      <c r="Z720" s="5">
        <v>84</v>
      </c>
      <c r="AA720" s="5">
        <v>97</v>
      </c>
      <c r="AB720" s="5">
        <f t="shared" si="114"/>
        <v>282</v>
      </c>
      <c r="AC720" s="5">
        <f t="shared" si="115"/>
        <v>70.5</v>
      </c>
      <c r="AD720" s="5">
        <v>46</v>
      </c>
      <c r="AE720" s="5">
        <v>74</v>
      </c>
      <c r="AF720" s="5">
        <v>93</v>
      </c>
      <c r="AG720" s="5">
        <v>39</v>
      </c>
      <c r="AH720" s="5">
        <f t="shared" si="116"/>
        <v>252</v>
      </c>
      <c r="AI720" s="5">
        <f t="shared" si="117"/>
        <v>63</v>
      </c>
      <c r="AJ720" s="5">
        <v>71</v>
      </c>
      <c r="AK720" s="5">
        <v>80</v>
      </c>
      <c r="AL720" s="5">
        <v>56</v>
      </c>
      <c r="AM720" s="5">
        <v>95</v>
      </c>
      <c r="AN720" s="5">
        <f t="shared" si="118"/>
        <v>302</v>
      </c>
      <c r="AO720" s="5">
        <f t="shared" si="119"/>
        <v>75.5</v>
      </c>
      <c r="AP720" s="73"/>
      <c r="AQ720" s="111">
        <f>AVERAGE(Table6[[#This Row],[CA1_Average]],Table6[[#This Row],[CA2_Average]],Table6[[#This Row],[MID_Average]],Table6[[#This Row],[CA3_Average]])</f>
        <v>69.6875</v>
      </c>
    </row>
    <row r="721" spans="1:43" ht="30">
      <c r="A721" s="99" t="s">
        <v>1447</v>
      </c>
      <c r="B721" s="82" t="s">
        <v>1448</v>
      </c>
      <c r="C721" s="4" t="s">
        <v>11</v>
      </c>
      <c r="D721" s="4" t="s">
        <v>4310</v>
      </c>
      <c r="E721" s="5">
        <v>11106893</v>
      </c>
      <c r="F721" s="5">
        <v>7760299270</v>
      </c>
      <c r="G721" s="83" t="s">
        <v>4311</v>
      </c>
      <c r="H721" s="6">
        <v>9</v>
      </c>
      <c r="I721" s="84">
        <v>300</v>
      </c>
      <c r="J721" s="79">
        <v>272</v>
      </c>
      <c r="K721" s="85">
        <v>0.91</v>
      </c>
      <c r="L721" s="11">
        <v>85000</v>
      </c>
      <c r="M721" s="5">
        <v>79427</v>
      </c>
      <c r="N721" s="12">
        <f t="shared" si="110"/>
        <v>79500</v>
      </c>
      <c r="O721" s="12">
        <f t="shared" si="111"/>
        <v>5500</v>
      </c>
      <c r="P721" s="4" t="s">
        <v>1866</v>
      </c>
      <c r="Q721" s="4" t="s">
        <v>2673</v>
      </c>
      <c r="R721" s="5">
        <v>51</v>
      </c>
      <c r="S721" s="5">
        <v>81</v>
      </c>
      <c r="T721" s="5">
        <v>44</v>
      </c>
      <c r="U721" s="5">
        <v>75</v>
      </c>
      <c r="V721" s="5">
        <f t="shared" si="112"/>
        <v>251</v>
      </c>
      <c r="W721" s="5">
        <f t="shared" si="113"/>
        <v>62.75</v>
      </c>
      <c r="X721" s="5">
        <v>38</v>
      </c>
      <c r="Y721" s="5">
        <v>79</v>
      </c>
      <c r="Z721" s="5">
        <v>97</v>
      </c>
      <c r="AA721" s="5">
        <v>63</v>
      </c>
      <c r="AB721" s="5">
        <f t="shared" si="114"/>
        <v>277</v>
      </c>
      <c r="AC721" s="5">
        <f t="shared" si="115"/>
        <v>69.25</v>
      </c>
      <c r="AD721" s="5">
        <v>71</v>
      </c>
      <c r="AE721" s="5">
        <v>54</v>
      </c>
      <c r="AF721" s="5">
        <v>58</v>
      </c>
      <c r="AG721" s="5">
        <v>71</v>
      </c>
      <c r="AH721" s="5">
        <f t="shared" si="116"/>
        <v>254</v>
      </c>
      <c r="AI721" s="5">
        <f t="shared" si="117"/>
        <v>63.5</v>
      </c>
      <c r="AJ721" s="5">
        <v>83</v>
      </c>
      <c r="AK721" s="5">
        <v>65</v>
      </c>
      <c r="AL721" s="5">
        <v>52</v>
      </c>
      <c r="AM721" s="5">
        <v>61</v>
      </c>
      <c r="AN721" s="5">
        <f t="shared" si="118"/>
        <v>261</v>
      </c>
      <c r="AO721" s="5">
        <f t="shared" si="119"/>
        <v>65.25</v>
      </c>
      <c r="AP721" s="73"/>
      <c r="AQ721" s="111">
        <f>AVERAGE(Table6[[#This Row],[CA1_Average]],Table6[[#This Row],[CA2_Average]],Table6[[#This Row],[MID_Average]],Table6[[#This Row],[CA3_Average]])</f>
        <v>65.1875</v>
      </c>
    </row>
    <row r="722" spans="1:43" ht="30">
      <c r="A722" s="99" t="s">
        <v>1449</v>
      </c>
      <c r="B722" s="82" t="s">
        <v>1450</v>
      </c>
      <c r="C722" s="4" t="s">
        <v>14</v>
      </c>
      <c r="D722" s="4" t="s">
        <v>4312</v>
      </c>
      <c r="E722" s="5">
        <v>11108489</v>
      </c>
      <c r="F722" s="5">
        <v>7778313108</v>
      </c>
      <c r="G722" s="83" t="s">
        <v>4313</v>
      </c>
      <c r="H722" s="6">
        <v>9</v>
      </c>
      <c r="I722" s="84">
        <v>300</v>
      </c>
      <c r="J722" s="79">
        <v>231</v>
      </c>
      <c r="K722" s="85">
        <v>0.77</v>
      </c>
      <c r="L722" s="11">
        <v>85000</v>
      </c>
      <c r="M722" s="5">
        <v>75464</v>
      </c>
      <c r="N722" s="12">
        <f t="shared" si="110"/>
        <v>75500</v>
      </c>
      <c r="O722" s="12">
        <f t="shared" si="111"/>
        <v>9500</v>
      </c>
      <c r="P722" s="4" t="s">
        <v>1872</v>
      </c>
      <c r="Q722" s="4" t="s">
        <v>2674</v>
      </c>
      <c r="R722" s="5">
        <v>83</v>
      </c>
      <c r="S722" s="5">
        <v>57</v>
      </c>
      <c r="T722" s="5">
        <v>82</v>
      </c>
      <c r="U722" s="5">
        <v>35</v>
      </c>
      <c r="V722" s="5">
        <f t="shared" si="112"/>
        <v>257</v>
      </c>
      <c r="W722" s="5">
        <f t="shared" si="113"/>
        <v>64.25</v>
      </c>
      <c r="X722" s="5">
        <v>95</v>
      </c>
      <c r="Y722" s="5">
        <v>92</v>
      </c>
      <c r="Z722" s="5">
        <v>66</v>
      </c>
      <c r="AA722" s="5">
        <v>72</v>
      </c>
      <c r="AB722" s="5">
        <f t="shared" si="114"/>
        <v>325</v>
      </c>
      <c r="AC722" s="5">
        <f t="shared" si="115"/>
        <v>81.25</v>
      </c>
      <c r="AD722" s="5">
        <v>96</v>
      </c>
      <c r="AE722" s="5">
        <v>94</v>
      </c>
      <c r="AF722" s="5">
        <v>59</v>
      </c>
      <c r="AG722" s="5">
        <v>94</v>
      </c>
      <c r="AH722" s="5">
        <f t="shared" si="116"/>
        <v>343</v>
      </c>
      <c r="AI722" s="5">
        <f t="shared" si="117"/>
        <v>85.75</v>
      </c>
      <c r="AJ722" s="5">
        <v>76</v>
      </c>
      <c r="AK722" s="5">
        <v>58</v>
      </c>
      <c r="AL722" s="5">
        <v>52</v>
      </c>
      <c r="AM722" s="5">
        <v>78</v>
      </c>
      <c r="AN722" s="5">
        <f t="shared" si="118"/>
        <v>264</v>
      </c>
      <c r="AO722" s="5">
        <f t="shared" si="119"/>
        <v>66</v>
      </c>
      <c r="AP722" s="73"/>
      <c r="AQ722" s="111">
        <f>AVERAGE(Table6[[#This Row],[CA1_Average]],Table6[[#This Row],[CA2_Average]],Table6[[#This Row],[MID_Average]],Table6[[#This Row],[CA3_Average]])</f>
        <v>74.3125</v>
      </c>
    </row>
    <row r="723" spans="1:43" ht="30">
      <c r="A723" s="99" t="s">
        <v>1451</v>
      </c>
      <c r="B723" s="82" t="s">
        <v>1452</v>
      </c>
      <c r="C723" s="4" t="s">
        <v>14</v>
      </c>
      <c r="D723" s="4" t="s">
        <v>4314</v>
      </c>
      <c r="E723" s="5">
        <v>11104579</v>
      </c>
      <c r="F723" s="5">
        <v>7780025569</v>
      </c>
      <c r="G723" s="83" t="s">
        <v>4315</v>
      </c>
      <c r="H723" s="6">
        <v>9</v>
      </c>
      <c r="I723" s="84">
        <v>300</v>
      </c>
      <c r="J723" s="79">
        <v>263</v>
      </c>
      <c r="K723" s="85">
        <v>0.88</v>
      </c>
      <c r="L723" s="11">
        <v>85000</v>
      </c>
      <c r="M723" s="5">
        <v>83170</v>
      </c>
      <c r="N723" s="12">
        <f t="shared" si="110"/>
        <v>83500</v>
      </c>
      <c r="O723" s="12">
        <f t="shared" si="111"/>
        <v>1500</v>
      </c>
      <c r="P723" s="4" t="s">
        <v>2296</v>
      </c>
      <c r="Q723" s="4" t="s">
        <v>2675</v>
      </c>
      <c r="R723" s="5">
        <v>72</v>
      </c>
      <c r="S723" s="5">
        <v>61</v>
      </c>
      <c r="T723" s="5">
        <v>72</v>
      </c>
      <c r="U723" s="5">
        <v>68</v>
      </c>
      <c r="V723" s="5">
        <f t="shared" si="112"/>
        <v>273</v>
      </c>
      <c r="W723" s="5">
        <f t="shared" si="113"/>
        <v>68.25</v>
      </c>
      <c r="X723" s="5">
        <v>72</v>
      </c>
      <c r="Y723" s="5">
        <v>76</v>
      </c>
      <c r="Z723" s="5">
        <v>75</v>
      </c>
      <c r="AA723" s="5">
        <v>81</v>
      </c>
      <c r="AB723" s="5">
        <f t="shared" si="114"/>
        <v>304</v>
      </c>
      <c r="AC723" s="5">
        <f t="shared" si="115"/>
        <v>76</v>
      </c>
      <c r="AD723" s="5">
        <v>96</v>
      </c>
      <c r="AE723" s="5">
        <v>41</v>
      </c>
      <c r="AF723" s="5">
        <v>90</v>
      </c>
      <c r="AG723" s="5">
        <v>91</v>
      </c>
      <c r="AH723" s="5">
        <f t="shared" si="116"/>
        <v>318</v>
      </c>
      <c r="AI723" s="5">
        <f t="shared" si="117"/>
        <v>79.5</v>
      </c>
      <c r="AJ723" s="5">
        <v>99</v>
      </c>
      <c r="AK723" s="5">
        <v>95</v>
      </c>
      <c r="AL723" s="5">
        <v>81</v>
      </c>
      <c r="AM723" s="5">
        <v>68</v>
      </c>
      <c r="AN723" s="5">
        <f t="shared" si="118"/>
        <v>343</v>
      </c>
      <c r="AO723" s="5">
        <f t="shared" si="119"/>
        <v>85.75</v>
      </c>
      <c r="AP723" s="73"/>
      <c r="AQ723" s="111">
        <f>AVERAGE(Table6[[#This Row],[CA1_Average]],Table6[[#This Row],[CA2_Average]],Table6[[#This Row],[MID_Average]],Table6[[#This Row],[CA3_Average]])</f>
        <v>77.375</v>
      </c>
    </row>
    <row r="724" spans="1:43" ht="30">
      <c r="A724" s="99" t="s">
        <v>1453</v>
      </c>
      <c r="B724" s="82" t="s">
        <v>1454</v>
      </c>
      <c r="C724" s="4" t="s">
        <v>14</v>
      </c>
      <c r="D724" s="4" t="s">
        <v>4316</v>
      </c>
      <c r="E724" s="5">
        <v>11100098</v>
      </c>
      <c r="F724" s="5">
        <v>7820837719</v>
      </c>
      <c r="G724" s="83" t="s">
        <v>4317</v>
      </c>
      <c r="H724" s="6">
        <v>9</v>
      </c>
      <c r="I724" s="84">
        <v>300</v>
      </c>
      <c r="J724" s="79">
        <v>253</v>
      </c>
      <c r="K724" s="85">
        <v>0.84</v>
      </c>
      <c r="L724" s="11">
        <v>85000</v>
      </c>
      <c r="M724" s="5">
        <v>75784</v>
      </c>
      <c r="N724" s="12">
        <f t="shared" si="110"/>
        <v>76000</v>
      </c>
      <c r="O724" s="12">
        <f t="shared" si="111"/>
        <v>9000</v>
      </c>
      <c r="P724" s="4" t="s">
        <v>1874</v>
      </c>
      <c r="Q724" s="4" t="s">
        <v>2676</v>
      </c>
      <c r="R724" s="5">
        <v>83</v>
      </c>
      <c r="S724" s="5">
        <v>66</v>
      </c>
      <c r="T724" s="5">
        <v>67</v>
      </c>
      <c r="U724" s="5">
        <v>65</v>
      </c>
      <c r="V724" s="5">
        <f t="shared" si="112"/>
        <v>281</v>
      </c>
      <c r="W724" s="5">
        <f t="shared" si="113"/>
        <v>70.25</v>
      </c>
      <c r="X724" s="5">
        <v>59</v>
      </c>
      <c r="Y724" s="5">
        <v>52</v>
      </c>
      <c r="Z724" s="5">
        <v>55</v>
      </c>
      <c r="AA724" s="5">
        <v>35</v>
      </c>
      <c r="AB724" s="5">
        <f t="shared" si="114"/>
        <v>201</v>
      </c>
      <c r="AC724" s="5">
        <f t="shared" si="115"/>
        <v>50.25</v>
      </c>
      <c r="AD724" s="5">
        <v>69</v>
      </c>
      <c r="AE724" s="5">
        <v>85</v>
      </c>
      <c r="AF724" s="5">
        <v>42</v>
      </c>
      <c r="AG724" s="5">
        <v>81</v>
      </c>
      <c r="AH724" s="5">
        <f t="shared" si="116"/>
        <v>277</v>
      </c>
      <c r="AI724" s="5">
        <f t="shared" si="117"/>
        <v>69.25</v>
      </c>
      <c r="AJ724" s="5">
        <v>47</v>
      </c>
      <c r="AK724" s="5">
        <v>46</v>
      </c>
      <c r="AL724" s="5">
        <v>64</v>
      </c>
      <c r="AM724" s="5">
        <v>37</v>
      </c>
      <c r="AN724" s="5">
        <f t="shared" si="118"/>
        <v>194</v>
      </c>
      <c r="AO724" s="5">
        <f t="shared" si="119"/>
        <v>48.5</v>
      </c>
      <c r="AP724" s="73"/>
      <c r="AQ724" s="111">
        <f>AVERAGE(Table6[[#This Row],[CA1_Average]],Table6[[#This Row],[CA2_Average]],Table6[[#This Row],[MID_Average]],Table6[[#This Row],[CA3_Average]])</f>
        <v>59.5625</v>
      </c>
    </row>
    <row r="725" spans="1:43" ht="30">
      <c r="A725" s="99" t="s">
        <v>1455</v>
      </c>
      <c r="B725" s="82" t="s">
        <v>1456</v>
      </c>
      <c r="C725" s="4" t="s">
        <v>14</v>
      </c>
      <c r="D725" s="4" t="s">
        <v>4318</v>
      </c>
      <c r="E725" s="5">
        <v>11104539</v>
      </c>
      <c r="F725" s="5">
        <v>7823472363</v>
      </c>
      <c r="G725" s="83" t="s">
        <v>4319</v>
      </c>
      <c r="H725" s="6">
        <v>9</v>
      </c>
      <c r="I725" s="84">
        <v>300</v>
      </c>
      <c r="J725" s="79">
        <v>211</v>
      </c>
      <c r="K725" s="86">
        <v>0.7</v>
      </c>
      <c r="L725" s="11">
        <v>85000</v>
      </c>
      <c r="M725" s="5">
        <v>74368</v>
      </c>
      <c r="N725" s="12">
        <f t="shared" si="110"/>
        <v>74500</v>
      </c>
      <c r="O725" s="12">
        <f t="shared" si="111"/>
        <v>10500</v>
      </c>
      <c r="P725" s="4" t="s">
        <v>2245</v>
      </c>
      <c r="Q725" s="4" t="s">
        <v>2677</v>
      </c>
      <c r="R725" s="5">
        <v>68</v>
      </c>
      <c r="S725" s="5">
        <v>85</v>
      </c>
      <c r="T725" s="5">
        <v>51</v>
      </c>
      <c r="U725" s="5">
        <v>50</v>
      </c>
      <c r="V725" s="5">
        <f t="shared" si="112"/>
        <v>254</v>
      </c>
      <c r="W725" s="5">
        <f t="shared" si="113"/>
        <v>63.5</v>
      </c>
      <c r="X725" s="5">
        <v>82</v>
      </c>
      <c r="Y725" s="5">
        <v>66</v>
      </c>
      <c r="Z725" s="5">
        <v>64</v>
      </c>
      <c r="AA725" s="5">
        <v>65</v>
      </c>
      <c r="AB725" s="5">
        <f t="shared" si="114"/>
        <v>277</v>
      </c>
      <c r="AC725" s="5">
        <f t="shared" si="115"/>
        <v>69.25</v>
      </c>
      <c r="AD725" s="5">
        <v>73</v>
      </c>
      <c r="AE725" s="5">
        <v>39</v>
      </c>
      <c r="AF725" s="5">
        <v>90</v>
      </c>
      <c r="AG725" s="5">
        <v>63</v>
      </c>
      <c r="AH725" s="5">
        <f t="shared" si="116"/>
        <v>265</v>
      </c>
      <c r="AI725" s="5">
        <f t="shared" si="117"/>
        <v>66.25</v>
      </c>
      <c r="AJ725" s="5">
        <v>36</v>
      </c>
      <c r="AK725" s="5">
        <v>86</v>
      </c>
      <c r="AL725" s="5">
        <v>79</v>
      </c>
      <c r="AM725" s="5">
        <v>75</v>
      </c>
      <c r="AN725" s="5">
        <f t="shared" si="118"/>
        <v>276</v>
      </c>
      <c r="AO725" s="5">
        <f t="shared" si="119"/>
        <v>69</v>
      </c>
      <c r="AP725" s="73"/>
      <c r="AQ725" s="111">
        <f>AVERAGE(Table6[[#This Row],[CA1_Average]],Table6[[#This Row],[CA2_Average]],Table6[[#This Row],[MID_Average]],Table6[[#This Row],[CA3_Average]])</f>
        <v>67</v>
      </c>
    </row>
    <row r="726" spans="1:43" ht="30">
      <c r="A726" s="99" t="s">
        <v>1457</v>
      </c>
      <c r="B726" s="82" t="s">
        <v>1458</v>
      </c>
      <c r="C726" s="4" t="s">
        <v>14</v>
      </c>
      <c r="D726" s="4" t="s">
        <v>4320</v>
      </c>
      <c r="E726" s="5">
        <v>11100356</v>
      </c>
      <c r="F726" s="5">
        <v>7846440203</v>
      </c>
      <c r="G726" s="83" t="s">
        <v>4321</v>
      </c>
      <c r="H726" s="6">
        <v>9</v>
      </c>
      <c r="I726" s="84">
        <v>300</v>
      </c>
      <c r="J726" s="79">
        <v>289</v>
      </c>
      <c r="K726" s="85">
        <v>0.96</v>
      </c>
      <c r="L726" s="11">
        <v>85000</v>
      </c>
      <c r="M726" s="5">
        <v>81994</v>
      </c>
      <c r="N726" s="12">
        <f t="shared" si="110"/>
        <v>82000</v>
      </c>
      <c r="O726" s="12">
        <f t="shared" si="111"/>
        <v>3000</v>
      </c>
      <c r="P726" s="4" t="s">
        <v>1876</v>
      </c>
      <c r="Q726" s="4" t="s">
        <v>2678</v>
      </c>
      <c r="R726" s="5">
        <v>71</v>
      </c>
      <c r="S726" s="5">
        <v>35</v>
      </c>
      <c r="T726" s="5">
        <v>84</v>
      </c>
      <c r="U726" s="5">
        <v>73</v>
      </c>
      <c r="V726" s="5">
        <f t="shared" si="112"/>
        <v>263</v>
      </c>
      <c r="W726" s="5">
        <f t="shared" si="113"/>
        <v>65.75</v>
      </c>
      <c r="X726" s="5">
        <v>74</v>
      </c>
      <c r="Y726" s="5">
        <v>54</v>
      </c>
      <c r="Z726" s="5">
        <v>68</v>
      </c>
      <c r="AA726" s="5">
        <v>59</v>
      </c>
      <c r="AB726" s="5">
        <f t="shared" si="114"/>
        <v>255</v>
      </c>
      <c r="AC726" s="5">
        <f t="shared" si="115"/>
        <v>63.75</v>
      </c>
      <c r="AD726" s="5">
        <v>40</v>
      </c>
      <c r="AE726" s="5">
        <v>76</v>
      </c>
      <c r="AF726" s="5">
        <v>95</v>
      </c>
      <c r="AG726" s="5">
        <v>96</v>
      </c>
      <c r="AH726" s="5">
        <f t="shared" si="116"/>
        <v>307</v>
      </c>
      <c r="AI726" s="5">
        <f t="shared" si="117"/>
        <v>76.75</v>
      </c>
      <c r="AJ726" s="5">
        <v>96</v>
      </c>
      <c r="AK726" s="5">
        <v>72</v>
      </c>
      <c r="AL726" s="5">
        <v>90</v>
      </c>
      <c r="AM726" s="5">
        <v>45</v>
      </c>
      <c r="AN726" s="5">
        <f t="shared" si="118"/>
        <v>303</v>
      </c>
      <c r="AO726" s="5">
        <f t="shared" si="119"/>
        <v>75.75</v>
      </c>
      <c r="AP726" s="73"/>
      <c r="AQ726" s="111">
        <f>AVERAGE(Table6[[#This Row],[CA1_Average]],Table6[[#This Row],[CA2_Average]],Table6[[#This Row],[MID_Average]],Table6[[#This Row],[CA3_Average]])</f>
        <v>70.5</v>
      </c>
    </row>
    <row r="727" spans="1:43" ht="30">
      <c r="A727" s="99" t="s">
        <v>1459</v>
      </c>
      <c r="B727" s="82" t="s">
        <v>1460</v>
      </c>
      <c r="C727" s="4" t="s">
        <v>14</v>
      </c>
      <c r="D727" s="4" t="s">
        <v>4322</v>
      </c>
      <c r="E727" s="5">
        <v>11106761</v>
      </c>
      <c r="F727" s="5">
        <v>7848514647</v>
      </c>
      <c r="G727" s="83" t="s">
        <v>4323</v>
      </c>
      <c r="H727" s="6">
        <v>9</v>
      </c>
      <c r="I727" s="84">
        <v>300</v>
      </c>
      <c r="J727" s="79">
        <v>235</v>
      </c>
      <c r="K727" s="85">
        <v>0.78</v>
      </c>
      <c r="L727" s="11">
        <v>85000</v>
      </c>
      <c r="M727" s="5">
        <v>71096</v>
      </c>
      <c r="N727" s="12">
        <f t="shared" si="110"/>
        <v>71500</v>
      </c>
      <c r="O727" s="12">
        <f t="shared" si="111"/>
        <v>13500</v>
      </c>
      <c r="P727" s="4" t="s">
        <v>1830</v>
      </c>
      <c r="Q727" s="4" t="s">
        <v>2679</v>
      </c>
      <c r="R727" s="5">
        <v>61</v>
      </c>
      <c r="S727" s="5">
        <v>39</v>
      </c>
      <c r="T727" s="5">
        <v>50</v>
      </c>
      <c r="U727" s="5">
        <v>57</v>
      </c>
      <c r="V727" s="5">
        <f t="shared" si="112"/>
        <v>207</v>
      </c>
      <c r="W727" s="5">
        <f t="shared" si="113"/>
        <v>51.75</v>
      </c>
      <c r="X727" s="5">
        <v>82</v>
      </c>
      <c r="Y727" s="5">
        <v>55</v>
      </c>
      <c r="Z727" s="5">
        <v>68</v>
      </c>
      <c r="AA727" s="5">
        <v>97</v>
      </c>
      <c r="AB727" s="5">
        <f t="shared" si="114"/>
        <v>302</v>
      </c>
      <c r="AC727" s="5">
        <f t="shared" si="115"/>
        <v>75.5</v>
      </c>
      <c r="AD727" s="5">
        <v>64</v>
      </c>
      <c r="AE727" s="5">
        <v>65</v>
      </c>
      <c r="AF727" s="5">
        <v>61</v>
      </c>
      <c r="AG727" s="5">
        <v>70</v>
      </c>
      <c r="AH727" s="5">
        <f t="shared" si="116"/>
        <v>260</v>
      </c>
      <c r="AI727" s="5">
        <f t="shared" si="117"/>
        <v>65</v>
      </c>
      <c r="AJ727" s="5">
        <v>45</v>
      </c>
      <c r="AK727" s="5">
        <v>70</v>
      </c>
      <c r="AL727" s="5">
        <v>37</v>
      </c>
      <c r="AM727" s="5">
        <v>56</v>
      </c>
      <c r="AN727" s="5">
        <f t="shared" si="118"/>
        <v>208</v>
      </c>
      <c r="AO727" s="5">
        <f t="shared" si="119"/>
        <v>52</v>
      </c>
      <c r="AP727" s="73"/>
      <c r="AQ727" s="111">
        <f>AVERAGE(Table6[[#This Row],[CA1_Average]],Table6[[#This Row],[CA2_Average]],Table6[[#This Row],[MID_Average]],Table6[[#This Row],[CA3_Average]])</f>
        <v>61.0625</v>
      </c>
    </row>
    <row r="728" spans="1:43" ht="30">
      <c r="A728" s="99" t="s">
        <v>1461</v>
      </c>
      <c r="B728" s="82" t="s">
        <v>1462</v>
      </c>
      <c r="C728" s="4" t="s">
        <v>11</v>
      </c>
      <c r="D728" s="4" t="s">
        <v>4324</v>
      </c>
      <c r="E728" s="5">
        <v>11107038</v>
      </c>
      <c r="F728" s="5">
        <v>7849156094</v>
      </c>
      <c r="G728" s="83" t="s">
        <v>4325</v>
      </c>
      <c r="H728" s="6">
        <v>9</v>
      </c>
      <c r="I728" s="84">
        <v>300</v>
      </c>
      <c r="J728" s="79">
        <v>195</v>
      </c>
      <c r="K728" s="85">
        <v>0.65</v>
      </c>
      <c r="L728" s="11">
        <v>85000</v>
      </c>
      <c r="M728" s="5">
        <v>77645</v>
      </c>
      <c r="N728" s="12">
        <f t="shared" si="110"/>
        <v>78000</v>
      </c>
      <c r="O728" s="12">
        <f t="shared" si="111"/>
        <v>7000</v>
      </c>
      <c r="P728" s="4" t="s">
        <v>2037</v>
      </c>
      <c r="Q728" s="4" t="s">
        <v>2680</v>
      </c>
      <c r="R728" s="5">
        <v>71</v>
      </c>
      <c r="S728" s="5">
        <v>77</v>
      </c>
      <c r="T728" s="5">
        <v>71</v>
      </c>
      <c r="U728" s="5">
        <v>47</v>
      </c>
      <c r="V728" s="5">
        <f t="shared" si="112"/>
        <v>266</v>
      </c>
      <c r="W728" s="5">
        <f t="shared" si="113"/>
        <v>66.5</v>
      </c>
      <c r="X728" s="5">
        <v>59</v>
      </c>
      <c r="Y728" s="5">
        <v>99</v>
      </c>
      <c r="Z728" s="5">
        <v>65</v>
      </c>
      <c r="AA728" s="5">
        <v>68</v>
      </c>
      <c r="AB728" s="5">
        <f t="shared" si="114"/>
        <v>291</v>
      </c>
      <c r="AC728" s="5">
        <f t="shared" si="115"/>
        <v>72.75</v>
      </c>
      <c r="AD728" s="5">
        <v>69</v>
      </c>
      <c r="AE728" s="5">
        <v>92</v>
      </c>
      <c r="AF728" s="5">
        <v>83</v>
      </c>
      <c r="AG728" s="5">
        <v>42</v>
      </c>
      <c r="AH728" s="5">
        <f t="shared" si="116"/>
        <v>286</v>
      </c>
      <c r="AI728" s="5">
        <f t="shared" si="117"/>
        <v>71.5</v>
      </c>
      <c r="AJ728" s="5">
        <v>89</v>
      </c>
      <c r="AK728" s="5">
        <v>62</v>
      </c>
      <c r="AL728" s="5">
        <v>67</v>
      </c>
      <c r="AM728" s="5">
        <v>41</v>
      </c>
      <c r="AN728" s="5">
        <f t="shared" si="118"/>
        <v>259</v>
      </c>
      <c r="AO728" s="5">
        <f t="shared" si="119"/>
        <v>64.75</v>
      </c>
      <c r="AP728" s="73"/>
      <c r="AQ728" s="111">
        <f>AVERAGE(Table6[[#This Row],[CA1_Average]],Table6[[#This Row],[CA2_Average]],Table6[[#This Row],[MID_Average]],Table6[[#This Row],[CA3_Average]])</f>
        <v>68.875</v>
      </c>
    </row>
    <row r="729" spans="1:43" ht="30">
      <c r="A729" s="99" t="s">
        <v>1463</v>
      </c>
      <c r="B729" s="82" t="s">
        <v>1464</v>
      </c>
      <c r="C729" s="4" t="s">
        <v>14</v>
      </c>
      <c r="D729" s="4" t="s">
        <v>4326</v>
      </c>
      <c r="E729" s="5">
        <v>11104564</v>
      </c>
      <c r="F729" s="5">
        <v>7861913251</v>
      </c>
      <c r="G729" s="83" t="s">
        <v>4327</v>
      </c>
      <c r="H729" s="6">
        <v>9</v>
      </c>
      <c r="I729" s="84">
        <v>300</v>
      </c>
      <c r="J729" s="79">
        <v>273</v>
      </c>
      <c r="K729" s="85">
        <v>0.91</v>
      </c>
      <c r="L729" s="11">
        <v>85000</v>
      </c>
      <c r="M729" s="5">
        <v>75970</v>
      </c>
      <c r="N729" s="12">
        <f t="shared" si="110"/>
        <v>76000</v>
      </c>
      <c r="O729" s="12">
        <f t="shared" si="111"/>
        <v>9000</v>
      </c>
      <c r="P729" s="4" t="s">
        <v>1832</v>
      </c>
      <c r="Q729" s="4" t="s">
        <v>2681</v>
      </c>
      <c r="R729" s="5">
        <v>85</v>
      </c>
      <c r="S729" s="5">
        <v>63</v>
      </c>
      <c r="T729" s="5">
        <v>63</v>
      </c>
      <c r="U729" s="5">
        <v>66</v>
      </c>
      <c r="V729" s="5">
        <f t="shared" si="112"/>
        <v>277</v>
      </c>
      <c r="W729" s="5">
        <f t="shared" si="113"/>
        <v>69.25</v>
      </c>
      <c r="X729" s="5">
        <v>63</v>
      </c>
      <c r="Y729" s="5">
        <v>67</v>
      </c>
      <c r="Z729" s="5">
        <v>91</v>
      </c>
      <c r="AA729" s="5">
        <v>70</v>
      </c>
      <c r="AB729" s="5">
        <f t="shared" si="114"/>
        <v>291</v>
      </c>
      <c r="AC729" s="5">
        <f t="shared" si="115"/>
        <v>72.75</v>
      </c>
      <c r="AD729" s="5">
        <v>47</v>
      </c>
      <c r="AE729" s="5">
        <v>93</v>
      </c>
      <c r="AF729" s="5">
        <v>45</v>
      </c>
      <c r="AG729" s="5">
        <v>92</v>
      </c>
      <c r="AH729" s="5">
        <f t="shared" si="116"/>
        <v>277</v>
      </c>
      <c r="AI729" s="5">
        <f t="shared" si="117"/>
        <v>69.25</v>
      </c>
      <c r="AJ729" s="5">
        <v>80</v>
      </c>
      <c r="AK729" s="5">
        <v>79</v>
      </c>
      <c r="AL729" s="5">
        <v>88</v>
      </c>
      <c r="AM729" s="5">
        <v>66</v>
      </c>
      <c r="AN729" s="5">
        <f t="shared" si="118"/>
        <v>313</v>
      </c>
      <c r="AO729" s="5">
        <f t="shared" si="119"/>
        <v>78.25</v>
      </c>
      <c r="AP729" s="73"/>
      <c r="AQ729" s="111">
        <f>AVERAGE(Table6[[#This Row],[CA1_Average]],Table6[[#This Row],[CA2_Average]],Table6[[#This Row],[MID_Average]],Table6[[#This Row],[CA3_Average]])</f>
        <v>72.375</v>
      </c>
    </row>
    <row r="730" spans="1:43" ht="30">
      <c r="A730" s="99" t="s">
        <v>1465</v>
      </c>
      <c r="B730" s="82" t="s">
        <v>1466</v>
      </c>
      <c r="C730" s="4" t="s">
        <v>11</v>
      </c>
      <c r="D730" s="4" t="s">
        <v>4328</v>
      </c>
      <c r="E730" s="5">
        <v>11102231</v>
      </c>
      <c r="F730" s="5">
        <v>7862014630</v>
      </c>
      <c r="G730" s="83" t="s">
        <v>4329</v>
      </c>
      <c r="H730" s="6">
        <v>9</v>
      </c>
      <c r="I730" s="84">
        <v>300</v>
      </c>
      <c r="J730" s="79">
        <v>225</v>
      </c>
      <c r="K730" s="85">
        <v>0.75</v>
      </c>
      <c r="L730" s="11">
        <v>85000</v>
      </c>
      <c r="M730" s="5">
        <v>80546</v>
      </c>
      <c r="N730" s="12">
        <f t="shared" si="110"/>
        <v>81000</v>
      </c>
      <c r="O730" s="12">
        <f t="shared" si="111"/>
        <v>4000</v>
      </c>
      <c r="P730" s="4" t="s">
        <v>1964</v>
      </c>
      <c r="Q730" s="4" t="s">
        <v>2682</v>
      </c>
      <c r="R730" s="5">
        <v>52</v>
      </c>
      <c r="S730" s="5">
        <v>47</v>
      </c>
      <c r="T730" s="5">
        <v>85</v>
      </c>
      <c r="U730" s="5">
        <v>81</v>
      </c>
      <c r="V730" s="5">
        <f t="shared" si="112"/>
        <v>265</v>
      </c>
      <c r="W730" s="5">
        <f t="shared" si="113"/>
        <v>66.25</v>
      </c>
      <c r="X730" s="5">
        <v>41</v>
      </c>
      <c r="Y730" s="5">
        <v>91</v>
      </c>
      <c r="Z730" s="5">
        <v>88</v>
      </c>
      <c r="AA730" s="5">
        <v>86</v>
      </c>
      <c r="AB730" s="5">
        <f t="shared" si="114"/>
        <v>306</v>
      </c>
      <c r="AC730" s="5">
        <f t="shared" si="115"/>
        <v>76.5</v>
      </c>
      <c r="AD730" s="5">
        <v>92</v>
      </c>
      <c r="AE730" s="5">
        <v>95</v>
      </c>
      <c r="AF730" s="5">
        <v>88</v>
      </c>
      <c r="AG730" s="5">
        <v>84</v>
      </c>
      <c r="AH730" s="5">
        <f t="shared" si="116"/>
        <v>359</v>
      </c>
      <c r="AI730" s="5">
        <f t="shared" si="117"/>
        <v>89.75</v>
      </c>
      <c r="AJ730" s="5">
        <v>64</v>
      </c>
      <c r="AK730" s="5">
        <v>96</v>
      </c>
      <c r="AL730" s="5">
        <v>99</v>
      </c>
      <c r="AM730" s="5">
        <v>80</v>
      </c>
      <c r="AN730" s="5">
        <f t="shared" si="118"/>
        <v>339</v>
      </c>
      <c r="AO730" s="5">
        <f t="shared" si="119"/>
        <v>84.75</v>
      </c>
      <c r="AP730" s="73"/>
      <c r="AQ730" s="111">
        <f>AVERAGE(Table6[[#This Row],[CA1_Average]],Table6[[#This Row],[CA2_Average]],Table6[[#This Row],[MID_Average]],Table6[[#This Row],[CA3_Average]])</f>
        <v>79.3125</v>
      </c>
    </row>
    <row r="731" spans="1:43" ht="30">
      <c r="A731" s="99" t="s">
        <v>1467</v>
      </c>
      <c r="B731" s="82" t="s">
        <v>1468</v>
      </c>
      <c r="C731" s="4" t="s">
        <v>11</v>
      </c>
      <c r="D731" s="4" t="s">
        <v>4330</v>
      </c>
      <c r="E731" s="5">
        <v>11108909</v>
      </c>
      <c r="F731" s="5">
        <v>7876390100</v>
      </c>
      <c r="G731" s="83" t="s">
        <v>4331</v>
      </c>
      <c r="H731" s="6">
        <v>9</v>
      </c>
      <c r="I731" s="84">
        <v>300</v>
      </c>
      <c r="J731" s="79">
        <v>258</v>
      </c>
      <c r="K731" s="85">
        <v>0.86</v>
      </c>
      <c r="L731" s="11">
        <v>85000</v>
      </c>
      <c r="M731" s="5">
        <v>73907</v>
      </c>
      <c r="N731" s="12">
        <f t="shared" si="110"/>
        <v>74000</v>
      </c>
      <c r="O731" s="12">
        <f t="shared" si="111"/>
        <v>11000</v>
      </c>
      <c r="P731" s="4" t="s">
        <v>2197</v>
      </c>
      <c r="Q731" s="4" t="s">
        <v>2683</v>
      </c>
      <c r="R731" s="5">
        <v>89</v>
      </c>
      <c r="S731" s="5">
        <v>55</v>
      </c>
      <c r="T731" s="5">
        <v>78</v>
      </c>
      <c r="U731" s="5">
        <v>47</v>
      </c>
      <c r="V731" s="5">
        <f t="shared" si="112"/>
        <v>269</v>
      </c>
      <c r="W731" s="5">
        <f t="shared" si="113"/>
        <v>67.25</v>
      </c>
      <c r="X731" s="5">
        <v>94</v>
      </c>
      <c r="Y731" s="5">
        <v>57</v>
      </c>
      <c r="Z731" s="5">
        <v>38</v>
      </c>
      <c r="AA731" s="5">
        <v>36</v>
      </c>
      <c r="AB731" s="5">
        <f t="shared" si="114"/>
        <v>225</v>
      </c>
      <c r="AC731" s="5">
        <f t="shared" si="115"/>
        <v>56.25</v>
      </c>
      <c r="AD731" s="5">
        <v>65</v>
      </c>
      <c r="AE731" s="5">
        <v>54</v>
      </c>
      <c r="AF731" s="5">
        <v>45</v>
      </c>
      <c r="AG731" s="5">
        <v>79</v>
      </c>
      <c r="AH731" s="5">
        <f t="shared" si="116"/>
        <v>243</v>
      </c>
      <c r="AI731" s="5">
        <f t="shared" si="117"/>
        <v>60.75</v>
      </c>
      <c r="AJ731" s="5">
        <v>82</v>
      </c>
      <c r="AK731" s="5">
        <v>90</v>
      </c>
      <c r="AL731" s="5">
        <v>49</v>
      </c>
      <c r="AM731" s="5">
        <v>85</v>
      </c>
      <c r="AN731" s="5">
        <f t="shared" si="118"/>
        <v>306</v>
      </c>
      <c r="AO731" s="5">
        <f t="shared" si="119"/>
        <v>76.5</v>
      </c>
      <c r="AP731" s="73"/>
      <c r="AQ731" s="111">
        <f>AVERAGE(Table6[[#This Row],[CA1_Average]],Table6[[#This Row],[CA2_Average]],Table6[[#This Row],[MID_Average]],Table6[[#This Row],[CA3_Average]])</f>
        <v>65.1875</v>
      </c>
    </row>
    <row r="732" spans="1:43" ht="30">
      <c r="A732" s="99" t="s">
        <v>1469</v>
      </c>
      <c r="B732" s="82" t="s">
        <v>1470</v>
      </c>
      <c r="C732" s="4" t="s">
        <v>14</v>
      </c>
      <c r="D732" s="4" t="s">
        <v>4332</v>
      </c>
      <c r="E732" s="5">
        <v>11106772</v>
      </c>
      <c r="F732" s="5">
        <v>7948610784</v>
      </c>
      <c r="G732" s="83" t="s">
        <v>4333</v>
      </c>
      <c r="H732" s="6">
        <v>9</v>
      </c>
      <c r="I732" s="84">
        <v>300</v>
      </c>
      <c r="J732" s="79">
        <v>258</v>
      </c>
      <c r="K732" s="85">
        <v>0.86</v>
      </c>
      <c r="L732" s="11">
        <v>85000</v>
      </c>
      <c r="M732" s="5">
        <v>75253</v>
      </c>
      <c r="N732" s="12">
        <f t="shared" si="110"/>
        <v>75500</v>
      </c>
      <c r="O732" s="12">
        <f t="shared" si="111"/>
        <v>9500</v>
      </c>
      <c r="P732" s="4" t="s">
        <v>2140</v>
      </c>
      <c r="Q732" s="4" t="s">
        <v>2684</v>
      </c>
      <c r="R732" s="5">
        <v>76</v>
      </c>
      <c r="S732" s="5">
        <v>59</v>
      </c>
      <c r="T732" s="5">
        <v>64</v>
      </c>
      <c r="U732" s="5">
        <v>75</v>
      </c>
      <c r="V732" s="5">
        <f t="shared" si="112"/>
        <v>274</v>
      </c>
      <c r="W732" s="5">
        <f t="shared" si="113"/>
        <v>68.5</v>
      </c>
      <c r="X732" s="5">
        <v>95</v>
      </c>
      <c r="Y732" s="5">
        <v>83</v>
      </c>
      <c r="Z732" s="5">
        <v>89</v>
      </c>
      <c r="AA732" s="5">
        <v>78</v>
      </c>
      <c r="AB732" s="5">
        <f t="shared" si="114"/>
        <v>345</v>
      </c>
      <c r="AC732" s="5">
        <f t="shared" si="115"/>
        <v>86.25</v>
      </c>
      <c r="AD732" s="5">
        <v>72</v>
      </c>
      <c r="AE732" s="5">
        <v>64</v>
      </c>
      <c r="AF732" s="5">
        <v>42</v>
      </c>
      <c r="AG732" s="5">
        <v>53</v>
      </c>
      <c r="AH732" s="5">
        <f t="shared" si="116"/>
        <v>231</v>
      </c>
      <c r="AI732" s="5">
        <f t="shared" si="117"/>
        <v>57.75</v>
      </c>
      <c r="AJ732" s="5">
        <v>69</v>
      </c>
      <c r="AK732" s="5">
        <v>45</v>
      </c>
      <c r="AL732" s="5">
        <v>50</v>
      </c>
      <c r="AM732" s="5">
        <v>99</v>
      </c>
      <c r="AN732" s="5">
        <f t="shared" si="118"/>
        <v>263</v>
      </c>
      <c r="AO732" s="5">
        <f t="shared" si="119"/>
        <v>65.75</v>
      </c>
      <c r="AP732" s="73"/>
      <c r="AQ732" s="111">
        <f>AVERAGE(Table6[[#This Row],[CA1_Average]],Table6[[#This Row],[CA2_Average]],Table6[[#This Row],[MID_Average]],Table6[[#This Row],[CA3_Average]])</f>
        <v>69.5625</v>
      </c>
    </row>
    <row r="733" spans="1:43" ht="30">
      <c r="A733" s="99" t="s">
        <v>1471</v>
      </c>
      <c r="B733" s="82" t="s">
        <v>1472</v>
      </c>
      <c r="C733" s="4" t="s">
        <v>14</v>
      </c>
      <c r="D733" s="4" t="s">
        <v>4334</v>
      </c>
      <c r="E733" s="5">
        <v>11105851</v>
      </c>
      <c r="F733" s="5">
        <v>7963454490</v>
      </c>
      <c r="G733" s="83" t="s">
        <v>4335</v>
      </c>
      <c r="H733" s="6">
        <v>9</v>
      </c>
      <c r="I733" s="84">
        <v>300</v>
      </c>
      <c r="J733" s="79">
        <v>222</v>
      </c>
      <c r="K733" s="85">
        <v>0.74</v>
      </c>
      <c r="L733" s="11">
        <v>85000</v>
      </c>
      <c r="M733" s="5">
        <v>70098</v>
      </c>
      <c r="N733" s="12">
        <f t="shared" si="110"/>
        <v>70500</v>
      </c>
      <c r="O733" s="12">
        <f t="shared" si="111"/>
        <v>14500</v>
      </c>
      <c r="P733" s="4" t="s">
        <v>1846</v>
      </c>
      <c r="Q733" s="4" t="s">
        <v>2685</v>
      </c>
      <c r="R733" s="5">
        <v>51</v>
      </c>
      <c r="S733" s="5">
        <v>93</v>
      </c>
      <c r="T733" s="5">
        <v>98</v>
      </c>
      <c r="U733" s="5">
        <v>68</v>
      </c>
      <c r="V733" s="5">
        <f t="shared" si="112"/>
        <v>310</v>
      </c>
      <c r="W733" s="5">
        <f t="shared" si="113"/>
        <v>77.5</v>
      </c>
      <c r="X733" s="5">
        <v>97</v>
      </c>
      <c r="Y733" s="5">
        <v>56</v>
      </c>
      <c r="Z733" s="5">
        <v>69</v>
      </c>
      <c r="AA733" s="5">
        <v>64</v>
      </c>
      <c r="AB733" s="5">
        <f t="shared" si="114"/>
        <v>286</v>
      </c>
      <c r="AC733" s="5">
        <f t="shared" si="115"/>
        <v>71.5</v>
      </c>
      <c r="AD733" s="5">
        <v>66</v>
      </c>
      <c r="AE733" s="5">
        <v>64</v>
      </c>
      <c r="AF733" s="5">
        <v>75</v>
      </c>
      <c r="AG733" s="5">
        <v>99</v>
      </c>
      <c r="AH733" s="5">
        <f t="shared" si="116"/>
        <v>304</v>
      </c>
      <c r="AI733" s="5">
        <f t="shared" si="117"/>
        <v>76</v>
      </c>
      <c r="AJ733" s="5">
        <v>88</v>
      </c>
      <c r="AK733" s="5">
        <v>57</v>
      </c>
      <c r="AL733" s="5">
        <v>76</v>
      </c>
      <c r="AM733" s="5">
        <v>45</v>
      </c>
      <c r="AN733" s="5">
        <f t="shared" si="118"/>
        <v>266</v>
      </c>
      <c r="AO733" s="5">
        <f t="shared" si="119"/>
        <v>66.5</v>
      </c>
      <c r="AP733" s="73"/>
      <c r="AQ733" s="111">
        <f>AVERAGE(Table6[[#This Row],[CA1_Average]],Table6[[#This Row],[CA2_Average]],Table6[[#This Row],[MID_Average]],Table6[[#This Row],[CA3_Average]])</f>
        <v>72.875</v>
      </c>
    </row>
    <row r="734" spans="1:43" ht="30">
      <c r="A734" s="99" t="s">
        <v>1473</v>
      </c>
      <c r="B734" s="82" t="s">
        <v>1474</v>
      </c>
      <c r="C734" s="4" t="s">
        <v>14</v>
      </c>
      <c r="D734" s="4" t="s">
        <v>4336</v>
      </c>
      <c r="E734" s="5">
        <v>11100242</v>
      </c>
      <c r="F734" s="5">
        <v>7975371059</v>
      </c>
      <c r="G734" s="83" t="s">
        <v>4337</v>
      </c>
      <c r="H734" s="6">
        <v>9</v>
      </c>
      <c r="I734" s="84">
        <v>300</v>
      </c>
      <c r="J734" s="79">
        <v>278</v>
      </c>
      <c r="K734" s="85">
        <v>0.93</v>
      </c>
      <c r="L734" s="11">
        <v>85000</v>
      </c>
      <c r="M734" s="5">
        <v>81733</v>
      </c>
      <c r="N734" s="12">
        <f t="shared" si="110"/>
        <v>82000</v>
      </c>
      <c r="O734" s="12">
        <f t="shared" si="111"/>
        <v>3000</v>
      </c>
      <c r="P734" s="4" t="s">
        <v>1848</v>
      </c>
      <c r="Q734" s="4" t="s">
        <v>2686</v>
      </c>
      <c r="R734" s="5">
        <v>75</v>
      </c>
      <c r="S734" s="5">
        <v>64</v>
      </c>
      <c r="T734" s="5">
        <v>51</v>
      </c>
      <c r="U734" s="5">
        <v>42</v>
      </c>
      <c r="V734" s="5">
        <f t="shared" si="112"/>
        <v>232</v>
      </c>
      <c r="W734" s="5">
        <f t="shared" si="113"/>
        <v>58</v>
      </c>
      <c r="X734" s="5">
        <v>52</v>
      </c>
      <c r="Y734" s="5">
        <v>36</v>
      </c>
      <c r="Z734" s="5">
        <v>41</v>
      </c>
      <c r="AA734" s="5">
        <v>40</v>
      </c>
      <c r="AB734" s="5">
        <f t="shared" si="114"/>
        <v>169</v>
      </c>
      <c r="AC734" s="5">
        <f t="shared" si="115"/>
        <v>42.25</v>
      </c>
      <c r="AD734" s="5">
        <v>64</v>
      </c>
      <c r="AE734" s="5">
        <v>48</v>
      </c>
      <c r="AF734" s="5">
        <v>61</v>
      </c>
      <c r="AG734" s="5">
        <v>79</v>
      </c>
      <c r="AH734" s="5">
        <f t="shared" si="116"/>
        <v>252</v>
      </c>
      <c r="AI734" s="5">
        <f t="shared" si="117"/>
        <v>63</v>
      </c>
      <c r="AJ734" s="5">
        <v>54</v>
      </c>
      <c r="AK734" s="5">
        <v>65</v>
      </c>
      <c r="AL734" s="5">
        <v>77</v>
      </c>
      <c r="AM734" s="5">
        <v>77</v>
      </c>
      <c r="AN734" s="5">
        <f t="shared" si="118"/>
        <v>273</v>
      </c>
      <c r="AO734" s="5">
        <f t="shared" si="119"/>
        <v>68.25</v>
      </c>
      <c r="AP734" s="73"/>
      <c r="AQ734" s="111">
        <f>AVERAGE(Table6[[#This Row],[CA1_Average]],Table6[[#This Row],[CA2_Average]],Table6[[#This Row],[MID_Average]],Table6[[#This Row],[CA3_Average]])</f>
        <v>57.875</v>
      </c>
    </row>
    <row r="735" spans="1:43" ht="30">
      <c r="A735" s="99" t="s">
        <v>1475</v>
      </c>
      <c r="B735" s="82" t="s">
        <v>1476</v>
      </c>
      <c r="C735" s="4" t="s">
        <v>11</v>
      </c>
      <c r="D735" s="4" t="s">
        <v>4338</v>
      </c>
      <c r="E735" s="5">
        <v>11102049</v>
      </c>
      <c r="F735" s="5">
        <v>7989647510</v>
      </c>
      <c r="G735" s="83" t="s">
        <v>4339</v>
      </c>
      <c r="H735" s="6">
        <v>9</v>
      </c>
      <c r="I735" s="84">
        <v>300</v>
      </c>
      <c r="J735" s="79">
        <v>202</v>
      </c>
      <c r="K735" s="85">
        <v>0.67</v>
      </c>
      <c r="L735" s="11">
        <v>85000</v>
      </c>
      <c r="M735" s="5">
        <v>71293</v>
      </c>
      <c r="N735" s="12">
        <f t="shared" si="110"/>
        <v>71500</v>
      </c>
      <c r="O735" s="12">
        <f t="shared" si="111"/>
        <v>13500</v>
      </c>
      <c r="P735" s="4" t="s">
        <v>2080</v>
      </c>
      <c r="Q735" s="4" t="s">
        <v>2687</v>
      </c>
      <c r="R735" s="5">
        <v>55</v>
      </c>
      <c r="S735" s="5">
        <v>78</v>
      </c>
      <c r="T735" s="5">
        <v>82</v>
      </c>
      <c r="U735" s="5">
        <v>62</v>
      </c>
      <c r="V735" s="5">
        <f t="shared" si="112"/>
        <v>277</v>
      </c>
      <c r="W735" s="5">
        <f t="shared" si="113"/>
        <v>69.25</v>
      </c>
      <c r="X735" s="5">
        <v>92</v>
      </c>
      <c r="Y735" s="5">
        <v>83</v>
      </c>
      <c r="Z735" s="5">
        <v>48</v>
      </c>
      <c r="AA735" s="5">
        <v>46</v>
      </c>
      <c r="AB735" s="5">
        <f t="shared" si="114"/>
        <v>269</v>
      </c>
      <c r="AC735" s="5">
        <f t="shared" si="115"/>
        <v>67.25</v>
      </c>
      <c r="AD735" s="5">
        <v>38</v>
      </c>
      <c r="AE735" s="5">
        <v>84</v>
      </c>
      <c r="AF735" s="5">
        <v>47</v>
      </c>
      <c r="AG735" s="5">
        <v>85</v>
      </c>
      <c r="AH735" s="5">
        <f t="shared" si="116"/>
        <v>254</v>
      </c>
      <c r="AI735" s="5">
        <f t="shared" si="117"/>
        <v>63.5</v>
      </c>
      <c r="AJ735" s="5">
        <v>76</v>
      </c>
      <c r="AK735" s="5">
        <v>82</v>
      </c>
      <c r="AL735" s="5">
        <v>71</v>
      </c>
      <c r="AM735" s="5">
        <v>50</v>
      </c>
      <c r="AN735" s="5">
        <f t="shared" si="118"/>
        <v>279</v>
      </c>
      <c r="AO735" s="5">
        <f t="shared" si="119"/>
        <v>69.75</v>
      </c>
      <c r="AP735" s="73"/>
      <c r="AQ735" s="111">
        <f>AVERAGE(Table6[[#This Row],[CA1_Average]],Table6[[#This Row],[CA2_Average]],Table6[[#This Row],[MID_Average]],Table6[[#This Row],[CA3_Average]])</f>
        <v>67.4375</v>
      </c>
    </row>
    <row r="736" spans="1:43" ht="30">
      <c r="A736" s="99" t="s">
        <v>1477</v>
      </c>
      <c r="B736" s="82" t="s">
        <v>1478</v>
      </c>
      <c r="C736" s="4" t="s">
        <v>11</v>
      </c>
      <c r="D736" s="4" t="s">
        <v>4340</v>
      </c>
      <c r="E736" s="5">
        <v>11108866</v>
      </c>
      <c r="F736" s="5">
        <v>8066050438</v>
      </c>
      <c r="G736" s="83" t="s">
        <v>4341</v>
      </c>
      <c r="H736" s="6">
        <v>9</v>
      </c>
      <c r="I736" s="84">
        <v>300</v>
      </c>
      <c r="J736" s="79">
        <v>236</v>
      </c>
      <c r="K736" s="85">
        <v>0.79</v>
      </c>
      <c r="L736" s="11">
        <v>85000</v>
      </c>
      <c r="M736" s="5">
        <v>72595</v>
      </c>
      <c r="N736" s="12">
        <f t="shared" si="110"/>
        <v>73000</v>
      </c>
      <c r="O736" s="12">
        <f t="shared" si="111"/>
        <v>12000</v>
      </c>
      <c r="P736" s="4" t="s">
        <v>1854</v>
      </c>
      <c r="Q736" s="4" t="s">
        <v>2688</v>
      </c>
      <c r="R736" s="5">
        <v>63</v>
      </c>
      <c r="S736" s="5">
        <v>44</v>
      </c>
      <c r="T736" s="5">
        <v>81</v>
      </c>
      <c r="U736" s="5">
        <v>39</v>
      </c>
      <c r="V736" s="5">
        <f t="shared" si="112"/>
        <v>227</v>
      </c>
      <c r="W736" s="5">
        <f t="shared" si="113"/>
        <v>56.75</v>
      </c>
      <c r="X736" s="5">
        <v>86</v>
      </c>
      <c r="Y736" s="5">
        <v>50</v>
      </c>
      <c r="Z736" s="5">
        <v>72</v>
      </c>
      <c r="AA736" s="5">
        <v>75</v>
      </c>
      <c r="AB736" s="5">
        <f t="shared" si="114"/>
        <v>283</v>
      </c>
      <c r="AC736" s="5">
        <f t="shared" si="115"/>
        <v>70.75</v>
      </c>
      <c r="AD736" s="5">
        <v>43</v>
      </c>
      <c r="AE736" s="5">
        <v>85</v>
      </c>
      <c r="AF736" s="5">
        <v>70</v>
      </c>
      <c r="AG736" s="5">
        <v>86</v>
      </c>
      <c r="AH736" s="5">
        <f t="shared" si="116"/>
        <v>284</v>
      </c>
      <c r="AI736" s="5">
        <f t="shared" si="117"/>
        <v>71</v>
      </c>
      <c r="AJ736" s="5">
        <v>91</v>
      </c>
      <c r="AK736" s="5">
        <v>63</v>
      </c>
      <c r="AL736" s="5">
        <v>56</v>
      </c>
      <c r="AM736" s="5">
        <v>91</v>
      </c>
      <c r="AN736" s="5">
        <f t="shared" si="118"/>
        <v>301</v>
      </c>
      <c r="AO736" s="5">
        <f t="shared" si="119"/>
        <v>75.25</v>
      </c>
      <c r="AP736" s="73"/>
      <c r="AQ736" s="111">
        <f>AVERAGE(Table6[[#This Row],[CA1_Average]],Table6[[#This Row],[CA2_Average]],Table6[[#This Row],[MID_Average]],Table6[[#This Row],[CA3_Average]])</f>
        <v>68.4375</v>
      </c>
    </row>
    <row r="737" spans="1:43" ht="30">
      <c r="A737" s="99" t="s">
        <v>1479</v>
      </c>
      <c r="B737" s="82" t="s">
        <v>1480</v>
      </c>
      <c r="C737" s="4" t="s">
        <v>14</v>
      </c>
      <c r="D737" s="4" t="s">
        <v>4342</v>
      </c>
      <c r="E737" s="5">
        <v>11102083</v>
      </c>
      <c r="F737" s="5">
        <v>8072550450</v>
      </c>
      <c r="G737" s="83" t="s">
        <v>4343</v>
      </c>
      <c r="H737" s="6">
        <v>9</v>
      </c>
      <c r="I737" s="84">
        <v>300</v>
      </c>
      <c r="J737" s="79">
        <v>266</v>
      </c>
      <c r="K737" s="85">
        <v>0.89</v>
      </c>
      <c r="L737" s="11">
        <v>85000</v>
      </c>
      <c r="M737" s="5">
        <v>80174</v>
      </c>
      <c r="N737" s="12">
        <f t="shared" si="110"/>
        <v>80500</v>
      </c>
      <c r="O737" s="12">
        <f t="shared" si="111"/>
        <v>4500</v>
      </c>
      <c r="P737" s="4" t="s">
        <v>1982</v>
      </c>
      <c r="Q737" s="4" t="s">
        <v>2689</v>
      </c>
      <c r="R737" s="5">
        <v>62</v>
      </c>
      <c r="S737" s="5">
        <v>82</v>
      </c>
      <c r="T737" s="5">
        <v>65</v>
      </c>
      <c r="U737" s="5">
        <v>41</v>
      </c>
      <c r="V737" s="5">
        <f t="shared" si="112"/>
        <v>250</v>
      </c>
      <c r="W737" s="5">
        <f t="shared" si="113"/>
        <v>62.5</v>
      </c>
      <c r="X737" s="5">
        <v>52</v>
      </c>
      <c r="Y737" s="5">
        <v>72</v>
      </c>
      <c r="Z737" s="5">
        <v>56</v>
      </c>
      <c r="AA737" s="5">
        <v>82</v>
      </c>
      <c r="AB737" s="5">
        <f t="shared" si="114"/>
        <v>262</v>
      </c>
      <c r="AC737" s="5">
        <f t="shared" si="115"/>
        <v>65.5</v>
      </c>
      <c r="AD737" s="5">
        <v>98</v>
      </c>
      <c r="AE737" s="5">
        <v>78</v>
      </c>
      <c r="AF737" s="5">
        <v>37</v>
      </c>
      <c r="AG737" s="5">
        <v>78</v>
      </c>
      <c r="AH737" s="5">
        <f t="shared" si="116"/>
        <v>291</v>
      </c>
      <c r="AI737" s="5">
        <f t="shared" si="117"/>
        <v>72.75</v>
      </c>
      <c r="AJ737" s="5">
        <v>44</v>
      </c>
      <c r="AK737" s="5">
        <v>92</v>
      </c>
      <c r="AL737" s="5">
        <v>59</v>
      </c>
      <c r="AM737" s="5">
        <v>63</v>
      </c>
      <c r="AN737" s="5">
        <f t="shared" si="118"/>
        <v>258</v>
      </c>
      <c r="AO737" s="5">
        <f t="shared" si="119"/>
        <v>64.5</v>
      </c>
      <c r="AP737" s="73"/>
      <c r="AQ737" s="111">
        <f>AVERAGE(Table6[[#This Row],[CA1_Average]],Table6[[#This Row],[CA2_Average]],Table6[[#This Row],[MID_Average]],Table6[[#This Row],[CA3_Average]])</f>
        <v>66.3125</v>
      </c>
    </row>
    <row r="738" spans="1:43" ht="30">
      <c r="A738" s="99" t="s">
        <v>1481</v>
      </c>
      <c r="B738" s="82" t="s">
        <v>1482</v>
      </c>
      <c r="C738" s="4" t="s">
        <v>11</v>
      </c>
      <c r="D738" s="4" t="s">
        <v>4344</v>
      </c>
      <c r="E738" s="5">
        <v>11102110</v>
      </c>
      <c r="F738" s="5">
        <v>8083955436</v>
      </c>
      <c r="G738" s="83" t="s">
        <v>4345</v>
      </c>
      <c r="H738" s="6">
        <v>9</v>
      </c>
      <c r="I738" s="84">
        <v>300</v>
      </c>
      <c r="J738" s="79">
        <v>236</v>
      </c>
      <c r="K738" s="85">
        <v>0.79</v>
      </c>
      <c r="L738" s="11">
        <v>85000</v>
      </c>
      <c r="M738" s="5">
        <v>70167</v>
      </c>
      <c r="N738" s="12">
        <f t="shared" si="110"/>
        <v>70500</v>
      </c>
      <c r="O738" s="12">
        <f t="shared" si="111"/>
        <v>14500</v>
      </c>
      <c r="P738" s="4" t="s">
        <v>1856</v>
      </c>
      <c r="Q738" s="4" t="s">
        <v>2690</v>
      </c>
      <c r="R738" s="5">
        <v>70</v>
      </c>
      <c r="S738" s="5">
        <v>36</v>
      </c>
      <c r="T738" s="5">
        <v>99</v>
      </c>
      <c r="U738" s="5">
        <v>93</v>
      </c>
      <c r="V738" s="5">
        <f t="shared" si="112"/>
        <v>298</v>
      </c>
      <c r="W738" s="5">
        <f t="shared" si="113"/>
        <v>74.5</v>
      </c>
      <c r="X738" s="5">
        <v>51</v>
      </c>
      <c r="Y738" s="5">
        <v>85</v>
      </c>
      <c r="Z738" s="5">
        <v>87</v>
      </c>
      <c r="AA738" s="5">
        <v>70</v>
      </c>
      <c r="AB738" s="5">
        <f t="shared" si="114"/>
        <v>293</v>
      </c>
      <c r="AC738" s="5">
        <f t="shared" si="115"/>
        <v>73.25</v>
      </c>
      <c r="AD738" s="5">
        <v>88</v>
      </c>
      <c r="AE738" s="5">
        <v>89</v>
      </c>
      <c r="AF738" s="5">
        <v>76</v>
      </c>
      <c r="AG738" s="5">
        <v>57</v>
      </c>
      <c r="AH738" s="5">
        <f t="shared" si="116"/>
        <v>310</v>
      </c>
      <c r="AI738" s="5">
        <f t="shared" si="117"/>
        <v>77.5</v>
      </c>
      <c r="AJ738" s="5">
        <v>42</v>
      </c>
      <c r="AK738" s="5">
        <v>65</v>
      </c>
      <c r="AL738" s="5">
        <v>57</v>
      </c>
      <c r="AM738" s="5">
        <v>80</v>
      </c>
      <c r="AN738" s="5">
        <f t="shared" si="118"/>
        <v>244</v>
      </c>
      <c r="AO738" s="5">
        <f t="shared" si="119"/>
        <v>61</v>
      </c>
      <c r="AP738" s="73"/>
      <c r="AQ738" s="111">
        <f>AVERAGE(Table6[[#This Row],[CA1_Average]],Table6[[#This Row],[CA2_Average]],Table6[[#This Row],[MID_Average]],Table6[[#This Row],[CA3_Average]])</f>
        <v>71.5625</v>
      </c>
    </row>
    <row r="739" spans="1:43" ht="30">
      <c r="A739" s="99" t="s">
        <v>1483</v>
      </c>
      <c r="B739" s="82" t="s">
        <v>1484</v>
      </c>
      <c r="C739" s="4" t="s">
        <v>11</v>
      </c>
      <c r="D739" s="4" t="s">
        <v>4346</v>
      </c>
      <c r="E739" s="5">
        <v>11103209</v>
      </c>
      <c r="F739" s="5">
        <v>8085897670</v>
      </c>
      <c r="G739" s="83" t="s">
        <v>4347</v>
      </c>
      <c r="H739" s="6">
        <v>9</v>
      </c>
      <c r="I739" s="84">
        <v>300</v>
      </c>
      <c r="J739" s="79">
        <v>280</v>
      </c>
      <c r="K739" s="85">
        <v>0.93</v>
      </c>
      <c r="L739" s="11">
        <v>85000</v>
      </c>
      <c r="M739" s="5">
        <v>81745</v>
      </c>
      <c r="N739" s="12">
        <f t="shared" si="110"/>
        <v>82000</v>
      </c>
      <c r="O739" s="12">
        <f t="shared" si="111"/>
        <v>3000</v>
      </c>
      <c r="P739" s="4" t="s">
        <v>1941</v>
      </c>
      <c r="Q739" s="4" t="s">
        <v>2691</v>
      </c>
      <c r="R739" s="5">
        <v>92</v>
      </c>
      <c r="S739" s="5">
        <v>94</v>
      </c>
      <c r="T739" s="5">
        <v>49</v>
      </c>
      <c r="U739" s="5">
        <v>92</v>
      </c>
      <c r="V739" s="5">
        <f t="shared" si="112"/>
        <v>327</v>
      </c>
      <c r="W739" s="5">
        <f t="shared" si="113"/>
        <v>81.75</v>
      </c>
      <c r="X739" s="5">
        <v>95</v>
      </c>
      <c r="Y739" s="5">
        <v>95</v>
      </c>
      <c r="Z739" s="5">
        <v>64</v>
      </c>
      <c r="AA739" s="5">
        <v>37</v>
      </c>
      <c r="AB739" s="5">
        <f t="shared" si="114"/>
        <v>291</v>
      </c>
      <c r="AC739" s="5">
        <f t="shared" si="115"/>
        <v>72.75</v>
      </c>
      <c r="AD739" s="5">
        <v>73</v>
      </c>
      <c r="AE739" s="5">
        <v>54</v>
      </c>
      <c r="AF739" s="5">
        <v>50</v>
      </c>
      <c r="AG739" s="5">
        <v>60</v>
      </c>
      <c r="AH739" s="5">
        <f t="shared" si="116"/>
        <v>237</v>
      </c>
      <c r="AI739" s="5">
        <f t="shared" si="117"/>
        <v>59.25</v>
      </c>
      <c r="AJ739" s="5">
        <v>65</v>
      </c>
      <c r="AK739" s="5">
        <v>38</v>
      </c>
      <c r="AL739" s="5">
        <v>37</v>
      </c>
      <c r="AM739" s="5">
        <v>78</v>
      </c>
      <c r="AN739" s="5">
        <f t="shared" si="118"/>
        <v>218</v>
      </c>
      <c r="AO739" s="5">
        <f t="shared" si="119"/>
        <v>54.5</v>
      </c>
      <c r="AP739" s="73"/>
      <c r="AQ739" s="111">
        <f>AVERAGE(Table6[[#This Row],[CA1_Average]],Table6[[#This Row],[CA2_Average]],Table6[[#This Row],[MID_Average]],Table6[[#This Row],[CA3_Average]])</f>
        <v>67.0625</v>
      </c>
    </row>
    <row r="740" spans="1:43" ht="30">
      <c r="A740" s="99" t="s">
        <v>1485</v>
      </c>
      <c r="B740" s="82" t="s">
        <v>1486</v>
      </c>
      <c r="C740" s="4" t="s">
        <v>11</v>
      </c>
      <c r="D740" s="4" t="s">
        <v>4348</v>
      </c>
      <c r="E740" s="5">
        <v>11105638</v>
      </c>
      <c r="F740" s="5">
        <v>8090578777</v>
      </c>
      <c r="G740" s="83" t="s">
        <v>4349</v>
      </c>
      <c r="H740" s="6">
        <v>9</v>
      </c>
      <c r="I740" s="84">
        <v>300</v>
      </c>
      <c r="J740" s="79">
        <v>278</v>
      </c>
      <c r="K740" s="85">
        <v>0.93</v>
      </c>
      <c r="L740" s="11">
        <v>85000</v>
      </c>
      <c r="M740" s="5">
        <v>82833</v>
      </c>
      <c r="N740" s="12">
        <f t="shared" si="110"/>
        <v>83000</v>
      </c>
      <c r="O740" s="12">
        <f t="shared" si="111"/>
        <v>2000</v>
      </c>
      <c r="P740" s="4" t="s">
        <v>1896</v>
      </c>
      <c r="Q740" s="4" t="s">
        <v>2692</v>
      </c>
      <c r="R740" s="5">
        <v>54</v>
      </c>
      <c r="S740" s="5">
        <v>49</v>
      </c>
      <c r="T740" s="5">
        <v>79</v>
      </c>
      <c r="U740" s="5">
        <v>36</v>
      </c>
      <c r="V740" s="5">
        <f t="shared" si="112"/>
        <v>218</v>
      </c>
      <c r="W740" s="5">
        <f t="shared" si="113"/>
        <v>54.5</v>
      </c>
      <c r="X740" s="5">
        <v>48</v>
      </c>
      <c r="Y740" s="5">
        <v>78</v>
      </c>
      <c r="Z740" s="5">
        <v>73</v>
      </c>
      <c r="AA740" s="5">
        <v>46</v>
      </c>
      <c r="AB740" s="5">
        <f t="shared" si="114"/>
        <v>245</v>
      </c>
      <c r="AC740" s="5">
        <f t="shared" si="115"/>
        <v>61.25</v>
      </c>
      <c r="AD740" s="5">
        <v>50</v>
      </c>
      <c r="AE740" s="5">
        <v>81</v>
      </c>
      <c r="AF740" s="5">
        <v>47</v>
      </c>
      <c r="AG740" s="5">
        <v>51</v>
      </c>
      <c r="AH740" s="5">
        <f t="shared" si="116"/>
        <v>229</v>
      </c>
      <c r="AI740" s="5">
        <f t="shared" si="117"/>
        <v>57.25</v>
      </c>
      <c r="AJ740" s="5">
        <v>68</v>
      </c>
      <c r="AK740" s="5">
        <v>99</v>
      </c>
      <c r="AL740" s="5">
        <v>79</v>
      </c>
      <c r="AM740" s="5">
        <v>66</v>
      </c>
      <c r="AN740" s="5">
        <f t="shared" si="118"/>
        <v>312</v>
      </c>
      <c r="AO740" s="5">
        <f t="shared" si="119"/>
        <v>78</v>
      </c>
      <c r="AP740" s="73"/>
      <c r="AQ740" s="111">
        <f>AVERAGE(Table6[[#This Row],[CA1_Average]],Table6[[#This Row],[CA2_Average]],Table6[[#This Row],[MID_Average]],Table6[[#This Row],[CA3_Average]])</f>
        <v>62.75</v>
      </c>
    </row>
    <row r="741" spans="1:43" ht="30">
      <c r="A741" s="99" t="s">
        <v>1487</v>
      </c>
      <c r="B741" s="82" t="s">
        <v>1488</v>
      </c>
      <c r="C741" s="4" t="s">
        <v>14</v>
      </c>
      <c r="D741" s="4" t="s">
        <v>4350</v>
      </c>
      <c r="E741" s="5">
        <v>11103362</v>
      </c>
      <c r="F741" s="5">
        <v>8091102304</v>
      </c>
      <c r="G741" s="83" t="s">
        <v>4351</v>
      </c>
      <c r="H741" s="6">
        <v>9</v>
      </c>
      <c r="I741" s="84">
        <v>300</v>
      </c>
      <c r="J741" s="79">
        <v>254</v>
      </c>
      <c r="K741" s="85">
        <v>0.85</v>
      </c>
      <c r="L741" s="11">
        <v>85000</v>
      </c>
      <c r="M741" s="5">
        <v>79929</v>
      </c>
      <c r="N741" s="12">
        <f t="shared" si="110"/>
        <v>80000</v>
      </c>
      <c r="O741" s="12">
        <f t="shared" si="111"/>
        <v>5000</v>
      </c>
      <c r="P741" s="4" t="s">
        <v>2209</v>
      </c>
      <c r="Q741" s="4" t="s">
        <v>2693</v>
      </c>
      <c r="R741" s="5">
        <v>83</v>
      </c>
      <c r="S741" s="5">
        <v>87</v>
      </c>
      <c r="T741" s="5">
        <v>82</v>
      </c>
      <c r="U741" s="5">
        <v>65</v>
      </c>
      <c r="V741" s="5">
        <f t="shared" si="112"/>
        <v>317</v>
      </c>
      <c r="W741" s="5">
        <f t="shared" si="113"/>
        <v>79.25</v>
      </c>
      <c r="X741" s="5">
        <v>57</v>
      </c>
      <c r="Y741" s="5">
        <v>56</v>
      </c>
      <c r="Z741" s="5">
        <v>82</v>
      </c>
      <c r="AA741" s="5">
        <v>89</v>
      </c>
      <c r="AB741" s="5">
        <f t="shared" si="114"/>
        <v>284</v>
      </c>
      <c r="AC741" s="5">
        <f t="shared" si="115"/>
        <v>71</v>
      </c>
      <c r="AD741" s="5">
        <v>96</v>
      </c>
      <c r="AE741" s="5">
        <v>97</v>
      </c>
      <c r="AF741" s="5">
        <v>80</v>
      </c>
      <c r="AG741" s="5">
        <v>93</v>
      </c>
      <c r="AH741" s="5">
        <f t="shared" si="116"/>
        <v>366</v>
      </c>
      <c r="AI741" s="5">
        <f t="shared" si="117"/>
        <v>91.5</v>
      </c>
      <c r="AJ741" s="5">
        <v>61</v>
      </c>
      <c r="AK741" s="5">
        <v>41</v>
      </c>
      <c r="AL741" s="5">
        <v>44</v>
      </c>
      <c r="AM741" s="5">
        <v>58</v>
      </c>
      <c r="AN741" s="5">
        <f t="shared" si="118"/>
        <v>204</v>
      </c>
      <c r="AO741" s="5">
        <f t="shared" si="119"/>
        <v>51</v>
      </c>
      <c r="AP741" s="73"/>
      <c r="AQ741" s="111">
        <f>AVERAGE(Table6[[#This Row],[CA1_Average]],Table6[[#This Row],[CA2_Average]],Table6[[#This Row],[MID_Average]],Table6[[#This Row],[CA3_Average]])</f>
        <v>73.1875</v>
      </c>
    </row>
    <row r="742" spans="1:43" ht="30">
      <c r="A742" s="99" t="s">
        <v>1489</v>
      </c>
      <c r="B742" s="82" t="s">
        <v>1490</v>
      </c>
      <c r="C742" s="4" t="s">
        <v>11</v>
      </c>
      <c r="D742" s="4" t="s">
        <v>4352</v>
      </c>
      <c r="E742" s="5">
        <v>11108341</v>
      </c>
      <c r="F742" s="5">
        <v>8094946514</v>
      </c>
      <c r="G742" s="83" t="s">
        <v>4353</v>
      </c>
      <c r="H742" s="6">
        <v>9</v>
      </c>
      <c r="I742" s="84">
        <v>300</v>
      </c>
      <c r="J742" s="79">
        <v>283</v>
      </c>
      <c r="K742" s="85">
        <v>0.94</v>
      </c>
      <c r="L742" s="11">
        <v>85000</v>
      </c>
      <c r="M742" s="5">
        <v>79189</v>
      </c>
      <c r="N742" s="12">
        <f t="shared" si="110"/>
        <v>79500</v>
      </c>
      <c r="O742" s="12">
        <f t="shared" si="111"/>
        <v>5500</v>
      </c>
      <c r="P742" s="4" t="s">
        <v>1898</v>
      </c>
      <c r="Q742" s="4" t="s">
        <v>2694</v>
      </c>
      <c r="R742" s="5">
        <v>86</v>
      </c>
      <c r="S742" s="5">
        <v>71</v>
      </c>
      <c r="T742" s="5">
        <v>55</v>
      </c>
      <c r="U742" s="5">
        <v>93</v>
      </c>
      <c r="V742" s="5">
        <f t="shared" si="112"/>
        <v>305</v>
      </c>
      <c r="W742" s="5">
        <f t="shared" si="113"/>
        <v>76.25</v>
      </c>
      <c r="X742" s="5">
        <v>71</v>
      </c>
      <c r="Y742" s="5">
        <v>48</v>
      </c>
      <c r="Z742" s="5">
        <v>93</v>
      </c>
      <c r="AA742" s="5">
        <v>64</v>
      </c>
      <c r="AB742" s="5">
        <f t="shared" si="114"/>
        <v>276</v>
      </c>
      <c r="AC742" s="5">
        <f t="shared" si="115"/>
        <v>69</v>
      </c>
      <c r="AD742" s="5">
        <v>83</v>
      </c>
      <c r="AE742" s="5">
        <v>43</v>
      </c>
      <c r="AF742" s="5">
        <v>92</v>
      </c>
      <c r="AG742" s="5">
        <v>99</v>
      </c>
      <c r="AH742" s="5">
        <f t="shared" si="116"/>
        <v>317</v>
      </c>
      <c r="AI742" s="5">
        <f t="shared" si="117"/>
        <v>79.25</v>
      </c>
      <c r="AJ742" s="5">
        <v>39</v>
      </c>
      <c r="AK742" s="5">
        <v>70</v>
      </c>
      <c r="AL742" s="5">
        <v>85</v>
      </c>
      <c r="AM742" s="5">
        <v>67</v>
      </c>
      <c r="AN742" s="5">
        <f t="shared" si="118"/>
        <v>261</v>
      </c>
      <c r="AO742" s="5">
        <f t="shared" si="119"/>
        <v>65.25</v>
      </c>
      <c r="AP742" s="73"/>
      <c r="AQ742" s="111">
        <f>AVERAGE(Table6[[#This Row],[CA1_Average]],Table6[[#This Row],[CA2_Average]],Table6[[#This Row],[MID_Average]],Table6[[#This Row],[CA3_Average]])</f>
        <v>72.4375</v>
      </c>
    </row>
    <row r="743" spans="1:43" ht="30">
      <c r="A743" s="99" t="s">
        <v>1491</v>
      </c>
      <c r="B743" s="82" t="s">
        <v>1492</v>
      </c>
      <c r="C743" s="4" t="s">
        <v>14</v>
      </c>
      <c r="D743" s="4" t="s">
        <v>4354</v>
      </c>
      <c r="E743" s="5">
        <v>11100219</v>
      </c>
      <c r="F743" s="5">
        <v>8109609684</v>
      </c>
      <c r="G743" s="83" t="s">
        <v>4355</v>
      </c>
      <c r="H743" s="6">
        <v>9</v>
      </c>
      <c r="I743" s="84">
        <v>300</v>
      </c>
      <c r="J743" s="79">
        <v>192</v>
      </c>
      <c r="K743" s="85">
        <v>0.64</v>
      </c>
      <c r="L743" s="11">
        <v>85000</v>
      </c>
      <c r="M743" s="5">
        <v>79747</v>
      </c>
      <c r="N743" s="12">
        <f t="shared" si="110"/>
        <v>80000</v>
      </c>
      <c r="O743" s="12">
        <f t="shared" si="111"/>
        <v>5000</v>
      </c>
      <c r="P743" s="4" t="s">
        <v>2158</v>
      </c>
      <c r="Q743" s="4" t="s">
        <v>2695</v>
      </c>
      <c r="R743" s="5">
        <v>57</v>
      </c>
      <c r="S743" s="5">
        <v>56</v>
      </c>
      <c r="T743" s="5">
        <v>57</v>
      </c>
      <c r="U743" s="5">
        <v>86</v>
      </c>
      <c r="V743" s="5">
        <f t="shared" si="112"/>
        <v>256</v>
      </c>
      <c r="W743" s="5">
        <f t="shared" si="113"/>
        <v>64</v>
      </c>
      <c r="X743" s="5">
        <v>56</v>
      </c>
      <c r="Y743" s="5">
        <v>72</v>
      </c>
      <c r="Z743" s="5">
        <v>92</v>
      </c>
      <c r="AA743" s="5">
        <v>63</v>
      </c>
      <c r="AB743" s="5">
        <f t="shared" si="114"/>
        <v>283</v>
      </c>
      <c r="AC743" s="5">
        <f t="shared" si="115"/>
        <v>70.75</v>
      </c>
      <c r="AD743" s="5">
        <v>96</v>
      </c>
      <c r="AE743" s="5">
        <v>54</v>
      </c>
      <c r="AF743" s="5">
        <v>77</v>
      </c>
      <c r="AG743" s="5">
        <v>58</v>
      </c>
      <c r="AH743" s="5">
        <f t="shared" si="116"/>
        <v>285</v>
      </c>
      <c r="AI743" s="5">
        <f t="shared" si="117"/>
        <v>71.25</v>
      </c>
      <c r="AJ743" s="5">
        <v>52</v>
      </c>
      <c r="AK743" s="5">
        <v>93</v>
      </c>
      <c r="AL743" s="5">
        <v>79</v>
      </c>
      <c r="AM743" s="5">
        <v>62</v>
      </c>
      <c r="AN743" s="5">
        <f t="shared" si="118"/>
        <v>286</v>
      </c>
      <c r="AO743" s="5">
        <f t="shared" si="119"/>
        <v>71.5</v>
      </c>
      <c r="AP743" s="73"/>
      <c r="AQ743" s="111">
        <f>AVERAGE(Table6[[#This Row],[CA1_Average]],Table6[[#This Row],[CA2_Average]],Table6[[#This Row],[MID_Average]],Table6[[#This Row],[CA3_Average]])</f>
        <v>69.375</v>
      </c>
    </row>
    <row r="744" spans="1:43" ht="30">
      <c r="A744" s="99" t="s">
        <v>1493</v>
      </c>
      <c r="B744" s="82" t="s">
        <v>1494</v>
      </c>
      <c r="C744" s="4" t="s">
        <v>11</v>
      </c>
      <c r="D744" s="4" t="s">
        <v>4356</v>
      </c>
      <c r="E744" s="5">
        <v>11104029</v>
      </c>
      <c r="F744" s="5">
        <v>8114188298</v>
      </c>
      <c r="G744" s="83" t="s">
        <v>4357</v>
      </c>
      <c r="H744" s="6">
        <v>9</v>
      </c>
      <c r="I744" s="84">
        <v>300</v>
      </c>
      <c r="J744" s="79">
        <v>220</v>
      </c>
      <c r="K744" s="85">
        <v>0.73</v>
      </c>
      <c r="L744" s="11">
        <v>85000</v>
      </c>
      <c r="M744" s="5">
        <v>76957</v>
      </c>
      <c r="N744" s="12">
        <f t="shared" si="110"/>
        <v>77000</v>
      </c>
      <c r="O744" s="12">
        <f t="shared" si="111"/>
        <v>8000</v>
      </c>
      <c r="P744" s="4" t="s">
        <v>1866</v>
      </c>
      <c r="Q744" s="4" t="s">
        <v>2696</v>
      </c>
      <c r="R744" s="5">
        <v>39</v>
      </c>
      <c r="S744" s="5">
        <v>57</v>
      </c>
      <c r="T744" s="5">
        <v>61</v>
      </c>
      <c r="U744" s="5">
        <v>61</v>
      </c>
      <c r="V744" s="5">
        <f t="shared" si="112"/>
        <v>218</v>
      </c>
      <c r="W744" s="5">
        <f t="shared" si="113"/>
        <v>54.5</v>
      </c>
      <c r="X744" s="5">
        <v>91</v>
      </c>
      <c r="Y744" s="5">
        <v>37</v>
      </c>
      <c r="Z744" s="5">
        <v>88</v>
      </c>
      <c r="AA744" s="5">
        <v>72</v>
      </c>
      <c r="AB744" s="5">
        <f t="shared" si="114"/>
        <v>288</v>
      </c>
      <c r="AC744" s="5">
        <f t="shared" si="115"/>
        <v>72</v>
      </c>
      <c r="AD744" s="5">
        <v>40</v>
      </c>
      <c r="AE744" s="5">
        <v>45</v>
      </c>
      <c r="AF744" s="5">
        <v>49</v>
      </c>
      <c r="AG744" s="5">
        <v>36</v>
      </c>
      <c r="AH744" s="5">
        <f t="shared" si="116"/>
        <v>170</v>
      </c>
      <c r="AI744" s="5">
        <f t="shared" si="117"/>
        <v>42.5</v>
      </c>
      <c r="AJ744" s="5">
        <v>60</v>
      </c>
      <c r="AK744" s="5">
        <v>75</v>
      </c>
      <c r="AL744" s="5">
        <v>96</v>
      </c>
      <c r="AM744" s="5">
        <v>50</v>
      </c>
      <c r="AN744" s="5">
        <f t="shared" si="118"/>
        <v>281</v>
      </c>
      <c r="AO744" s="5">
        <f t="shared" si="119"/>
        <v>70.25</v>
      </c>
      <c r="AP744" s="73"/>
      <c r="AQ744" s="111">
        <f>AVERAGE(Table6[[#This Row],[CA1_Average]],Table6[[#This Row],[CA2_Average]],Table6[[#This Row],[MID_Average]],Table6[[#This Row],[CA3_Average]])</f>
        <v>59.8125</v>
      </c>
    </row>
    <row r="745" spans="1:43" ht="30">
      <c r="A745" s="99" t="s">
        <v>1495</v>
      </c>
      <c r="B745" s="82" t="s">
        <v>1496</v>
      </c>
      <c r="C745" s="4" t="s">
        <v>14</v>
      </c>
      <c r="D745" s="4" t="s">
        <v>4358</v>
      </c>
      <c r="E745" s="5">
        <v>11109777</v>
      </c>
      <c r="F745" s="5">
        <v>8135651628</v>
      </c>
      <c r="G745" s="83" t="s">
        <v>4359</v>
      </c>
      <c r="H745" s="6">
        <v>9</v>
      </c>
      <c r="I745" s="84">
        <v>300</v>
      </c>
      <c r="J745" s="79">
        <v>289</v>
      </c>
      <c r="K745" s="85">
        <v>0.96</v>
      </c>
      <c r="L745" s="11">
        <v>85000</v>
      </c>
      <c r="M745" s="5">
        <v>75950</v>
      </c>
      <c r="N745" s="12">
        <f t="shared" si="110"/>
        <v>76000</v>
      </c>
      <c r="O745" s="12">
        <f t="shared" si="111"/>
        <v>9000</v>
      </c>
      <c r="P745" s="4" t="s">
        <v>1906</v>
      </c>
      <c r="Q745" s="4" t="s">
        <v>2697</v>
      </c>
      <c r="R745" s="5">
        <v>68</v>
      </c>
      <c r="S745" s="5">
        <v>68</v>
      </c>
      <c r="T745" s="5">
        <v>88</v>
      </c>
      <c r="U745" s="5">
        <v>50</v>
      </c>
      <c r="V745" s="5">
        <f t="shared" si="112"/>
        <v>274</v>
      </c>
      <c r="W745" s="5">
        <f t="shared" si="113"/>
        <v>68.5</v>
      </c>
      <c r="X745" s="5">
        <v>65</v>
      </c>
      <c r="Y745" s="5">
        <v>56</v>
      </c>
      <c r="Z745" s="5">
        <v>73</v>
      </c>
      <c r="AA745" s="5">
        <v>53</v>
      </c>
      <c r="AB745" s="5">
        <f t="shared" si="114"/>
        <v>247</v>
      </c>
      <c r="AC745" s="5">
        <f t="shared" si="115"/>
        <v>61.75</v>
      </c>
      <c r="AD745" s="5">
        <v>40</v>
      </c>
      <c r="AE745" s="5">
        <v>76</v>
      </c>
      <c r="AF745" s="5">
        <v>55</v>
      </c>
      <c r="AG745" s="5">
        <v>46</v>
      </c>
      <c r="AH745" s="5">
        <f t="shared" si="116"/>
        <v>217</v>
      </c>
      <c r="AI745" s="5">
        <f t="shared" si="117"/>
        <v>54.25</v>
      </c>
      <c r="AJ745" s="5">
        <v>98</v>
      </c>
      <c r="AK745" s="5">
        <v>55</v>
      </c>
      <c r="AL745" s="5">
        <v>99</v>
      </c>
      <c r="AM745" s="5">
        <v>88</v>
      </c>
      <c r="AN745" s="5">
        <f t="shared" si="118"/>
        <v>340</v>
      </c>
      <c r="AO745" s="5">
        <f t="shared" si="119"/>
        <v>85</v>
      </c>
      <c r="AP745" s="73"/>
      <c r="AQ745" s="111">
        <f>AVERAGE(Table6[[#This Row],[CA1_Average]],Table6[[#This Row],[CA2_Average]],Table6[[#This Row],[MID_Average]],Table6[[#This Row],[CA3_Average]])</f>
        <v>67.375</v>
      </c>
    </row>
    <row r="746" spans="1:43" ht="30">
      <c r="A746" s="99" t="s">
        <v>1497</v>
      </c>
      <c r="B746" s="82" t="s">
        <v>1498</v>
      </c>
      <c r="C746" s="4" t="s">
        <v>11</v>
      </c>
      <c r="D746" s="4" t="s">
        <v>4360</v>
      </c>
      <c r="E746" s="5">
        <v>11107588</v>
      </c>
      <c r="F746" s="5">
        <v>8153342526</v>
      </c>
      <c r="G746" s="83" t="s">
        <v>4361</v>
      </c>
      <c r="H746" s="6">
        <v>9</v>
      </c>
      <c r="I746" s="84">
        <v>300</v>
      </c>
      <c r="J746" s="79">
        <v>191</v>
      </c>
      <c r="K746" s="85">
        <v>0.64</v>
      </c>
      <c r="L746" s="11">
        <v>85000</v>
      </c>
      <c r="M746" s="5">
        <v>84593</v>
      </c>
      <c r="N746" s="12">
        <f t="shared" si="110"/>
        <v>85000</v>
      </c>
      <c r="O746" s="12">
        <f t="shared" si="111"/>
        <v>0</v>
      </c>
      <c r="P746" s="4" t="s">
        <v>1912</v>
      </c>
      <c r="Q746" s="4" t="s">
        <v>2698</v>
      </c>
      <c r="R746" s="5">
        <v>92</v>
      </c>
      <c r="S746" s="5">
        <v>54</v>
      </c>
      <c r="T746" s="5">
        <v>44</v>
      </c>
      <c r="U746" s="5">
        <v>89</v>
      </c>
      <c r="V746" s="5">
        <f t="shared" si="112"/>
        <v>279</v>
      </c>
      <c r="W746" s="5">
        <f t="shared" si="113"/>
        <v>69.75</v>
      </c>
      <c r="X746" s="5">
        <v>40</v>
      </c>
      <c r="Y746" s="5">
        <v>75</v>
      </c>
      <c r="Z746" s="5">
        <v>97</v>
      </c>
      <c r="AA746" s="5">
        <v>52</v>
      </c>
      <c r="AB746" s="5">
        <f t="shared" si="114"/>
        <v>264</v>
      </c>
      <c r="AC746" s="5">
        <f t="shared" si="115"/>
        <v>66</v>
      </c>
      <c r="AD746" s="5">
        <v>55</v>
      </c>
      <c r="AE746" s="5">
        <v>48</v>
      </c>
      <c r="AF746" s="5">
        <v>60</v>
      </c>
      <c r="AG746" s="5">
        <v>70</v>
      </c>
      <c r="AH746" s="5">
        <f t="shared" si="116"/>
        <v>233</v>
      </c>
      <c r="AI746" s="5">
        <f t="shared" si="117"/>
        <v>58.25</v>
      </c>
      <c r="AJ746" s="5">
        <v>70</v>
      </c>
      <c r="AK746" s="5">
        <v>62</v>
      </c>
      <c r="AL746" s="5">
        <v>50</v>
      </c>
      <c r="AM746" s="5">
        <v>99</v>
      </c>
      <c r="AN746" s="5">
        <f t="shared" si="118"/>
        <v>281</v>
      </c>
      <c r="AO746" s="5">
        <f t="shared" si="119"/>
        <v>70.25</v>
      </c>
      <c r="AP746" s="73"/>
      <c r="AQ746" s="111">
        <f>AVERAGE(Table6[[#This Row],[CA1_Average]],Table6[[#This Row],[CA2_Average]],Table6[[#This Row],[MID_Average]],Table6[[#This Row],[CA3_Average]])</f>
        <v>66.0625</v>
      </c>
    </row>
    <row r="747" spans="1:43" ht="30">
      <c r="A747" s="99" t="s">
        <v>1499</v>
      </c>
      <c r="B747" s="82" t="s">
        <v>1500</v>
      </c>
      <c r="C747" s="4" t="s">
        <v>11</v>
      </c>
      <c r="D747" s="4" t="s">
        <v>4362</v>
      </c>
      <c r="E747" s="5">
        <v>11109594</v>
      </c>
      <c r="F747" s="5">
        <v>8156242509</v>
      </c>
      <c r="G747" s="83" t="s">
        <v>4363</v>
      </c>
      <c r="H747" s="6">
        <v>9</v>
      </c>
      <c r="I747" s="84">
        <v>300</v>
      </c>
      <c r="J747" s="79">
        <v>218</v>
      </c>
      <c r="K747" s="85">
        <v>0.73</v>
      </c>
      <c r="L747" s="11">
        <v>85000</v>
      </c>
      <c r="M747" s="5">
        <v>71701</v>
      </c>
      <c r="N747" s="12">
        <f t="shared" si="110"/>
        <v>72000</v>
      </c>
      <c r="O747" s="12">
        <f t="shared" si="111"/>
        <v>13000</v>
      </c>
      <c r="P747" s="4" t="s">
        <v>2296</v>
      </c>
      <c r="Q747" s="4" t="s">
        <v>2699</v>
      </c>
      <c r="R747" s="5">
        <v>93</v>
      </c>
      <c r="S747" s="5">
        <v>99</v>
      </c>
      <c r="T747" s="5">
        <v>49</v>
      </c>
      <c r="U747" s="5">
        <v>45</v>
      </c>
      <c r="V747" s="5">
        <f t="shared" si="112"/>
        <v>286</v>
      </c>
      <c r="W747" s="5">
        <f t="shared" si="113"/>
        <v>71.5</v>
      </c>
      <c r="X747" s="5">
        <v>87</v>
      </c>
      <c r="Y747" s="5">
        <v>47</v>
      </c>
      <c r="Z747" s="5">
        <v>96</v>
      </c>
      <c r="AA747" s="5">
        <v>57</v>
      </c>
      <c r="AB747" s="5">
        <f t="shared" si="114"/>
        <v>287</v>
      </c>
      <c r="AC747" s="5">
        <f t="shared" si="115"/>
        <v>71.75</v>
      </c>
      <c r="AD747" s="5">
        <v>86</v>
      </c>
      <c r="AE747" s="5">
        <v>45</v>
      </c>
      <c r="AF747" s="5">
        <v>39</v>
      </c>
      <c r="AG747" s="5">
        <v>53</v>
      </c>
      <c r="AH747" s="5">
        <f t="shared" si="116"/>
        <v>223</v>
      </c>
      <c r="AI747" s="5">
        <f t="shared" si="117"/>
        <v>55.75</v>
      </c>
      <c r="AJ747" s="5">
        <v>52</v>
      </c>
      <c r="AK747" s="5">
        <v>83</v>
      </c>
      <c r="AL747" s="5">
        <v>90</v>
      </c>
      <c r="AM747" s="5">
        <v>67</v>
      </c>
      <c r="AN747" s="5">
        <f t="shared" si="118"/>
        <v>292</v>
      </c>
      <c r="AO747" s="5">
        <f t="shared" si="119"/>
        <v>73</v>
      </c>
      <c r="AP747" s="73"/>
      <c r="AQ747" s="111">
        <f>AVERAGE(Table6[[#This Row],[CA1_Average]],Table6[[#This Row],[CA2_Average]],Table6[[#This Row],[MID_Average]],Table6[[#This Row],[CA3_Average]])</f>
        <v>68</v>
      </c>
    </row>
    <row r="748" spans="1:43" ht="30">
      <c r="A748" s="99" t="s">
        <v>1501</v>
      </c>
      <c r="B748" s="82" t="s">
        <v>1502</v>
      </c>
      <c r="C748" s="4" t="s">
        <v>14</v>
      </c>
      <c r="D748" s="4" t="s">
        <v>4364</v>
      </c>
      <c r="E748" s="5">
        <v>11107282</v>
      </c>
      <c r="F748" s="5">
        <v>8181498312</v>
      </c>
      <c r="G748" s="83" t="s">
        <v>4365</v>
      </c>
      <c r="H748" s="6">
        <v>9</v>
      </c>
      <c r="I748" s="84">
        <v>300</v>
      </c>
      <c r="J748" s="79">
        <v>260</v>
      </c>
      <c r="K748" s="85">
        <v>0.87</v>
      </c>
      <c r="L748" s="11">
        <v>85000</v>
      </c>
      <c r="M748" s="5">
        <v>74657</v>
      </c>
      <c r="N748" s="12">
        <f t="shared" si="110"/>
        <v>75000</v>
      </c>
      <c r="O748" s="12">
        <f t="shared" si="111"/>
        <v>10000</v>
      </c>
      <c r="P748" s="4" t="s">
        <v>1997</v>
      </c>
      <c r="Q748" s="4" t="s">
        <v>2700</v>
      </c>
      <c r="R748" s="5">
        <v>46</v>
      </c>
      <c r="S748" s="5">
        <v>94</v>
      </c>
      <c r="T748" s="5">
        <v>53</v>
      </c>
      <c r="U748" s="5">
        <v>90</v>
      </c>
      <c r="V748" s="5">
        <f t="shared" si="112"/>
        <v>283</v>
      </c>
      <c r="W748" s="5">
        <f t="shared" si="113"/>
        <v>70.75</v>
      </c>
      <c r="X748" s="5">
        <v>46</v>
      </c>
      <c r="Y748" s="5">
        <v>88</v>
      </c>
      <c r="Z748" s="5">
        <v>36</v>
      </c>
      <c r="AA748" s="5">
        <v>41</v>
      </c>
      <c r="AB748" s="5">
        <f t="shared" si="114"/>
        <v>211</v>
      </c>
      <c r="AC748" s="5">
        <f t="shared" si="115"/>
        <v>52.75</v>
      </c>
      <c r="AD748" s="5">
        <v>95</v>
      </c>
      <c r="AE748" s="5">
        <v>69</v>
      </c>
      <c r="AF748" s="5">
        <v>53</v>
      </c>
      <c r="AG748" s="5">
        <v>36</v>
      </c>
      <c r="AH748" s="5">
        <f t="shared" si="116"/>
        <v>253</v>
      </c>
      <c r="AI748" s="5">
        <f t="shared" si="117"/>
        <v>63.25</v>
      </c>
      <c r="AJ748" s="5">
        <v>56</v>
      </c>
      <c r="AK748" s="5">
        <v>74</v>
      </c>
      <c r="AL748" s="5">
        <v>38</v>
      </c>
      <c r="AM748" s="5">
        <v>83</v>
      </c>
      <c r="AN748" s="5">
        <f t="shared" si="118"/>
        <v>251</v>
      </c>
      <c r="AO748" s="5">
        <f t="shared" si="119"/>
        <v>62.75</v>
      </c>
      <c r="AP748" s="73"/>
      <c r="AQ748" s="111">
        <f>AVERAGE(Table6[[#This Row],[CA1_Average]],Table6[[#This Row],[CA2_Average]],Table6[[#This Row],[MID_Average]],Table6[[#This Row],[CA3_Average]])</f>
        <v>62.375</v>
      </c>
    </row>
    <row r="749" spans="1:43" ht="30">
      <c r="A749" s="99" t="s">
        <v>1503</v>
      </c>
      <c r="B749" s="82" t="s">
        <v>1504</v>
      </c>
      <c r="C749" s="4" t="s">
        <v>14</v>
      </c>
      <c r="D749" s="4" t="s">
        <v>4318</v>
      </c>
      <c r="E749" s="5">
        <v>11106583</v>
      </c>
      <c r="F749" s="5">
        <v>8193828583</v>
      </c>
      <c r="G749" s="83" t="s">
        <v>4366</v>
      </c>
      <c r="H749" s="6">
        <v>9</v>
      </c>
      <c r="I749" s="84">
        <v>300</v>
      </c>
      <c r="J749" s="79">
        <v>211</v>
      </c>
      <c r="K749" s="86">
        <v>0.7</v>
      </c>
      <c r="L749" s="11">
        <v>85000</v>
      </c>
      <c r="M749" s="5">
        <v>82627</v>
      </c>
      <c r="N749" s="12">
        <f t="shared" si="110"/>
        <v>83000</v>
      </c>
      <c r="O749" s="12">
        <f t="shared" si="111"/>
        <v>2000</v>
      </c>
      <c r="P749" s="4" t="s">
        <v>1999</v>
      </c>
      <c r="Q749" s="4" t="s">
        <v>2701</v>
      </c>
      <c r="R749" s="5">
        <v>39</v>
      </c>
      <c r="S749" s="5">
        <v>63</v>
      </c>
      <c r="T749" s="5">
        <v>60</v>
      </c>
      <c r="U749" s="5">
        <v>74</v>
      </c>
      <c r="V749" s="5">
        <f t="shared" si="112"/>
        <v>236</v>
      </c>
      <c r="W749" s="5">
        <f t="shared" si="113"/>
        <v>59</v>
      </c>
      <c r="X749" s="5">
        <v>79</v>
      </c>
      <c r="Y749" s="5">
        <v>97</v>
      </c>
      <c r="Z749" s="5">
        <v>78</v>
      </c>
      <c r="AA749" s="5">
        <v>70</v>
      </c>
      <c r="AB749" s="5">
        <f t="shared" si="114"/>
        <v>324</v>
      </c>
      <c r="AC749" s="5">
        <f t="shared" si="115"/>
        <v>81</v>
      </c>
      <c r="AD749" s="5">
        <v>74</v>
      </c>
      <c r="AE749" s="5">
        <v>83</v>
      </c>
      <c r="AF749" s="5">
        <v>64</v>
      </c>
      <c r="AG749" s="5">
        <v>41</v>
      </c>
      <c r="AH749" s="5">
        <f t="shared" si="116"/>
        <v>262</v>
      </c>
      <c r="AI749" s="5">
        <f t="shared" si="117"/>
        <v>65.5</v>
      </c>
      <c r="AJ749" s="5">
        <v>73</v>
      </c>
      <c r="AK749" s="5">
        <v>87</v>
      </c>
      <c r="AL749" s="5">
        <v>47</v>
      </c>
      <c r="AM749" s="5">
        <v>71</v>
      </c>
      <c r="AN749" s="5">
        <f t="shared" si="118"/>
        <v>278</v>
      </c>
      <c r="AO749" s="5">
        <f t="shared" si="119"/>
        <v>69.5</v>
      </c>
      <c r="AP749" s="73"/>
      <c r="AQ749" s="111">
        <f>AVERAGE(Table6[[#This Row],[CA1_Average]],Table6[[#This Row],[CA2_Average]],Table6[[#This Row],[MID_Average]],Table6[[#This Row],[CA3_Average]])</f>
        <v>68.75</v>
      </c>
    </row>
    <row r="750" spans="1:43" ht="30">
      <c r="A750" s="99" t="s">
        <v>1505</v>
      </c>
      <c r="B750" s="82" t="s">
        <v>1506</v>
      </c>
      <c r="C750" s="4" t="s">
        <v>11</v>
      </c>
      <c r="D750" s="4" t="s">
        <v>4367</v>
      </c>
      <c r="E750" s="5">
        <v>11105751</v>
      </c>
      <c r="F750" s="5">
        <v>8194640873</v>
      </c>
      <c r="G750" s="83" t="s">
        <v>4368</v>
      </c>
      <c r="H750" s="6">
        <v>9</v>
      </c>
      <c r="I750" s="84">
        <v>300</v>
      </c>
      <c r="J750" s="79">
        <v>232</v>
      </c>
      <c r="K750" s="85">
        <v>0.77</v>
      </c>
      <c r="L750" s="11">
        <v>85000</v>
      </c>
      <c r="M750" s="5">
        <v>79772</v>
      </c>
      <c r="N750" s="12">
        <f t="shared" si="110"/>
        <v>80000</v>
      </c>
      <c r="O750" s="12">
        <f t="shared" si="111"/>
        <v>5000</v>
      </c>
      <c r="P750" s="4" t="s">
        <v>1920</v>
      </c>
      <c r="Q750" s="4" t="s">
        <v>2702</v>
      </c>
      <c r="R750" s="5">
        <v>42</v>
      </c>
      <c r="S750" s="5">
        <v>59</v>
      </c>
      <c r="T750" s="5">
        <v>81</v>
      </c>
      <c r="U750" s="5">
        <v>42</v>
      </c>
      <c r="V750" s="5">
        <f t="shared" si="112"/>
        <v>224</v>
      </c>
      <c r="W750" s="5">
        <f t="shared" si="113"/>
        <v>56</v>
      </c>
      <c r="X750" s="5">
        <v>97</v>
      </c>
      <c r="Y750" s="5">
        <v>58</v>
      </c>
      <c r="Z750" s="5">
        <v>80</v>
      </c>
      <c r="AA750" s="5">
        <v>36</v>
      </c>
      <c r="AB750" s="5">
        <f t="shared" si="114"/>
        <v>271</v>
      </c>
      <c r="AC750" s="5">
        <f t="shared" si="115"/>
        <v>67.75</v>
      </c>
      <c r="AD750" s="5">
        <v>70</v>
      </c>
      <c r="AE750" s="5">
        <v>90</v>
      </c>
      <c r="AF750" s="5">
        <v>90</v>
      </c>
      <c r="AG750" s="5">
        <v>82</v>
      </c>
      <c r="AH750" s="5">
        <f t="shared" si="116"/>
        <v>332</v>
      </c>
      <c r="AI750" s="5">
        <f t="shared" si="117"/>
        <v>83</v>
      </c>
      <c r="AJ750" s="5">
        <v>93</v>
      </c>
      <c r="AK750" s="5">
        <v>36</v>
      </c>
      <c r="AL750" s="5">
        <v>51</v>
      </c>
      <c r="AM750" s="5">
        <v>66</v>
      </c>
      <c r="AN750" s="5">
        <f t="shared" si="118"/>
        <v>246</v>
      </c>
      <c r="AO750" s="5">
        <f t="shared" si="119"/>
        <v>61.5</v>
      </c>
      <c r="AP750" s="73"/>
      <c r="AQ750" s="111">
        <f>AVERAGE(Table6[[#This Row],[CA1_Average]],Table6[[#This Row],[CA2_Average]],Table6[[#This Row],[MID_Average]],Table6[[#This Row],[CA3_Average]])</f>
        <v>67.0625</v>
      </c>
    </row>
    <row r="751" spans="1:43" ht="30">
      <c r="A751" s="99" t="s">
        <v>1507</v>
      </c>
      <c r="B751" s="82" t="s">
        <v>1508</v>
      </c>
      <c r="C751" s="4" t="s">
        <v>14</v>
      </c>
      <c r="D751" s="4" t="s">
        <v>4369</v>
      </c>
      <c r="E751" s="5">
        <v>11105594</v>
      </c>
      <c r="F751" s="5">
        <v>8194816784</v>
      </c>
      <c r="G751" s="83" t="s">
        <v>4370</v>
      </c>
      <c r="H751" s="6">
        <v>9</v>
      </c>
      <c r="I751" s="84">
        <v>300</v>
      </c>
      <c r="J751" s="79">
        <v>244</v>
      </c>
      <c r="K751" s="85">
        <v>0.81</v>
      </c>
      <c r="L751" s="11">
        <v>85000</v>
      </c>
      <c r="M751" s="5">
        <v>84849</v>
      </c>
      <c r="N751" s="12">
        <f t="shared" si="110"/>
        <v>85000</v>
      </c>
      <c r="O751" s="12">
        <f t="shared" si="111"/>
        <v>0</v>
      </c>
      <c r="P751" s="4" t="s">
        <v>2298</v>
      </c>
      <c r="Q751" s="4" t="s">
        <v>2703</v>
      </c>
      <c r="R751" s="5">
        <v>44</v>
      </c>
      <c r="S751" s="5">
        <v>82</v>
      </c>
      <c r="T751" s="5">
        <v>67</v>
      </c>
      <c r="U751" s="5">
        <v>86</v>
      </c>
      <c r="V751" s="5">
        <f t="shared" si="112"/>
        <v>279</v>
      </c>
      <c r="W751" s="5">
        <f t="shared" si="113"/>
        <v>69.75</v>
      </c>
      <c r="X751" s="5">
        <v>40</v>
      </c>
      <c r="Y751" s="5">
        <v>78</v>
      </c>
      <c r="Z751" s="5">
        <v>78</v>
      </c>
      <c r="AA751" s="5">
        <v>54</v>
      </c>
      <c r="AB751" s="5">
        <f t="shared" si="114"/>
        <v>250</v>
      </c>
      <c r="AC751" s="5">
        <f t="shared" si="115"/>
        <v>62.5</v>
      </c>
      <c r="AD751" s="5">
        <v>50</v>
      </c>
      <c r="AE751" s="5">
        <v>90</v>
      </c>
      <c r="AF751" s="5">
        <v>79</v>
      </c>
      <c r="AG751" s="5">
        <v>84</v>
      </c>
      <c r="AH751" s="5">
        <f t="shared" si="116"/>
        <v>303</v>
      </c>
      <c r="AI751" s="5">
        <f t="shared" si="117"/>
        <v>75.75</v>
      </c>
      <c r="AJ751" s="5">
        <v>46</v>
      </c>
      <c r="AK751" s="5">
        <v>85</v>
      </c>
      <c r="AL751" s="5">
        <v>86</v>
      </c>
      <c r="AM751" s="5">
        <v>92</v>
      </c>
      <c r="AN751" s="5">
        <f t="shared" si="118"/>
        <v>309</v>
      </c>
      <c r="AO751" s="5">
        <f t="shared" si="119"/>
        <v>77.25</v>
      </c>
      <c r="AP751" s="73"/>
      <c r="AQ751" s="111">
        <f>AVERAGE(Table6[[#This Row],[CA1_Average]],Table6[[#This Row],[CA2_Average]],Table6[[#This Row],[MID_Average]],Table6[[#This Row],[CA3_Average]])</f>
        <v>71.3125</v>
      </c>
    </row>
    <row r="752" spans="1:43" ht="30">
      <c r="A752" s="99" t="s">
        <v>1509</v>
      </c>
      <c r="B752" s="82" t="s">
        <v>1510</v>
      </c>
      <c r="C752" s="4" t="s">
        <v>11</v>
      </c>
      <c r="D752" s="4" t="s">
        <v>4371</v>
      </c>
      <c r="E752" s="5">
        <v>11105161</v>
      </c>
      <c r="F752" s="5">
        <v>8216928237</v>
      </c>
      <c r="G752" s="83" t="s">
        <v>4372</v>
      </c>
      <c r="H752" s="6">
        <v>9</v>
      </c>
      <c r="I752" s="84">
        <v>300</v>
      </c>
      <c r="J752" s="79">
        <v>295</v>
      </c>
      <c r="K752" s="85">
        <v>0.98</v>
      </c>
      <c r="L752" s="11">
        <v>85000</v>
      </c>
      <c r="M752" s="5">
        <v>77882</v>
      </c>
      <c r="N752" s="12">
        <f t="shared" si="110"/>
        <v>78000</v>
      </c>
      <c r="O752" s="12">
        <f t="shared" si="111"/>
        <v>7000</v>
      </c>
      <c r="P752" s="4" t="s">
        <v>2132</v>
      </c>
      <c r="Q752" s="4" t="s">
        <v>2704</v>
      </c>
      <c r="R752" s="5">
        <v>80</v>
      </c>
      <c r="S752" s="5">
        <v>47</v>
      </c>
      <c r="T752" s="5">
        <v>39</v>
      </c>
      <c r="U752" s="5">
        <v>55</v>
      </c>
      <c r="V752" s="5">
        <f t="shared" si="112"/>
        <v>221</v>
      </c>
      <c r="W752" s="5">
        <f t="shared" si="113"/>
        <v>55.25</v>
      </c>
      <c r="X752" s="5">
        <v>79</v>
      </c>
      <c r="Y752" s="5">
        <v>35</v>
      </c>
      <c r="Z752" s="5">
        <v>97</v>
      </c>
      <c r="AA752" s="5">
        <v>59</v>
      </c>
      <c r="AB752" s="5">
        <f t="shared" si="114"/>
        <v>270</v>
      </c>
      <c r="AC752" s="5">
        <f t="shared" si="115"/>
        <v>67.5</v>
      </c>
      <c r="AD752" s="5">
        <v>90</v>
      </c>
      <c r="AE752" s="5">
        <v>78</v>
      </c>
      <c r="AF752" s="5">
        <v>85</v>
      </c>
      <c r="AG752" s="5">
        <v>65</v>
      </c>
      <c r="AH752" s="5">
        <f t="shared" si="116"/>
        <v>318</v>
      </c>
      <c r="AI752" s="5">
        <f t="shared" si="117"/>
        <v>79.5</v>
      </c>
      <c r="AJ752" s="5">
        <v>58</v>
      </c>
      <c r="AK752" s="5">
        <v>35</v>
      </c>
      <c r="AL752" s="5">
        <v>60</v>
      </c>
      <c r="AM752" s="5">
        <v>94</v>
      </c>
      <c r="AN752" s="5">
        <f t="shared" si="118"/>
        <v>247</v>
      </c>
      <c r="AO752" s="5">
        <f t="shared" si="119"/>
        <v>61.75</v>
      </c>
      <c r="AP752" s="73"/>
      <c r="AQ752" s="111">
        <f>AVERAGE(Table6[[#This Row],[CA1_Average]],Table6[[#This Row],[CA2_Average]],Table6[[#This Row],[MID_Average]],Table6[[#This Row],[CA3_Average]])</f>
        <v>66</v>
      </c>
    </row>
    <row r="753" spans="1:43" ht="30">
      <c r="A753" s="99" t="s">
        <v>1511</v>
      </c>
      <c r="B753" s="82" t="s">
        <v>1512</v>
      </c>
      <c r="C753" s="4" t="s">
        <v>14</v>
      </c>
      <c r="D753" s="4" t="s">
        <v>4373</v>
      </c>
      <c r="E753" s="5">
        <v>11107265</v>
      </c>
      <c r="F753" s="5">
        <v>8224274236</v>
      </c>
      <c r="G753" s="83" t="s">
        <v>4374</v>
      </c>
      <c r="H753" s="6">
        <v>9</v>
      </c>
      <c r="I753" s="84">
        <v>300</v>
      </c>
      <c r="J753" s="79">
        <v>201</v>
      </c>
      <c r="K753" s="85">
        <v>0.67</v>
      </c>
      <c r="L753" s="11">
        <v>85000</v>
      </c>
      <c r="M753" s="5">
        <v>82302</v>
      </c>
      <c r="N753" s="12">
        <f t="shared" si="110"/>
        <v>82500</v>
      </c>
      <c r="O753" s="12">
        <f t="shared" si="111"/>
        <v>2500</v>
      </c>
      <c r="P753" s="4" t="s">
        <v>1828</v>
      </c>
      <c r="Q753" s="4" t="s">
        <v>2705</v>
      </c>
      <c r="R753" s="5">
        <v>68</v>
      </c>
      <c r="S753" s="5">
        <v>97</v>
      </c>
      <c r="T753" s="5">
        <v>42</v>
      </c>
      <c r="U753" s="5">
        <v>88</v>
      </c>
      <c r="V753" s="5">
        <f t="shared" si="112"/>
        <v>295</v>
      </c>
      <c r="W753" s="5">
        <f t="shared" si="113"/>
        <v>73.75</v>
      </c>
      <c r="X753" s="5">
        <v>35</v>
      </c>
      <c r="Y753" s="5">
        <v>54</v>
      </c>
      <c r="Z753" s="5">
        <v>72</v>
      </c>
      <c r="AA753" s="5">
        <v>92</v>
      </c>
      <c r="AB753" s="5">
        <f t="shared" si="114"/>
        <v>253</v>
      </c>
      <c r="AC753" s="5">
        <f t="shared" si="115"/>
        <v>63.25</v>
      </c>
      <c r="AD753" s="5">
        <v>43</v>
      </c>
      <c r="AE753" s="5">
        <v>40</v>
      </c>
      <c r="AF753" s="5">
        <v>71</v>
      </c>
      <c r="AG753" s="5">
        <v>63</v>
      </c>
      <c r="AH753" s="5">
        <f t="shared" si="116"/>
        <v>217</v>
      </c>
      <c r="AI753" s="5">
        <f t="shared" si="117"/>
        <v>54.25</v>
      </c>
      <c r="AJ753" s="5">
        <v>60</v>
      </c>
      <c r="AK753" s="5">
        <v>61</v>
      </c>
      <c r="AL753" s="5">
        <v>44</v>
      </c>
      <c r="AM753" s="5">
        <v>73</v>
      </c>
      <c r="AN753" s="5">
        <f t="shared" si="118"/>
        <v>238</v>
      </c>
      <c r="AO753" s="5">
        <f t="shared" si="119"/>
        <v>59.5</v>
      </c>
      <c r="AP753" s="73"/>
      <c r="AQ753" s="111">
        <f>AVERAGE(Table6[[#This Row],[CA1_Average]],Table6[[#This Row],[CA2_Average]],Table6[[#This Row],[MID_Average]],Table6[[#This Row],[CA3_Average]])</f>
        <v>62.6875</v>
      </c>
    </row>
    <row r="754" spans="1:43" ht="30">
      <c r="A754" s="99" t="s">
        <v>1513</v>
      </c>
      <c r="B754" s="82" t="s">
        <v>1514</v>
      </c>
      <c r="C754" s="4" t="s">
        <v>14</v>
      </c>
      <c r="D754" s="4" t="s">
        <v>4375</v>
      </c>
      <c r="E754" s="5">
        <v>11102953</v>
      </c>
      <c r="F754" s="5">
        <v>8232177748</v>
      </c>
      <c r="G754" s="83" t="s">
        <v>4376</v>
      </c>
      <c r="H754" s="6">
        <v>9</v>
      </c>
      <c r="I754" s="84">
        <v>300</v>
      </c>
      <c r="J754" s="79">
        <v>264</v>
      </c>
      <c r="K754" s="85">
        <v>0.88</v>
      </c>
      <c r="L754" s="11">
        <v>85000</v>
      </c>
      <c r="M754" s="5">
        <v>77111</v>
      </c>
      <c r="N754" s="12">
        <f t="shared" si="110"/>
        <v>77500</v>
      </c>
      <c r="O754" s="12">
        <f t="shared" si="111"/>
        <v>7500</v>
      </c>
      <c r="P754" s="4" t="s">
        <v>2193</v>
      </c>
      <c r="Q754" s="4" t="s">
        <v>2706</v>
      </c>
      <c r="R754" s="5">
        <v>53</v>
      </c>
      <c r="S754" s="5">
        <v>96</v>
      </c>
      <c r="T754" s="5">
        <v>96</v>
      </c>
      <c r="U754" s="5">
        <v>55</v>
      </c>
      <c r="V754" s="5">
        <f t="shared" si="112"/>
        <v>300</v>
      </c>
      <c r="W754" s="5">
        <f t="shared" si="113"/>
        <v>75</v>
      </c>
      <c r="X754" s="5">
        <v>71</v>
      </c>
      <c r="Y754" s="5">
        <v>38</v>
      </c>
      <c r="Z754" s="5">
        <v>81</v>
      </c>
      <c r="AA754" s="5">
        <v>39</v>
      </c>
      <c r="AB754" s="5">
        <f t="shared" si="114"/>
        <v>229</v>
      </c>
      <c r="AC754" s="5">
        <f t="shared" si="115"/>
        <v>57.25</v>
      </c>
      <c r="AD754" s="5">
        <v>40</v>
      </c>
      <c r="AE754" s="5">
        <v>73</v>
      </c>
      <c r="AF754" s="5">
        <v>40</v>
      </c>
      <c r="AG754" s="5">
        <v>64</v>
      </c>
      <c r="AH754" s="5">
        <f t="shared" si="116"/>
        <v>217</v>
      </c>
      <c r="AI754" s="5">
        <f t="shared" si="117"/>
        <v>54.25</v>
      </c>
      <c r="AJ754" s="5">
        <v>79</v>
      </c>
      <c r="AK754" s="5">
        <v>81</v>
      </c>
      <c r="AL754" s="5">
        <v>69</v>
      </c>
      <c r="AM754" s="5">
        <v>78</v>
      </c>
      <c r="AN754" s="5">
        <f t="shared" si="118"/>
        <v>307</v>
      </c>
      <c r="AO754" s="5">
        <f t="shared" si="119"/>
        <v>76.75</v>
      </c>
      <c r="AP754" s="73"/>
      <c r="AQ754" s="111">
        <f>AVERAGE(Table6[[#This Row],[CA1_Average]],Table6[[#This Row],[CA2_Average]],Table6[[#This Row],[MID_Average]],Table6[[#This Row],[CA3_Average]])</f>
        <v>65.8125</v>
      </c>
    </row>
    <row r="755" spans="1:43" ht="30">
      <c r="A755" s="99" t="s">
        <v>1515</v>
      </c>
      <c r="B755" s="82" t="s">
        <v>1516</v>
      </c>
      <c r="C755" s="4" t="s">
        <v>14</v>
      </c>
      <c r="D755" s="4" t="s">
        <v>4377</v>
      </c>
      <c r="E755" s="5">
        <v>11105050</v>
      </c>
      <c r="F755" s="5">
        <v>8236386861</v>
      </c>
      <c r="G755" s="83" t="s">
        <v>4378</v>
      </c>
      <c r="H755" s="6">
        <v>9</v>
      </c>
      <c r="I755" s="84">
        <v>300</v>
      </c>
      <c r="J755" s="79">
        <v>210</v>
      </c>
      <c r="K755" s="86">
        <v>0.7</v>
      </c>
      <c r="L755" s="11">
        <v>85000</v>
      </c>
      <c r="M755" s="5">
        <v>72188</v>
      </c>
      <c r="N755" s="12">
        <f t="shared" si="110"/>
        <v>72500</v>
      </c>
      <c r="O755" s="12">
        <f t="shared" si="111"/>
        <v>12500</v>
      </c>
      <c r="P755" s="4" t="s">
        <v>1830</v>
      </c>
      <c r="Q755" s="4" t="s">
        <v>2707</v>
      </c>
      <c r="R755" s="5">
        <v>71</v>
      </c>
      <c r="S755" s="5">
        <v>46</v>
      </c>
      <c r="T755" s="5">
        <v>96</v>
      </c>
      <c r="U755" s="5">
        <v>42</v>
      </c>
      <c r="V755" s="5">
        <f t="shared" si="112"/>
        <v>255</v>
      </c>
      <c r="W755" s="5">
        <f t="shared" si="113"/>
        <v>63.75</v>
      </c>
      <c r="X755" s="5">
        <v>41</v>
      </c>
      <c r="Y755" s="5">
        <v>89</v>
      </c>
      <c r="Z755" s="5">
        <v>58</v>
      </c>
      <c r="AA755" s="5">
        <v>62</v>
      </c>
      <c r="AB755" s="5">
        <f t="shared" si="114"/>
        <v>250</v>
      </c>
      <c r="AC755" s="5">
        <f t="shared" si="115"/>
        <v>62.5</v>
      </c>
      <c r="AD755" s="5">
        <v>45</v>
      </c>
      <c r="AE755" s="5">
        <v>76</v>
      </c>
      <c r="AF755" s="5">
        <v>54</v>
      </c>
      <c r="AG755" s="5">
        <v>89</v>
      </c>
      <c r="AH755" s="5">
        <f t="shared" si="116"/>
        <v>264</v>
      </c>
      <c r="AI755" s="5">
        <f t="shared" si="117"/>
        <v>66</v>
      </c>
      <c r="AJ755" s="5">
        <v>52</v>
      </c>
      <c r="AK755" s="5">
        <v>64</v>
      </c>
      <c r="AL755" s="5">
        <v>76</v>
      </c>
      <c r="AM755" s="5">
        <v>98</v>
      </c>
      <c r="AN755" s="5">
        <f t="shared" si="118"/>
        <v>290</v>
      </c>
      <c r="AO755" s="5">
        <f t="shared" si="119"/>
        <v>72.5</v>
      </c>
      <c r="AP755" s="73"/>
      <c r="AQ755" s="111">
        <f>AVERAGE(Table6[[#This Row],[CA1_Average]],Table6[[#This Row],[CA2_Average]],Table6[[#This Row],[MID_Average]],Table6[[#This Row],[CA3_Average]])</f>
        <v>66.1875</v>
      </c>
    </row>
    <row r="756" spans="1:43" ht="30">
      <c r="A756" s="99" t="s">
        <v>1517</v>
      </c>
      <c r="B756" s="82" t="s">
        <v>1518</v>
      </c>
      <c r="C756" s="4" t="s">
        <v>14</v>
      </c>
      <c r="D756" s="4" t="s">
        <v>4379</v>
      </c>
      <c r="E756" s="5">
        <v>11100282</v>
      </c>
      <c r="F756" s="5">
        <v>8261477866</v>
      </c>
      <c r="G756" s="83" t="s">
        <v>4380</v>
      </c>
      <c r="H756" s="6">
        <v>9</v>
      </c>
      <c r="I756" s="84">
        <v>300</v>
      </c>
      <c r="J756" s="79">
        <v>196</v>
      </c>
      <c r="K756" s="85">
        <v>0.65</v>
      </c>
      <c r="L756" s="11">
        <v>85000</v>
      </c>
      <c r="M756" s="5">
        <v>83892</v>
      </c>
      <c r="N756" s="12">
        <f t="shared" si="110"/>
        <v>84000</v>
      </c>
      <c r="O756" s="12">
        <f t="shared" si="111"/>
        <v>1000</v>
      </c>
      <c r="P756" s="4" t="s">
        <v>1964</v>
      </c>
      <c r="Q756" s="4" t="s">
        <v>2708</v>
      </c>
      <c r="R756" s="5">
        <v>90</v>
      </c>
      <c r="S756" s="5">
        <v>89</v>
      </c>
      <c r="T756" s="5">
        <v>73</v>
      </c>
      <c r="U756" s="5">
        <v>37</v>
      </c>
      <c r="V756" s="5">
        <f t="shared" si="112"/>
        <v>289</v>
      </c>
      <c r="W756" s="5">
        <f t="shared" si="113"/>
        <v>72.25</v>
      </c>
      <c r="X756" s="5">
        <v>39</v>
      </c>
      <c r="Y756" s="5">
        <v>72</v>
      </c>
      <c r="Z756" s="5">
        <v>62</v>
      </c>
      <c r="AA756" s="5">
        <v>59</v>
      </c>
      <c r="AB756" s="5">
        <f t="shared" si="114"/>
        <v>232</v>
      </c>
      <c r="AC756" s="5">
        <f t="shared" si="115"/>
        <v>58</v>
      </c>
      <c r="AD756" s="5">
        <v>57</v>
      </c>
      <c r="AE756" s="5">
        <v>51</v>
      </c>
      <c r="AF756" s="5">
        <v>79</v>
      </c>
      <c r="AG756" s="5">
        <v>46</v>
      </c>
      <c r="AH756" s="5">
        <f t="shared" si="116"/>
        <v>233</v>
      </c>
      <c r="AI756" s="5">
        <f t="shared" si="117"/>
        <v>58.25</v>
      </c>
      <c r="AJ756" s="5">
        <v>65</v>
      </c>
      <c r="AK756" s="5">
        <v>73</v>
      </c>
      <c r="AL756" s="5">
        <v>96</v>
      </c>
      <c r="AM756" s="5">
        <v>71</v>
      </c>
      <c r="AN756" s="5">
        <f t="shared" si="118"/>
        <v>305</v>
      </c>
      <c r="AO756" s="5">
        <f t="shared" si="119"/>
        <v>76.25</v>
      </c>
      <c r="AP756" s="73"/>
      <c r="AQ756" s="111">
        <f>AVERAGE(Table6[[#This Row],[CA1_Average]],Table6[[#This Row],[CA2_Average]],Table6[[#This Row],[MID_Average]],Table6[[#This Row],[CA3_Average]])</f>
        <v>66.1875</v>
      </c>
    </row>
    <row r="757" spans="1:43" ht="30">
      <c r="A757" s="99" t="s">
        <v>1519</v>
      </c>
      <c r="B757" s="82" t="s">
        <v>1520</v>
      </c>
      <c r="C757" s="4" t="s">
        <v>14</v>
      </c>
      <c r="D757" s="4" t="s">
        <v>4381</v>
      </c>
      <c r="E757" s="5">
        <v>11101762</v>
      </c>
      <c r="F757" s="5">
        <v>8262803123</v>
      </c>
      <c r="G757" s="83" t="s">
        <v>4382</v>
      </c>
      <c r="H757" s="6">
        <v>9</v>
      </c>
      <c r="I757" s="84">
        <v>300</v>
      </c>
      <c r="J757" s="79">
        <v>256</v>
      </c>
      <c r="K757" s="85">
        <v>0.85</v>
      </c>
      <c r="L757" s="11">
        <v>85000</v>
      </c>
      <c r="M757" s="5">
        <v>70517</v>
      </c>
      <c r="N757" s="12">
        <f t="shared" si="110"/>
        <v>71000</v>
      </c>
      <c r="O757" s="12">
        <f t="shared" si="111"/>
        <v>14000</v>
      </c>
      <c r="P757" s="4" t="s">
        <v>2199</v>
      </c>
      <c r="Q757" s="4" t="s">
        <v>2709</v>
      </c>
      <c r="R757" s="5">
        <v>93</v>
      </c>
      <c r="S757" s="5">
        <v>40</v>
      </c>
      <c r="T757" s="5">
        <v>74</v>
      </c>
      <c r="U757" s="5">
        <v>35</v>
      </c>
      <c r="V757" s="5">
        <f t="shared" si="112"/>
        <v>242</v>
      </c>
      <c r="W757" s="5">
        <f t="shared" si="113"/>
        <v>60.5</v>
      </c>
      <c r="X757" s="5">
        <v>52</v>
      </c>
      <c r="Y757" s="5">
        <v>84</v>
      </c>
      <c r="Z757" s="5">
        <v>82</v>
      </c>
      <c r="AA757" s="5">
        <v>41</v>
      </c>
      <c r="AB757" s="5">
        <f t="shared" si="114"/>
        <v>259</v>
      </c>
      <c r="AC757" s="5">
        <f t="shared" si="115"/>
        <v>64.75</v>
      </c>
      <c r="AD757" s="5">
        <v>89</v>
      </c>
      <c r="AE757" s="5">
        <v>99</v>
      </c>
      <c r="AF757" s="5">
        <v>38</v>
      </c>
      <c r="AG757" s="5">
        <v>80</v>
      </c>
      <c r="AH757" s="5">
        <f t="shared" si="116"/>
        <v>306</v>
      </c>
      <c r="AI757" s="5">
        <f t="shared" si="117"/>
        <v>76.5</v>
      </c>
      <c r="AJ757" s="5">
        <v>90</v>
      </c>
      <c r="AK757" s="5">
        <v>95</v>
      </c>
      <c r="AL757" s="5">
        <v>57</v>
      </c>
      <c r="AM757" s="5">
        <v>38</v>
      </c>
      <c r="AN757" s="5">
        <f t="shared" si="118"/>
        <v>280</v>
      </c>
      <c r="AO757" s="5">
        <f t="shared" si="119"/>
        <v>70</v>
      </c>
      <c r="AP757" s="73"/>
      <c r="AQ757" s="111">
        <f>AVERAGE(Table6[[#This Row],[CA1_Average]],Table6[[#This Row],[CA2_Average]],Table6[[#This Row],[MID_Average]],Table6[[#This Row],[CA3_Average]])</f>
        <v>67.9375</v>
      </c>
    </row>
    <row r="758" spans="1:43" ht="30">
      <c r="A758" s="99" t="s">
        <v>1521</v>
      </c>
      <c r="B758" s="82" t="s">
        <v>1522</v>
      </c>
      <c r="C758" s="4" t="s">
        <v>11</v>
      </c>
      <c r="D758" s="4" t="s">
        <v>4383</v>
      </c>
      <c r="E758" s="5">
        <v>11100643</v>
      </c>
      <c r="F758" s="5">
        <v>8265224905</v>
      </c>
      <c r="G758" s="83" t="s">
        <v>4384</v>
      </c>
      <c r="H758" s="6">
        <v>9</v>
      </c>
      <c r="I758" s="84">
        <v>300</v>
      </c>
      <c r="J758" s="79">
        <v>241</v>
      </c>
      <c r="K758" s="86">
        <v>0.8</v>
      </c>
      <c r="L758" s="11">
        <v>85000</v>
      </c>
      <c r="M758" s="5">
        <v>70818</v>
      </c>
      <c r="N758" s="12">
        <f t="shared" si="110"/>
        <v>71000</v>
      </c>
      <c r="O758" s="12">
        <f t="shared" si="111"/>
        <v>14000</v>
      </c>
      <c r="P758" s="4" t="s">
        <v>2109</v>
      </c>
      <c r="Q758" s="4" t="s">
        <v>2710</v>
      </c>
      <c r="R758" s="5">
        <v>55</v>
      </c>
      <c r="S758" s="5">
        <v>85</v>
      </c>
      <c r="T758" s="5">
        <v>91</v>
      </c>
      <c r="U758" s="5">
        <v>61</v>
      </c>
      <c r="V758" s="5">
        <f t="shared" si="112"/>
        <v>292</v>
      </c>
      <c r="W758" s="5">
        <f t="shared" si="113"/>
        <v>73</v>
      </c>
      <c r="X758" s="5">
        <v>93</v>
      </c>
      <c r="Y758" s="5">
        <v>96</v>
      </c>
      <c r="Z758" s="5">
        <v>86</v>
      </c>
      <c r="AA758" s="5">
        <v>77</v>
      </c>
      <c r="AB758" s="5">
        <f t="shared" si="114"/>
        <v>352</v>
      </c>
      <c r="AC758" s="5">
        <f t="shared" si="115"/>
        <v>88</v>
      </c>
      <c r="AD758" s="5">
        <v>76</v>
      </c>
      <c r="AE758" s="5">
        <v>94</v>
      </c>
      <c r="AF758" s="5">
        <v>69</v>
      </c>
      <c r="AG758" s="5">
        <v>38</v>
      </c>
      <c r="AH758" s="5">
        <f t="shared" si="116"/>
        <v>277</v>
      </c>
      <c r="AI758" s="5">
        <f t="shared" si="117"/>
        <v>69.25</v>
      </c>
      <c r="AJ758" s="5">
        <v>40</v>
      </c>
      <c r="AK758" s="5">
        <v>64</v>
      </c>
      <c r="AL758" s="5">
        <v>83</v>
      </c>
      <c r="AM758" s="5">
        <v>89</v>
      </c>
      <c r="AN758" s="5">
        <f t="shared" si="118"/>
        <v>276</v>
      </c>
      <c r="AO758" s="5">
        <f t="shared" si="119"/>
        <v>69</v>
      </c>
      <c r="AP758" s="73"/>
      <c r="AQ758" s="111">
        <f>AVERAGE(Table6[[#This Row],[CA1_Average]],Table6[[#This Row],[CA2_Average]],Table6[[#This Row],[MID_Average]],Table6[[#This Row],[CA3_Average]])</f>
        <v>74.8125</v>
      </c>
    </row>
    <row r="759" spans="1:43" ht="30">
      <c r="A759" s="99" t="s">
        <v>1523</v>
      </c>
      <c r="B759" s="82" t="s">
        <v>1524</v>
      </c>
      <c r="C759" s="4" t="s">
        <v>11</v>
      </c>
      <c r="D759" s="4" t="s">
        <v>4385</v>
      </c>
      <c r="E759" s="5">
        <v>11109114</v>
      </c>
      <c r="F759" s="5">
        <v>8270578816</v>
      </c>
      <c r="G759" s="83" t="s">
        <v>4386</v>
      </c>
      <c r="H759" s="6">
        <v>9</v>
      </c>
      <c r="I759" s="84">
        <v>300</v>
      </c>
      <c r="J759" s="79">
        <v>276</v>
      </c>
      <c r="K759" s="85">
        <v>0.92</v>
      </c>
      <c r="L759" s="11">
        <v>85000</v>
      </c>
      <c r="M759" s="5">
        <v>80924</v>
      </c>
      <c r="N759" s="12">
        <f t="shared" si="110"/>
        <v>81000</v>
      </c>
      <c r="O759" s="12">
        <f t="shared" si="111"/>
        <v>4000</v>
      </c>
      <c r="P759" s="4" t="s">
        <v>1932</v>
      </c>
      <c r="Q759" s="4" t="s">
        <v>2711</v>
      </c>
      <c r="R759" s="5">
        <v>86</v>
      </c>
      <c r="S759" s="5">
        <v>81</v>
      </c>
      <c r="T759" s="5">
        <v>43</v>
      </c>
      <c r="U759" s="5">
        <v>35</v>
      </c>
      <c r="V759" s="5">
        <f t="shared" si="112"/>
        <v>245</v>
      </c>
      <c r="W759" s="5">
        <f t="shared" si="113"/>
        <v>61.25</v>
      </c>
      <c r="X759" s="5">
        <v>42</v>
      </c>
      <c r="Y759" s="5">
        <v>91</v>
      </c>
      <c r="Z759" s="5">
        <v>89</v>
      </c>
      <c r="AA759" s="5">
        <v>87</v>
      </c>
      <c r="AB759" s="5">
        <f t="shared" si="114"/>
        <v>309</v>
      </c>
      <c r="AC759" s="5">
        <f t="shared" si="115"/>
        <v>77.25</v>
      </c>
      <c r="AD759" s="5">
        <v>82</v>
      </c>
      <c r="AE759" s="5">
        <v>52</v>
      </c>
      <c r="AF759" s="5">
        <v>95</v>
      </c>
      <c r="AG759" s="5">
        <v>98</v>
      </c>
      <c r="AH759" s="5">
        <f t="shared" si="116"/>
        <v>327</v>
      </c>
      <c r="AI759" s="5">
        <f t="shared" si="117"/>
        <v>81.75</v>
      </c>
      <c r="AJ759" s="5">
        <v>77</v>
      </c>
      <c r="AK759" s="5">
        <v>86</v>
      </c>
      <c r="AL759" s="5">
        <v>55</v>
      </c>
      <c r="AM759" s="5">
        <v>36</v>
      </c>
      <c r="AN759" s="5">
        <f t="shared" si="118"/>
        <v>254</v>
      </c>
      <c r="AO759" s="5">
        <f t="shared" si="119"/>
        <v>63.5</v>
      </c>
      <c r="AP759" s="73"/>
      <c r="AQ759" s="111">
        <f>AVERAGE(Table6[[#This Row],[CA1_Average]],Table6[[#This Row],[CA2_Average]],Table6[[#This Row],[MID_Average]],Table6[[#This Row],[CA3_Average]])</f>
        <v>70.9375</v>
      </c>
    </row>
    <row r="760" spans="1:43" ht="30">
      <c r="A760" s="99" t="s">
        <v>1525</v>
      </c>
      <c r="B760" s="82" t="s">
        <v>1526</v>
      </c>
      <c r="C760" s="4" t="s">
        <v>14</v>
      </c>
      <c r="D760" s="4" t="s">
        <v>4387</v>
      </c>
      <c r="E760" s="5">
        <v>11106150</v>
      </c>
      <c r="F760" s="5">
        <v>8285443858</v>
      </c>
      <c r="G760" s="83" t="s">
        <v>4388</v>
      </c>
      <c r="H760" s="6">
        <v>9</v>
      </c>
      <c r="I760" s="84">
        <v>300</v>
      </c>
      <c r="J760" s="79">
        <v>233</v>
      </c>
      <c r="K760" s="85">
        <v>0.78</v>
      </c>
      <c r="L760" s="11">
        <v>85000</v>
      </c>
      <c r="M760" s="5">
        <v>75504</v>
      </c>
      <c r="N760" s="12">
        <f t="shared" si="110"/>
        <v>76000</v>
      </c>
      <c r="O760" s="12">
        <f t="shared" si="111"/>
        <v>9000</v>
      </c>
      <c r="P760" s="4" t="s">
        <v>2011</v>
      </c>
      <c r="Q760" s="4" t="s">
        <v>2712</v>
      </c>
      <c r="R760" s="5">
        <v>57</v>
      </c>
      <c r="S760" s="5">
        <v>92</v>
      </c>
      <c r="T760" s="5">
        <v>82</v>
      </c>
      <c r="U760" s="5">
        <v>49</v>
      </c>
      <c r="V760" s="5">
        <f t="shared" si="112"/>
        <v>280</v>
      </c>
      <c r="W760" s="5">
        <f t="shared" si="113"/>
        <v>70</v>
      </c>
      <c r="X760" s="5">
        <v>38</v>
      </c>
      <c r="Y760" s="5">
        <v>80</v>
      </c>
      <c r="Z760" s="5">
        <v>89</v>
      </c>
      <c r="AA760" s="5">
        <v>73</v>
      </c>
      <c r="AB760" s="5">
        <f t="shared" si="114"/>
        <v>280</v>
      </c>
      <c r="AC760" s="5">
        <f t="shared" si="115"/>
        <v>70</v>
      </c>
      <c r="AD760" s="5">
        <v>90</v>
      </c>
      <c r="AE760" s="5">
        <v>64</v>
      </c>
      <c r="AF760" s="5">
        <v>47</v>
      </c>
      <c r="AG760" s="5">
        <v>83</v>
      </c>
      <c r="AH760" s="5">
        <f t="shared" si="116"/>
        <v>284</v>
      </c>
      <c r="AI760" s="5">
        <f t="shared" si="117"/>
        <v>71</v>
      </c>
      <c r="AJ760" s="5">
        <v>46</v>
      </c>
      <c r="AK760" s="5">
        <v>42</v>
      </c>
      <c r="AL760" s="5">
        <v>42</v>
      </c>
      <c r="AM760" s="5">
        <v>76</v>
      </c>
      <c r="AN760" s="5">
        <f t="shared" si="118"/>
        <v>206</v>
      </c>
      <c r="AO760" s="5">
        <f t="shared" si="119"/>
        <v>51.5</v>
      </c>
      <c r="AP760" s="73"/>
      <c r="AQ760" s="111">
        <f>AVERAGE(Table6[[#This Row],[CA1_Average]],Table6[[#This Row],[CA2_Average]],Table6[[#This Row],[MID_Average]],Table6[[#This Row],[CA3_Average]])</f>
        <v>65.625</v>
      </c>
    </row>
    <row r="761" spans="1:43" ht="30">
      <c r="A761" s="99" t="s">
        <v>1527</v>
      </c>
      <c r="B761" s="82" t="s">
        <v>1528</v>
      </c>
      <c r="C761" s="4" t="s">
        <v>11</v>
      </c>
      <c r="D761" s="4" t="s">
        <v>4389</v>
      </c>
      <c r="E761" s="5">
        <v>11108686</v>
      </c>
      <c r="F761" s="5">
        <v>8285523881</v>
      </c>
      <c r="G761" s="83" t="s">
        <v>4390</v>
      </c>
      <c r="H761" s="6">
        <v>9</v>
      </c>
      <c r="I761" s="84">
        <v>300</v>
      </c>
      <c r="J761" s="79">
        <v>253</v>
      </c>
      <c r="K761" s="85">
        <v>0.84</v>
      </c>
      <c r="L761" s="11">
        <v>85000</v>
      </c>
      <c r="M761" s="5">
        <v>73599</v>
      </c>
      <c r="N761" s="12">
        <f t="shared" si="110"/>
        <v>74000</v>
      </c>
      <c r="O761" s="12">
        <f t="shared" si="111"/>
        <v>11000</v>
      </c>
      <c r="P761" s="4" t="s">
        <v>1848</v>
      </c>
      <c r="Q761" s="4" t="s">
        <v>2713</v>
      </c>
      <c r="R761" s="5">
        <v>40</v>
      </c>
      <c r="S761" s="5">
        <v>95</v>
      </c>
      <c r="T761" s="5">
        <v>63</v>
      </c>
      <c r="U761" s="5">
        <v>78</v>
      </c>
      <c r="V761" s="5">
        <f t="shared" si="112"/>
        <v>276</v>
      </c>
      <c r="W761" s="5">
        <f t="shared" si="113"/>
        <v>69</v>
      </c>
      <c r="X761" s="5">
        <v>80</v>
      </c>
      <c r="Y761" s="5">
        <v>58</v>
      </c>
      <c r="Z761" s="5">
        <v>59</v>
      </c>
      <c r="AA761" s="5">
        <v>87</v>
      </c>
      <c r="AB761" s="5">
        <f t="shared" si="114"/>
        <v>284</v>
      </c>
      <c r="AC761" s="5">
        <f t="shared" si="115"/>
        <v>71</v>
      </c>
      <c r="AD761" s="5">
        <v>90</v>
      </c>
      <c r="AE761" s="5">
        <v>56</v>
      </c>
      <c r="AF761" s="5">
        <v>44</v>
      </c>
      <c r="AG761" s="5">
        <v>74</v>
      </c>
      <c r="AH761" s="5">
        <f t="shared" si="116"/>
        <v>264</v>
      </c>
      <c r="AI761" s="5">
        <f t="shared" si="117"/>
        <v>66</v>
      </c>
      <c r="AJ761" s="5">
        <v>73</v>
      </c>
      <c r="AK761" s="5">
        <v>78</v>
      </c>
      <c r="AL761" s="5">
        <v>50</v>
      </c>
      <c r="AM761" s="5">
        <v>36</v>
      </c>
      <c r="AN761" s="5">
        <f t="shared" si="118"/>
        <v>237</v>
      </c>
      <c r="AO761" s="5">
        <f t="shared" si="119"/>
        <v>59.25</v>
      </c>
      <c r="AP761" s="73"/>
      <c r="AQ761" s="111">
        <f>AVERAGE(Table6[[#This Row],[CA1_Average]],Table6[[#This Row],[CA2_Average]],Table6[[#This Row],[MID_Average]],Table6[[#This Row],[CA3_Average]])</f>
        <v>66.3125</v>
      </c>
    </row>
    <row r="762" spans="1:43" ht="30">
      <c r="A762" s="99" t="s">
        <v>1529</v>
      </c>
      <c r="B762" s="82" t="s">
        <v>1530</v>
      </c>
      <c r="C762" s="4" t="s">
        <v>14</v>
      </c>
      <c r="D762" s="4" t="s">
        <v>4391</v>
      </c>
      <c r="E762" s="5">
        <v>11108691</v>
      </c>
      <c r="F762" s="5">
        <v>8323441997</v>
      </c>
      <c r="G762" s="83" t="s">
        <v>4392</v>
      </c>
      <c r="H762" s="6">
        <v>9</v>
      </c>
      <c r="I762" s="84">
        <v>300</v>
      </c>
      <c r="J762" s="79">
        <v>264</v>
      </c>
      <c r="K762" s="85">
        <v>0.88</v>
      </c>
      <c r="L762" s="11">
        <v>85000</v>
      </c>
      <c r="M762" s="5">
        <v>78551</v>
      </c>
      <c r="N762" s="12">
        <f t="shared" si="110"/>
        <v>79000</v>
      </c>
      <c r="O762" s="12">
        <f t="shared" si="111"/>
        <v>6000</v>
      </c>
      <c r="P762" s="4" t="s">
        <v>2115</v>
      </c>
      <c r="Q762" s="4" t="s">
        <v>2714</v>
      </c>
      <c r="R762" s="5">
        <v>79</v>
      </c>
      <c r="S762" s="5">
        <v>42</v>
      </c>
      <c r="T762" s="5">
        <v>73</v>
      </c>
      <c r="U762" s="5">
        <v>40</v>
      </c>
      <c r="V762" s="5">
        <f t="shared" si="112"/>
        <v>234</v>
      </c>
      <c r="W762" s="5">
        <f t="shared" si="113"/>
        <v>58.5</v>
      </c>
      <c r="X762" s="5">
        <v>88</v>
      </c>
      <c r="Y762" s="5">
        <v>88</v>
      </c>
      <c r="Z762" s="5">
        <v>52</v>
      </c>
      <c r="AA762" s="5">
        <v>59</v>
      </c>
      <c r="AB762" s="5">
        <f t="shared" si="114"/>
        <v>287</v>
      </c>
      <c r="AC762" s="5">
        <f t="shared" si="115"/>
        <v>71.75</v>
      </c>
      <c r="AD762" s="5">
        <v>98</v>
      </c>
      <c r="AE762" s="5">
        <v>87</v>
      </c>
      <c r="AF762" s="5">
        <v>64</v>
      </c>
      <c r="AG762" s="5">
        <v>67</v>
      </c>
      <c r="AH762" s="5">
        <f t="shared" si="116"/>
        <v>316</v>
      </c>
      <c r="AI762" s="5">
        <f t="shared" si="117"/>
        <v>79</v>
      </c>
      <c r="AJ762" s="5">
        <v>64</v>
      </c>
      <c r="AK762" s="5">
        <v>93</v>
      </c>
      <c r="AL762" s="5">
        <v>77</v>
      </c>
      <c r="AM762" s="5">
        <v>56</v>
      </c>
      <c r="AN762" s="5">
        <f t="shared" si="118"/>
        <v>290</v>
      </c>
      <c r="AO762" s="5">
        <f t="shared" si="119"/>
        <v>72.5</v>
      </c>
      <c r="AP762" s="73"/>
      <c r="AQ762" s="111">
        <f>AVERAGE(Table6[[#This Row],[CA1_Average]],Table6[[#This Row],[CA2_Average]],Table6[[#This Row],[MID_Average]],Table6[[#This Row],[CA3_Average]])</f>
        <v>70.4375</v>
      </c>
    </row>
    <row r="763" spans="1:43" ht="30">
      <c r="A763" s="99" t="s">
        <v>1531</v>
      </c>
      <c r="B763" s="82" t="s">
        <v>1532</v>
      </c>
      <c r="C763" s="4" t="s">
        <v>14</v>
      </c>
      <c r="D763" s="4" t="s">
        <v>4393</v>
      </c>
      <c r="E763" s="5">
        <v>11104619</v>
      </c>
      <c r="F763" s="5">
        <v>8324128279</v>
      </c>
      <c r="G763" s="83" t="s">
        <v>4394</v>
      </c>
      <c r="H763" s="6">
        <v>9</v>
      </c>
      <c r="I763" s="84">
        <v>300</v>
      </c>
      <c r="J763" s="79">
        <v>206</v>
      </c>
      <c r="K763" s="85">
        <v>0.69</v>
      </c>
      <c r="L763" s="11">
        <v>85000</v>
      </c>
      <c r="M763" s="5">
        <v>73211</v>
      </c>
      <c r="N763" s="12">
        <f t="shared" si="110"/>
        <v>73500</v>
      </c>
      <c r="O763" s="12">
        <f t="shared" si="111"/>
        <v>11500</v>
      </c>
      <c r="P763" s="4" t="s">
        <v>2045</v>
      </c>
      <c r="Q763" s="4" t="s">
        <v>2715</v>
      </c>
      <c r="R763" s="5">
        <v>36</v>
      </c>
      <c r="S763" s="5">
        <v>77</v>
      </c>
      <c r="T763" s="5">
        <v>78</v>
      </c>
      <c r="U763" s="5">
        <v>43</v>
      </c>
      <c r="V763" s="5">
        <f t="shared" si="112"/>
        <v>234</v>
      </c>
      <c r="W763" s="5">
        <f t="shared" si="113"/>
        <v>58.5</v>
      </c>
      <c r="X763" s="5">
        <v>92</v>
      </c>
      <c r="Y763" s="5">
        <v>78</v>
      </c>
      <c r="Z763" s="5">
        <v>58</v>
      </c>
      <c r="AA763" s="5">
        <v>67</v>
      </c>
      <c r="AB763" s="5">
        <f t="shared" si="114"/>
        <v>295</v>
      </c>
      <c r="AC763" s="5">
        <f t="shared" si="115"/>
        <v>73.75</v>
      </c>
      <c r="AD763" s="5">
        <v>64</v>
      </c>
      <c r="AE763" s="5">
        <v>72</v>
      </c>
      <c r="AF763" s="5">
        <v>86</v>
      </c>
      <c r="AG763" s="5">
        <v>51</v>
      </c>
      <c r="AH763" s="5">
        <f t="shared" si="116"/>
        <v>273</v>
      </c>
      <c r="AI763" s="5">
        <f t="shared" si="117"/>
        <v>68.25</v>
      </c>
      <c r="AJ763" s="5">
        <v>86</v>
      </c>
      <c r="AK763" s="5">
        <v>38</v>
      </c>
      <c r="AL763" s="5">
        <v>41</v>
      </c>
      <c r="AM763" s="5">
        <v>58</v>
      </c>
      <c r="AN763" s="5">
        <f t="shared" si="118"/>
        <v>223</v>
      </c>
      <c r="AO763" s="5">
        <f t="shared" si="119"/>
        <v>55.75</v>
      </c>
      <c r="AP763" s="73"/>
      <c r="AQ763" s="111">
        <f>AVERAGE(Table6[[#This Row],[CA1_Average]],Table6[[#This Row],[CA2_Average]],Table6[[#This Row],[MID_Average]],Table6[[#This Row],[CA3_Average]])</f>
        <v>64.0625</v>
      </c>
    </row>
    <row r="764" spans="1:43" ht="30">
      <c r="A764" s="99" t="s">
        <v>1533</v>
      </c>
      <c r="B764" s="82" t="s">
        <v>1534</v>
      </c>
      <c r="C764" s="4" t="s">
        <v>11</v>
      </c>
      <c r="D764" s="4" t="s">
        <v>4395</v>
      </c>
      <c r="E764" s="5">
        <v>11100959</v>
      </c>
      <c r="F764" s="5">
        <v>8349387943</v>
      </c>
      <c r="G764" s="83" t="s">
        <v>4396</v>
      </c>
      <c r="H764" s="6">
        <v>9</v>
      </c>
      <c r="I764" s="84">
        <v>300</v>
      </c>
      <c r="J764" s="79">
        <v>206</v>
      </c>
      <c r="K764" s="85">
        <v>0.69</v>
      </c>
      <c r="L764" s="11">
        <v>85000</v>
      </c>
      <c r="M764" s="5">
        <v>83316</v>
      </c>
      <c r="N764" s="12">
        <f t="shared" si="110"/>
        <v>83500</v>
      </c>
      <c r="O764" s="12">
        <f t="shared" si="111"/>
        <v>1500</v>
      </c>
      <c r="P764" s="4" t="s">
        <v>1858</v>
      </c>
      <c r="Q764" s="4" t="s">
        <v>2716</v>
      </c>
      <c r="R764" s="5">
        <v>65</v>
      </c>
      <c r="S764" s="5">
        <v>56</v>
      </c>
      <c r="T764" s="5">
        <v>41</v>
      </c>
      <c r="U764" s="5">
        <v>87</v>
      </c>
      <c r="V764" s="5">
        <f t="shared" si="112"/>
        <v>249</v>
      </c>
      <c r="W764" s="5">
        <f t="shared" si="113"/>
        <v>62.25</v>
      </c>
      <c r="X764" s="5">
        <v>37</v>
      </c>
      <c r="Y764" s="5">
        <v>58</v>
      </c>
      <c r="Z764" s="5">
        <v>97</v>
      </c>
      <c r="AA764" s="5">
        <v>76</v>
      </c>
      <c r="AB764" s="5">
        <f t="shared" si="114"/>
        <v>268</v>
      </c>
      <c r="AC764" s="5">
        <f t="shared" si="115"/>
        <v>67</v>
      </c>
      <c r="AD764" s="5">
        <v>43</v>
      </c>
      <c r="AE764" s="5">
        <v>81</v>
      </c>
      <c r="AF764" s="5">
        <v>60</v>
      </c>
      <c r="AG764" s="5">
        <v>65</v>
      </c>
      <c r="AH764" s="5">
        <f t="shared" si="116"/>
        <v>249</v>
      </c>
      <c r="AI764" s="5">
        <f t="shared" si="117"/>
        <v>62.25</v>
      </c>
      <c r="AJ764" s="5">
        <v>51</v>
      </c>
      <c r="AK764" s="5">
        <v>86</v>
      </c>
      <c r="AL764" s="5">
        <v>65</v>
      </c>
      <c r="AM764" s="5">
        <v>69</v>
      </c>
      <c r="AN764" s="5">
        <f t="shared" si="118"/>
        <v>271</v>
      </c>
      <c r="AO764" s="5">
        <f t="shared" si="119"/>
        <v>67.75</v>
      </c>
      <c r="AP764" s="73"/>
      <c r="AQ764" s="111">
        <f>AVERAGE(Table6[[#This Row],[CA1_Average]],Table6[[#This Row],[CA2_Average]],Table6[[#This Row],[MID_Average]],Table6[[#This Row],[CA3_Average]])</f>
        <v>64.8125</v>
      </c>
    </row>
    <row r="765" spans="1:43" ht="30">
      <c r="A765" s="99" t="s">
        <v>1535</v>
      </c>
      <c r="B765" s="82" t="s">
        <v>1536</v>
      </c>
      <c r="C765" s="4" t="s">
        <v>14</v>
      </c>
      <c r="D765" s="4" t="s">
        <v>4397</v>
      </c>
      <c r="E765" s="5">
        <v>11103798</v>
      </c>
      <c r="F765" s="5">
        <v>8353423490</v>
      </c>
      <c r="G765" s="83" t="s">
        <v>4398</v>
      </c>
      <c r="H765" s="6">
        <v>9</v>
      </c>
      <c r="I765" s="84">
        <v>300</v>
      </c>
      <c r="J765" s="79">
        <v>287</v>
      </c>
      <c r="K765" s="85">
        <v>0.96</v>
      </c>
      <c r="L765" s="11">
        <v>85000</v>
      </c>
      <c r="M765" s="5">
        <v>72006</v>
      </c>
      <c r="N765" s="12">
        <f t="shared" si="110"/>
        <v>72500</v>
      </c>
      <c r="O765" s="12">
        <f t="shared" si="111"/>
        <v>12500</v>
      </c>
      <c r="P765" s="4" t="s">
        <v>2054</v>
      </c>
      <c r="Q765" s="4" t="s">
        <v>2717</v>
      </c>
      <c r="R765" s="5">
        <v>51</v>
      </c>
      <c r="S765" s="5">
        <v>68</v>
      </c>
      <c r="T765" s="5">
        <v>84</v>
      </c>
      <c r="U765" s="5">
        <v>76</v>
      </c>
      <c r="V765" s="5">
        <f t="shared" si="112"/>
        <v>279</v>
      </c>
      <c r="W765" s="5">
        <f t="shared" si="113"/>
        <v>69.75</v>
      </c>
      <c r="X765" s="5">
        <v>42</v>
      </c>
      <c r="Y765" s="5">
        <v>69</v>
      </c>
      <c r="Z765" s="5">
        <v>86</v>
      </c>
      <c r="AA765" s="5">
        <v>74</v>
      </c>
      <c r="AB765" s="5">
        <f t="shared" si="114"/>
        <v>271</v>
      </c>
      <c r="AC765" s="5">
        <f t="shared" si="115"/>
        <v>67.75</v>
      </c>
      <c r="AD765" s="5">
        <v>53</v>
      </c>
      <c r="AE765" s="5">
        <v>90</v>
      </c>
      <c r="AF765" s="5">
        <v>82</v>
      </c>
      <c r="AG765" s="5">
        <v>51</v>
      </c>
      <c r="AH765" s="5">
        <f t="shared" si="116"/>
        <v>276</v>
      </c>
      <c r="AI765" s="5">
        <f t="shared" si="117"/>
        <v>69</v>
      </c>
      <c r="AJ765" s="5">
        <v>70</v>
      </c>
      <c r="AK765" s="5">
        <v>49</v>
      </c>
      <c r="AL765" s="5">
        <v>60</v>
      </c>
      <c r="AM765" s="5">
        <v>95</v>
      </c>
      <c r="AN765" s="5">
        <f t="shared" si="118"/>
        <v>274</v>
      </c>
      <c r="AO765" s="5">
        <f t="shared" si="119"/>
        <v>68.5</v>
      </c>
      <c r="AP765" s="73"/>
      <c r="AQ765" s="111">
        <f>AVERAGE(Table6[[#This Row],[CA1_Average]],Table6[[#This Row],[CA2_Average]],Table6[[#This Row],[MID_Average]],Table6[[#This Row],[CA3_Average]])</f>
        <v>68.75</v>
      </c>
    </row>
    <row r="766" spans="1:43" ht="30">
      <c r="A766" s="99" t="s">
        <v>1537</v>
      </c>
      <c r="B766" s="82" t="s">
        <v>1538</v>
      </c>
      <c r="C766" s="4" t="s">
        <v>11</v>
      </c>
      <c r="D766" s="4" t="s">
        <v>4399</v>
      </c>
      <c r="E766" s="5">
        <v>11109048</v>
      </c>
      <c r="F766" s="5">
        <v>8380119337</v>
      </c>
      <c r="G766" s="83" t="s">
        <v>4400</v>
      </c>
      <c r="H766" s="6">
        <v>9</v>
      </c>
      <c r="I766" s="84">
        <v>300</v>
      </c>
      <c r="J766" s="79">
        <v>221</v>
      </c>
      <c r="K766" s="85">
        <v>0.74</v>
      </c>
      <c r="L766" s="11">
        <v>85000</v>
      </c>
      <c r="M766" s="5">
        <v>75402</v>
      </c>
      <c r="N766" s="12">
        <f t="shared" si="110"/>
        <v>75500</v>
      </c>
      <c r="O766" s="12">
        <f t="shared" si="111"/>
        <v>9500</v>
      </c>
      <c r="P766" s="4" t="s">
        <v>2056</v>
      </c>
      <c r="Q766" s="4" t="s">
        <v>2718</v>
      </c>
      <c r="R766" s="5">
        <v>82</v>
      </c>
      <c r="S766" s="5">
        <v>82</v>
      </c>
      <c r="T766" s="5">
        <v>91</v>
      </c>
      <c r="U766" s="5">
        <v>87</v>
      </c>
      <c r="V766" s="5">
        <f t="shared" si="112"/>
        <v>342</v>
      </c>
      <c r="W766" s="5">
        <f t="shared" si="113"/>
        <v>85.5</v>
      </c>
      <c r="X766" s="5">
        <v>40</v>
      </c>
      <c r="Y766" s="5">
        <v>53</v>
      </c>
      <c r="Z766" s="5">
        <v>59</v>
      </c>
      <c r="AA766" s="5">
        <v>77</v>
      </c>
      <c r="AB766" s="5">
        <f t="shared" si="114"/>
        <v>229</v>
      </c>
      <c r="AC766" s="5">
        <f t="shared" si="115"/>
        <v>57.25</v>
      </c>
      <c r="AD766" s="5">
        <v>79</v>
      </c>
      <c r="AE766" s="5">
        <v>40</v>
      </c>
      <c r="AF766" s="5">
        <v>77</v>
      </c>
      <c r="AG766" s="5">
        <v>99</v>
      </c>
      <c r="AH766" s="5">
        <f t="shared" si="116"/>
        <v>295</v>
      </c>
      <c r="AI766" s="5">
        <f t="shared" si="117"/>
        <v>73.75</v>
      </c>
      <c r="AJ766" s="5">
        <v>96</v>
      </c>
      <c r="AK766" s="5">
        <v>64</v>
      </c>
      <c r="AL766" s="5">
        <v>68</v>
      </c>
      <c r="AM766" s="5">
        <v>92</v>
      </c>
      <c r="AN766" s="5">
        <f t="shared" si="118"/>
        <v>320</v>
      </c>
      <c r="AO766" s="5">
        <f t="shared" si="119"/>
        <v>80</v>
      </c>
      <c r="AP766" s="73"/>
      <c r="AQ766" s="111">
        <f>AVERAGE(Table6[[#This Row],[CA1_Average]],Table6[[#This Row],[CA2_Average]],Table6[[#This Row],[MID_Average]],Table6[[#This Row],[CA3_Average]])</f>
        <v>74.125</v>
      </c>
    </row>
    <row r="767" spans="1:43" ht="30">
      <c r="A767" s="99" t="s">
        <v>1539</v>
      </c>
      <c r="B767" s="82" t="s">
        <v>1540</v>
      </c>
      <c r="C767" s="4" t="s">
        <v>11</v>
      </c>
      <c r="D767" s="4" t="s">
        <v>4401</v>
      </c>
      <c r="E767" s="5">
        <v>11106113</v>
      </c>
      <c r="F767" s="5">
        <v>8381567758</v>
      </c>
      <c r="G767" s="83" t="s">
        <v>4402</v>
      </c>
      <c r="H767" s="6">
        <v>9</v>
      </c>
      <c r="I767" s="84">
        <v>300</v>
      </c>
      <c r="J767" s="79">
        <v>229</v>
      </c>
      <c r="K767" s="85">
        <v>0.76</v>
      </c>
      <c r="L767" s="11">
        <v>85000</v>
      </c>
      <c r="M767" s="5">
        <v>74901</v>
      </c>
      <c r="N767" s="12">
        <f t="shared" si="110"/>
        <v>75000</v>
      </c>
      <c r="O767" s="12">
        <f t="shared" si="111"/>
        <v>10000</v>
      </c>
      <c r="P767" s="4" t="s">
        <v>2209</v>
      </c>
      <c r="Q767" s="4" t="s">
        <v>2719</v>
      </c>
      <c r="R767" s="5">
        <v>36</v>
      </c>
      <c r="S767" s="5">
        <v>85</v>
      </c>
      <c r="T767" s="5">
        <v>35</v>
      </c>
      <c r="U767" s="5">
        <v>36</v>
      </c>
      <c r="V767" s="5">
        <f t="shared" si="112"/>
        <v>192</v>
      </c>
      <c r="W767" s="5">
        <f t="shared" si="113"/>
        <v>48</v>
      </c>
      <c r="X767" s="5">
        <v>68</v>
      </c>
      <c r="Y767" s="5">
        <v>43</v>
      </c>
      <c r="Z767" s="5">
        <v>51</v>
      </c>
      <c r="AA767" s="5">
        <v>97</v>
      </c>
      <c r="AB767" s="5">
        <f t="shared" si="114"/>
        <v>259</v>
      </c>
      <c r="AC767" s="5">
        <f t="shared" si="115"/>
        <v>64.75</v>
      </c>
      <c r="AD767" s="5">
        <v>70</v>
      </c>
      <c r="AE767" s="5">
        <v>38</v>
      </c>
      <c r="AF767" s="5">
        <v>41</v>
      </c>
      <c r="AG767" s="5">
        <v>75</v>
      </c>
      <c r="AH767" s="5">
        <f t="shared" si="116"/>
        <v>224</v>
      </c>
      <c r="AI767" s="5">
        <f t="shared" si="117"/>
        <v>56</v>
      </c>
      <c r="AJ767" s="5">
        <v>35</v>
      </c>
      <c r="AK767" s="5">
        <v>67</v>
      </c>
      <c r="AL767" s="5">
        <v>71</v>
      </c>
      <c r="AM767" s="5">
        <v>96</v>
      </c>
      <c r="AN767" s="5">
        <f t="shared" si="118"/>
        <v>269</v>
      </c>
      <c r="AO767" s="5">
        <f t="shared" si="119"/>
        <v>67.25</v>
      </c>
      <c r="AP767" s="73"/>
      <c r="AQ767" s="111">
        <f>AVERAGE(Table6[[#This Row],[CA1_Average]],Table6[[#This Row],[CA2_Average]],Table6[[#This Row],[MID_Average]],Table6[[#This Row],[CA3_Average]])</f>
        <v>59</v>
      </c>
    </row>
    <row r="768" spans="1:43" ht="30">
      <c r="A768" s="99" t="s">
        <v>1541</v>
      </c>
      <c r="B768" s="82" t="s">
        <v>1542</v>
      </c>
      <c r="C768" s="4" t="s">
        <v>11</v>
      </c>
      <c r="D768" s="4" t="s">
        <v>4403</v>
      </c>
      <c r="E768" s="5">
        <v>11101678</v>
      </c>
      <c r="F768" s="5">
        <v>8405026109</v>
      </c>
      <c r="G768" s="83" t="s">
        <v>4404</v>
      </c>
      <c r="H768" s="6">
        <v>9</v>
      </c>
      <c r="I768" s="84">
        <v>300</v>
      </c>
      <c r="J768" s="79">
        <v>233</v>
      </c>
      <c r="K768" s="85">
        <v>0.78</v>
      </c>
      <c r="L768" s="11">
        <v>85000</v>
      </c>
      <c r="M768" s="5">
        <v>81918</v>
      </c>
      <c r="N768" s="12">
        <f t="shared" si="110"/>
        <v>82000</v>
      </c>
      <c r="O768" s="12">
        <f t="shared" si="111"/>
        <v>3000</v>
      </c>
      <c r="P768" s="4" t="s">
        <v>1945</v>
      </c>
      <c r="Q768" s="4" t="s">
        <v>2720</v>
      </c>
      <c r="R768" s="5">
        <v>99</v>
      </c>
      <c r="S768" s="5">
        <v>67</v>
      </c>
      <c r="T768" s="5">
        <v>55</v>
      </c>
      <c r="U768" s="5">
        <v>96</v>
      </c>
      <c r="V768" s="5">
        <f t="shared" si="112"/>
        <v>317</v>
      </c>
      <c r="W768" s="5">
        <f t="shared" si="113"/>
        <v>79.25</v>
      </c>
      <c r="X768" s="5">
        <v>48</v>
      </c>
      <c r="Y768" s="5">
        <v>98</v>
      </c>
      <c r="Z768" s="5">
        <v>99</v>
      </c>
      <c r="AA768" s="5">
        <v>80</v>
      </c>
      <c r="AB768" s="5">
        <f t="shared" si="114"/>
        <v>325</v>
      </c>
      <c r="AC768" s="5">
        <f t="shared" si="115"/>
        <v>81.25</v>
      </c>
      <c r="AD768" s="5">
        <v>47</v>
      </c>
      <c r="AE768" s="5">
        <v>43</v>
      </c>
      <c r="AF768" s="5">
        <v>81</v>
      </c>
      <c r="AG768" s="5">
        <v>79</v>
      </c>
      <c r="AH768" s="5">
        <f t="shared" si="116"/>
        <v>250</v>
      </c>
      <c r="AI768" s="5">
        <f t="shared" si="117"/>
        <v>62.5</v>
      </c>
      <c r="AJ768" s="5">
        <v>47</v>
      </c>
      <c r="AK768" s="5">
        <v>51</v>
      </c>
      <c r="AL768" s="5">
        <v>88</v>
      </c>
      <c r="AM768" s="5">
        <v>85</v>
      </c>
      <c r="AN768" s="5">
        <f t="shared" si="118"/>
        <v>271</v>
      </c>
      <c r="AO768" s="5">
        <f t="shared" si="119"/>
        <v>67.75</v>
      </c>
      <c r="AP768" s="73"/>
      <c r="AQ768" s="111">
        <f>AVERAGE(Table6[[#This Row],[CA1_Average]],Table6[[#This Row],[CA2_Average]],Table6[[#This Row],[MID_Average]],Table6[[#This Row],[CA3_Average]])</f>
        <v>72.6875</v>
      </c>
    </row>
    <row r="769" spans="1:43" ht="30">
      <c r="A769" s="99" t="s">
        <v>1543</v>
      </c>
      <c r="B769" s="82" t="s">
        <v>1544</v>
      </c>
      <c r="C769" s="4" t="s">
        <v>14</v>
      </c>
      <c r="D769" s="4" t="s">
        <v>4405</v>
      </c>
      <c r="E769" s="5">
        <v>11105167</v>
      </c>
      <c r="F769" s="5">
        <v>8422941016</v>
      </c>
      <c r="G769" s="83" t="s">
        <v>4406</v>
      </c>
      <c r="H769" s="6">
        <v>9</v>
      </c>
      <c r="I769" s="84">
        <v>300</v>
      </c>
      <c r="J769" s="79">
        <v>290</v>
      </c>
      <c r="K769" s="85">
        <v>0.97</v>
      </c>
      <c r="L769" s="11">
        <v>85000</v>
      </c>
      <c r="M769" s="5">
        <v>71418</v>
      </c>
      <c r="N769" s="12">
        <f t="shared" si="110"/>
        <v>71500</v>
      </c>
      <c r="O769" s="12">
        <f t="shared" si="111"/>
        <v>13500</v>
      </c>
      <c r="P769" s="4" t="s">
        <v>2018</v>
      </c>
      <c r="Q769" s="4" t="s">
        <v>2721</v>
      </c>
      <c r="R769" s="5">
        <v>48</v>
      </c>
      <c r="S769" s="5">
        <v>92</v>
      </c>
      <c r="T769" s="5">
        <v>59</v>
      </c>
      <c r="U769" s="5">
        <v>48</v>
      </c>
      <c r="V769" s="5">
        <f t="shared" si="112"/>
        <v>247</v>
      </c>
      <c r="W769" s="5">
        <f t="shared" si="113"/>
        <v>61.75</v>
      </c>
      <c r="X769" s="5">
        <v>42</v>
      </c>
      <c r="Y769" s="5">
        <v>88</v>
      </c>
      <c r="Z769" s="5">
        <v>72</v>
      </c>
      <c r="AA769" s="5">
        <v>39</v>
      </c>
      <c r="AB769" s="5">
        <f t="shared" si="114"/>
        <v>241</v>
      </c>
      <c r="AC769" s="5">
        <f t="shared" si="115"/>
        <v>60.25</v>
      </c>
      <c r="AD769" s="5">
        <v>85</v>
      </c>
      <c r="AE769" s="5">
        <v>72</v>
      </c>
      <c r="AF769" s="5">
        <v>38</v>
      </c>
      <c r="AG769" s="5">
        <v>47</v>
      </c>
      <c r="AH769" s="5">
        <f t="shared" si="116"/>
        <v>242</v>
      </c>
      <c r="AI769" s="5">
        <f t="shared" si="117"/>
        <v>60.5</v>
      </c>
      <c r="AJ769" s="5">
        <v>52</v>
      </c>
      <c r="AK769" s="5">
        <v>68</v>
      </c>
      <c r="AL769" s="5">
        <v>40</v>
      </c>
      <c r="AM769" s="5">
        <v>66</v>
      </c>
      <c r="AN769" s="5">
        <f t="shared" si="118"/>
        <v>226</v>
      </c>
      <c r="AO769" s="5">
        <f t="shared" si="119"/>
        <v>56.5</v>
      </c>
      <c r="AP769" s="73"/>
      <c r="AQ769" s="111">
        <f>AVERAGE(Table6[[#This Row],[CA1_Average]],Table6[[#This Row],[CA2_Average]],Table6[[#This Row],[MID_Average]],Table6[[#This Row],[CA3_Average]])</f>
        <v>59.75</v>
      </c>
    </row>
    <row r="770" spans="1:43" ht="30">
      <c r="A770" s="99" t="s">
        <v>1545</v>
      </c>
      <c r="B770" s="82" t="s">
        <v>1546</v>
      </c>
      <c r="C770" s="4" t="s">
        <v>14</v>
      </c>
      <c r="D770" s="4" t="s">
        <v>4407</v>
      </c>
      <c r="E770" s="5">
        <v>11104588</v>
      </c>
      <c r="F770" s="5">
        <v>8433700578</v>
      </c>
      <c r="G770" s="83" t="s">
        <v>4408</v>
      </c>
      <c r="H770" s="6">
        <v>9</v>
      </c>
      <c r="I770" s="84">
        <v>300</v>
      </c>
      <c r="J770" s="79">
        <v>248</v>
      </c>
      <c r="K770" s="85">
        <v>0.83</v>
      </c>
      <c r="L770" s="11">
        <v>85000</v>
      </c>
      <c r="M770" s="5">
        <v>81871</v>
      </c>
      <c r="N770" s="12">
        <f t="shared" ref="N770:N833" si="120">CEILING(M770,500)</f>
        <v>82000</v>
      </c>
      <c r="O770" s="12">
        <f t="shared" ref="O770:O833" si="121">L770-N770</f>
        <v>3000</v>
      </c>
      <c r="P770" s="4" t="s">
        <v>1860</v>
      </c>
      <c r="Q770" s="4" t="s">
        <v>2722</v>
      </c>
      <c r="R770" s="5">
        <v>93</v>
      </c>
      <c r="S770" s="5">
        <v>71</v>
      </c>
      <c r="T770" s="5">
        <v>54</v>
      </c>
      <c r="U770" s="5">
        <v>52</v>
      </c>
      <c r="V770" s="5">
        <f t="shared" ref="V770:V833" si="122">SUM(R770:U770)</f>
        <v>270</v>
      </c>
      <c r="W770" s="5">
        <f t="shared" ref="W770:W833" si="123">AVERAGE(R770:U770)</f>
        <v>67.5</v>
      </c>
      <c r="X770" s="5">
        <v>41</v>
      </c>
      <c r="Y770" s="5">
        <v>82</v>
      </c>
      <c r="Z770" s="5">
        <v>80</v>
      </c>
      <c r="AA770" s="5">
        <v>35</v>
      </c>
      <c r="AB770" s="5">
        <f t="shared" ref="AB770:AB833" si="124">SUM(X770:AA770)</f>
        <v>238</v>
      </c>
      <c r="AC770" s="5">
        <f t="shared" ref="AC770:AC833" si="125">AVERAGE(X770:AA770)</f>
        <v>59.5</v>
      </c>
      <c r="AD770" s="5">
        <v>88</v>
      </c>
      <c r="AE770" s="5">
        <v>70</v>
      </c>
      <c r="AF770" s="5">
        <v>74</v>
      </c>
      <c r="AG770" s="5">
        <v>85</v>
      </c>
      <c r="AH770" s="5">
        <f t="shared" ref="AH770:AH833" si="126">SUM(AD770:AG770)</f>
        <v>317</v>
      </c>
      <c r="AI770" s="5">
        <f t="shared" ref="AI770:AI833" si="127">AVERAGE(AD770:AG770)</f>
        <v>79.25</v>
      </c>
      <c r="AJ770" s="5">
        <v>64</v>
      </c>
      <c r="AK770" s="5">
        <v>53</v>
      </c>
      <c r="AL770" s="5">
        <v>93</v>
      </c>
      <c r="AM770" s="5">
        <v>53</v>
      </c>
      <c r="AN770" s="5">
        <f t="shared" ref="AN770:AN833" si="128">SUM(AJ770:AM770)</f>
        <v>263</v>
      </c>
      <c r="AO770" s="5">
        <f t="shared" ref="AO770:AO833" si="129">AVERAGE(AJ770:AM770)</f>
        <v>65.75</v>
      </c>
      <c r="AP770" s="73"/>
      <c r="AQ770" s="111">
        <f>AVERAGE(Table6[[#This Row],[CA1_Average]],Table6[[#This Row],[CA2_Average]],Table6[[#This Row],[MID_Average]],Table6[[#This Row],[CA3_Average]])</f>
        <v>68</v>
      </c>
    </row>
    <row r="771" spans="1:43" ht="30">
      <c r="A771" s="99" t="s">
        <v>1547</v>
      </c>
      <c r="B771" s="82" t="s">
        <v>1548</v>
      </c>
      <c r="C771" s="4" t="s">
        <v>14</v>
      </c>
      <c r="D771" s="4" t="s">
        <v>4409</v>
      </c>
      <c r="E771" s="5">
        <v>11101528</v>
      </c>
      <c r="F771" s="5">
        <v>8436815272</v>
      </c>
      <c r="G771" s="83" t="s">
        <v>4410</v>
      </c>
      <c r="H771" s="6">
        <v>9</v>
      </c>
      <c r="I771" s="84">
        <v>300</v>
      </c>
      <c r="J771" s="79">
        <v>210</v>
      </c>
      <c r="K771" s="86">
        <v>0.7</v>
      </c>
      <c r="L771" s="11">
        <v>85000</v>
      </c>
      <c r="M771" s="5">
        <v>75519</v>
      </c>
      <c r="N771" s="12">
        <f t="shared" si="120"/>
        <v>76000</v>
      </c>
      <c r="O771" s="12">
        <f t="shared" si="121"/>
        <v>9000</v>
      </c>
      <c r="P771" s="4" t="s">
        <v>1904</v>
      </c>
      <c r="Q771" s="4" t="s">
        <v>2723</v>
      </c>
      <c r="R771" s="5">
        <v>70</v>
      </c>
      <c r="S771" s="5">
        <v>84</v>
      </c>
      <c r="T771" s="5">
        <v>64</v>
      </c>
      <c r="U771" s="5">
        <v>62</v>
      </c>
      <c r="V771" s="5">
        <f t="shared" si="122"/>
        <v>280</v>
      </c>
      <c r="W771" s="5">
        <f t="shared" si="123"/>
        <v>70</v>
      </c>
      <c r="X771" s="5">
        <v>53</v>
      </c>
      <c r="Y771" s="5">
        <v>47</v>
      </c>
      <c r="Z771" s="5">
        <v>49</v>
      </c>
      <c r="AA771" s="5">
        <v>70</v>
      </c>
      <c r="AB771" s="5">
        <f t="shared" si="124"/>
        <v>219</v>
      </c>
      <c r="AC771" s="5">
        <f t="shared" si="125"/>
        <v>54.75</v>
      </c>
      <c r="AD771" s="5">
        <v>54</v>
      </c>
      <c r="AE771" s="5">
        <v>81</v>
      </c>
      <c r="AF771" s="5">
        <v>69</v>
      </c>
      <c r="AG771" s="5">
        <v>98</v>
      </c>
      <c r="AH771" s="5">
        <f t="shared" si="126"/>
        <v>302</v>
      </c>
      <c r="AI771" s="5">
        <f t="shared" si="127"/>
        <v>75.5</v>
      </c>
      <c r="AJ771" s="5">
        <v>59</v>
      </c>
      <c r="AK771" s="5">
        <v>56</v>
      </c>
      <c r="AL771" s="5">
        <v>98</v>
      </c>
      <c r="AM771" s="5">
        <v>75</v>
      </c>
      <c r="AN771" s="5">
        <f t="shared" si="128"/>
        <v>288</v>
      </c>
      <c r="AO771" s="5">
        <f t="shared" si="129"/>
        <v>72</v>
      </c>
      <c r="AP771" s="73"/>
      <c r="AQ771" s="111">
        <f>AVERAGE(Table6[[#This Row],[CA1_Average]],Table6[[#This Row],[CA2_Average]],Table6[[#This Row],[MID_Average]],Table6[[#This Row],[CA3_Average]])</f>
        <v>68.0625</v>
      </c>
    </row>
    <row r="772" spans="1:43" ht="30">
      <c r="A772" s="99" t="s">
        <v>1549</v>
      </c>
      <c r="B772" s="82" t="s">
        <v>1550</v>
      </c>
      <c r="C772" s="4" t="s">
        <v>14</v>
      </c>
      <c r="D772" s="4" t="s">
        <v>4411</v>
      </c>
      <c r="E772" s="5">
        <v>11100018</v>
      </c>
      <c r="F772" s="5">
        <v>8445944790</v>
      </c>
      <c r="G772" s="83" t="s">
        <v>4412</v>
      </c>
      <c r="H772" s="6">
        <v>9</v>
      </c>
      <c r="I772" s="84">
        <v>300</v>
      </c>
      <c r="J772" s="79">
        <v>247</v>
      </c>
      <c r="K772" s="85">
        <v>0.82</v>
      </c>
      <c r="L772" s="11">
        <v>85000</v>
      </c>
      <c r="M772" s="5">
        <v>80238</v>
      </c>
      <c r="N772" s="12">
        <f t="shared" si="120"/>
        <v>80500</v>
      </c>
      <c r="O772" s="12">
        <f t="shared" si="121"/>
        <v>4500</v>
      </c>
      <c r="P772" s="4" t="s">
        <v>1910</v>
      </c>
      <c r="Q772" s="4" t="s">
        <v>2724</v>
      </c>
      <c r="R772" s="5">
        <v>57</v>
      </c>
      <c r="S772" s="5">
        <v>70</v>
      </c>
      <c r="T772" s="5">
        <v>36</v>
      </c>
      <c r="U772" s="5">
        <v>96</v>
      </c>
      <c r="V772" s="5">
        <f t="shared" si="122"/>
        <v>259</v>
      </c>
      <c r="W772" s="5">
        <f t="shared" si="123"/>
        <v>64.75</v>
      </c>
      <c r="X772" s="5">
        <v>77</v>
      </c>
      <c r="Y772" s="5">
        <v>80</v>
      </c>
      <c r="Z772" s="5">
        <v>48</v>
      </c>
      <c r="AA772" s="5">
        <v>49</v>
      </c>
      <c r="AB772" s="5">
        <f t="shared" si="124"/>
        <v>254</v>
      </c>
      <c r="AC772" s="5">
        <f t="shared" si="125"/>
        <v>63.5</v>
      </c>
      <c r="AD772" s="5">
        <v>74</v>
      </c>
      <c r="AE772" s="5">
        <v>70</v>
      </c>
      <c r="AF772" s="5">
        <v>42</v>
      </c>
      <c r="AG772" s="5">
        <v>58</v>
      </c>
      <c r="AH772" s="5">
        <f t="shared" si="126"/>
        <v>244</v>
      </c>
      <c r="AI772" s="5">
        <f t="shared" si="127"/>
        <v>61</v>
      </c>
      <c r="AJ772" s="5">
        <v>67</v>
      </c>
      <c r="AK772" s="5">
        <v>35</v>
      </c>
      <c r="AL772" s="5">
        <v>94</v>
      </c>
      <c r="AM772" s="5">
        <v>37</v>
      </c>
      <c r="AN772" s="5">
        <f t="shared" si="128"/>
        <v>233</v>
      </c>
      <c r="AO772" s="5">
        <f t="shared" si="129"/>
        <v>58.25</v>
      </c>
      <c r="AP772" s="73"/>
      <c r="AQ772" s="111">
        <f>AVERAGE(Table6[[#This Row],[CA1_Average]],Table6[[#This Row],[CA2_Average]],Table6[[#This Row],[MID_Average]],Table6[[#This Row],[CA3_Average]])</f>
        <v>61.875</v>
      </c>
    </row>
    <row r="773" spans="1:43" ht="30">
      <c r="A773" s="99" t="s">
        <v>1551</v>
      </c>
      <c r="B773" s="82" t="s">
        <v>1552</v>
      </c>
      <c r="C773" s="4" t="s">
        <v>14</v>
      </c>
      <c r="D773" s="4" t="s">
        <v>4413</v>
      </c>
      <c r="E773" s="5">
        <v>11100867</v>
      </c>
      <c r="F773" s="5">
        <v>8457480385</v>
      </c>
      <c r="G773" s="83" t="s">
        <v>4414</v>
      </c>
      <c r="H773" s="6">
        <v>9</v>
      </c>
      <c r="I773" s="84">
        <v>300</v>
      </c>
      <c r="J773" s="79">
        <v>216</v>
      </c>
      <c r="K773" s="85">
        <v>0.72</v>
      </c>
      <c r="L773" s="11">
        <v>85000</v>
      </c>
      <c r="M773" s="5">
        <v>73192</v>
      </c>
      <c r="N773" s="12">
        <f t="shared" si="120"/>
        <v>73500</v>
      </c>
      <c r="O773" s="12">
        <f t="shared" si="121"/>
        <v>11500</v>
      </c>
      <c r="P773" s="4" t="s">
        <v>2095</v>
      </c>
      <c r="Q773" s="4" t="s">
        <v>2725</v>
      </c>
      <c r="R773" s="5">
        <v>53</v>
      </c>
      <c r="S773" s="5">
        <v>97</v>
      </c>
      <c r="T773" s="5">
        <v>53</v>
      </c>
      <c r="U773" s="5">
        <v>59</v>
      </c>
      <c r="V773" s="5">
        <f t="shared" si="122"/>
        <v>262</v>
      </c>
      <c r="W773" s="5">
        <f t="shared" si="123"/>
        <v>65.5</v>
      </c>
      <c r="X773" s="5">
        <v>37</v>
      </c>
      <c r="Y773" s="5">
        <v>93</v>
      </c>
      <c r="Z773" s="5">
        <v>39</v>
      </c>
      <c r="AA773" s="5">
        <v>94</v>
      </c>
      <c r="AB773" s="5">
        <f t="shared" si="124"/>
        <v>263</v>
      </c>
      <c r="AC773" s="5">
        <f t="shared" si="125"/>
        <v>65.75</v>
      </c>
      <c r="AD773" s="5">
        <v>53</v>
      </c>
      <c r="AE773" s="5">
        <v>83</v>
      </c>
      <c r="AF773" s="5">
        <v>78</v>
      </c>
      <c r="AG773" s="5">
        <v>51</v>
      </c>
      <c r="AH773" s="5">
        <f t="shared" si="126"/>
        <v>265</v>
      </c>
      <c r="AI773" s="5">
        <f t="shared" si="127"/>
        <v>66.25</v>
      </c>
      <c r="AJ773" s="5">
        <v>57</v>
      </c>
      <c r="AK773" s="5">
        <v>97</v>
      </c>
      <c r="AL773" s="5">
        <v>55</v>
      </c>
      <c r="AM773" s="5">
        <v>77</v>
      </c>
      <c r="AN773" s="5">
        <f t="shared" si="128"/>
        <v>286</v>
      </c>
      <c r="AO773" s="5">
        <f t="shared" si="129"/>
        <v>71.5</v>
      </c>
      <c r="AP773" s="73"/>
      <c r="AQ773" s="111">
        <f>AVERAGE(Table6[[#This Row],[CA1_Average]],Table6[[#This Row],[CA2_Average]],Table6[[#This Row],[MID_Average]],Table6[[#This Row],[CA3_Average]])</f>
        <v>67.25</v>
      </c>
    </row>
    <row r="774" spans="1:43" ht="30">
      <c r="A774" s="99" t="s">
        <v>1553</v>
      </c>
      <c r="B774" s="82" t="s">
        <v>1554</v>
      </c>
      <c r="C774" s="4" t="s">
        <v>11</v>
      </c>
      <c r="D774" s="4" t="s">
        <v>4415</v>
      </c>
      <c r="E774" s="5">
        <v>11102930</v>
      </c>
      <c r="F774" s="5">
        <v>8460053804</v>
      </c>
      <c r="G774" s="83" t="s">
        <v>4416</v>
      </c>
      <c r="H774" s="6">
        <v>9</v>
      </c>
      <c r="I774" s="84">
        <v>300</v>
      </c>
      <c r="J774" s="79">
        <v>273</v>
      </c>
      <c r="K774" s="85">
        <v>0.91</v>
      </c>
      <c r="L774" s="11">
        <v>85000</v>
      </c>
      <c r="M774" s="5">
        <v>75039</v>
      </c>
      <c r="N774" s="12">
        <f t="shared" si="120"/>
        <v>75500</v>
      </c>
      <c r="O774" s="12">
        <f t="shared" si="121"/>
        <v>9500</v>
      </c>
      <c r="P774" s="4" t="s">
        <v>2296</v>
      </c>
      <c r="Q774" s="4" t="s">
        <v>2726</v>
      </c>
      <c r="R774" s="5">
        <v>68</v>
      </c>
      <c r="S774" s="5">
        <v>80</v>
      </c>
      <c r="T774" s="5">
        <v>91</v>
      </c>
      <c r="U774" s="5">
        <v>89</v>
      </c>
      <c r="V774" s="5">
        <f t="shared" si="122"/>
        <v>328</v>
      </c>
      <c r="W774" s="5">
        <f t="shared" si="123"/>
        <v>82</v>
      </c>
      <c r="X774" s="5">
        <v>73</v>
      </c>
      <c r="Y774" s="5">
        <v>90</v>
      </c>
      <c r="Z774" s="5">
        <v>36</v>
      </c>
      <c r="AA774" s="5">
        <v>93</v>
      </c>
      <c r="AB774" s="5">
        <f t="shared" si="124"/>
        <v>292</v>
      </c>
      <c r="AC774" s="5">
        <f t="shared" si="125"/>
        <v>73</v>
      </c>
      <c r="AD774" s="5">
        <v>36</v>
      </c>
      <c r="AE774" s="5">
        <v>89</v>
      </c>
      <c r="AF774" s="5">
        <v>75</v>
      </c>
      <c r="AG774" s="5">
        <v>45</v>
      </c>
      <c r="AH774" s="5">
        <f t="shared" si="126"/>
        <v>245</v>
      </c>
      <c r="AI774" s="5">
        <f t="shared" si="127"/>
        <v>61.25</v>
      </c>
      <c r="AJ774" s="5">
        <v>48</v>
      </c>
      <c r="AK774" s="5">
        <v>83</v>
      </c>
      <c r="AL774" s="5">
        <v>78</v>
      </c>
      <c r="AM774" s="5">
        <v>71</v>
      </c>
      <c r="AN774" s="5">
        <f t="shared" si="128"/>
        <v>280</v>
      </c>
      <c r="AO774" s="5">
        <f t="shared" si="129"/>
        <v>70</v>
      </c>
      <c r="AP774" s="73"/>
      <c r="AQ774" s="111">
        <f>AVERAGE(Table6[[#This Row],[CA1_Average]],Table6[[#This Row],[CA2_Average]],Table6[[#This Row],[MID_Average]],Table6[[#This Row],[CA3_Average]])</f>
        <v>71.5625</v>
      </c>
    </row>
    <row r="775" spans="1:43" ht="30">
      <c r="A775" s="99" t="s">
        <v>1555</v>
      </c>
      <c r="B775" s="82" t="s">
        <v>1556</v>
      </c>
      <c r="C775" s="4" t="s">
        <v>14</v>
      </c>
      <c r="D775" s="4" t="s">
        <v>4417</v>
      </c>
      <c r="E775" s="5">
        <v>11105396</v>
      </c>
      <c r="F775" s="5">
        <v>8467134286</v>
      </c>
      <c r="G775" s="83" t="s">
        <v>4418</v>
      </c>
      <c r="H775" s="6">
        <v>9</v>
      </c>
      <c r="I775" s="84">
        <v>300</v>
      </c>
      <c r="J775" s="79">
        <v>267</v>
      </c>
      <c r="K775" s="85">
        <v>0.89</v>
      </c>
      <c r="L775" s="11">
        <v>85000</v>
      </c>
      <c r="M775" s="5">
        <v>72962</v>
      </c>
      <c r="N775" s="12">
        <f t="shared" si="120"/>
        <v>73000</v>
      </c>
      <c r="O775" s="12">
        <f t="shared" si="121"/>
        <v>12000</v>
      </c>
      <c r="P775" s="4" t="s">
        <v>2001</v>
      </c>
      <c r="Q775" s="4" t="s">
        <v>2727</v>
      </c>
      <c r="R775" s="5">
        <v>76</v>
      </c>
      <c r="S775" s="5">
        <v>65</v>
      </c>
      <c r="T775" s="5">
        <v>86</v>
      </c>
      <c r="U775" s="5">
        <v>78</v>
      </c>
      <c r="V775" s="5">
        <f t="shared" si="122"/>
        <v>305</v>
      </c>
      <c r="W775" s="5">
        <f t="shared" si="123"/>
        <v>76.25</v>
      </c>
      <c r="X775" s="5">
        <v>40</v>
      </c>
      <c r="Y775" s="5">
        <v>79</v>
      </c>
      <c r="Z775" s="5">
        <v>76</v>
      </c>
      <c r="AA775" s="5">
        <v>50</v>
      </c>
      <c r="AB775" s="5">
        <f t="shared" si="124"/>
        <v>245</v>
      </c>
      <c r="AC775" s="5">
        <f t="shared" si="125"/>
        <v>61.25</v>
      </c>
      <c r="AD775" s="5">
        <v>72</v>
      </c>
      <c r="AE775" s="5">
        <v>75</v>
      </c>
      <c r="AF775" s="5">
        <v>98</v>
      </c>
      <c r="AG775" s="5">
        <v>77</v>
      </c>
      <c r="AH775" s="5">
        <f t="shared" si="126"/>
        <v>322</v>
      </c>
      <c r="AI775" s="5">
        <f t="shared" si="127"/>
        <v>80.5</v>
      </c>
      <c r="AJ775" s="5">
        <v>50</v>
      </c>
      <c r="AK775" s="5">
        <v>71</v>
      </c>
      <c r="AL775" s="5">
        <v>97</v>
      </c>
      <c r="AM775" s="5">
        <v>53</v>
      </c>
      <c r="AN775" s="5">
        <f t="shared" si="128"/>
        <v>271</v>
      </c>
      <c r="AO775" s="5">
        <f t="shared" si="129"/>
        <v>67.75</v>
      </c>
      <c r="AP775" s="73"/>
      <c r="AQ775" s="111">
        <f>AVERAGE(Table6[[#This Row],[CA1_Average]],Table6[[#This Row],[CA2_Average]],Table6[[#This Row],[MID_Average]],Table6[[#This Row],[CA3_Average]])</f>
        <v>71.4375</v>
      </c>
    </row>
    <row r="776" spans="1:43" ht="30">
      <c r="A776" s="99" t="s">
        <v>1557</v>
      </c>
      <c r="B776" s="82" t="s">
        <v>1558</v>
      </c>
      <c r="C776" s="4" t="s">
        <v>11</v>
      </c>
      <c r="D776" s="4" t="s">
        <v>4419</v>
      </c>
      <c r="E776" s="5">
        <v>11109490</v>
      </c>
      <c r="F776" s="5">
        <v>8473989913</v>
      </c>
      <c r="G776" s="83" t="s">
        <v>4420</v>
      </c>
      <c r="H776" s="6">
        <v>9</v>
      </c>
      <c r="I776" s="84">
        <v>300</v>
      </c>
      <c r="J776" s="79">
        <v>212</v>
      </c>
      <c r="K776" s="85">
        <v>0.71</v>
      </c>
      <c r="L776" s="11">
        <v>85000</v>
      </c>
      <c r="M776" s="5">
        <v>78148</v>
      </c>
      <c r="N776" s="12">
        <f t="shared" si="120"/>
        <v>78500</v>
      </c>
      <c r="O776" s="12">
        <f t="shared" si="121"/>
        <v>6500</v>
      </c>
      <c r="P776" s="4" t="s">
        <v>2034</v>
      </c>
      <c r="Q776" s="4" t="s">
        <v>2728</v>
      </c>
      <c r="R776" s="5">
        <v>93</v>
      </c>
      <c r="S776" s="5">
        <v>58</v>
      </c>
      <c r="T776" s="5">
        <v>40</v>
      </c>
      <c r="U776" s="5">
        <v>41</v>
      </c>
      <c r="V776" s="5">
        <f t="shared" si="122"/>
        <v>232</v>
      </c>
      <c r="W776" s="5">
        <f t="shared" si="123"/>
        <v>58</v>
      </c>
      <c r="X776" s="5">
        <v>58</v>
      </c>
      <c r="Y776" s="5">
        <v>97</v>
      </c>
      <c r="Z776" s="5">
        <v>58</v>
      </c>
      <c r="AA776" s="5">
        <v>83</v>
      </c>
      <c r="AB776" s="5">
        <f t="shared" si="124"/>
        <v>296</v>
      </c>
      <c r="AC776" s="5">
        <f t="shared" si="125"/>
        <v>74</v>
      </c>
      <c r="AD776" s="5">
        <v>88</v>
      </c>
      <c r="AE776" s="5">
        <v>89</v>
      </c>
      <c r="AF776" s="5">
        <v>46</v>
      </c>
      <c r="AG776" s="5">
        <v>79</v>
      </c>
      <c r="AH776" s="5">
        <f t="shared" si="126"/>
        <v>302</v>
      </c>
      <c r="AI776" s="5">
        <f t="shared" si="127"/>
        <v>75.5</v>
      </c>
      <c r="AJ776" s="5">
        <v>46</v>
      </c>
      <c r="AK776" s="5">
        <v>73</v>
      </c>
      <c r="AL776" s="5">
        <v>78</v>
      </c>
      <c r="AM776" s="5">
        <v>60</v>
      </c>
      <c r="AN776" s="5">
        <f t="shared" si="128"/>
        <v>257</v>
      </c>
      <c r="AO776" s="5">
        <f t="shared" si="129"/>
        <v>64.25</v>
      </c>
      <c r="AP776" s="73"/>
      <c r="AQ776" s="111">
        <f>AVERAGE(Table6[[#This Row],[CA1_Average]],Table6[[#This Row],[CA2_Average]],Table6[[#This Row],[MID_Average]],Table6[[#This Row],[CA3_Average]])</f>
        <v>67.9375</v>
      </c>
    </row>
    <row r="777" spans="1:43" ht="30">
      <c r="A777" s="99" t="s">
        <v>1559</v>
      </c>
      <c r="B777" s="82" t="s">
        <v>1560</v>
      </c>
      <c r="C777" s="4" t="s">
        <v>14</v>
      </c>
      <c r="D777" s="4" t="s">
        <v>4421</v>
      </c>
      <c r="E777" s="5">
        <v>11102419</v>
      </c>
      <c r="F777" s="5">
        <v>8499231677</v>
      </c>
      <c r="G777" s="83" t="s">
        <v>4422</v>
      </c>
      <c r="H777" s="6">
        <v>9</v>
      </c>
      <c r="I777" s="84">
        <v>300</v>
      </c>
      <c r="J777" s="79">
        <v>244</v>
      </c>
      <c r="K777" s="85">
        <v>0.81</v>
      </c>
      <c r="L777" s="11">
        <v>85000</v>
      </c>
      <c r="M777" s="5">
        <v>79566</v>
      </c>
      <c r="N777" s="12">
        <f t="shared" si="120"/>
        <v>80000</v>
      </c>
      <c r="O777" s="12">
        <f t="shared" si="121"/>
        <v>5000</v>
      </c>
      <c r="P777" s="4" t="s">
        <v>1828</v>
      </c>
      <c r="Q777" s="4" t="s">
        <v>2729</v>
      </c>
      <c r="R777" s="5">
        <v>98</v>
      </c>
      <c r="S777" s="5">
        <v>48</v>
      </c>
      <c r="T777" s="5">
        <v>35</v>
      </c>
      <c r="U777" s="5">
        <v>44</v>
      </c>
      <c r="V777" s="5">
        <f t="shared" si="122"/>
        <v>225</v>
      </c>
      <c r="W777" s="5">
        <f t="shared" si="123"/>
        <v>56.25</v>
      </c>
      <c r="X777" s="5">
        <v>81</v>
      </c>
      <c r="Y777" s="5">
        <v>59</v>
      </c>
      <c r="Z777" s="5">
        <v>67</v>
      </c>
      <c r="AA777" s="5">
        <v>96</v>
      </c>
      <c r="AB777" s="5">
        <f t="shared" si="124"/>
        <v>303</v>
      </c>
      <c r="AC777" s="5">
        <f t="shared" si="125"/>
        <v>75.75</v>
      </c>
      <c r="AD777" s="5">
        <v>57</v>
      </c>
      <c r="AE777" s="5">
        <v>69</v>
      </c>
      <c r="AF777" s="5">
        <v>91</v>
      </c>
      <c r="AG777" s="5">
        <v>61</v>
      </c>
      <c r="AH777" s="5">
        <f t="shared" si="126"/>
        <v>278</v>
      </c>
      <c r="AI777" s="5">
        <f t="shared" si="127"/>
        <v>69.5</v>
      </c>
      <c r="AJ777" s="5">
        <v>80</v>
      </c>
      <c r="AK777" s="5">
        <v>67</v>
      </c>
      <c r="AL777" s="5">
        <v>58</v>
      </c>
      <c r="AM777" s="5">
        <v>92</v>
      </c>
      <c r="AN777" s="5">
        <f t="shared" si="128"/>
        <v>297</v>
      </c>
      <c r="AO777" s="5">
        <f t="shared" si="129"/>
        <v>74.25</v>
      </c>
      <c r="AP777" s="73"/>
      <c r="AQ777" s="111">
        <f>AVERAGE(Table6[[#This Row],[CA1_Average]],Table6[[#This Row],[CA2_Average]],Table6[[#This Row],[MID_Average]],Table6[[#This Row],[CA3_Average]])</f>
        <v>68.9375</v>
      </c>
    </row>
    <row r="778" spans="1:43" ht="30">
      <c r="A778" s="99" t="s">
        <v>1561</v>
      </c>
      <c r="B778" s="82" t="s">
        <v>1562</v>
      </c>
      <c r="C778" s="4" t="s">
        <v>11</v>
      </c>
      <c r="D778" s="4" t="s">
        <v>4423</v>
      </c>
      <c r="E778" s="5">
        <v>11103285</v>
      </c>
      <c r="F778" s="5">
        <v>8502484963</v>
      </c>
      <c r="G778" s="83" t="s">
        <v>4424</v>
      </c>
      <c r="H778" s="6">
        <v>9</v>
      </c>
      <c r="I778" s="84">
        <v>300</v>
      </c>
      <c r="J778" s="79">
        <v>288</v>
      </c>
      <c r="K778" s="85">
        <v>0.96</v>
      </c>
      <c r="L778" s="11">
        <v>85000</v>
      </c>
      <c r="M778" s="5">
        <v>81400</v>
      </c>
      <c r="N778" s="12">
        <f t="shared" si="120"/>
        <v>81500</v>
      </c>
      <c r="O778" s="12">
        <f t="shared" si="121"/>
        <v>3500</v>
      </c>
      <c r="P778" s="4" t="s">
        <v>2274</v>
      </c>
      <c r="Q778" s="4" t="s">
        <v>2730</v>
      </c>
      <c r="R778" s="5">
        <v>74</v>
      </c>
      <c r="S778" s="5">
        <v>47</v>
      </c>
      <c r="T778" s="5">
        <v>61</v>
      </c>
      <c r="U778" s="5">
        <v>66</v>
      </c>
      <c r="V778" s="5">
        <f t="shared" si="122"/>
        <v>248</v>
      </c>
      <c r="W778" s="5">
        <f t="shared" si="123"/>
        <v>62</v>
      </c>
      <c r="X778" s="5">
        <v>88</v>
      </c>
      <c r="Y778" s="5">
        <v>46</v>
      </c>
      <c r="Z778" s="5">
        <v>38</v>
      </c>
      <c r="AA778" s="5">
        <v>60</v>
      </c>
      <c r="AB778" s="5">
        <f t="shared" si="124"/>
        <v>232</v>
      </c>
      <c r="AC778" s="5">
        <f t="shared" si="125"/>
        <v>58</v>
      </c>
      <c r="AD778" s="5">
        <v>66</v>
      </c>
      <c r="AE778" s="5">
        <v>51</v>
      </c>
      <c r="AF778" s="5">
        <v>83</v>
      </c>
      <c r="AG778" s="5">
        <v>38</v>
      </c>
      <c r="AH778" s="5">
        <f t="shared" si="126"/>
        <v>238</v>
      </c>
      <c r="AI778" s="5">
        <f t="shared" si="127"/>
        <v>59.5</v>
      </c>
      <c r="AJ778" s="5">
        <v>48</v>
      </c>
      <c r="AK778" s="5">
        <v>71</v>
      </c>
      <c r="AL778" s="5">
        <v>55</v>
      </c>
      <c r="AM778" s="5">
        <v>87</v>
      </c>
      <c r="AN778" s="5">
        <f t="shared" si="128"/>
        <v>261</v>
      </c>
      <c r="AO778" s="5">
        <f t="shared" si="129"/>
        <v>65.25</v>
      </c>
      <c r="AP778" s="73"/>
      <c r="AQ778" s="111">
        <f>AVERAGE(Table6[[#This Row],[CA1_Average]],Table6[[#This Row],[CA2_Average]],Table6[[#This Row],[MID_Average]],Table6[[#This Row],[CA3_Average]])</f>
        <v>61.1875</v>
      </c>
    </row>
    <row r="779" spans="1:43" ht="30">
      <c r="A779" s="99" t="s">
        <v>1563</v>
      </c>
      <c r="B779" s="82" t="s">
        <v>1564</v>
      </c>
      <c r="C779" s="4" t="s">
        <v>14</v>
      </c>
      <c r="D779" s="4" t="s">
        <v>4425</v>
      </c>
      <c r="E779" s="5">
        <v>11109722</v>
      </c>
      <c r="F779" s="5">
        <v>8520580703</v>
      </c>
      <c r="G779" s="83" t="s">
        <v>4426</v>
      </c>
      <c r="H779" s="6">
        <v>9</v>
      </c>
      <c r="I779" s="84">
        <v>300</v>
      </c>
      <c r="J779" s="79">
        <v>270</v>
      </c>
      <c r="K779" s="86">
        <v>0.9</v>
      </c>
      <c r="L779" s="11">
        <v>85000</v>
      </c>
      <c r="M779" s="5">
        <v>84471</v>
      </c>
      <c r="N779" s="12">
        <f t="shared" si="120"/>
        <v>84500</v>
      </c>
      <c r="O779" s="12">
        <f t="shared" si="121"/>
        <v>500</v>
      </c>
      <c r="P779" s="4" t="s">
        <v>2037</v>
      </c>
      <c r="Q779" s="4" t="s">
        <v>2731</v>
      </c>
      <c r="R779" s="5">
        <v>91</v>
      </c>
      <c r="S779" s="5">
        <v>89</v>
      </c>
      <c r="T779" s="5">
        <v>60</v>
      </c>
      <c r="U779" s="5">
        <v>63</v>
      </c>
      <c r="V779" s="5">
        <f t="shared" si="122"/>
        <v>303</v>
      </c>
      <c r="W779" s="5">
        <f t="shared" si="123"/>
        <v>75.75</v>
      </c>
      <c r="X779" s="5">
        <v>77</v>
      </c>
      <c r="Y779" s="5">
        <v>85</v>
      </c>
      <c r="Z779" s="5">
        <v>87</v>
      </c>
      <c r="AA779" s="5">
        <v>79</v>
      </c>
      <c r="AB779" s="5">
        <f t="shared" si="124"/>
        <v>328</v>
      </c>
      <c r="AC779" s="5">
        <f t="shared" si="125"/>
        <v>82</v>
      </c>
      <c r="AD779" s="5">
        <v>84</v>
      </c>
      <c r="AE779" s="5">
        <v>35</v>
      </c>
      <c r="AF779" s="5">
        <v>59</v>
      </c>
      <c r="AG779" s="5">
        <v>35</v>
      </c>
      <c r="AH779" s="5">
        <f t="shared" si="126"/>
        <v>213</v>
      </c>
      <c r="AI779" s="5">
        <f t="shared" si="127"/>
        <v>53.25</v>
      </c>
      <c r="AJ779" s="5">
        <v>73</v>
      </c>
      <c r="AK779" s="5">
        <v>64</v>
      </c>
      <c r="AL779" s="5">
        <v>80</v>
      </c>
      <c r="AM779" s="5">
        <v>68</v>
      </c>
      <c r="AN779" s="5">
        <f t="shared" si="128"/>
        <v>285</v>
      </c>
      <c r="AO779" s="5">
        <f t="shared" si="129"/>
        <v>71.25</v>
      </c>
      <c r="AP779" s="73"/>
      <c r="AQ779" s="111">
        <f>AVERAGE(Table6[[#This Row],[CA1_Average]],Table6[[#This Row],[CA2_Average]],Table6[[#This Row],[MID_Average]],Table6[[#This Row],[CA3_Average]])</f>
        <v>70.5625</v>
      </c>
    </row>
    <row r="780" spans="1:43" ht="30">
      <c r="A780" s="99" t="s">
        <v>1565</v>
      </c>
      <c r="B780" s="82" t="s">
        <v>1566</v>
      </c>
      <c r="C780" s="4" t="s">
        <v>14</v>
      </c>
      <c r="D780" s="4" t="s">
        <v>4427</v>
      </c>
      <c r="E780" s="5">
        <v>11102654</v>
      </c>
      <c r="F780" s="5">
        <v>8530636829</v>
      </c>
      <c r="G780" s="83" t="s">
        <v>4428</v>
      </c>
      <c r="H780" s="6">
        <v>9</v>
      </c>
      <c r="I780" s="84">
        <v>300</v>
      </c>
      <c r="J780" s="79">
        <v>202</v>
      </c>
      <c r="K780" s="85">
        <v>0.67</v>
      </c>
      <c r="L780" s="11">
        <v>85000</v>
      </c>
      <c r="M780" s="5">
        <v>76677</v>
      </c>
      <c r="N780" s="12">
        <f t="shared" si="120"/>
        <v>77000</v>
      </c>
      <c r="O780" s="12">
        <f t="shared" si="121"/>
        <v>8000</v>
      </c>
      <c r="P780" s="4" t="s">
        <v>2102</v>
      </c>
      <c r="Q780" s="4" t="s">
        <v>2732</v>
      </c>
      <c r="R780" s="5">
        <v>44</v>
      </c>
      <c r="S780" s="5">
        <v>85</v>
      </c>
      <c r="T780" s="5">
        <v>73</v>
      </c>
      <c r="U780" s="5">
        <v>80</v>
      </c>
      <c r="V780" s="5">
        <f t="shared" si="122"/>
        <v>282</v>
      </c>
      <c r="W780" s="5">
        <f t="shared" si="123"/>
        <v>70.5</v>
      </c>
      <c r="X780" s="5">
        <v>43</v>
      </c>
      <c r="Y780" s="5">
        <v>75</v>
      </c>
      <c r="Z780" s="5">
        <v>72</v>
      </c>
      <c r="AA780" s="5">
        <v>98</v>
      </c>
      <c r="AB780" s="5">
        <f t="shared" si="124"/>
        <v>288</v>
      </c>
      <c r="AC780" s="5">
        <f t="shared" si="125"/>
        <v>72</v>
      </c>
      <c r="AD780" s="5">
        <v>69</v>
      </c>
      <c r="AE780" s="5">
        <v>89</v>
      </c>
      <c r="AF780" s="5">
        <v>36</v>
      </c>
      <c r="AG780" s="5">
        <v>48</v>
      </c>
      <c r="AH780" s="5">
        <f t="shared" si="126"/>
        <v>242</v>
      </c>
      <c r="AI780" s="5">
        <f t="shared" si="127"/>
        <v>60.5</v>
      </c>
      <c r="AJ780" s="5">
        <v>71</v>
      </c>
      <c r="AK780" s="5">
        <v>86</v>
      </c>
      <c r="AL780" s="5">
        <v>47</v>
      </c>
      <c r="AM780" s="5">
        <v>79</v>
      </c>
      <c r="AN780" s="5">
        <f t="shared" si="128"/>
        <v>283</v>
      </c>
      <c r="AO780" s="5">
        <f t="shared" si="129"/>
        <v>70.75</v>
      </c>
      <c r="AP780" s="73"/>
      <c r="AQ780" s="111">
        <f>AVERAGE(Table6[[#This Row],[CA1_Average]],Table6[[#This Row],[CA2_Average]],Table6[[#This Row],[MID_Average]],Table6[[#This Row],[CA3_Average]])</f>
        <v>68.4375</v>
      </c>
    </row>
    <row r="781" spans="1:43" ht="30">
      <c r="A781" s="99" t="s">
        <v>1567</v>
      </c>
      <c r="B781" s="82" t="s">
        <v>1568</v>
      </c>
      <c r="C781" s="4" t="s">
        <v>11</v>
      </c>
      <c r="D781" s="4" t="s">
        <v>4429</v>
      </c>
      <c r="E781" s="5">
        <v>11107301</v>
      </c>
      <c r="F781" s="5">
        <v>8547640763</v>
      </c>
      <c r="G781" s="83" t="s">
        <v>4430</v>
      </c>
      <c r="H781" s="6">
        <v>9</v>
      </c>
      <c r="I781" s="84">
        <v>300</v>
      </c>
      <c r="J781" s="79">
        <v>230</v>
      </c>
      <c r="K781" s="85">
        <v>0.77</v>
      </c>
      <c r="L781" s="11">
        <v>85000</v>
      </c>
      <c r="M781" s="5">
        <v>78807</v>
      </c>
      <c r="N781" s="12">
        <f t="shared" si="120"/>
        <v>79000</v>
      </c>
      <c r="O781" s="12">
        <f t="shared" si="121"/>
        <v>6000</v>
      </c>
      <c r="P781" s="4" t="s">
        <v>2072</v>
      </c>
      <c r="Q781" s="4" t="s">
        <v>2733</v>
      </c>
      <c r="R781" s="5">
        <v>40</v>
      </c>
      <c r="S781" s="5">
        <v>55</v>
      </c>
      <c r="T781" s="5">
        <v>48</v>
      </c>
      <c r="U781" s="5">
        <v>88</v>
      </c>
      <c r="V781" s="5">
        <f t="shared" si="122"/>
        <v>231</v>
      </c>
      <c r="W781" s="5">
        <f t="shared" si="123"/>
        <v>57.75</v>
      </c>
      <c r="X781" s="5">
        <v>49</v>
      </c>
      <c r="Y781" s="5">
        <v>68</v>
      </c>
      <c r="Z781" s="5">
        <v>47</v>
      </c>
      <c r="AA781" s="5">
        <v>50</v>
      </c>
      <c r="AB781" s="5">
        <f t="shared" si="124"/>
        <v>214</v>
      </c>
      <c r="AC781" s="5">
        <f t="shared" si="125"/>
        <v>53.5</v>
      </c>
      <c r="AD781" s="5">
        <v>81</v>
      </c>
      <c r="AE781" s="5">
        <v>62</v>
      </c>
      <c r="AF781" s="5">
        <v>42</v>
      </c>
      <c r="AG781" s="5">
        <v>39</v>
      </c>
      <c r="AH781" s="5">
        <f t="shared" si="126"/>
        <v>224</v>
      </c>
      <c r="AI781" s="5">
        <f t="shared" si="127"/>
        <v>56</v>
      </c>
      <c r="AJ781" s="5">
        <v>47</v>
      </c>
      <c r="AK781" s="5">
        <v>65</v>
      </c>
      <c r="AL781" s="5">
        <v>35</v>
      </c>
      <c r="AM781" s="5">
        <v>98</v>
      </c>
      <c r="AN781" s="5">
        <f t="shared" si="128"/>
        <v>245</v>
      </c>
      <c r="AO781" s="5">
        <f t="shared" si="129"/>
        <v>61.25</v>
      </c>
      <c r="AP781" s="73"/>
      <c r="AQ781" s="111">
        <f>AVERAGE(Table6[[#This Row],[CA1_Average]],Table6[[#This Row],[CA2_Average]],Table6[[#This Row],[MID_Average]],Table6[[#This Row],[CA3_Average]])</f>
        <v>57.125</v>
      </c>
    </row>
    <row r="782" spans="1:43" ht="30">
      <c r="A782" s="99" t="s">
        <v>1569</v>
      </c>
      <c r="B782" s="82" t="s">
        <v>1570</v>
      </c>
      <c r="C782" s="4" t="s">
        <v>14</v>
      </c>
      <c r="D782" s="4" t="s">
        <v>4431</v>
      </c>
      <c r="E782" s="5">
        <v>11109395</v>
      </c>
      <c r="F782" s="5">
        <v>8565665792</v>
      </c>
      <c r="G782" s="83" t="s">
        <v>4432</v>
      </c>
      <c r="H782" s="6">
        <v>9</v>
      </c>
      <c r="I782" s="84">
        <v>300</v>
      </c>
      <c r="J782" s="79">
        <v>291</v>
      </c>
      <c r="K782" s="85">
        <v>0.97</v>
      </c>
      <c r="L782" s="11">
        <v>85000</v>
      </c>
      <c r="M782" s="5">
        <v>84538</v>
      </c>
      <c r="N782" s="12">
        <f t="shared" si="120"/>
        <v>85000</v>
      </c>
      <c r="O782" s="12">
        <f t="shared" si="121"/>
        <v>0</v>
      </c>
      <c r="P782" s="4" t="s">
        <v>2109</v>
      </c>
      <c r="Q782" s="4" t="s">
        <v>2734</v>
      </c>
      <c r="R782" s="5">
        <v>67</v>
      </c>
      <c r="S782" s="5">
        <v>41</v>
      </c>
      <c r="T782" s="5">
        <v>55</v>
      </c>
      <c r="U782" s="5">
        <v>86</v>
      </c>
      <c r="V782" s="5">
        <f t="shared" si="122"/>
        <v>249</v>
      </c>
      <c r="W782" s="5">
        <f t="shared" si="123"/>
        <v>62.25</v>
      </c>
      <c r="X782" s="5">
        <v>83</v>
      </c>
      <c r="Y782" s="5">
        <v>77</v>
      </c>
      <c r="Z782" s="5">
        <v>50</v>
      </c>
      <c r="AA782" s="5">
        <v>61</v>
      </c>
      <c r="AB782" s="5">
        <f t="shared" si="124"/>
        <v>271</v>
      </c>
      <c r="AC782" s="5">
        <f t="shared" si="125"/>
        <v>67.75</v>
      </c>
      <c r="AD782" s="5">
        <v>57</v>
      </c>
      <c r="AE782" s="5">
        <v>39</v>
      </c>
      <c r="AF782" s="5">
        <v>88</v>
      </c>
      <c r="AG782" s="5">
        <v>36</v>
      </c>
      <c r="AH782" s="5">
        <f t="shared" si="126"/>
        <v>220</v>
      </c>
      <c r="AI782" s="5">
        <f t="shared" si="127"/>
        <v>55</v>
      </c>
      <c r="AJ782" s="5">
        <v>92</v>
      </c>
      <c r="AK782" s="5">
        <v>99</v>
      </c>
      <c r="AL782" s="5">
        <v>45</v>
      </c>
      <c r="AM782" s="5">
        <v>79</v>
      </c>
      <c r="AN782" s="5">
        <f t="shared" si="128"/>
        <v>315</v>
      </c>
      <c r="AO782" s="5">
        <f t="shared" si="129"/>
        <v>78.75</v>
      </c>
      <c r="AP782" s="73"/>
      <c r="AQ782" s="111">
        <f>AVERAGE(Table6[[#This Row],[CA1_Average]],Table6[[#This Row],[CA2_Average]],Table6[[#This Row],[MID_Average]],Table6[[#This Row],[CA3_Average]])</f>
        <v>65.9375</v>
      </c>
    </row>
    <row r="783" spans="1:43" ht="30">
      <c r="A783" s="99" t="s">
        <v>1571</v>
      </c>
      <c r="B783" s="82" t="s">
        <v>1572</v>
      </c>
      <c r="C783" s="4" t="s">
        <v>14</v>
      </c>
      <c r="D783" s="4" t="s">
        <v>4433</v>
      </c>
      <c r="E783" s="5">
        <v>11106382</v>
      </c>
      <c r="F783" s="5">
        <v>8590698574</v>
      </c>
      <c r="G783" s="83" t="s">
        <v>4434</v>
      </c>
      <c r="H783" s="6">
        <v>9</v>
      </c>
      <c r="I783" s="84">
        <v>300</v>
      </c>
      <c r="J783" s="79">
        <v>243</v>
      </c>
      <c r="K783" s="85">
        <v>0.81</v>
      </c>
      <c r="L783" s="11">
        <v>85000</v>
      </c>
      <c r="M783" s="5">
        <v>80618</v>
      </c>
      <c r="N783" s="12">
        <f t="shared" si="120"/>
        <v>81000</v>
      </c>
      <c r="O783" s="12">
        <f t="shared" si="121"/>
        <v>4000</v>
      </c>
      <c r="P783" s="4" t="s">
        <v>1969</v>
      </c>
      <c r="Q783" s="4" t="s">
        <v>2735</v>
      </c>
      <c r="R783" s="5">
        <v>69</v>
      </c>
      <c r="S783" s="5">
        <v>76</v>
      </c>
      <c r="T783" s="5">
        <v>94</v>
      </c>
      <c r="U783" s="5">
        <v>41</v>
      </c>
      <c r="V783" s="5">
        <f t="shared" si="122"/>
        <v>280</v>
      </c>
      <c r="W783" s="5">
        <f t="shared" si="123"/>
        <v>70</v>
      </c>
      <c r="X783" s="5">
        <v>54</v>
      </c>
      <c r="Y783" s="5">
        <v>58</v>
      </c>
      <c r="Z783" s="5">
        <v>61</v>
      </c>
      <c r="AA783" s="5">
        <v>39</v>
      </c>
      <c r="AB783" s="5">
        <f t="shared" si="124"/>
        <v>212</v>
      </c>
      <c r="AC783" s="5">
        <f t="shared" si="125"/>
        <v>53</v>
      </c>
      <c r="AD783" s="5">
        <v>39</v>
      </c>
      <c r="AE783" s="5">
        <v>93</v>
      </c>
      <c r="AF783" s="5">
        <v>54</v>
      </c>
      <c r="AG783" s="5">
        <v>67</v>
      </c>
      <c r="AH783" s="5">
        <f t="shared" si="126"/>
        <v>253</v>
      </c>
      <c r="AI783" s="5">
        <f t="shared" si="127"/>
        <v>63.25</v>
      </c>
      <c r="AJ783" s="5">
        <v>97</v>
      </c>
      <c r="AK783" s="5">
        <v>66</v>
      </c>
      <c r="AL783" s="5">
        <v>36</v>
      </c>
      <c r="AM783" s="5">
        <v>48</v>
      </c>
      <c r="AN783" s="5">
        <f t="shared" si="128"/>
        <v>247</v>
      </c>
      <c r="AO783" s="5">
        <f t="shared" si="129"/>
        <v>61.75</v>
      </c>
      <c r="AP783" s="73"/>
      <c r="AQ783" s="111">
        <f>AVERAGE(Table6[[#This Row],[CA1_Average]],Table6[[#This Row],[CA2_Average]],Table6[[#This Row],[MID_Average]],Table6[[#This Row],[CA3_Average]])</f>
        <v>62</v>
      </c>
    </row>
    <row r="784" spans="1:43" ht="30">
      <c r="A784" s="99" t="s">
        <v>1573</v>
      </c>
      <c r="B784" s="82" t="s">
        <v>1574</v>
      </c>
      <c r="C784" s="4" t="s">
        <v>14</v>
      </c>
      <c r="D784" s="4" t="s">
        <v>4435</v>
      </c>
      <c r="E784" s="5">
        <v>11102163</v>
      </c>
      <c r="F784" s="5">
        <v>8608075449</v>
      </c>
      <c r="G784" s="83" t="s">
        <v>4436</v>
      </c>
      <c r="H784" s="6">
        <v>9</v>
      </c>
      <c r="I784" s="84">
        <v>300</v>
      </c>
      <c r="J784" s="79">
        <v>227</v>
      </c>
      <c r="K784" s="85">
        <v>0.76</v>
      </c>
      <c r="L784" s="11">
        <v>85000</v>
      </c>
      <c r="M784" s="5">
        <v>82711</v>
      </c>
      <c r="N784" s="12">
        <f t="shared" si="120"/>
        <v>83000</v>
      </c>
      <c r="O784" s="12">
        <f t="shared" si="121"/>
        <v>2000</v>
      </c>
      <c r="P784" s="4" t="s">
        <v>1840</v>
      </c>
      <c r="Q784" s="4" t="s">
        <v>2736</v>
      </c>
      <c r="R784" s="5">
        <v>71</v>
      </c>
      <c r="S784" s="5">
        <v>65</v>
      </c>
      <c r="T784" s="5">
        <v>59</v>
      </c>
      <c r="U784" s="5">
        <v>81</v>
      </c>
      <c r="V784" s="5">
        <f t="shared" si="122"/>
        <v>276</v>
      </c>
      <c r="W784" s="5">
        <f t="shared" si="123"/>
        <v>69</v>
      </c>
      <c r="X784" s="5">
        <v>95</v>
      </c>
      <c r="Y784" s="5">
        <v>59</v>
      </c>
      <c r="Z784" s="5">
        <v>50</v>
      </c>
      <c r="AA784" s="5">
        <v>37</v>
      </c>
      <c r="AB784" s="5">
        <f t="shared" si="124"/>
        <v>241</v>
      </c>
      <c r="AC784" s="5">
        <f t="shared" si="125"/>
        <v>60.25</v>
      </c>
      <c r="AD784" s="5">
        <v>49</v>
      </c>
      <c r="AE784" s="5">
        <v>95</v>
      </c>
      <c r="AF784" s="5">
        <v>82</v>
      </c>
      <c r="AG784" s="5">
        <v>57</v>
      </c>
      <c r="AH784" s="5">
        <f t="shared" si="126"/>
        <v>283</v>
      </c>
      <c r="AI784" s="5">
        <f t="shared" si="127"/>
        <v>70.75</v>
      </c>
      <c r="AJ784" s="5">
        <v>82</v>
      </c>
      <c r="AK784" s="5">
        <v>64</v>
      </c>
      <c r="AL784" s="5">
        <v>80</v>
      </c>
      <c r="AM784" s="5">
        <v>46</v>
      </c>
      <c r="AN784" s="5">
        <f t="shared" si="128"/>
        <v>272</v>
      </c>
      <c r="AO784" s="5">
        <f t="shared" si="129"/>
        <v>68</v>
      </c>
      <c r="AP784" s="73"/>
      <c r="AQ784" s="111">
        <f>AVERAGE(Table6[[#This Row],[CA1_Average]],Table6[[#This Row],[CA2_Average]],Table6[[#This Row],[MID_Average]],Table6[[#This Row],[CA3_Average]])</f>
        <v>67</v>
      </c>
    </row>
    <row r="785" spans="1:43" ht="30">
      <c r="A785" s="99" t="s">
        <v>1575</v>
      </c>
      <c r="B785" s="82" t="s">
        <v>1576</v>
      </c>
      <c r="C785" s="4" t="s">
        <v>11</v>
      </c>
      <c r="D785" s="4" t="s">
        <v>4437</v>
      </c>
      <c r="E785" s="5">
        <v>11106279</v>
      </c>
      <c r="F785" s="5">
        <v>8614270123</v>
      </c>
      <c r="G785" s="83" t="s">
        <v>4438</v>
      </c>
      <c r="H785" s="6">
        <v>9</v>
      </c>
      <c r="I785" s="84">
        <v>300</v>
      </c>
      <c r="J785" s="79">
        <v>218</v>
      </c>
      <c r="K785" s="85">
        <v>0.73</v>
      </c>
      <c r="L785" s="11">
        <v>85000</v>
      </c>
      <c r="M785" s="5">
        <v>82039</v>
      </c>
      <c r="N785" s="12">
        <f t="shared" si="120"/>
        <v>82500</v>
      </c>
      <c r="O785" s="12">
        <f t="shared" si="121"/>
        <v>2500</v>
      </c>
      <c r="P785" s="4" t="s">
        <v>1935</v>
      </c>
      <c r="Q785" s="4" t="s">
        <v>2737</v>
      </c>
      <c r="R785" s="5">
        <v>67</v>
      </c>
      <c r="S785" s="5">
        <v>98</v>
      </c>
      <c r="T785" s="5">
        <v>90</v>
      </c>
      <c r="U785" s="5">
        <v>69</v>
      </c>
      <c r="V785" s="5">
        <f t="shared" si="122"/>
        <v>324</v>
      </c>
      <c r="W785" s="5">
        <f t="shared" si="123"/>
        <v>81</v>
      </c>
      <c r="X785" s="5">
        <v>50</v>
      </c>
      <c r="Y785" s="5">
        <v>73</v>
      </c>
      <c r="Z785" s="5">
        <v>91</v>
      </c>
      <c r="AA785" s="5">
        <v>42</v>
      </c>
      <c r="AB785" s="5">
        <f t="shared" si="124"/>
        <v>256</v>
      </c>
      <c r="AC785" s="5">
        <f t="shared" si="125"/>
        <v>64</v>
      </c>
      <c r="AD785" s="5">
        <v>50</v>
      </c>
      <c r="AE785" s="5">
        <v>90</v>
      </c>
      <c r="AF785" s="5">
        <v>76</v>
      </c>
      <c r="AG785" s="5">
        <v>76</v>
      </c>
      <c r="AH785" s="5">
        <f t="shared" si="126"/>
        <v>292</v>
      </c>
      <c r="AI785" s="5">
        <f t="shared" si="127"/>
        <v>73</v>
      </c>
      <c r="AJ785" s="5">
        <v>88</v>
      </c>
      <c r="AK785" s="5">
        <v>35</v>
      </c>
      <c r="AL785" s="5">
        <v>56</v>
      </c>
      <c r="AM785" s="5">
        <v>40</v>
      </c>
      <c r="AN785" s="5">
        <f t="shared" si="128"/>
        <v>219</v>
      </c>
      <c r="AO785" s="5">
        <f t="shared" si="129"/>
        <v>54.75</v>
      </c>
      <c r="AP785" s="73"/>
      <c r="AQ785" s="111">
        <f>AVERAGE(Table6[[#This Row],[CA1_Average]],Table6[[#This Row],[CA2_Average]],Table6[[#This Row],[MID_Average]],Table6[[#This Row],[CA3_Average]])</f>
        <v>68.1875</v>
      </c>
    </row>
    <row r="786" spans="1:43" ht="30">
      <c r="A786" s="99" t="s">
        <v>1577</v>
      </c>
      <c r="B786" s="82" t="s">
        <v>1578</v>
      </c>
      <c r="C786" s="4" t="s">
        <v>11</v>
      </c>
      <c r="D786" s="4" t="s">
        <v>4439</v>
      </c>
      <c r="E786" s="5">
        <v>11104091</v>
      </c>
      <c r="F786" s="5">
        <v>8631665740</v>
      </c>
      <c r="G786" s="83" t="s">
        <v>4440</v>
      </c>
      <c r="H786" s="6">
        <v>9</v>
      </c>
      <c r="I786" s="84">
        <v>300</v>
      </c>
      <c r="J786" s="79">
        <v>190</v>
      </c>
      <c r="K786" s="85">
        <v>0.63</v>
      </c>
      <c r="L786" s="11">
        <v>85000</v>
      </c>
      <c r="M786" s="5">
        <v>75201</v>
      </c>
      <c r="N786" s="12">
        <f t="shared" si="120"/>
        <v>75500</v>
      </c>
      <c r="O786" s="12">
        <f t="shared" si="121"/>
        <v>9500</v>
      </c>
      <c r="P786" s="4" t="s">
        <v>1844</v>
      </c>
      <c r="Q786" s="4" t="s">
        <v>2738</v>
      </c>
      <c r="R786" s="5">
        <v>86</v>
      </c>
      <c r="S786" s="5">
        <v>79</v>
      </c>
      <c r="T786" s="5">
        <v>51</v>
      </c>
      <c r="U786" s="5">
        <v>44</v>
      </c>
      <c r="V786" s="5">
        <f t="shared" si="122"/>
        <v>260</v>
      </c>
      <c r="W786" s="5">
        <f t="shared" si="123"/>
        <v>65</v>
      </c>
      <c r="X786" s="5">
        <v>80</v>
      </c>
      <c r="Y786" s="5">
        <v>88</v>
      </c>
      <c r="Z786" s="5">
        <v>91</v>
      </c>
      <c r="AA786" s="5">
        <v>87</v>
      </c>
      <c r="AB786" s="5">
        <f t="shared" si="124"/>
        <v>346</v>
      </c>
      <c r="AC786" s="5">
        <f t="shared" si="125"/>
        <v>86.5</v>
      </c>
      <c r="AD786" s="5">
        <v>50</v>
      </c>
      <c r="AE786" s="5">
        <v>72</v>
      </c>
      <c r="AF786" s="5">
        <v>80</v>
      </c>
      <c r="AG786" s="5">
        <v>57</v>
      </c>
      <c r="AH786" s="5">
        <f t="shared" si="126"/>
        <v>259</v>
      </c>
      <c r="AI786" s="5">
        <f t="shared" si="127"/>
        <v>64.75</v>
      </c>
      <c r="AJ786" s="5">
        <v>69</v>
      </c>
      <c r="AK786" s="5">
        <v>96</v>
      </c>
      <c r="AL786" s="5">
        <v>56</v>
      </c>
      <c r="AM786" s="5">
        <v>69</v>
      </c>
      <c r="AN786" s="5">
        <f t="shared" si="128"/>
        <v>290</v>
      </c>
      <c r="AO786" s="5">
        <f t="shared" si="129"/>
        <v>72.5</v>
      </c>
      <c r="AP786" s="73"/>
      <c r="AQ786" s="111">
        <f>AVERAGE(Table6[[#This Row],[CA1_Average]],Table6[[#This Row],[CA2_Average]],Table6[[#This Row],[MID_Average]],Table6[[#This Row],[CA3_Average]])</f>
        <v>72.1875</v>
      </c>
    </row>
    <row r="787" spans="1:43" ht="30">
      <c r="A787" s="99" t="s">
        <v>1579</v>
      </c>
      <c r="B787" s="82" t="s">
        <v>1580</v>
      </c>
      <c r="C787" s="4" t="s">
        <v>14</v>
      </c>
      <c r="D787" s="4" t="s">
        <v>4441</v>
      </c>
      <c r="E787" s="5">
        <v>11107972</v>
      </c>
      <c r="F787" s="5">
        <v>8635758175</v>
      </c>
      <c r="G787" s="83" t="s">
        <v>4442</v>
      </c>
      <c r="H787" s="6">
        <v>9</v>
      </c>
      <c r="I787" s="84">
        <v>300</v>
      </c>
      <c r="J787" s="79">
        <v>252</v>
      </c>
      <c r="K787" s="85">
        <v>0.84</v>
      </c>
      <c r="L787" s="11">
        <v>85000</v>
      </c>
      <c r="M787" s="5">
        <v>77724</v>
      </c>
      <c r="N787" s="12">
        <f t="shared" si="120"/>
        <v>78000</v>
      </c>
      <c r="O787" s="12">
        <f t="shared" si="121"/>
        <v>7000</v>
      </c>
      <c r="P787" s="4" t="s">
        <v>2225</v>
      </c>
      <c r="Q787" s="4" t="s">
        <v>2739</v>
      </c>
      <c r="R787" s="5">
        <v>96</v>
      </c>
      <c r="S787" s="5">
        <v>71</v>
      </c>
      <c r="T787" s="5">
        <v>53</v>
      </c>
      <c r="U787" s="5">
        <v>56</v>
      </c>
      <c r="V787" s="5">
        <f t="shared" si="122"/>
        <v>276</v>
      </c>
      <c r="W787" s="5">
        <f t="shared" si="123"/>
        <v>69</v>
      </c>
      <c r="X787" s="5">
        <v>58</v>
      </c>
      <c r="Y787" s="5">
        <v>91</v>
      </c>
      <c r="Z787" s="5">
        <v>41</v>
      </c>
      <c r="AA787" s="5">
        <v>79</v>
      </c>
      <c r="AB787" s="5">
        <f t="shared" si="124"/>
        <v>269</v>
      </c>
      <c r="AC787" s="5">
        <f t="shared" si="125"/>
        <v>67.25</v>
      </c>
      <c r="AD787" s="5">
        <v>76</v>
      </c>
      <c r="AE787" s="5">
        <v>77</v>
      </c>
      <c r="AF787" s="5">
        <v>68</v>
      </c>
      <c r="AG787" s="5">
        <v>53</v>
      </c>
      <c r="AH787" s="5">
        <f t="shared" si="126"/>
        <v>274</v>
      </c>
      <c r="AI787" s="5">
        <f t="shared" si="127"/>
        <v>68.5</v>
      </c>
      <c r="AJ787" s="5">
        <v>57</v>
      </c>
      <c r="AK787" s="5">
        <v>50</v>
      </c>
      <c r="AL787" s="5">
        <v>54</v>
      </c>
      <c r="AM787" s="5">
        <v>74</v>
      </c>
      <c r="AN787" s="5">
        <f t="shared" si="128"/>
        <v>235</v>
      </c>
      <c r="AO787" s="5">
        <f t="shared" si="129"/>
        <v>58.75</v>
      </c>
      <c r="AP787" s="73"/>
      <c r="AQ787" s="111">
        <f>AVERAGE(Table6[[#This Row],[CA1_Average]],Table6[[#This Row],[CA2_Average]],Table6[[#This Row],[MID_Average]],Table6[[#This Row],[CA3_Average]])</f>
        <v>65.875</v>
      </c>
    </row>
    <row r="788" spans="1:43" ht="30">
      <c r="A788" s="99" t="s">
        <v>1581</v>
      </c>
      <c r="B788" s="82" t="s">
        <v>1582</v>
      </c>
      <c r="C788" s="4" t="s">
        <v>11</v>
      </c>
      <c r="D788" s="4" t="s">
        <v>4387</v>
      </c>
      <c r="E788" s="5">
        <v>11107899</v>
      </c>
      <c r="F788" s="5">
        <v>8636354174</v>
      </c>
      <c r="G788" s="83" t="s">
        <v>4443</v>
      </c>
      <c r="H788" s="6">
        <v>9</v>
      </c>
      <c r="I788" s="84">
        <v>300</v>
      </c>
      <c r="J788" s="79">
        <v>279</v>
      </c>
      <c r="K788" s="85">
        <v>0.93</v>
      </c>
      <c r="L788" s="11">
        <v>85000</v>
      </c>
      <c r="M788" s="5">
        <v>72759</v>
      </c>
      <c r="N788" s="12">
        <f t="shared" si="120"/>
        <v>73000</v>
      </c>
      <c r="O788" s="12">
        <f t="shared" si="121"/>
        <v>12000</v>
      </c>
      <c r="P788" s="4" t="s">
        <v>1974</v>
      </c>
      <c r="Q788" s="4" t="s">
        <v>2740</v>
      </c>
      <c r="R788" s="5">
        <v>93</v>
      </c>
      <c r="S788" s="5">
        <v>49</v>
      </c>
      <c r="T788" s="5">
        <v>45</v>
      </c>
      <c r="U788" s="5">
        <v>89</v>
      </c>
      <c r="V788" s="5">
        <f t="shared" si="122"/>
        <v>276</v>
      </c>
      <c r="W788" s="5">
        <f t="shared" si="123"/>
        <v>69</v>
      </c>
      <c r="X788" s="5">
        <v>99</v>
      </c>
      <c r="Y788" s="5">
        <v>61</v>
      </c>
      <c r="Z788" s="5">
        <v>79</v>
      </c>
      <c r="AA788" s="5">
        <v>50</v>
      </c>
      <c r="AB788" s="5">
        <f t="shared" si="124"/>
        <v>289</v>
      </c>
      <c r="AC788" s="5">
        <f t="shared" si="125"/>
        <v>72.25</v>
      </c>
      <c r="AD788" s="5">
        <v>69</v>
      </c>
      <c r="AE788" s="5">
        <v>79</v>
      </c>
      <c r="AF788" s="5">
        <v>86</v>
      </c>
      <c r="AG788" s="5">
        <v>44</v>
      </c>
      <c r="AH788" s="5">
        <f t="shared" si="126"/>
        <v>278</v>
      </c>
      <c r="AI788" s="5">
        <f t="shared" si="127"/>
        <v>69.5</v>
      </c>
      <c r="AJ788" s="5">
        <v>90</v>
      </c>
      <c r="AK788" s="5">
        <v>51</v>
      </c>
      <c r="AL788" s="5">
        <v>40</v>
      </c>
      <c r="AM788" s="5">
        <v>69</v>
      </c>
      <c r="AN788" s="5">
        <f t="shared" si="128"/>
        <v>250</v>
      </c>
      <c r="AO788" s="5">
        <f t="shared" si="129"/>
        <v>62.5</v>
      </c>
      <c r="AP788" s="73"/>
      <c r="AQ788" s="111">
        <f>AVERAGE(Table6[[#This Row],[CA1_Average]],Table6[[#This Row],[CA2_Average]],Table6[[#This Row],[MID_Average]],Table6[[#This Row],[CA3_Average]])</f>
        <v>68.3125</v>
      </c>
    </row>
    <row r="789" spans="1:43" ht="30">
      <c r="A789" s="99" t="s">
        <v>1583</v>
      </c>
      <c r="B789" s="82" t="s">
        <v>1584</v>
      </c>
      <c r="C789" s="4" t="s">
        <v>11</v>
      </c>
      <c r="D789" s="4" t="s">
        <v>4444</v>
      </c>
      <c r="E789" s="5">
        <v>11108509</v>
      </c>
      <c r="F789" s="5">
        <v>8644257585</v>
      </c>
      <c r="G789" s="83" t="s">
        <v>4445</v>
      </c>
      <c r="H789" s="6">
        <v>9</v>
      </c>
      <c r="I789" s="84">
        <v>300</v>
      </c>
      <c r="J789" s="79">
        <v>236</v>
      </c>
      <c r="K789" s="85">
        <v>0.79</v>
      </c>
      <c r="L789" s="11">
        <v>85000</v>
      </c>
      <c r="M789" s="5">
        <v>77462</v>
      </c>
      <c r="N789" s="12">
        <f t="shared" si="120"/>
        <v>77500</v>
      </c>
      <c r="O789" s="12">
        <f t="shared" si="121"/>
        <v>7500</v>
      </c>
      <c r="P789" s="4" t="s">
        <v>2015</v>
      </c>
      <c r="Q789" s="4" t="s">
        <v>2741</v>
      </c>
      <c r="R789" s="5">
        <v>97</v>
      </c>
      <c r="S789" s="5">
        <v>89</v>
      </c>
      <c r="T789" s="5">
        <v>61</v>
      </c>
      <c r="U789" s="5">
        <v>82</v>
      </c>
      <c r="V789" s="5">
        <f t="shared" si="122"/>
        <v>329</v>
      </c>
      <c r="W789" s="5">
        <f t="shared" si="123"/>
        <v>82.25</v>
      </c>
      <c r="X789" s="5">
        <v>45</v>
      </c>
      <c r="Y789" s="5">
        <v>86</v>
      </c>
      <c r="Z789" s="5">
        <v>73</v>
      </c>
      <c r="AA789" s="5">
        <v>84</v>
      </c>
      <c r="AB789" s="5">
        <f t="shared" si="124"/>
        <v>288</v>
      </c>
      <c r="AC789" s="5">
        <f t="shared" si="125"/>
        <v>72</v>
      </c>
      <c r="AD789" s="5">
        <v>79</v>
      </c>
      <c r="AE789" s="5">
        <v>78</v>
      </c>
      <c r="AF789" s="5">
        <v>42</v>
      </c>
      <c r="AG789" s="5">
        <v>38</v>
      </c>
      <c r="AH789" s="5">
        <f t="shared" si="126"/>
        <v>237</v>
      </c>
      <c r="AI789" s="5">
        <f t="shared" si="127"/>
        <v>59.25</v>
      </c>
      <c r="AJ789" s="5">
        <v>40</v>
      </c>
      <c r="AK789" s="5">
        <v>64</v>
      </c>
      <c r="AL789" s="5">
        <v>39</v>
      </c>
      <c r="AM789" s="5">
        <v>64</v>
      </c>
      <c r="AN789" s="5">
        <f t="shared" si="128"/>
        <v>207</v>
      </c>
      <c r="AO789" s="5">
        <f t="shared" si="129"/>
        <v>51.75</v>
      </c>
      <c r="AP789" s="73"/>
      <c r="AQ789" s="111">
        <f>AVERAGE(Table6[[#This Row],[CA1_Average]],Table6[[#This Row],[CA2_Average]],Table6[[#This Row],[MID_Average]],Table6[[#This Row],[CA3_Average]])</f>
        <v>66.3125</v>
      </c>
    </row>
    <row r="790" spans="1:43" ht="30">
      <c r="A790" s="99" t="s">
        <v>1585</v>
      </c>
      <c r="B790" s="82" t="s">
        <v>1586</v>
      </c>
      <c r="C790" s="4" t="s">
        <v>14</v>
      </c>
      <c r="D790" s="4" t="s">
        <v>4446</v>
      </c>
      <c r="E790" s="5">
        <v>11104277</v>
      </c>
      <c r="F790" s="5">
        <v>8646500809</v>
      </c>
      <c r="G790" s="83" t="s">
        <v>4447</v>
      </c>
      <c r="H790" s="6">
        <v>9</v>
      </c>
      <c r="I790" s="84">
        <v>300</v>
      </c>
      <c r="J790" s="79">
        <v>295</v>
      </c>
      <c r="K790" s="85">
        <v>0.98</v>
      </c>
      <c r="L790" s="11">
        <v>85000</v>
      </c>
      <c r="M790" s="5">
        <v>70860</v>
      </c>
      <c r="N790" s="12">
        <f t="shared" si="120"/>
        <v>71000</v>
      </c>
      <c r="O790" s="12">
        <f t="shared" si="121"/>
        <v>14000</v>
      </c>
      <c r="P790" s="4" t="s">
        <v>1988</v>
      </c>
      <c r="Q790" s="4" t="s">
        <v>2742</v>
      </c>
      <c r="R790" s="5">
        <v>83</v>
      </c>
      <c r="S790" s="5">
        <v>71</v>
      </c>
      <c r="T790" s="5">
        <v>85</v>
      </c>
      <c r="U790" s="5">
        <v>44</v>
      </c>
      <c r="V790" s="5">
        <f t="shared" si="122"/>
        <v>283</v>
      </c>
      <c r="W790" s="5">
        <f t="shared" si="123"/>
        <v>70.75</v>
      </c>
      <c r="X790" s="5">
        <v>85</v>
      </c>
      <c r="Y790" s="5">
        <v>51</v>
      </c>
      <c r="Z790" s="5">
        <v>81</v>
      </c>
      <c r="AA790" s="5">
        <v>85</v>
      </c>
      <c r="AB790" s="5">
        <f t="shared" si="124"/>
        <v>302</v>
      </c>
      <c r="AC790" s="5">
        <f t="shared" si="125"/>
        <v>75.5</v>
      </c>
      <c r="AD790" s="5">
        <v>60</v>
      </c>
      <c r="AE790" s="5">
        <v>61</v>
      </c>
      <c r="AF790" s="5">
        <v>95</v>
      </c>
      <c r="AG790" s="5">
        <v>93</v>
      </c>
      <c r="AH790" s="5">
        <f t="shared" si="126"/>
        <v>309</v>
      </c>
      <c r="AI790" s="5">
        <f t="shared" si="127"/>
        <v>77.25</v>
      </c>
      <c r="AJ790" s="5">
        <v>47</v>
      </c>
      <c r="AK790" s="5">
        <v>97</v>
      </c>
      <c r="AL790" s="5">
        <v>77</v>
      </c>
      <c r="AM790" s="5">
        <v>86</v>
      </c>
      <c r="AN790" s="5">
        <f t="shared" si="128"/>
        <v>307</v>
      </c>
      <c r="AO790" s="5">
        <f t="shared" si="129"/>
        <v>76.75</v>
      </c>
      <c r="AP790" s="73"/>
      <c r="AQ790" s="111">
        <f>AVERAGE(Table6[[#This Row],[CA1_Average]],Table6[[#This Row],[CA2_Average]],Table6[[#This Row],[MID_Average]],Table6[[#This Row],[CA3_Average]])</f>
        <v>75.0625</v>
      </c>
    </row>
    <row r="791" spans="1:43" ht="30">
      <c r="A791" s="99" t="s">
        <v>1587</v>
      </c>
      <c r="B791" s="82" t="s">
        <v>1588</v>
      </c>
      <c r="C791" s="4" t="s">
        <v>14</v>
      </c>
      <c r="D791" s="4" t="s">
        <v>4448</v>
      </c>
      <c r="E791" s="5">
        <v>11100362</v>
      </c>
      <c r="F791" s="5">
        <v>8647373818</v>
      </c>
      <c r="G791" s="83" t="s">
        <v>4449</v>
      </c>
      <c r="H791" s="6">
        <v>9</v>
      </c>
      <c r="I791" s="84">
        <v>300</v>
      </c>
      <c r="J791" s="79">
        <v>293</v>
      </c>
      <c r="K791" s="85">
        <v>0.98</v>
      </c>
      <c r="L791" s="11">
        <v>85000</v>
      </c>
      <c r="M791" s="5">
        <v>80234</v>
      </c>
      <c r="N791" s="12">
        <f t="shared" si="120"/>
        <v>80500</v>
      </c>
      <c r="O791" s="12">
        <f t="shared" si="121"/>
        <v>4500</v>
      </c>
      <c r="P791" s="4" t="s">
        <v>1941</v>
      </c>
      <c r="Q791" s="4" t="s">
        <v>2743</v>
      </c>
      <c r="R791" s="5">
        <v>60</v>
      </c>
      <c r="S791" s="5">
        <v>44</v>
      </c>
      <c r="T791" s="5">
        <v>39</v>
      </c>
      <c r="U791" s="5">
        <v>47</v>
      </c>
      <c r="V791" s="5">
        <f t="shared" si="122"/>
        <v>190</v>
      </c>
      <c r="W791" s="5">
        <f t="shared" si="123"/>
        <v>47.5</v>
      </c>
      <c r="X791" s="5">
        <v>83</v>
      </c>
      <c r="Y791" s="5">
        <v>66</v>
      </c>
      <c r="Z791" s="5">
        <v>61</v>
      </c>
      <c r="AA791" s="5">
        <v>44</v>
      </c>
      <c r="AB791" s="5">
        <f t="shared" si="124"/>
        <v>254</v>
      </c>
      <c r="AC791" s="5">
        <f t="shared" si="125"/>
        <v>63.5</v>
      </c>
      <c r="AD791" s="5">
        <v>64</v>
      </c>
      <c r="AE791" s="5">
        <v>73</v>
      </c>
      <c r="AF791" s="5">
        <v>47</v>
      </c>
      <c r="AG791" s="5">
        <v>66</v>
      </c>
      <c r="AH791" s="5">
        <f t="shared" si="126"/>
        <v>250</v>
      </c>
      <c r="AI791" s="5">
        <f t="shared" si="127"/>
        <v>62.5</v>
      </c>
      <c r="AJ791" s="5">
        <v>98</v>
      </c>
      <c r="AK791" s="5">
        <v>48</v>
      </c>
      <c r="AL791" s="5">
        <v>74</v>
      </c>
      <c r="AM791" s="5">
        <v>96</v>
      </c>
      <c r="AN791" s="5">
        <f t="shared" si="128"/>
        <v>316</v>
      </c>
      <c r="AO791" s="5">
        <f t="shared" si="129"/>
        <v>79</v>
      </c>
      <c r="AP791" s="73"/>
      <c r="AQ791" s="111">
        <f>AVERAGE(Table6[[#This Row],[CA1_Average]],Table6[[#This Row],[CA2_Average]],Table6[[#This Row],[MID_Average]],Table6[[#This Row],[CA3_Average]])</f>
        <v>63.125</v>
      </c>
    </row>
    <row r="792" spans="1:43" ht="30">
      <c r="A792" s="99" t="s">
        <v>1589</v>
      </c>
      <c r="B792" s="82" t="s">
        <v>1590</v>
      </c>
      <c r="C792" s="4" t="s">
        <v>14</v>
      </c>
      <c r="D792" s="4" t="s">
        <v>4350</v>
      </c>
      <c r="E792" s="5">
        <v>11108447</v>
      </c>
      <c r="F792" s="5">
        <v>8665898240</v>
      </c>
      <c r="G792" s="83" t="s">
        <v>4450</v>
      </c>
      <c r="H792" s="6">
        <v>9</v>
      </c>
      <c r="I792" s="84">
        <v>300</v>
      </c>
      <c r="J792" s="79">
        <v>272</v>
      </c>
      <c r="K792" s="85">
        <v>0.91</v>
      </c>
      <c r="L792" s="11">
        <v>85000</v>
      </c>
      <c r="M792" s="5">
        <v>84140</v>
      </c>
      <c r="N792" s="12">
        <f t="shared" si="120"/>
        <v>84500</v>
      </c>
      <c r="O792" s="12">
        <f t="shared" si="121"/>
        <v>500</v>
      </c>
      <c r="P792" s="4" t="s">
        <v>2054</v>
      </c>
      <c r="Q792" s="4" t="s">
        <v>2744</v>
      </c>
      <c r="R792" s="5">
        <v>48</v>
      </c>
      <c r="S792" s="5">
        <v>59</v>
      </c>
      <c r="T792" s="5">
        <v>47</v>
      </c>
      <c r="U792" s="5">
        <v>99</v>
      </c>
      <c r="V792" s="5">
        <f t="shared" si="122"/>
        <v>253</v>
      </c>
      <c r="W792" s="5">
        <f t="shared" si="123"/>
        <v>63.25</v>
      </c>
      <c r="X792" s="5">
        <v>57</v>
      </c>
      <c r="Y792" s="5">
        <v>67</v>
      </c>
      <c r="Z792" s="5">
        <v>73</v>
      </c>
      <c r="AA792" s="5">
        <v>90</v>
      </c>
      <c r="AB792" s="5">
        <f t="shared" si="124"/>
        <v>287</v>
      </c>
      <c r="AC792" s="5">
        <f t="shared" si="125"/>
        <v>71.75</v>
      </c>
      <c r="AD792" s="5">
        <v>49</v>
      </c>
      <c r="AE792" s="5">
        <v>40</v>
      </c>
      <c r="AF792" s="5">
        <v>70</v>
      </c>
      <c r="AG792" s="5">
        <v>55</v>
      </c>
      <c r="AH792" s="5">
        <f t="shared" si="126"/>
        <v>214</v>
      </c>
      <c r="AI792" s="5">
        <f t="shared" si="127"/>
        <v>53.5</v>
      </c>
      <c r="AJ792" s="5">
        <v>47</v>
      </c>
      <c r="AK792" s="5">
        <v>97</v>
      </c>
      <c r="AL792" s="5">
        <v>44</v>
      </c>
      <c r="AM792" s="5">
        <v>42</v>
      </c>
      <c r="AN792" s="5">
        <f t="shared" si="128"/>
        <v>230</v>
      </c>
      <c r="AO792" s="5">
        <f t="shared" si="129"/>
        <v>57.5</v>
      </c>
      <c r="AP792" s="73"/>
      <c r="AQ792" s="111">
        <f>AVERAGE(Table6[[#This Row],[CA1_Average]],Table6[[#This Row],[CA2_Average]],Table6[[#This Row],[MID_Average]],Table6[[#This Row],[CA3_Average]])</f>
        <v>61.5</v>
      </c>
    </row>
    <row r="793" spans="1:43" ht="30">
      <c r="A793" s="99" t="s">
        <v>1591</v>
      </c>
      <c r="B793" s="82" t="s">
        <v>1592</v>
      </c>
      <c r="C793" s="4" t="s">
        <v>14</v>
      </c>
      <c r="D793" s="4" t="s">
        <v>4451</v>
      </c>
      <c r="E793" s="5">
        <v>11102423</v>
      </c>
      <c r="F793" s="5">
        <v>8680791101</v>
      </c>
      <c r="G793" s="83" t="s">
        <v>4452</v>
      </c>
      <c r="H793" s="6">
        <v>9</v>
      </c>
      <c r="I793" s="84">
        <v>300</v>
      </c>
      <c r="J793" s="79">
        <v>208</v>
      </c>
      <c r="K793" s="85">
        <v>0.69</v>
      </c>
      <c r="L793" s="11">
        <v>85000</v>
      </c>
      <c r="M793" s="5">
        <v>81024</v>
      </c>
      <c r="N793" s="12">
        <f t="shared" si="120"/>
        <v>81500</v>
      </c>
      <c r="O793" s="12">
        <f t="shared" si="121"/>
        <v>3500</v>
      </c>
      <c r="P793" s="4" t="s">
        <v>1943</v>
      </c>
      <c r="Q793" s="4" t="s">
        <v>2745</v>
      </c>
      <c r="R793" s="5">
        <v>52</v>
      </c>
      <c r="S793" s="5">
        <v>53</v>
      </c>
      <c r="T793" s="5">
        <v>68</v>
      </c>
      <c r="U793" s="5">
        <v>88</v>
      </c>
      <c r="V793" s="5">
        <f t="shared" si="122"/>
        <v>261</v>
      </c>
      <c r="W793" s="5">
        <f t="shared" si="123"/>
        <v>65.25</v>
      </c>
      <c r="X793" s="5">
        <v>45</v>
      </c>
      <c r="Y793" s="5">
        <v>95</v>
      </c>
      <c r="Z793" s="5">
        <v>82</v>
      </c>
      <c r="AA793" s="5">
        <v>70</v>
      </c>
      <c r="AB793" s="5">
        <f t="shared" si="124"/>
        <v>292</v>
      </c>
      <c r="AC793" s="5">
        <f t="shared" si="125"/>
        <v>73</v>
      </c>
      <c r="AD793" s="5">
        <v>45</v>
      </c>
      <c r="AE793" s="5">
        <v>72</v>
      </c>
      <c r="AF793" s="5">
        <v>57</v>
      </c>
      <c r="AG793" s="5">
        <v>86</v>
      </c>
      <c r="AH793" s="5">
        <f t="shared" si="126"/>
        <v>260</v>
      </c>
      <c r="AI793" s="5">
        <f t="shared" si="127"/>
        <v>65</v>
      </c>
      <c r="AJ793" s="5">
        <v>37</v>
      </c>
      <c r="AK793" s="5">
        <v>55</v>
      </c>
      <c r="AL793" s="5">
        <v>82</v>
      </c>
      <c r="AM793" s="5">
        <v>60</v>
      </c>
      <c r="AN793" s="5">
        <f t="shared" si="128"/>
        <v>234</v>
      </c>
      <c r="AO793" s="5">
        <f t="shared" si="129"/>
        <v>58.5</v>
      </c>
      <c r="AP793" s="73"/>
      <c r="AQ793" s="111">
        <f>AVERAGE(Table6[[#This Row],[CA1_Average]],Table6[[#This Row],[CA2_Average]],Table6[[#This Row],[MID_Average]],Table6[[#This Row],[CA3_Average]])</f>
        <v>65.4375</v>
      </c>
    </row>
    <row r="794" spans="1:43" ht="30">
      <c r="A794" s="99" t="s">
        <v>1593</v>
      </c>
      <c r="B794" s="82" t="s">
        <v>1594</v>
      </c>
      <c r="C794" s="4" t="s">
        <v>11</v>
      </c>
      <c r="D794" s="4" t="s">
        <v>4453</v>
      </c>
      <c r="E794" s="5">
        <v>11108488</v>
      </c>
      <c r="F794" s="5">
        <v>8689999991</v>
      </c>
      <c r="G794" s="83" t="s">
        <v>4454</v>
      </c>
      <c r="H794" s="6">
        <v>9</v>
      </c>
      <c r="I794" s="84">
        <v>300</v>
      </c>
      <c r="J794" s="79">
        <v>289</v>
      </c>
      <c r="K794" s="85">
        <v>0.96</v>
      </c>
      <c r="L794" s="11">
        <v>85000</v>
      </c>
      <c r="M794" s="5">
        <v>78352</v>
      </c>
      <c r="N794" s="12">
        <f t="shared" si="120"/>
        <v>78500</v>
      </c>
      <c r="O794" s="12">
        <f t="shared" si="121"/>
        <v>6500</v>
      </c>
      <c r="P794" s="4" t="s">
        <v>2018</v>
      </c>
      <c r="Q794" s="4" t="s">
        <v>2746</v>
      </c>
      <c r="R794" s="5">
        <v>50</v>
      </c>
      <c r="S794" s="5">
        <v>75</v>
      </c>
      <c r="T794" s="5">
        <v>82</v>
      </c>
      <c r="U794" s="5">
        <v>55</v>
      </c>
      <c r="V794" s="5">
        <f t="shared" si="122"/>
        <v>262</v>
      </c>
      <c r="W794" s="5">
        <f t="shared" si="123"/>
        <v>65.5</v>
      </c>
      <c r="X794" s="5">
        <v>45</v>
      </c>
      <c r="Y794" s="5">
        <v>57</v>
      </c>
      <c r="Z794" s="5">
        <v>48</v>
      </c>
      <c r="AA794" s="5">
        <v>39</v>
      </c>
      <c r="AB794" s="5">
        <f t="shared" si="124"/>
        <v>189</v>
      </c>
      <c r="AC794" s="5">
        <f t="shared" si="125"/>
        <v>47.25</v>
      </c>
      <c r="AD794" s="5">
        <v>46</v>
      </c>
      <c r="AE794" s="5">
        <v>60</v>
      </c>
      <c r="AF794" s="5">
        <v>71</v>
      </c>
      <c r="AG794" s="5">
        <v>37</v>
      </c>
      <c r="AH794" s="5">
        <f t="shared" si="126"/>
        <v>214</v>
      </c>
      <c r="AI794" s="5">
        <f t="shared" si="127"/>
        <v>53.5</v>
      </c>
      <c r="AJ794" s="5">
        <v>80</v>
      </c>
      <c r="AK794" s="5">
        <v>70</v>
      </c>
      <c r="AL794" s="5">
        <v>95</v>
      </c>
      <c r="AM794" s="5">
        <v>56</v>
      </c>
      <c r="AN794" s="5">
        <f t="shared" si="128"/>
        <v>301</v>
      </c>
      <c r="AO794" s="5">
        <f t="shared" si="129"/>
        <v>75.25</v>
      </c>
      <c r="AP794" s="73"/>
      <c r="AQ794" s="111">
        <f>AVERAGE(Table6[[#This Row],[CA1_Average]],Table6[[#This Row],[CA2_Average]],Table6[[#This Row],[MID_Average]],Table6[[#This Row],[CA3_Average]])</f>
        <v>60.375</v>
      </c>
    </row>
    <row r="795" spans="1:43" ht="30">
      <c r="A795" s="99" t="s">
        <v>1595</v>
      </c>
      <c r="B795" s="82" t="s">
        <v>1596</v>
      </c>
      <c r="C795" s="4" t="s">
        <v>14</v>
      </c>
      <c r="D795" s="4" t="s">
        <v>4360</v>
      </c>
      <c r="E795" s="5">
        <v>11100041</v>
      </c>
      <c r="F795" s="5">
        <v>8697788148</v>
      </c>
      <c r="G795" s="83" t="s">
        <v>4455</v>
      </c>
      <c r="H795" s="6">
        <v>9</v>
      </c>
      <c r="I795" s="84">
        <v>300</v>
      </c>
      <c r="J795" s="79">
        <v>217</v>
      </c>
      <c r="K795" s="85">
        <v>0.72</v>
      </c>
      <c r="L795" s="11">
        <v>85000</v>
      </c>
      <c r="M795" s="5">
        <v>77682</v>
      </c>
      <c r="N795" s="12">
        <f t="shared" si="120"/>
        <v>78000</v>
      </c>
      <c r="O795" s="12">
        <f t="shared" si="121"/>
        <v>7000</v>
      </c>
      <c r="P795" s="4" t="s">
        <v>1993</v>
      </c>
      <c r="Q795" s="4" t="s">
        <v>2747</v>
      </c>
      <c r="R795" s="5">
        <v>49</v>
      </c>
      <c r="S795" s="5">
        <v>82</v>
      </c>
      <c r="T795" s="5">
        <v>69</v>
      </c>
      <c r="U795" s="5">
        <v>76</v>
      </c>
      <c r="V795" s="5">
        <f t="shared" si="122"/>
        <v>276</v>
      </c>
      <c r="W795" s="5">
        <f t="shared" si="123"/>
        <v>69</v>
      </c>
      <c r="X795" s="5">
        <v>52</v>
      </c>
      <c r="Y795" s="5">
        <v>46</v>
      </c>
      <c r="Z795" s="5">
        <v>81</v>
      </c>
      <c r="AA795" s="5">
        <v>79</v>
      </c>
      <c r="AB795" s="5">
        <f t="shared" si="124"/>
        <v>258</v>
      </c>
      <c r="AC795" s="5">
        <f t="shared" si="125"/>
        <v>64.5</v>
      </c>
      <c r="AD795" s="5">
        <v>65</v>
      </c>
      <c r="AE795" s="5">
        <v>42</v>
      </c>
      <c r="AF795" s="5">
        <v>65</v>
      </c>
      <c r="AG795" s="5">
        <v>85</v>
      </c>
      <c r="AH795" s="5">
        <f t="shared" si="126"/>
        <v>257</v>
      </c>
      <c r="AI795" s="5">
        <f t="shared" si="127"/>
        <v>64.25</v>
      </c>
      <c r="AJ795" s="5">
        <v>66</v>
      </c>
      <c r="AK795" s="5">
        <v>50</v>
      </c>
      <c r="AL795" s="5">
        <v>45</v>
      </c>
      <c r="AM795" s="5">
        <v>65</v>
      </c>
      <c r="AN795" s="5">
        <f t="shared" si="128"/>
        <v>226</v>
      </c>
      <c r="AO795" s="5">
        <f t="shared" si="129"/>
        <v>56.5</v>
      </c>
      <c r="AP795" s="73"/>
      <c r="AQ795" s="111">
        <f>AVERAGE(Table6[[#This Row],[CA1_Average]],Table6[[#This Row],[CA2_Average]],Table6[[#This Row],[MID_Average]],Table6[[#This Row],[CA3_Average]])</f>
        <v>63.5625</v>
      </c>
    </row>
    <row r="796" spans="1:43" ht="30">
      <c r="A796" s="99" t="s">
        <v>1597</v>
      </c>
      <c r="B796" s="82" t="s">
        <v>1598</v>
      </c>
      <c r="C796" s="4" t="s">
        <v>14</v>
      </c>
      <c r="D796" s="4" t="s">
        <v>4425</v>
      </c>
      <c r="E796" s="5">
        <v>11101051</v>
      </c>
      <c r="F796" s="5">
        <v>8706110734</v>
      </c>
      <c r="G796" s="83" t="s">
        <v>4456</v>
      </c>
      <c r="H796" s="6">
        <v>9</v>
      </c>
      <c r="I796" s="84">
        <v>300</v>
      </c>
      <c r="J796" s="79">
        <v>272</v>
      </c>
      <c r="K796" s="85">
        <v>0.91</v>
      </c>
      <c r="L796" s="11">
        <v>85000</v>
      </c>
      <c r="M796" s="5">
        <v>80052</v>
      </c>
      <c r="N796" s="12">
        <f t="shared" si="120"/>
        <v>80500</v>
      </c>
      <c r="O796" s="12">
        <f t="shared" si="121"/>
        <v>4500</v>
      </c>
      <c r="P796" s="4" t="s">
        <v>2095</v>
      </c>
      <c r="Q796" s="4" t="s">
        <v>2748</v>
      </c>
      <c r="R796" s="5">
        <v>93</v>
      </c>
      <c r="S796" s="5">
        <v>92</v>
      </c>
      <c r="T796" s="5">
        <v>57</v>
      </c>
      <c r="U796" s="5">
        <v>53</v>
      </c>
      <c r="V796" s="5">
        <f t="shared" si="122"/>
        <v>295</v>
      </c>
      <c r="W796" s="5">
        <f t="shared" si="123"/>
        <v>73.75</v>
      </c>
      <c r="X796" s="5">
        <v>67</v>
      </c>
      <c r="Y796" s="5">
        <v>56</v>
      </c>
      <c r="Z796" s="5">
        <v>51</v>
      </c>
      <c r="AA796" s="5">
        <v>89</v>
      </c>
      <c r="AB796" s="5">
        <f t="shared" si="124"/>
        <v>263</v>
      </c>
      <c r="AC796" s="5">
        <f t="shared" si="125"/>
        <v>65.75</v>
      </c>
      <c r="AD796" s="5">
        <v>46</v>
      </c>
      <c r="AE796" s="5">
        <v>74</v>
      </c>
      <c r="AF796" s="5">
        <v>64</v>
      </c>
      <c r="AG796" s="5">
        <v>80</v>
      </c>
      <c r="AH796" s="5">
        <f t="shared" si="126"/>
        <v>264</v>
      </c>
      <c r="AI796" s="5">
        <f t="shared" si="127"/>
        <v>66</v>
      </c>
      <c r="AJ796" s="5">
        <v>66</v>
      </c>
      <c r="AK796" s="5">
        <v>97</v>
      </c>
      <c r="AL796" s="5">
        <v>47</v>
      </c>
      <c r="AM796" s="5">
        <v>77</v>
      </c>
      <c r="AN796" s="5">
        <f t="shared" si="128"/>
        <v>287</v>
      </c>
      <c r="AO796" s="5">
        <f t="shared" si="129"/>
        <v>71.75</v>
      </c>
      <c r="AP796" s="73"/>
      <c r="AQ796" s="111">
        <f>AVERAGE(Table6[[#This Row],[CA1_Average]],Table6[[#This Row],[CA2_Average]],Table6[[#This Row],[MID_Average]],Table6[[#This Row],[CA3_Average]])</f>
        <v>69.3125</v>
      </c>
    </row>
    <row r="797" spans="1:43" ht="30">
      <c r="A797" s="99" t="s">
        <v>1599</v>
      </c>
      <c r="B797" s="82" t="s">
        <v>1600</v>
      </c>
      <c r="C797" s="4" t="s">
        <v>14</v>
      </c>
      <c r="D797" s="4" t="s">
        <v>4457</v>
      </c>
      <c r="E797" s="5">
        <v>11101131</v>
      </c>
      <c r="F797" s="5">
        <v>8708821490</v>
      </c>
      <c r="G797" s="83" t="s">
        <v>4458</v>
      </c>
      <c r="H797" s="6">
        <v>9</v>
      </c>
      <c r="I797" s="84">
        <v>300</v>
      </c>
      <c r="J797" s="79">
        <v>271</v>
      </c>
      <c r="K797" s="86">
        <v>0.9</v>
      </c>
      <c r="L797" s="11">
        <v>85000</v>
      </c>
      <c r="M797" s="5">
        <v>79080</v>
      </c>
      <c r="N797" s="12">
        <f t="shared" si="120"/>
        <v>79500</v>
      </c>
      <c r="O797" s="12">
        <f t="shared" si="121"/>
        <v>5500</v>
      </c>
      <c r="P797" s="4" t="s">
        <v>1872</v>
      </c>
      <c r="Q797" s="4" t="s">
        <v>2749</v>
      </c>
      <c r="R797" s="5">
        <v>57</v>
      </c>
      <c r="S797" s="5">
        <v>97</v>
      </c>
      <c r="T797" s="5">
        <v>62</v>
      </c>
      <c r="U797" s="5">
        <v>54</v>
      </c>
      <c r="V797" s="5">
        <f t="shared" si="122"/>
        <v>270</v>
      </c>
      <c r="W797" s="5">
        <f t="shared" si="123"/>
        <v>67.5</v>
      </c>
      <c r="X797" s="5">
        <v>47</v>
      </c>
      <c r="Y797" s="5">
        <v>80</v>
      </c>
      <c r="Z797" s="5">
        <v>56</v>
      </c>
      <c r="AA797" s="5">
        <v>77</v>
      </c>
      <c r="AB797" s="5">
        <f t="shared" si="124"/>
        <v>260</v>
      </c>
      <c r="AC797" s="5">
        <f t="shared" si="125"/>
        <v>65</v>
      </c>
      <c r="AD797" s="5">
        <v>49</v>
      </c>
      <c r="AE797" s="5">
        <v>76</v>
      </c>
      <c r="AF797" s="5">
        <v>85</v>
      </c>
      <c r="AG797" s="5">
        <v>64</v>
      </c>
      <c r="AH797" s="5">
        <f t="shared" si="126"/>
        <v>274</v>
      </c>
      <c r="AI797" s="5">
        <f t="shared" si="127"/>
        <v>68.5</v>
      </c>
      <c r="AJ797" s="5">
        <v>92</v>
      </c>
      <c r="AK797" s="5">
        <v>62</v>
      </c>
      <c r="AL797" s="5">
        <v>43</v>
      </c>
      <c r="AM797" s="5">
        <v>46</v>
      </c>
      <c r="AN797" s="5">
        <f t="shared" si="128"/>
        <v>243</v>
      </c>
      <c r="AO797" s="5">
        <f t="shared" si="129"/>
        <v>60.75</v>
      </c>
      <c r="AP797" s="73"/>
      <c r="AQ797" s="111">
        <f>AVERAGE(Table6[[#This Row],[CA1_Average]],Table6[[#This Row],[CA2_Average]],Table6[[#This Row],[MID_Average]],Table6[[#This Row],[CA3_Average]])</f>
        <v>65.4375</v>
      </c>
    </row>
    <row r="798" spans="1:43" ht="30">
      <c r="A798" s="99" t="s">
        <v>1601</v>
      </c>
      <c r="B798" s="82" t="s">
        <v>1602</v>
      </c>
      <c r="C798" s="4" t="s">
        <v>11</v>
      </c>
      <c r="D798" s="4" t="s">
        <v>4459</v>
      </c>
      <c r="E798" s="5">
        <v>11100935</v>
      </c>
      <c r="F798" s="5">
        <v>8729267388</v>
      </c>
      <c r="G798" s="83" t="s">
        <v>4460</v>
      </c>
      <c r="H798" s="6">
        <v>9</v>
      </c>
      <c r="I798" s="84">
        <v>300</v>
      </c>
      <c r="J798" s="79">
        <v>195</v>
      </c>
      <c r="K798" s="85">
        <v>0.65</v>
      </c>
      <c r="L798" s="11">
        <v>85000</v>
      </c>
      <c r="M798" s="5">
        <v>70285</v>
      </c>
      <c r="N798" s="12">
        <f t="shared" si="120"/>
        <v>70500</v>
      </c>
      <c r="O798" s="12">
        <f t="shared" si="121"/>
        <v>14500</v>
      </c>
      <c r="P798" s="4" t="s">
        <v>1912</v>
      </c>
      <c r="Q798" s="4" t="s">
        <v>2750</v>
      </c>
      <c r="R798" s="5">
        <v>53</v>
      </c>
      <c r="S798" s="5">
        <v>52</v>
      </c>
      <c r="T798" s="5">
        <v>83</v>
      </c>
      <c r="U798" s="5">
        <v>50</v>
      </c>
      <c r="V798" s="5">
        <f t="shared" si="122"/>
        <v>238</v>
      </c>
      <c r="W798" s="5">
        <f t="shared" si="123"/>
        <v>59.5</v>
      </c>
      <c r="X798" s="5">
        <v>92</v>
      </c>
      <c r="Y798" s="5">
        <v>44</v>
      </c>
      <c r="Z798" s="5">
        <v>69</v>
      </c>
      <c r="AA798" s="5">
        <v>98</v>
      </c>
      <c r="AB798" s="5">
        <f t="shared" si="124"/>
        <v>303</v>
      </c>
      <c r="AC798" s="5">
        <f t="shared" si="125"/>
        <v>75.75</v>
      </c>
      <c r="AD798" s="5">
        <v>52</v>
      </c>
      <c r="AE798" s="5">
        <v>76</v>
      </c>
      <c r="AF798" s="5">
        <v>72</v>
      </c>
      <c r="AG798" s="5">
        <v>37</v>
      </c>
      <c r="AH798" s="5">
        <f t="shared" si="126"/>
        <v>237</v>
      </c>
      <c r="AI798" s="5">
        <f t="shared" si="127"/>
        <v>59.25</v>
      </c>
      <c r="AJ798" s="5">
        <v>80</v>
      </c>
      <c r="AK798" s="5">
        <v>84</v>
      </c>
      <c r="AL798" s="5">
        <v>48</v>
      </c>
      <c r="AM798" s="5">
        <v>93</v>
      </c>
      <c r="AN798" s="5">
        <f t="shared" si="128"/>
        <v>305</v>
      </c>
      <c r="AO798" s="5">
        <f t="shared" si="129"/>
        <v>76.25</v>
      </c>
      <c r="AP798" s="73"/>
      <c r="AQ798" s="111">
        <f>AVERAGE(Table6[[#This Row],[CA1_Average]],Table6[[#This Row],[CA2_Average]],Table6[[#This Row],[MID_Average]],Table6[[#This Row],[CA3_Average]])</f>
        <v>67.6875</v>
      </c>
    </row>
    <row r="799" spans="1:43" ht="30">
      <c r="A799" s="99" t="s">
        <v>1603</v>
      </c>
      <c r="B799" s="82" t="s">
        <v>1604</v>
      </c>
      <c r="C799" s="4" t="s">
        <v>14</v>
      </c>
      <c r="D799" s="4" t="s">
        <v>4461</v>
      </c>
      <c r="E799" s="5">
        <v>11103910</v>
      </c>
      <c r="F799" s="5">
        <v>8775661894</v>
      </c>
      <c r="G799" s="83" t="s">
        <v>4462</v>
      </c>
      <c r="H799" s="6">
        <v>9</v>
      </c>
      <c r="I799" s="84">
        <v>300</v>
      </c>
      <c r="J799" s="79">
        <v>262</v>
      </c>
      <c r="K799" s="85">
        <v>0.87</v>
      </c>
      <c r="L799" s="11">
        <v>85000</v>
      </c>
      <c r="M799" s="5">
        <v>81260</v>
      </c>
      <c r="N799" s="12">
        <f t="shared" si="120"/>
        <v>81500</v>
      </c>
      <c r="O799" s="12">
        <f t="shared" si="121"/>
        <v>3500</v>
      </c>
      <c r="P799" s="4" t="s">
        <v>1999</v>
      </c>
      <c r="Q799" s="4" t="s">
        <v>2751</v>
      </c>
      <c r="R799" s="5">
        <v>69</v>
      </c>
      <c r="S799" s="5">
        <v>88</v>
      </c>
      <c r="T799" s="5">
        <v>42</v>
      </c>
      <c r="U799" s="5">
        <v>94</v>
      </c>
      <c r="V799" s="5">
        <f t="shared" si="122"/>
        <v>293</v>
      </c>
      <c r="W799" s="5">
        <f t="shared" si="123"/>
        <v>73.25</v>
      </c>
      <c r="X799" s="5">
        <v>52</v>
      </c>
      <c r="Y799" s="5">
        <v>73</v>
      </c>
      <c r="Z799" s="5">
        <v>48</v>
      </c>
      <c r="AA799" s="5">
        <v>85</v>
      </c>
      <c r="AB799" s="5">
        <f t="shared" si="124"/>
        <v>258</v>
      </c>
      <c r="AC799" s="5">
        <f t="shared" si="125"/>
        <v>64.5</v>
      </c>
      <c r="AD799" s="5">
        <v>97</v>
      </c>
      <c r="AE799" s="5">
        <v>66</v>
      </c>
      <c r="AF799" s="5">
        <v>46</v>
      </c>
      <c r="AG799" s="5">
        <v>61</v>
      </c>
      <c r="AH799" s="5">
        <f t="shared" si="126"/>
        <v>270</v>
      </c>
      <c r="AI799" s="5">
        <f t="shared" si="127"/>
        <v>67.5</v>
      </c>
      <c r="AJ799" s="5">
        <v>90</v>
      </c>
      <c r="AK799" s="5">
        <v>54</v>
      </c>
      <c r="AL799" s="5">
        <v>78</v>
      </c>
      <c r="AM799" s="5">
        <v>94</v>
      </c>
      <c r="AN799" s="5">
        <f t="shared" si="128"/>
        <v>316</v>
      </c>
      <c r="AO799" s="5">
        <f t="shared" si="129"/>
        <v>79</v>
      </c>
      <c r="AP799" s="73"/>
      <c r="AQ799" s="111">
        <f>AVERAGE(Table6[[#This Row],[CA1_Average]],Table6[[#This Row],[CA2_Average]],Table6[[#This Row],[MID_Average]],Table6[[#This Row],[CA3_Average]])</f>
        <v>71.0625</v>
      </c>
    </row>
    <row r="800" spans="1:43" ht="30">
      <c r="A800" s="99" t="s">
        <v>1605</v>
      </c>
      <c r="B800" s="82" t="s">
        <v>1606</v>
      </c>
      <c r="C800" s="4" t="s">
        <v>11</v>
      </c>
      <c r="D800" s="4" t="s">
        <v>4463</v>
      </c>
      <c r="E800" s="5">
        <v>11105115</v>
      </c>
      <c r="F800" s="5">
        <v>8804506046</v>
      </c>
      <c r="G800" s="83" t="s">
        <v>4464</v>
      </c>
      <c r="H800" s="6">
        <v>9</v>
      </c>
      <c r="I800" s="84">
        <v>300</v>
      </c>
      <c r="J800" s="79">
        <v>245</v>
      </c>
      <c r="K800" s="85">
        <v>0.82</v>
      </c>
      <c r="L800" s="11">
        <v>85000</v>
      </c>
      <c r="M800" s="5">
        <v>79641</v>
      </c>
      <c r="N800" s="12">
        <f t="shared" si="120"/>
        <v>80000</v>
      </c>
      <c r="O800" s="12">
        <f t="shared" si="121"/>
        <v>5000</v>
      </c>
      <c r="P800" s="4" t="s">
        <v>1920</v>
      </c>
      <c r="Q800" s="4" t="s">
        <v>2752</v>
      </c>
      <c r="R800" s="5">
        <v>90</v>
      </c>
      <c r="S800" s="5">
        <v>47</v>
      </c>
      <c r="T800" s="5">
        <v>71</v>
      </c>
      <c r="U800" s="5">
        <v>86</v>
      </c>
      <c r="V800" s="5">
        <f t="shared" si="122"/>
        <v>294</v>
      </c>
      <c r="W800" s="5">
        <f t="shared" si="123"/>
        <v>73.5</v>
      </c>
      <c r="X800" s="5">
        <v>61</v>
      </c>
      <c r="Y800" s="5">
        <v>61</v>
      </c>
      <c r="Z800" s="5">
        <v>73</v>
      </c>
      <c r="AA800" s="5">
        <v>58</v>
      </c>
      <c r="AB800" s="5">
        <f t="shared" si="124"/>
        <v>253</v>
      </c>
      <c r="AC800" s="5">
        <f t="shared" si="125"/>
        <v>63.25</v>
      </c>
      <c r="AD800" s="5">
        <v>87</v>
      </c>
      <c r="AE800" s="5">
        <v>62</v>
      </c>
      <c r="AF800" s="5">
        <v>85</v>
      </c>
      <c r="AG800" s="5">
        <v>63</v>
      </c>
      <c r="AH800" s="5">
        <f t="shared" si="126"/>
        <v>297</v>
      </c>
      <c r="AI800" s="5">
        <f t="shared" si="127"/>
        <v>74.25</v>
      </c>
      <c r="AJ800" s="5">
        <v>38</v>
      </c>
      <c r="AK800" s="5">
        <v>71</v>
      </c>
      <c r="AL800" s="5">
        <v>43</v>
      </c>
      <c r="AM800" s="5">
        <v>43</v>
      </c>
      <c r="AN800" s="5">
        <f t="shared" si="128"/>
        <v>195</v>
      </c>
      <c r="AO800" s="5">
        <f t="shared" si="129"/>
        <v>48.75</v>
      </c>
      <c r="AP800" s="73"/>
      <c r="AQ800" s="111">
        <f>AVERAGE(Table6[[#This Row],[CA1_Average]],Table6[[#This Row],[CA2_Average]],Table6[[#This Row],[MID_Average]],Table6[[#This Row],[CA3_Average]])</f>
        <v>64.9375</v>
      </c>
    </row>
    <row r="801" spans="1:43" ht="30">
      <c r="A801" s="99" t="s">
        <v>1607</v>
      </c>
      <c r="B801" s="82" t="s">
        <v>1608</v>
      </c>
      <c r="C801" s="4" t="s">
        <v>14</v>
      </c>
      <c r="D801" s="4" t="s">
        <v>4465</v>
      </c>
      <c r="E801" s="5">
        <v>11109535</v>
      </c>
      <c r="F801" s="5">
        <v>8804554409</v>
      </c>
      <c r="G801" s="83" t="s">
        <v>4466</v>
      </c>
      <c r="H801" s="6">
        <v>9</v>
      </c>
      <c r="I801" s="84">
        <v>300</v>
      </c>
      <c r="J801" s="79">
        <v>229</v>
      </c>
      <c r="K801" s="85">
        <v>0.76</v>
      </c>
      <c r="L801" s="11">
        <v>85000</v>
      </c>
      <c r="M801" s="5">
        <v>83749</v>
      </c>
      <c r="N801" s="12">
        <f t="shared" si="120"/>
        <v>84000</v>
      </c>
      <c r="O801" s="12">
        <f t="shared" si="121"/>
        <v>1000</v>
      </c>
      <c r="P801" s="4" t="s">
        <v>2298</v>
      </c>
      <c r="Q801" s="4" t="s">
        <v>2753</v>
      </c>
      <c r="R801" s="5">
        <v>88</v>
      </c>
      <c r="S801" s="5">
        <v>39</v>
      </c>
      <c r="T801" s="5">
        <v>70</v>
      </c>
      <c r="U801" s="5">
        <v>52</v>
      </c>
      <c r="V801" s="5">
        <f t="shared" si="122"/>
        <v>249</v>
      </c>
      <c r="W801" s="5">
        <f t="shared" si="123"/>
        <v>62.25</v>
      </c>
      <c r="X801" s="5">
        <v>53</v>
      </c>
      <c r="Y801" s="5">
        <v>76</v>
      </c>
      <c r="Z801" s="5">
        <v>57</v>
      </c>
      <c r="AA801" s="5">
        <v>35</v>
      </c>
      <c r="AB801" s="5">
        <f t="shared" si="124"/>
        <v>221</v>
      </c>
      <c r="AC801" s="5">
        <f t="shared" si="125"/>
        <v>55.25</v>
      </c>
      <c r="AD801" s="5">
        <v>54</v>
      </c>
      <c r="AE801" s="5">
        <v>43</v>
      </c>
      <c r="AF801" s="5">
        <v>36</v>
      </c>
      <c r="AG801" s="5">
        <v>45</v>
      </c>
      <c r="AH801" s="5">
        <f t="shared" si="126"/>
        <v>178</v>
      </c>
      <c r="AI801" s="5">
        <f t="shared" si="127"/>
        <v>44.5</v>
      </c>
      <c r="AJ801" s="5">
        <v>77</v>
      </c>
      <c r="AK801" s="5">
        <v>91</v>
      </c>
      <c r="AL801" s="5">
        <v>47</v>
      </c>
      <c r="AM801" s="5">
        <v>37</v>
      </c>
      <c r="AN801" s="5">
        <f t="shared" si="128"/>
        <v>252</v>
      </c>
      <c r="AO801" s="5">
        <f t="shared" si="129"/>
        <v>63</v>
      </c>
      <c r="AP801" s="73"/>
      <c r="AQ801" s="111">
        <f>AVERAGE(Table6[[#This Row],[CA1_Average]],Table6[[#This Row],[CA2_Average]],Table6[[#This Row],[MID_Average]],Table6[[#This Row],[CA3_Average]])</f>
        <v>56.25</v>
      </c>
    </row>
    <row r="802" spans="1:43" ht="30">
      <c r="A802" s="99" t="s">
        <v>1609</v>
      </c>
      <c r="B802" s="82" t="s">
        <v>1610</v>
      </c>
      <c r="C802" s="4" t="s">
        <v>11</v>
      </c>
      <c r="D802" s="4" t="s">
        <v>4467</v>
      </c>
      <c r="E802" s="5">
        <v>11104856</v>
      </c>
      <c r="F802" s="5">
        <v>8806170952</v>
      </c>
      <c r="G802" s="83" t="s">
        <v>4468</v>
      </c>
      <c r="H802" s="6">
        <v>9</v>
      </c>
      <c r="I802" s="84">
        <v>300</v>
      </c>
      <c r="J802" s="79">
        <v>250</v>
      </c>
      <c r="K802" s="85">
        <v>0.83</v>
      </c>
      <c r="L802" s="11">
        <v>85000</v>
      </c>
      <c r="M802" s="5">
        <v>77723</v>
      </c>
      <c r="N802" s="12">
        <f t="shared" si="120"/>
        <v>78000</v>
      </c>
      <c r="O802" s="12">
        <f t="shared" si="121"/>
        <v>7000</v>
      </c>
      <c r="P802" s="4" t="s">
        <v>1878</v>
      </c>
      <c r="Q802" s="4" t="s">
        <v>2754</v>
      </c>
      <c r="R802" s="5">
        <v>67</v>
      </c>
      <c r="S802" s="5">
        <v>61</v>
      </c>
      <c r="T802" s="5">
        <v>50</v>
      </c>
      <c r="U802" s="5">
        <v>55</v>
      </c>
      <c r="V802" s="5">
        <f t="shared" si="122"/>
        <v>233</v>
      </c>
      <c r="W802" s="5">
        <f t="shared" si="123"/>
        <v>58.25</v>
      </c>
      <c r="X802" s="5">
        <v>62</v>
      </c>
      <c r="Y802" s="5">
        <v>62</v>
      </c>
      <c r="Z802" s="5">
        <v>68</v>
      </c>
      <c r="AA802" s="5">
        <v>82</v>
      </c>
      <c r="AB802" s="5">
        <f t="shared" si="124"/>
        <v>274</v>
      </c>
      <c r="AC802" s="5">
        <f t="shared" si="125"/>
        <v>68.5</v>
      </c>
      <c r="AD802" s="5">
        <v>52</v>
      </c>
      <c r="AE802" s="5">
        <v>65</v>
      </c>
      <c r="AF802" s="5">
        <v>67</v>
      </c>
      <c r="AG802" s="5">
        <v>38</v>
      </c>
      <c r="AH802" s="5">
        <f t="shared" si="126"/>
        <v>222</v>
      </c>
      <c r="AI802" s="5">
        <f t="shared" si="127"/>
        <v>55.5</v>
      </c>
      <c r="AJ802" s="5">
        <v>48</v>
      </c>
      <c r="AK802" s="5">
        <v>88</v>
      </c>
      <c r="AL802" s="5">
        <v>90</v>
      </c>
      <c r="AM802" s="5">
        <v>98</v>
      </c>
      <c r="AN802" s="5">
        <f t="shared" si="128"/>
        <v>324</v>
      </c>
      <c r="AO802" s="5">
        <f t="shared" si="129"/>
        <v>81</v>
      </c>
      <c r="AP802" s="73"/>
      <c r="AQ802" s="111">
        <f>AVERAGE(Table6[[#This Row],[CA1_Average]],Table6[[#This Row],[CA2_Average]],Table6[[#This Row],[MID_Average]],Table6[[#This Row],[CA3_Average]])</f>
        <v>65.8125</v>
      </c>
    </row>
    <row r="803" spans="1:43" ht="30">
      <c r="A803" s="99" t="s">
        <v>1611</v>
      </c>
      <c r="B803" s="82" t="s">
        <v>1612</v>
      </c>
      <c r="C803" s="4" t="s">
        <v>11</v>
      </c>
      <c r="D803" s="4" t="s">
        <v>4437</v>
      </c>
      <c r="E803" s="5">
        <v>11109066</v>
      </c>
      <c r="F803" s="5">
        <v>8807149214</v>
      </c>
      <c r="G803" s="83" t="s">
        <v>4469</v>
      </c>
      <c r="H803" s="6">
        <v>9</v>
      </c>
      <c r="I803" s="84">
        <v>300</v>
      </c>
      <c r="J803" s="79">
        <v>210</v>
      </c>
      <c r="K803" s="86">
        <v>0.7</v>
      </c>
      <c r="L803" s="11">
        <v>85000</v>
      </c>
      <c r="M803" s="5">
        <v>82591</v>
      </c>
      <c r="N803" s="12">
        <f t="shared" si="120"/>
        <v>83000</v>
      </c>
      <c r="O803" s="12">
        <f t="shared" si="121"/>
        <v>2000</v>
      </c>
      <c r="P803" s="4" t="s">
        <v>2135</v>
      </c>
      <c r="Q803" s="4" t="s">
        <v>2755</v>
      </c>
      <c r="R803" s="5">
        <v>35</v>
      </c>
      <c r="S803" s="5">
        <v>70</v>
      </c>
      <c r="T803" s="5">
        <v>99</v>
      </c>
      <c r="U803" s="5">
        <v>87</v>
      </c>
      <c r="V803" s="5">
        <f t="shared" si="122"/>
        <v>291</v>
      </c>
      <c r="W803" s="5">
        <f t="shared" si="123"/>
        <v>72.75</v>
      </c>
      <c r="X803" s="5">
        <v>58</v>
      </c>
      <c r="Y803" s="5">
        <v>67</v>
      </c>
      <c r="Z803" s="5">
        <v>51</v>
      </c>
      <c r="AA803" s="5">
        <v>89</v>
      </c>
      <c r="AB803" s="5">
        <f t="shared" si="124"/>
        <v>265</v>
      </c>
      <c r="AC803" s="5">
        <f t="shared" si="125"/>
        <v>66.25</v>
      </c>
      <c r="AD803" s="5">
        <v>48</v>
      </c>
      <c r="AE803" s="5">
        <v>81</v>
      </c>
      <c r="AF803" s="5">
        <v>66</v>
      </c>
      <c r="AG803" s="5">
        <v>36</v>
      </c>
      <c r="AH803" s="5">
        <f t="shared" si="126"/>
        <v>231</v>
      </c>
      <c r="AI803" s="5">
        <f t="shared" si="127"/>
        <v>57.75</v>
      </c>
      <c r="AJ803" s="5">
        <v>55</v>
      </c>
      <c r="AK803" s="5">
        <v>61</v>
      </c>
      <c r="AL803" s="5">
        <v>70</v>
      </c>
      <c r="AM803" s="5">
        <v>47</v>
      </c>
      <c r="AN803" s="5">
        <f t="shared" si="128"/>
        <v>233</v>
      </c>
      <c r="AO803" s="5">
        <f t="shared" si="129"/>
        <v>58.25</v>
      </c>
      <c r="AP803" s="73"/>
      <c r="AQ803" s="111">
        <f>AVERAGE(Table6[[#This Row],[CA1_Average]],Table6[[#This Row],[CA2_Average]],Table6[[#This Row],[MID_Average]],Table6[[#This Row],[CA3_Average]])</f>
        <v>63.75</v>
      </c>
    </row>
    <row r="804" spans="1:43" ht="30">
      <c r="A804" s="99" t="s">
        <v>1613</v>
      </c>
      <c r="B804" s="82" t="s">
        <v>1614</v>
      </c>
      <c r="C804" s="4" t="s">
        <v>14</v>
      </c>
      <c r="D804" s="4" t="s">
        <v>4470</v>
      </c>
      <c r="E804" s="5">
        <v>11106629</v>
      </c>
      <c r="F804" s="5">
        <v>8810805972</v>
      </c>
      <c r="G804" s="83" t="s">
        <v>4471</v>
      </c>
      <c r="H804" s="6">
        <v>9</v>
      </c>
      <c r="I804" s="84">
        <v>300</v>
      </c>
      <c r="J804" s="79">
        <v>190</v>
      </c>
      <c r="K804" s="85">
        <v>0.63</v>
      </c>
      <c r="L804" s="11">
        <v>85000</v>
      </c>
      <c r="M804" s="5">
        <v>78745</v>
      </c>
      <c r="N804" s="12">
        <f t="shared" si="120"/>
        <v>79000</v>
      </c>
      <c r="O804" s="12">
        <f t="shared" si="121"/>
        <v>6000</v>
      </c>
      <c r="P804" s="4" t="s">
        <v>2274</v>
      </c>
      <c r="Q804" s="4" t="s">
        <v>2756</v>
      </c>
      <c r="R804" s="5">
        <v>46</v>
      </c>
      <c r="S804" s="5">
        <v>92</v>
      </c>
      <c r="T804" s="5">
        <v>79</v>
      </c>
      <c r="U804" s="5">
        <v>88</v>
      </c>
      <c r="V804" s="5">
        <f t="shared" si="122"/>
        <v>305</v>
      </c>
      <c r="W804" s="5">
        <f t="shared" si="123"/>
        <v>76.25</v>
      </c>
      <c r="X804" s="5">
        <v>55</v>
      </c>
      <c r="Y804" s="5">
        <v>65</v>
      </c>
      <c r="Z804" s="5">
        <v>61</v>
      </c>
      <c r="AA804" s="5">
        <v>92</v>
      </c>
      <c r="AB804" s="5">
        <f t="shared" si="124"/>
        <v>273</v>
      </c>
      <c r="AC804" s="5">
        <f t="shared" si="125"/>
        <v>68.25</v>
      </c>
      <c r="AD804" s="5">
        <v>97</v>
      </c>
      <c r="AE804" s="5">
        <v>50</v>
      </c>
      <c r="AF804" s="5">
        <v>91</v>
      </c>
      <c r="AG804" s="5">
        <v>57</v>
      </c>
      <c r="AH804" s="5">
        <f t="shared" si="126"/>
        <v>295</v>
      </c>
      <c r="AI804" s="5">
        <f t="shared" si="127"/>
        <v>73.75</v>
      </c>
      <c r="AJ804" s="5">
        <v>65</v>
      </c>
      <c r="AK804" s="5">
        <v>52</v>
      </c>
      <c r="AL804" s="5">
        <v>90</v>
      </c>
      <c r="AM804" s="5">
        <v>39</v>
      </c>
      <c r="AN804" s="5">
        <f t="shared" si="128"/>
        <v>246</v>
      </c>
      <c r="AO804" s="5">
        <f t="shared" si="129"/>
        <v>61.5</v>
      </c>
      <c r="AP804" s="73"/>
      <c r="AQ804" s="111">
        <f>AVERAGE(Table6[[#This Row],[CA1_Average]],Table6[[#This Row],[CA2_Average]],Table6[[#This Row],[MID_Average]],Table6[[#This Row],[CA3_Average]])</f>
        <v>69.9375</v>
      </c>
    </row>
    <row r="805" spans="1:43" ht="30">
      <c r="A805" s="99" t="s">
        <v>1615</v>
      </c>
      <c r="B805" s="82" t="s">
        <v>1616</v>
      </c>
      <c r="C805" s="4" t="s">
        <v>14</v>
      </c>
      <c r="D805" s="4" t="s">
        <v>4472</v>
      </c>
      <c r="E805" s="5">
        <v>11109753</v>
      </c>
      <c r="F805" s="5">
        <v>8841489529</v>
      </c>
      <c r="G805" s="83" t="s">
        <v>4473</v>
      </c>
      <c r="H805" s="6">
        <v>9</v>
      </c>
      <c r="I805" s="84">
        <v>300</v>
      </c>
      <c r="J805" s="79">
        <v>195</v>
      </c>
      <c r="K805" s="85">
        <v>0.65</v>
      </c>
      <c r="L805" s="11">
        <v>85000</v>
      </c>
      <c r="M805" s="5">
        <v>75178</v>
      </c>
      <c r="N805" s="12">
        <f t="shared" si="120"/>
        <v>75500</v>
      </c>
      <c r="O805" s="12">
        <f t="shared" si="121"/>
        <v>9500</v>
      </c>
      <c r="P805" s="4" t="s">
        <v>1964</v>
      </c>
      <c r="Q805" s="4" t="s">
        <v>2757</v>
      </c>
      <c r="R805" s="5">
        <v>64</v>
      </c>
      <c r="S805" s="5">
        <v>70</v>
      </c>
      <c r="T805" s="5">
        <v>91</v>
      </c>
      <c r="U805" s="5">
        <v>81</v>
      </c>
      <c r="V805" s="5">
        <f t="shared" si="122"/>
        <v>306</v>
      </c>
      <c r="W805" s="5">
        <f t="shared" si="123"/>
        <v>76.5</v>
      </c>
      <c r="X805" s="5">
        <v>81</v>
      </c>
      <c r="Y805" s="5">
        <v>72</v>
      </c>
      <c r="Z805" s="5">
        <v>73</v>
      </c>
      <c r="AA805" s="5">
        <v>54</v>
      </c>
      <c r="AB805" s="5">
        <f t="shared" si="124"/>
        <v>280</v>
      </c>
      <c r="AC805" s="5">
        <f t="shared" si="125"/>
        <v>70</v>
      </c>
      <c r="AD805" s="5">
        <v>70</v>
      </c>
      <c r="AE805" s="5">
        <v>42</v>
      </c>
      <c r="AF805" s="5">
        <v>53</v>
      </c>
      <c r="AG805" s="5">
        <v>79</v>
      </c>
      <c r="AH805" s="5">
        <f t="shared" si="126"/>
        <v>244</v>
      </c>
      <c r="AI805" s="5">
        <f t="shared" si="127"/>
        <v>61</v>
      </c>
      <c r="AJ805" s="5">
        <v>49</v>
      </c>
      <c r="AK805" s="5">
        <v>72</v>
      </c>
      <c r="AL805" s="5">
        <v>40</v>
      </c>
      <c r="AM805" s="5">
        <v>80</v>
      </c>
      <c r="AN805" s="5">
        <f t="shared" si="128"/>
        <v>241</v>
      </c>
      <c r="AO805" s="5">
        <f t="shared" si="129"/>
        <v>60.25</v>
      </c>
      <c r="AP805" s="73"/>
      <c r="AQ805" s="111">
        <f>AVERAGE(Table6[[#This Row],[CA1_Average]],Table6[[#This Row],[CA2_Average]],Table6[[#This Row],[MID_Average]],Table6[[#This Row],[CA3_Average]])</f>
        <v>66.9375</v>
      </c>
    </row>
    <row r="806" spans="1:43" ht="30">
      <c r="A806" s="99" t="s">
        <v>1617</v>
      </c>
      <c r="B806" s="82" t="s">
        <v>1618</v>
      </c>
      <c r="C806" s="4" t="s">
        <v>11</v>
      </c>
      <c r="D806" s="4" t="s">
        <v>4463</v>
      </c>
      <c r="E806" s="5">
        <v>11104822</v>
      </c>
      <c r="F806" s="5">
        <v>8850017068</v>
      </c>
      <c r="G806" s="83" t="s">
        <v>4474</v>
      </c>
      <c r="H806" s="6">
        <v>9</v>
      </c>
      <c r="I806" s="84">
        <v>300</v>
      </c>
      <c r="J806" s="79">
        <v>228</v>
      </c>
      <c r="K806" s="85">
        <v>0.76</v>
      </c>
      <c r="L806" s="11">
        <v>85000</v>
      </c>
      <c r="M806" s="5">
        <v>84732</v>
      </c>
      <c r="N806" s="12">
        <f t="shared" si="120"/>
        <v>85000</v>
      </c>
      <c r="O806" s="12">
        <f t="shared" si="121"/>
        <v>0</v>
      </c>
      <c r="P806" s="4" t="s">
        <v>1834</v>
      </c>
      <c r="Q806" s="4" t="s">
        <v>2758</v>
      </c>
      <c r="R806" s="5">
        <v>59</v>
      </c>
      <c r="S806" s="5">
        <v>75</v>
      </c>
      <c r="T806" s="5">
        <v>91</v>
      </c>
      <c r="U806" s="5">
        <v>41</v>
      </c>
      <c r="V806" s="5">
        <f t="shared" si="122"/>
        <v>266</v>
      </c>
      <c r="W806" s="5">
        <f t="shared" si="123"/>
        <v>66.5</v>
      </c>
      <c r="X806" s="5">
        <v>78</v>
      </c>
      <c r="Y806" s="5">
        <v>97</v>
      </c>
      <c r="Z806" s="5">
        <v>49</v>
      </c>
      <c r="AA806" s="5">
        <v>61</v>
      </c>
      <c r="AB806" s="5">
        <f t="shared" si="124"/>
        <v>285</v>
      </c>
      <c r="AC806" s="5">
        <f t="shared" si="125"/>
        <v>71.25</v>
      </c>
      <c r="AD806" s="5">
        <v>91</v>
      </c>
      <c r="AE806" s="5">
        <v>75</v>
      </c>
      <c r="AF806" s="5">
        <v>75</v>
      </c>
      <c r="AG806" s="5">
        <v>56</v>
      </c>
      <c r="AH806" s="5">
        <f t="shared" si="126"/>
        <v>297</v>
      </c>
      <c r="AI806" s="5">
        <f t="shared" si="127"/>
        <v>74.25</v>
      </c>
      <c r="AJ806" s="5">
        <v>55</v>
      </c>
      <c r="AK806" s="5">
        <v>93</v>
      </c>
      <c r="AL806" s="5">
        <v>49</v>
      </c>
      <c r="AM806" s="5">
        <v>74</v>
      </c>
      <c r="AN806" s="5">
        <f t="shared" si="128"/>
        <v>271</v>
      </c>
      <c r="AO806" s="5">
        <f t="shared" si="129"/>
        <v>67.75</v>
      </c>
      <c r="AP806" s="73"/>
      <c r="AQ806" s="111">
        <f>AVERAGE(Table6[[#This Row],[CA1_Average]],Table6[[#This Row],[CA2_Average]],Table6[[#This Row],[MID_Average]],Table6[[#This Row],[CA3_Average]])</f>
        <v>69.9375</v>
      </c>
    </row>
    <row r="807" spans="1:43" ht="30">
      <c r="A807" s="99" t="s">
        <v>1619</v>
      </c>
      <c r="B807" s="82" t="s">
        <v>1620</v>
      </c>
      <c r="C807" s="4" t="s">
        <v>11</v>
      </c>
      <c r="D807" s="4" t="s">
        <v>4475</v>
      </c>
      <c r="E807" s="5">
        <v>11106934</v>
      </c>
      <c r="F807" s="5">
        <v>8857368528</v>
      </c>
      <c r="G807" s="83" t="s">
        <v>4476</v>
      </c>
      <c r="H807" s="6">
        <v>10</v>
      </c>
      <c r="I807" s="84">
        <v>300</v>
      </c>
      <c r="J807" s="79">
        <v>227</v>
      </c>
      <c r="K807" s="85">
        <v>0.76</v>
      </c>
      <c r="L807" s="11">
        <v>95000</v>
      </c>
      <c r="M807" s="5">
        <v>87407</v>
      </c>
      <c r="N807" s="12">
        <f t="shared" si="120"/>
        <v>87500</v>
      </c>
      <c r="O807" s="12">
        <f t="shared" si="121"/>
        <v>7500</v>
      </c>
      <c r="P807" s="4" t="s">
        <v>1927</v>
      </c>
      <c r="Q807" s="4" t="s">
        <v>2759</v>
      </c>
      <c r="R807" s="5">
        <v>98</v>
      </c>
      <c r="S807" s="5">
        <v>64</v>
      </c>
      <c r="T807" s="5">
        <v>58</v>
      </c>
      <c r="U807" s="5">
        <v>68</v>
      </c>
      <c r="V807" s="5">
        <f t="shared" si="122"/>
        <v>288</v>
      </c>
      <c r="W807" s="5">
        <f t="shared" si="123"/>
        <v>72</v>
      </c>
      <c r="X807" s="5">
        <v>68</v>
      </c>
      <c r="Y807" s="5">
        <v>85</v>
      </c>
      <c r="Z807" s="5">
        <v>79</v>
      </c>
      <c r="AA807" s="5">
        <v>96</v>
      </c>
      <c r="AB807" s="5">
        <f t="shared" si="124"/>
        <v>328</v>
      </c>
      <c r="AC807" s="5">
        <f t="shared" si="125"/>
        <v>82</v>
      </c>
      <c r="AD807" s="5">
        <v>63</v>
      </c>
      <c r="AE807" s="5">
        <v>99</v>
      </c>
      <c r="AF807" s="5">
        <v>93</v>
      </c>
      <c r="AG807" s="5">
        <v>65</v>
      </c>
      <c r="AH807" s="5">
        <f t="shared" si="126"/>
        <v>320</v>
      </c>
      <c r="AI807" s="5">
        <f t="shared" si="127"/>
        <v>80</v>
      </c>
      <c r="AJ807" s="5">
        <v>70</v>
      </c>
      <c r="AK807" s="5">
        <v>44</v>
      </c>
      <c r="AL807" s="5">
        <v>41</v>
      </c>
      <c r="AM807" s="5">
        <v>85</v>
      </c>
      <c r="AN807" s="5">
        <f t="shared" si="128"/>
        <v>240</v>
      </c>
      <c r="AO807" s="5">
        <f t="shared" si="129"/>
        <v>60</v>
      </c>
      <c r="AP807" s="73"/>
      <c r="AQ807" s="111">
        <f>AVERAGE(Table6[[#This Row],[CA1_Average]],Table6[[#This Row],[CA2_Average]],Table6[[#This Row],[MID_Average]],Table6[[#This Row],[CA3_Average]])</f>
        <v>73.5</v>
      </c>
    </row>
    <row r="808" spans="1:43" ht="30">
      <c r="A808" s="99" t="s">
        <v>1621</v>
      </c>
      <c r="B808" s="82" t="s">
        <v>1622</v>
      </c>
      <c r="C808" s="4" t="s">
        <v>14</v>
      </c>
      <c r="D808" s="4" t="s">
        <v>4477</v>
      </c>
      <c r="E808" s="5">
        <v>11104626</v>
      </c>
      <c r="F808" s="5">
        <v>8870535280</v>
      </c>
      <c r="G808" s="83" t="s">
        <v>4478</v>
      </c>
      <c r="H808" s="6">
        <v>10</v>
      </c>
      <c r="I808" s="84">
        <v>300</v>
      </c>
      <c r="J808" s="79">
        <v>198</v>
      </c>
      <c r="K808" s="85">
        <v>0.66</v>
      </c>
      <c r="L808" s="11">
        <v>95000</v>
      </c>
      <c r="M808" s="5">
        <v>88830</v>
      </c>
      <c r="N808" s="12">
        <f t="shared" si="120"/>
        <v>89000</v>
      </c>
      <c r="O808" s="12">
        <f t="shared" si="121"/>
        <v>6000</v>
      </c>
      <c r="P808" s="4" t="s">
        <v>2007</v>
      </c>
      <c r="Q808" s="4" t="s">
        <v>2760</v>
      </c>
      <c r="R808" s="5">
        <v>91</v>
      </c>
      <c r="S808" s="5">
        <v>81</v>
      </c>
      <c r="T808" s="5">
        <v>71</v>
      </c>
      <c r="U808" s="5">
        <v>81</v>
      </c>
      <c r="V808" s="5">
        <f t="shared" si="122"/>
        <v>324</v>
      </c>
      <c r="W808" s="5">
        <f t="shared" si="123"/>
        <v>81</v>
      </c>
      <c r="X808" s="5">
        <v>89</v>
      </c>
      <c r="Y808" s="5">
        <v>44</v>
      </c>
      <c r="Z808" s="5">
        <v>99</v>
      </c>
      <c r="AA808" s="5">
        <v>98</v>
      </c>
      <c r="AB808" s="5">
        <f t="shared" si="124"/>
        <v>330</v>
      </c>
      <c r="AC808" s="5">
        <f t="shared" si="125"/>
        <v>82.5</v>
      </c>
      <c r="AD808" s="5">
        <v>39</v>
      </c>
      <c r="AE808" s="5">
        <v>88</v>
      </c>
      <c r="AF808" s="5">
        <v>55</v>
      </c>
      <c r="AG808" s="5">
        <v>64</v>
      </c>
      <c r="AH808" s="5">
        <f t="shared" si="126"/>
        <v>246</v>
      </c>
      <c r="AI808" s="5">
        <f t="shared" si="127"/>
        <v>61.5</v>
      </c>
      <c r="AJ808" s="5">
        <v>79</v>
      </c>
      <c r="AK808" s="5">
        <v>94</v>
      </c>
      <c r="AL808" s="5">
        <v>37</v>
      </c>
      <c r="AM808" s="5">
        <v>65</v>
      </c>
      <c r="AN808" s="5">
        <f t="shared" si="128"/>
        <v>275</v>
      </c>
      <c r="AO808" s="5">
        <f t="shared" si="129"/>
        <v>68.75</v>
      </c>
      <c r="AP808" s="73"/>
      <c r="AQ808" s="111">
        <f>AVERAGE(Table6[[#This Row],[CA1_Average]],Table6[[#This Row],[CA2_Average]],Table6[[#This Row],[MID_Average]],Table6[[#This Row],[CA3_Average]])</f>
        <v>73.4375</v>
      </c>
    </row>
    <row r="809" spans="1:43" ht="30">
      <c r="A809" s="99" t="s">
        <v>1623</v>
      </c>
      <c r="B809" s="82" t="s">
        <v>1624</v>
      </c>
      <c r="C809" s="4" t="s">
        <v>11</v>
      </c>
      <c r="D809" s="4" t="s">
        <v>4479</v>
      </c>
      <c r="E809" s="5">
        <v>11100907</v>
      </c>
      <c r="F809" s="5">
        <v>8875182958</v>
      </c>
      <c r="G809" s="83" t="s">
        <v>4480</v>
      </c>
      <c r="H809" s="6">
        <v>10</v>
      </c>
      <c r="I809" s="84">
        <v>300</v>
      </c>
      <c r="J809" s="79">
        <v>292</v>
      </c>
      <c r="K809" s="85">
        <v>0.97</v>
      </c>
      <c r="L809" s="11">
        <v>95000</v>
      </c>
      <c r="M809" s="5">
        <v>80366</v>
      </c>
      <c r="N809" s="12">
        <f t="shared" si="120"/>
        <v>80500</v>
      </c>
      <c r="O809" s="12">
        <f t="shared" si="121"/>
        <v>14500</v>
      </c>
      <c r="P809" s="4" t="s">
        <v>2011</v>
      </c>
      <c r="Q809" s="4" t="s">
        <v>2761</v>
      </c>
      <c r="R809" s="5">
        <v>98</v>
      </c>
      <c r="S809" s="5">
        <v>60</v>
      </c>
      <c r="T809" s="5">
        <v>92</v>
      </c>
      <c r="U809" s="5">
        <v>98</v>
      </c>
      <c r="V809" s="5">
        <f t="shared" si="122"/>
        <v>348</v>
      </c>
      <c r="W809" s="5">
        <f t="shared" si="123"/>
        <v>87</v>
      </c>
      <c r="X809" s="5">
        <v>91</v>
      </c>
      <c r="Y809" s="5">
        <v>44</v>
      </c>
      <c r="Z809" s="5">
        <v>88</v>
      </c>
      <c r="AA809" s="5">
        <v>96</v>
      </c>
      <c r="AB809" s="5">
        <f t="shared" si="124"/>
        <v>319</v>
      </c>
      <c r="AC809" s="5">
        <f t="shared" si="125"/>
        <v>79.75</v>
      </c>
      <c r="AD809" s="5">
        <v>38</v>
      </c>
      <c r="AE809" s="5">
        <v>39</v>
      </c>
      <c r="AF809" s="5">
        <v>64</v>
      </c>
      <c r="AG809" s="5">
        <v>69</v>
      </c>
      <c r="AH809" s="5">
        <f t="shared" si="126"/>
        <v>210</v>
      </c>
      <c r="AI809" s="5">
        <f t="shared" si="127"/>
        <v>52.5</v>
      </c>
      <c r="AJ809" s="5">
        <v>69</v>
      </c>
      <c r="AK809" s="5">
        <v>42</v>
      </c>
      <c r="AL809" s="5">
        <v>81</v>
      </c>
      <c r="AM809" s="5">
        <v>73</v>
      </c>
      <c r="AN809" s="5">
        <f t="shared" si="128"/>
        <v>265</v>
      </c>
      <c r="AO809" s="5">
        <f t="shared" si="129"/>
        <v>66.25</v>
      </c>
      <c r="AP809" s="73"/>
      <c r="AQ809" s="111">
        <f>AVERAGE(Table6[[#This Row],[CA1_Average]],Table6[[#This Row],[CA2_Average]],Table6[[#This Row],[MID_Average]],Table6[[#This Row],[CA3_Average]])</f>
        <v>71.375</v>
      </c>
    </row>
    <row r="810" spans="1:43" ht="30">
      <c r="A810" s="99" t="s">
        <v>1625</v>
      </c>
      <c r="B810" s="82" t="s">
        <v>1626</v>
      </c>
      <c r="C810" s="4" t="s">
        <v>11</v>
      </c>
      <c r="D810" s="4" t="s">
        <v>4481</v>
      </c>
      <c r="E810" s="5">
        <v>11109442</v>
      </c>
      <c r="F810" s="5">
        <v>8884553339</v>
      </c>
      <c r="G810" s="83" t="s">
        <v>4482</v>
      </c>
      <c r="H810" s="6">
        <v>10</v>
      </c>
      <c r="I810" s="84">
        <v>300</v>
      </c>
      <c r="J810" s="79">
        <v>209</v>
      </c>
      <c r="K810" s="86">
        <v>0.7</v>
      </c>
      <c r="L810" s="11">
        <v>95000</v>
      </c>
      <c r="M810" s="5">
        <v>93173</v>
      </c>
      <c r="N810" s="12">
        <f t="shared" si="120"/>
        <v>93500</v>
      </c>
      <c r="O810" s="12">
        <f t="shared" si="121"/>
        <v>1500</v>
      </c>
      <c r="P810" s="4" t="s">
        <v>1893</v>
      </c>
      <c r="Q810" s="4" t="s">
        <v>2762</v>
      </c>
      <c r="R810" s="5">
        <v>60</v>
      </c>
      <c r="S810" s="5">
        <v>45</v>
      </c>
      <c r="T810" s="5">
        <v>68</v>
      </c>
      <c r="U810" s="5">
        <v>35</v>
      </c>
      <c r="V810" s="5">
        <f t="shared" si="122"/>
        <v>208</v>
      </c>
      <c r="W810" s="5">
        <f t="shared" si="123"/>
        <v>52</v>
      </c>
      <c r="X810" s="5">
        <v>91</v>
      </c>
      <c r="Y810" s="5">
        <v>61</v>
      </c>
      <c r="Z810" s="5">
        <v>55</v>
      </c>
      <c r="AA810" s="5">
        <v>79</v>
      </c>
      <c r="AB810" s="5">
        <f t="shared" si="124"/>
        <v>286</v>
      </c>
      <c r="AC810" s="5">
        <f t="shared" si="125"/>
        <v>71.5</v>
      </c>
      <c r="AD810" s="5">
        <v>92</v>
      </c>
      <c r="AE810" s="5">
        <v>92</v>
      </c>
      <c r="AF810" s="5">
        <v>49</v>
      </c>
      <c r="AG810" s="5">
        <v>90</v>
      </c>
      <c r="AH810" s="5">
        <f t="shared" si="126"/>
        <v>323</v>
      </c>
      <c r="AI810" s="5">
        <f t="shared" si="127"/>
        <v>80.75</v>
      </c>
      <c r="AJ810" s="5">
        <v>61</v>
      </c>
      <c r="AK810" s="5">
        <v>50</v>
      </c>
      <c r="AL810" s="5">
        <v>76</v>
      </c>
      <c r="AM810" s="5">
        <v>51</v>
      </c>
      <c r="AN810" s="5">
        <f t="shared" si="128"/>
        <v>238</v>
      </c>
      <c r="AO810" s="5">
        <f t="shared" si="129"/>
        <v>59.5</v>
      </c>
      <c r="AP810" s="73"/>
      <c r="AQ810" s="111">
        <f>AVERAGE(Table6[[#This Row],[CA1_Average]],Table6[[#This Row],[CA2_Average]],Table6[[#This Row],[MID_Average]],Table6[[#This Row],[CA3_Average]])</f>
        <v>65.9375</v>
      </c>
    </row>
    <row r="811" spans="1:43" ht="30">
      <c r="A811" s="99" t="s">
        <v>1627</v>
      </c>
      <c r="B811" s="82" t="s">
        <v>1628</v>
      </c>
      <c r="C811" s="4" t="s">
        <v>14</v>
      </c>
      <c r="D811" s="4" t="s">
        <v>4483</v>
      </c>
      <c r="E811" s="5">
        <v>11108412</v>
      </c>
      <c r="F811" s="5">
        <v>8922649725</v>
      </c>
      <c r="G811" s="83" t="s">
        <v>4484</v>
      </c>
      <c r="H811" s="6">
        <v>10</v>
      </c>
      <c r="I811" s="84">
        <v>300</v>
      </c>
      <c r="J811" s="79">
        <v>190</v>
      </c>
      <c r="K811" s="85">
        <v>0.63</v>
      </c>
      <c r="L811" s="11">
        <v>95000</v>
      </c>
      <c r="M811" s="5">
        <v>85613</v>
      </c>
      <c r="N811" s="12">
        <f t="shared" si="120"/>
        <v>86000</v>
      </c>
      <c r="O811" s="12">
        <f t="shared" si="121"/>
        <v>9000</v>
      </c>
      <c r="P811" s="4" t="s">
        <v>1976</v>
      </c>
      <c r="Q811" s="4" t="s">
        <v>2763</v>
      </c>
      <c r="R811" s="5">
        <v>68</v>
      </c>
      <c r="S811" s="5">
        <v>50</v>
      </c>
      <c r="T811" s="5">
        <v>79</v>
      </c>
      <c r="U811" s="5">
        <v>64</v>
      </c>
      <c r="V811" s="5">
        <f t="shared" si="122"/>
        <v>261</v>
      </c>
      <c r="W811" s="5">
        <f t="shared" si="123"/>
        <v>65.25</v>
      </c>
      <c r="X811" s="5">
        <v>57</v>
      </c>
      <c r="Y811" s="5">
        <v>90</v>
      </c>
      <c r="Z811" s="5">
        <v>46</v>
      </c>
      <c r="AA811" s="5">
        <v>60</v>
      </c>
      <c r="AB811" s="5">
        <f t="shared" si="124"/>
        <v>253</v>
      </c>
      <c r="AC811" s="5">
        <f t="shared" si="125"/>
        <v>63.25</v>
      </c>
      <c r="AD811" s="5">
        <v>53</v>
      </c>
      <c r="AE811" s="5">
        <v>50</v>
      </c>
      <c r="AF811" s="5">
        <v>52</v>
      </c>
      <c r="AG811" s="5">
        <v>55</v>
      </c>
      <c r="AH811" s="5">
        <f t="shared" si="126"/>
        <v>210</v>
      </c>
      <c r="AI811" s="5">
        <f t="shared" si="127"/>
        <v>52.5</v>
      </c>
      <c r="AJ811" s="5">
        <v>43</v>
      </c>
      <c r="AK811" s="5">
        <v>80</v>
      </c>
      <c r="AL811" s="5">
        <v>88</v>
      </c>
      <c r="AM811" s="5">
        <v>96</v>
      </c>
      <c r="AN811" s="5">
        <f t="shared" si="128"/>
        <v>307</v>
      </c>
      <c r="AO811" s="5">
        <f t="shared" si="129"/>
        <v>76.75</v>
      </c>
      <c r="AP811" s="73"/>
      <c r="AQ811" s="111">
        <f>AVERAGE(Table6[[#This Row],[CA1_Average]],Table6[[#This Row],[CA2_Average]],Table6[[#This Row],[MID_Average]],Table6[[#This Row],[CA3_Average]])</f>
        <v>64.4375</v>
      </c>
    </row>
    <row r="812" spans="1:43" ht="30">
      <c r="A812" s="99" t="s">
        <v>1629</v>
      </c>
      <c r="B812" s="82" t="s">
        <v>1630</v>
      </c>
      <c r="C812" s="4" t="s">
        <v>14</v>
      </c>
      <c r="D812" s="4" t="s">
        <v>4485</v>
      </c>
      <c r="E812" s="5">
        <v>11106237</v>
      </c>
      <c r="F812" s="5">
        <v>8930118678</v>
      </c>
      <c r="G812" s="83" t="s">
        <v>4486</v>
      </c>
      <c r="H812" s="6">
        <v>10</v>
      </c>
      <c r="I812" s="84">
        <v>300</v>
      </c>
      <c r="J812" s="79">
        <v>277</v>
      </c>
      <c r="K812" s="85">
        <v>0.92</v>
      </c>
      <c r="L812" s="11">
        <v>95000</v>
      </c>
      <c r="M812" s="5">
        <v>83107</v>
      </c>
      <c r="N812" s="12">
        <f t="shared" si="120"/>
        <v>83500</v>
      </c>
      <c r="O812" s="12">
        <f t="shared" si="121"/>
        <v>11500</v>
      </c>
      <c r="P812" s="4" t="s">
        <v>2080</v>
      </c>
      <c r="Q812" s="4" t="s">
        <v>2764</v>
      </c>
      <c r="R812" s="5">
        <v>81</v>
      </c>
      <c r="S812" s="5">
        <v>97</v>
      </c>
      <c r="T812" s="5">
        <v>82</v>
      </c>
      <c r="U812" s="5">
        <v>99</v>
      </c>
      <c r="V812" s="5">
        <f t="shared" si="122"/>
        <v>359</v>
      </c>
      <c r="W812" s="5">
        <f t="shared" si="123"/>
        <v>89.75</v>
      </c>
      <c r="X812" s="5">
        <v>72</v>
      </c>
      <c r="Y812" s="5">
        <v>99</v>
      </c>
      <c r="Z812" s="5">
        <v>37</v>
      </c>
      <c r="AA812" s="5">
        <v>88</v>
      </c>
      <c r="AB812" s="5">
        <f t="shared" si="124"/>
        <v>296</v>
      </c>
      <c r="AC812" s="5">
        <f t="shared" si="125"/>
        <v>74</v>
      </c>
      <c r="AD812" s="5">
        <v>56</v>
      </c>
      <c r="AE812" s="5">
        <v>66</v>
      </c>
      <c r="AF812" s="5">
        <v>43</v>
      </c>
      <c r="AG812" s="5">
        <v>36</v>
      </c>
      <c r="AH812" s="5">
        <f t="shared" si="126"/>
        <v>201</v>
      </c>
      <c r="AI812" s="5">
        <f t="shared" si="127"/>
        <v>50.25</v>
      </c>
      <c r="AJ812" s="5">
        <v>48</v>
      </c>
      <c r="AK812" s="5">
        <v>51</v>
      </c>
      <c r="AL812" s="5">
        <v>89</v>
      </c>
      <c r="AM812" s="5">
        <v>57</v>
      </c>
      <c r="AN812" s="5">
        <f t="shared" si="128"/>
        <v>245</v>
      </c>
      <c r="AO812" s="5">
        <f t="shared" si="129"/>
        <v>61.25</v>
      </c>
      <c r="AP812" s="73"/>
      <c r="AQ812" s="111">
        <f>AVERAGE(Table6[[#This Row],[CA1_Average]],Table6[[#This Row],[CA2_Average]],Table6[[#This Row],[MID_Average]],Table6[[#This Row],[CA3_Average]])</f>
        <v>68.8125</v>
      </c>
    </row>
    <row r="813" spans="1:43" ht="30">
      <c r="A813" s="99" t="s">
        <v>1631</v>
      </c>
      <c r="B813" s="82" t="s">
        <v>1632</v>
      </c>
      <c r="C813" s="4" t="s">
        <v>14</v>
      </c>
      <c r="D813" s="4" t="s">
        <v>4487</v>
      </c>
      <c r="E813" s="5">
        <v>11102476</v>
      </c>
      <c r="F813" s="5">
        <v>8951052400</v>
      </c>
      <c r="G813" s="83" t="s">
        <v>4488</v>
      </c>
      <c r="H813" s="6">
        <v>10</v>
      </c>
      <c r="I813" s="84">
        <v>300</v>
      </c>
      <c r="J813" s="79">
        <v>214</v>
      </c>
      <c r="K813" s="85">
        <v>0.71</v>
      </c>
      <c r="L813" s="11">
        <v>95000</v>
      </c>
      <c r="M813" s="5">
        <v>83215</v>
      </c>
      <c r="N813" s="12">
        <f t="shared" si="120"/>
        <v>83500</v>
      </c>
      <c r="O813" s="12">
        <f t="shared" si="121"/>
        <v>11500</v>
      </c>
      <c r="P813" s="4" t="s">
        <v>1852</v>
      </c>
      <c r="Q813" s="4" t="s">
        <v>2765</v>
      </c>
      <c r="R813" s="5">
        <v>71</v>
      </c>
      <c r="S813" s="5">
        <v>98</v>
      </c>
      <c r="T813" s="5">
        <v>51</v>
      </c>
      <c r="U813" s="5">
        <v>67</v>
      </c>
      <c r="V813" s="5">
        <f t="shared" si="122"/>
        <v>287</v>
      </c>
      <c r="W813" s="5">
        <f t="shared" si="123"/>
        <v>71.75</v>
      </c>
      <c r="X813" s="5">
        <v>68</v>
      </c>
      <c r="Y813" s="5">
        <v>45</v>
      </c>
      <c r="Z813" s="5">
        <v>51</v>
      </c>
      <c r="AA813" s="5">
        <v>39</v>
      </c>
      <c r="AB813" s="5">
        <f t="shared" si="124"/>
        <v>203</v>
      </c>
      <c r="AC813" s="5">
        <f t="shared" si="125"/>
        <v>50.75</v>
      </c>
      <c r="AD813" s="5">
        <v>65</v>
      </c>
      <c r="AE813" s="5">
        <v>95</v>
      </c>
      <c r="AF813" s="5">
        <v>81</v>
      </c>
      <c r="AG813" s="5">
        <v>92</v>
      </c>
      <c r="AH813" s="5">
        <f t="shared" si="126"/>
        <v>333</v>
      </c>
      <c r="AI813" s="5">
        <f t="shared" si="127"/>
        <v>83.25</v>
      </c>
      <c r="AJ813" s="5">
        <v>56</v>
      </c>
      <c r="AK813" s="5">
        <v>96</v>
      </c>
      <c r="AL813" s="5">
        <v>50</v>
      </c>
      <c r="AM813" s="5">
        <v>91</v>
      </c>
      <c r="AN813" s="5">
        <f t="shared" si="128"/>
        <v>293</v>
      </c>
      <c r="AO813" s="5">
        <f t="shared" si="129"/>
        <v>73.25</v>
      </c>
      <c r="AP813" s="73"/>
      <c r="AQ813" s="111">
        <f>AVERAGE(Table6[[#This Row],[CA1_Average]],Table6[[#This Row],[CA2_Average]],Table6[[#This Row],[MID_Average]],Table6[[#This Row],[CA3_Average]])</f>
        <v>69.75</v>
      </c>
    </row>
    <row r="814" spans="1:43" ht="30">
      <c r="A814" s="99" t="s">
        <v>1633</v>
      </c>
      <c r="B814" s="82" t="s">
        <v>1634</v>
      </c>
      <c r="C814" s="4" t="s">
        <v>14</v>
      </c>
      <c r="D814" s="4" t="s">
        <v>4489</v>
      </c>
      <c r="E814" s="5">
        <v>11103556</v>
      </c>
      <c r="F814" s="5">
        <v>8957639579</v>
      </c>
      <c r="G814" s="83" t="s">
        <v>4490</v>
      </c>
      <c r="H814" s="6">
        <v>10</v>
      </c>
      <c r="I814" s="84">
        <v>300</v>
      </c>
      <c r="J814" s="79">
        <v>201</v>
      </c>
      <c r="K814" s="85">
        <v>0.67</v>
      </c>
      <c r="L814" s="11">
        <v>95000</v>
      </c>
      <c r="M814" s="5">
        <v>82525</v>
      </c>
      <c r="N814" s="12">
        <f t="shared" si="120"/>
        <v>83000</v>
      </c>
      <c r="O814" s="12">
        <f t="shared" si="121"/>
        <v>12000</v>
      </c>
      <c r="P814" s="4" t="s">
        <v>2045</v>
      </c>
      <c r="Q814" s="4" t="s">
        <v>2766</v>
      </c>
      <c r="R814" s="5">
        <v>84</v>
      </c>
      <c r="S814" s="5">
        <v>84</v>
      </c>
      <c r="T814" s="5">
        <v>42</v>
      </c>
      <c r="U814" s="5">
        <v>81</v>
      </c>
      <c r="V814" s="5">
        <f t="shared" si="122"/>
        <v>291</v>
      </c>
      <c r="W814" s="5">
        <f t="shared" si="123"/>
        <v>72.75</v>
      </c>
      <c r="X814" s="5">
        <v>49</v>
      </c>
      <c r="Y814" s="5">
        <v>97</v>
      </c>
      <c r="Z814" s="5">
        <v>52</v>
      </c>
      <c r="AA814" s="5">
        <v>88</v>
      </c>
      <c r="AB814" s="5">
        <f t="shared" si="124"/>
        <v>286</v>
      </c>
      <c r="AC814" s="5">
        <f t="shared" si="125"/>
        <v>71.5</v>
      </c>
      <c r="AD814" s="5">
        <v>68</v>
      </c>
      <c r="AE814" s="5">
        <v>92</v>
      </c>
      <c r="AF814" s="5">
        <v>97</v>
      </c>
      <c r="AG814" s="5">
        <v>42</v>
      </c>
      <c r="AH814" s="5">
        <f t="shared" si="126"/>
        <v>299</v>
      </c>
      <c r="AI814" s="5">
        <f t="shared" si="127"/>
        <v>74.75</v>
      </c>
      <c r="AJ814" s="5">
        <v>53</v>
      </c>
      <c r="AK814" s="5">
        <v>77</v>
      </c>
      <c r="AL814" s="5">
        <v>47</v>
      </c>
      <c r="AM814" s="5">
        <v>84</v>
      </c>
      <c r="AN814" s="5">
        <f t="shared" si="128"/>
        <v>261</v>
      </c>
      <c r="AO814" s="5">
        <f t="shared" si="129"/>
        <v>65.25</v>
      </c>
      <c r="AP814" s="73"/>
      <c r="AQ814" s="111">
        <f>AVERAGE(Table6[[#This Row],[CA1_Average]],Table6[[#This Row],[CA2_Average]],Table6[[#This Row],[MID_Average]],Table6[[#This Row],[CA3_Average]])</f>
        <v>71.0625</v>
      </c>
    </row>
    <row r="815" spans="1:43" ht="30">
      <c r="A815" s="99" t="s">
        <v>1635</v>
      </c>
      <c r="B815" s="82" t="s">
        <v>1636</v>
      </c>
      <c r="C815" s="4" t="s">
        <v>14</v>
      </c>
      <c r="D815" s="4" t="s">
        <v>4491</v>
      </c>
      <c r="E815" s="5">
        <v>11102193</v>
      </c>
      <c r="F815" s="5">
        <v>8980246945</v>
      </c>
      <c r="G815" s="83" t="s">
        <v>4492</v>
      </c>
      <c r="H815" s="6">
        <v>10</v>
      </c>
      <c r="I815" s="84">
        <v>300</v>
      </c>
      <c r="J815" s="79">
        <v>261</v>
      </c>
      <c r="K815" s="85">
        <v>0.87</v>
      </c>
      <c r="L815" s="11">
        <v>95000</v>
      </c>
      <c r="M815" s="5">
        <v>94417</v>
      </c>
      <c r="N815" s="12">
        <f t="shared" si="120"/>
        <v>94500</v>
      </c>
      <c r="O815" s="12">
        <f t="shared" si="121"/>
        <v>500</v>
      </c>
      <c r="P815" s="4" t="s">
        <v>1854</v>
      </c>
      <c r="Q815" s="4" t="s">
        <v>2767</v>
      </c>
      <c r="R815" s="5">
        <v>76</v>
      </c>
      <c r="S815" s="5">
        <v>92</v>
      </c>
      <c r="T815" s="5">
        <v>62</v>
      </c>
      <c r="U815" s="5">
        <v>41</v>
      </c>
      <c r="V815" s="5">
        <f t="shared" si="122"/>
        <v>271</v>
      </c>
      <c r="W815" s="5">
        <f t="shared" si="123"/>
        <v>67.75</v>
      </c>
      <c r="X815" s="5">
        <v>62</v>
      </c>
      <c r="Y815" s="5">
        <v>66</v>
      </c>
      <c r="Z815" s="5">
        <v>74</v>
      </c>
      <c r="AA815" s="5">
        <v>95</v>
      </c>
      <c r="AB815" s="5">
        <f t="shared" si="124"/>
        <v>297</v>
      </c>
      <c r="AC815" s="5">
        <f t="shared" si="125"/>
        <v>74.25</v>
      </c>
      <c r="AD815" s="5">
        <v>89</v>
      </c>
      <c r="AE815" s="5">
        <v>46</v>
      </c>
      <c r="AF815" s="5">
        <v>58</v>
      </c>
      <c r="AG815" s="5">
        <v>51</v>
      </c>
      <c r="AH815" s="5">
        <f t="shared" si="126"/>
        <v>244</v>
      </c>
      <c r="AI815" s="5">
        <f t="shared" si="127"/>
        <v>61</v>
      </c>
      <c r="AJ815" s="5">
        <v>94</v>
      </c>
      <c r="AK815" s="5">
        <v>48</v>
      </c>
      <c r="AL815" s="5">
        <v>46</v>
      </c>
      <c r="AM815" s="5">
        <v>83</v>
      </c>
      <c r="AN815" s="5">
        <f t="shared" si="128"/>
        <v>271</v>
      </c>
      <c r="AO815" s="5">
        <f t="shared" si="129"/>
        <v>67.75</v>
      </c>
      <c r="AP815" s="73"/>
      <c r="AQ815" s="111">
        <f>AVERAGE(Table6[[#This Row],[CA1_Average]],Table6[[#This Row],[CA2_Average]],Table6[[#This Row],[MID_Average]],Table6[[#This Row],[CA3_Average]])</f>
        <v>67.6875</v>
      </c>
    </row>
    <row r="816" spans="1:43" ht="30">
      <c r="A816" s="99" t="s">
        <v>1637</v>
      </c>
      <c r="B816" s="82" t="s">
        <v>1638</v>
      </c>
      <c r="C816" s="4" t="s">
        <v>14</v>
      </c>
      <c r="D816" s="4" t="s">
        <v>4493</v>
      </c>
      <c r="E816" s="5">
        <v>11104633</v>
      </c>
      <c r="F816" s="5">
        <v>8988952053</v>
      </c>
      <c r="G816" s="83" t="s">
        <v>4494</v>
      </c>
      <c r="H816" s="6">
        <v>10</v>
      </c>
      <c r="I816" s="84">
        <v>300</v>
      </c>
      <c r="J816" s="79">
        <v>294</v>
      </c>
      <c r="K816" s="85">
        <v>0.98</v>
      </c>
      <c r="L816" s="11">
        <v>95000</v>
      </c>
      <c r="M816" s="5">
        <v>84198</v>
      </c>
      <c r="N816" s="12">
        <f t="shared" si="120"/>
        <v>84500</v>
      </c>
      <c r="O816" s="12">
        <f t="shared" si="121"/>
        <v>10500</v>
      </c>
      <c r="P816" s="4" t="s">
        <v>1856</v>
      </c>
      <c r="Q816" s="4" t="s">
        <v>2768</v>
      </c>
      <c r="R816" s="5">
        <v>62</v>
      </c>
      <c r="S816" s="5">
        <v>46</v>
      </c>
      <c r="T816" s="5">
        <v>95</v>
      </c>
      <c r="U816" s="5">
        <v>83</v>
      </c>
      <c r="V816" s="5">
        <f t="shared" si="122"/>
        <v>286</v>
      </c>
      <c r="W816" s="5">
        <f t="shared" si="123"/>
        <v>71.5</v>
      </c>
      <c r="X816" s="5">
        <v>62</v>
      </c>
      <c r="Y816" s="5">
        <v>49</v>
      </c>
      <c r="Z816" s="5">
        <v>37</v>
      </c>
      <c r="AA816" s="5">
        <v>38</v>
      </c>
      <c r="AB816" s="5">
        <f t="shared" si="124"/>
        <v>186</v>
      </c>
      <c r="AC816" s="5">
        <f t="shared" si="125"/>
        <v>46.5</v>
      </c>
      <c r="AD816" s="5">
        <v>70</v>
      </c>
      <c r="AE816" s="5">
        <v>76</v>
      </c>
      <c r="AF816" s="5">
        <v>43</v>
      </c>
      <c r="AG816" s="5">
        <v>38</v>
      </c>
      <c r="AH816" s="5">
        <f t="shared" si="126"/>
        <v>227</v>
      </c>
      <c r="AI816" s="5">
        <f t="shared" si="127"/>
        <v>56.75</v>
      </c>
      <c r="AJ816" s="5">
        <v>65</v>
      </c>
      <c r="AK816" s="5">
        <v>74</v>
      </c>
      <c r="AL816" s="5">
        <v>36</v>
      </c>
      <c r="AM816" s="5">
        <v>99</v>
      </c>
      <c r="AN816" s="5">
        <f t="shared" si="128"/>
        <v>274</v>
      </c>
      <c r="AO816" s="5">
        <f t="shared" si="129"/>
        <v>68.5</v>
      </c>
      <c r="AP816" s="73"/>
      <c r="AQ816" s="111">
        <f>AVERAGE(Table6[[#This Row],[CA1_Average]],Table6[[#This Row],[CA2_Average]],Table6[[#This Row],[MID_Average]],Table6[[#This Row],[CA3_Average]])</f>
        <v>60.8125</v>
      </c>
    </row>
    <row r="817" spans="1:43" ht="30">
      <c r="A817" s="99" t="s">
        <v>1639</v>
      </c>
      <c r="B817" s="82" t="s">
        <v>1640</v>
      </c>
      <c r="C817" s="4" t="s">
        <v>11</v>
      </c>
      <c r="D817" s="4" t="s">
        <v>4495</v>
      </c>
      <c r="E817" s="5">
        <v>11102069</v>
      </c>
      <c r="F817" s="5">
        <v>8996621383</v>
      </c>
      <c r="G817" s="83" t="s">
        <v>4496</v>
      </c>
      <c r="H817" s="6">
        <v>10</v>
      </c>
      <c r="I817" s="84">
        <v>300</v>
      </c>
      <c r="J817" s="79">
        <v>193</v>
      </c>
      <c r="K817" s="85">
        <v>0.64</v>
      </c>
      <c r="L817" s="11">
        <v>95000</v>
      </c>
      <c r="M817" s="5">
        <v>87855</v>
      </c>
      <c r="N817" s="12">
        <f t="shared" si="120"/>
        <v>88000</v>
      </c>
      <c r="O817" s="12">
        <f t="shared" si="121"/>
        <v>7000</v>
      </c>
      <c r="P817" s="4" t="s">
        <v>1988</v>
      </c>
      <c r="Q817" s="4" t="s">
        <v>2769</v>
      </c>
      <c r="R817" s="5">
        <v>98</v>
      </c>
      <c r="S817" s="5">
        <v>42</v>
      </c>
      <c r="T817" s="5">
        <v>46</v>
      </c>
      <c r="U817" s="5">
        <v>99</v>
      </c>
      <c r="V817" s="5">
        <f t="shared" si="122"/>
        <v>285</v>
      </c>
      <c r="W817" s="5">
        <f t="shared" si="123"/>
        <v>71.25</v>
      </c>
      <c r="X817" s="5">
        <v>87</v>
      </c>
      <c r="Y817" s="5">
        <v>80</v>
      </c>
      <c r="Z817" s="5">
        <v>98</v>
      </c>
      <c r="AA817" s="5">
        <v>86</v>
      </c>
      <c r="AB817" s="5">
        <f t="shared" si="124"/>
        <v>351</v>
      </c>
      <c r="AC817" s="5">
        <f t="shared" si="125"/>
        <v>87.75</v>
      </c>
      <c r="AD817" s="5">
        <v>76</v>
      </c>
      <c r="AE817" s="5">
        <v>77</v>
      </c>
      <c r="AF817" s="5">
        <v>58</v>
      </c>
      <c r="AG817" s="5">
        <v>40</v>
      </c>
      <c r="AH817" s="5">
        <f t="shared" si="126"/>
        <v>251</v>
      </c>
      <c r="AI817" s="5">
        <f t="shared" si="127"/>
        <v>62.75</v>
      </c>
      <c r="AJ817" s="5">
        <v>95</v>
      </c>
      <c r="AK817" s="5">
        <v>43</v>
      </c>
      <c r="AL817" s="5">
        <v>95</v>
      </c>
      <c r="AM817" s="5">
        <v>80</v>
      </c>
      <c r="AN817" s="5">
        <f t="shared" si="128"/>
        <v>313</v>
      </c>
      <c r="AO817" s="5">
        <f t="shared" si="129"/>
        <v>78.25</v>
      </c>
      <c r="AP817" s="73"/>
      <c r="AQ817" s="111">
        <f>AVERAGE(Table6[[#This Row],[CA1_Average]],Table6[[#This Row],[CA2_Average]],Table6[[#This Row],[MID_Average]],Table6[[#This Row],[CA3_Average]])</f>
        <v>75</v>
      </c>
    </row>
    <row r="818" spans="1:43" ht="30">
      <c r="A818" s="99" t="s">
        <v>1641</v>
      </c>
      <c r="B818" s="82" t="s">
        <v>1642</v>
      </c>
      <c r="C818" s="4" t="s">
        <v>11</v>
      </c>
      <c r="D818" s="4" t="s">
        <v>4497</v>
      </c>
      <c r="E818" s="5">
        <v>11109572</v>
      </c>
      <c r="F818" s="5">
        <v>9011668476</v>
      </c>
      <c r="G818" s="83" t="s">
        <v>4498</v>
      </c>
      <c r="H818" s="6">
        <v>10</v>
      </c>
      <c r="I818" s="84">
        <v>300</v>
      </c>
      <c r="J818" s="79">
        <v>295</v>
      </c>
      <c r="K818" s="85">
        <v>0.98</v>
      </c>
      <c r="L818" s="11">
        <v>95000</v>
      </c>
      <c r="M818" s="5">
        <v>93571</v>
      </c>
      <c r="N818" s="12">
        <f t="shared" si="120"/>
        <v>94000</v>
      </c>
      <c r="O818" s="12">
        <f t="shared" si="121"/>
        <v>1000</v>
      </c>
      <c r="P818" s="4" t="s">
        <v>2209</v>
      </c>
      <c r="Q818" s="4" t="s">
        <v>2770</v>
      </c>
      <c r="R818" s="5">
        <v>43</v>
      </c>
      <c r="S818" s="5">
        <v>60</v>
      </c>
      <c r="T818" s="5">
        <v>88</v>
      </c>
      <c r="U818" s="5">
        <v>61</v>
      </c>
      <c r="V818" s="5">
        <f t="shared" si="122"/>
        <v>252</v>
      </c>
      <c r="W818" s="5">
        <f t="shared" si="123"/>
        <v>63</v>
      </c>
      <c r="X818" s="5">
        <v>99</v>
      </c>
      <c r="Y818" s="5">
        <v>47</v>
      </c>
      <c r="Z818" s="5">
        <v>99</v>
      </c>
      <c r="AA818" s="5">
        <v>57</v>
      </c>
      <c r="AB818" s="5">
        <f t="shared" si="124"/>
        <v>302</v>
      </c>
      <c r="AC818" s="5">
        <f t="shared" si="125"/>
        <v>75.5</v>
      </c>
      <c r="AD818" s="5">
        <v>48</v>
      </c>
      <c r="AE818" s="5">
        <v>38</v>
      </c>
      <c r="AF818" s="5">
        <v>66</v>
      </c>
      <c r="AG818" s="5">
        <v>97</v>
      </c>
      <c r="AH818" s="5">
        <f t="shared" si="126"/>
        <v>249</v>
      </c>
      <c r="AI818" s="5">
        <f t="shared" si="127"/>
        <v>62.25</v>
      </c>
      <c r="AJ818" s="5">
        <v>35</v>
      </c>
      <c r="AK818" s="5">
        <v>86</v>
      </c>
      <c r="AL818" s="5">
        <v>66</v>
      </c>
      <c r="AM818" s="5">
        <v>84</v>
      </c>
      <c r="AN818" s="5">
        <f t="shared" si="128"/>
        <v>271</v>
      </c>
      <c r="AO818" s="5">
        <f t="shared" si="129"/>
        <v>67.75</v>
      </c>
      <c r="AP818" s="73"/>
      <c r="AQ818" s="111">
        <f>AVERAGE(Table6[[#This Row],[CA1_Average]],Table6[[#This Row],[CA2_Average]],Table6[[#This Row],[MID_Average]],Table6[[#This Row],[CA3_Average]])</f>
        <v>67.125</v>
      </c>
    </row>
    <row r="819" spans="1:43" ht="30">
      <c r="A819" s="99" t="s">
        <v>1643</v>
      </c>
      <c r="B819" s="82" t="s">
        <v>1644</v>
      </c>
      <c r="C819" s="4" t="s">
        <v>11</v>
      </c>
      <c r="D819" s="4" t="s">
        <v>4499</v>
      </c>
      <c r="E819" s="5">
        <v>11107962</v>
      </c>
      <c r="F819" s="5">
        <v>9024203219</v>
      </c>
      <c r="G819" s="83" t="s">
        <v>4500</v>
      </c>
      <c r="H819" s="6">
        <v>10</v>
      </c>
      <c r="I819" s="84">
        <v>300</v>
      </c>
      <c r="J819" s="79">
        <v>198</v>
      </c>
      <c r="K819" s="85">
        <v>0.66</v>
      </c>
      <c r="L819" s="11">
        <v>95000</v>
      </c>
      <c r="M819" s="5">
        <v>88528</v>
      </c>
      <c r="N819" s="12">
        <f t="shared" si="120"/>
        <v>89000</v>
      </c>
      <c r="O819" s="12">
        <f t="shared" si="121"/>
        <v>6000</v>
      </c>
      <c r="P819" s="4" t="s">
        <v>2518</v>
      </c>
      <c r="Q819" s="4" t="s">
        <v>2771</v>
      </c>
      <c r="R819" s="5">
        <v>90</v>
      </c>
      <c r="S819" s="5">
        <v>39</v>
      </c>
      <c r="T819" s="5">
        <v>75</v>
      </c>
      <c r="U819" s="5">
        <v>66</v>
      </c>
      <c r="V819" s="5">
        <f t="shared" si="122"/>
        <v>270</v>
      </c>
      <c r="W819" s="5">
        <f t="shared" si="123"/>
        <v>67.5</v>
      </c>
      <c r="X819" s="5">
        <v>48</v>
      </c>
      <c r="Y819" s="5">
        <v>93</v>
      </c>
      <c r="Z819" s="5">
        <v>70</v>
      </c>
      <c r="AA819" s="5">
        <v>43</v>
      </c>
      <c r="AB819" s="5">
        <f t="shared" si="124"/>
        <v>254</v>
      </c>
      <c r="AC819" s="5">
        <f t="shared" si="125"/>
        <v>63.5</v>
      </c>
      <c r="AD819" s="5">
        <v>94</v>
      </c>
      <c r="AE819" s="5">
        <v>50</v>
      </c>
      <c r="AF819" s="5">
        <v>74</v>
      </c>
      <c r="AG819" s="5">
        <v>43</v>
      </c>
      <c r="AH819" s="5">
        <f t="shared" si="126"/>
        <v>261</v>
      </c>
      <c r="AI819" s="5">
        <f t="shared" si="127"/>
        <v>65.25</v>
      </c>
      <c r="AJ819" s="5">
        <v>77</v>
      </c>
      <c r="AK819" s="5">
        <v>83</v>
      </c>
      <c r="AL819" s="5">
        <v>84</v>
      </c>
      <c r="AM819" s="5">
        <v>60</v>
      </c>
      <c r="AN819" s="5">
        <f t="shared" si="128"/>
        <v>304</v>
      </c>
      <c r="AO819" s="5">
        <f t="shared" si="129"/>
        <v>76</v>
      </c>
      <c r="AP819" s="73"/>
      <c r="AQ819" s="111">
        <f>AVERAGE(Table6[[#This Row],[CA1_Average]],Table6[[#This Row],[CA2_Average]],Table6[[#This Row],[MID_Average]],Table6[[#This Row],[CA3_Average]])</f>
        <v>68.0625</v>
      </c>
    </row>
    <row r="820" spans="1:43" ht="30">
      <c r="A820" s="99" t="s">
        <v>1645</v>
      </c>
      <c r="B820" s="82" t="s">
        <v>1646</v>
      </c>
      <c r="C820" s="4" t="s">
        <v>11</v>
      </c>
      <c r="D820" s="4" t="s">
        <v>4501</v>
      </c>
      <c r="E820" s="5">
        <v>11104979</v>
      </c>
      <c r="F820" s="5">
        <v>9025277386</v>
      </c>
      <c r="G820" s="83" t="s">
        <v>4502</v>
      </c>
      <c r="H820" s="6">
        <v>10</v>
      </c>
      <c r="I820" s="84">
        <v>300</v>
      </c>
      <c r="J820" s="79">
        <v>282</v>
      </c>
      <c r="K820" s="85">
        <v>0.94</v>
      </c>
      <c r="L820" s="11">
        <v>95000</v>
      </c>
      <c r="M820" s="5">
        <v>85114</v>
      </c>
      <c r="N820" s="12">
        <f t="shared" si="120"/>
        <v>85500</v>
      </c>
      <c r="O820" s="12">
        <f t="shared" si="121"/>
        <v>9500</v>
      </c>
      <c r="P820" s="4" t="s">
        <v>1951</v>
      </c>
      <c r="Q820" s="4" t="s">
        <v>2772</v>
      </c>
      <c r="R820" s="5">
        <v>36</v>
      </c>
      <c r="S820" s="5">
        <v>38</v>
      </c>
      <c r="T820" s="5">
        <v>99</v>
      </c>
      <c r="U820" s="5">
        <v>58</v>
      </c>
      <c r="V820" s="5">
        <f t="shared" si="122"/>
        <v>231</v>
      </c>
      <c r="W820" s="5">
        <f t="shared" si="123"/>
        <v>57.75</v>
      </c>
      <c r="X820" s="5">
        <v>99</v>
      </c>
      <c r="Y820" s="5">
        <v>85</v>
      </c>
      <c r="Z820" s="5">
        <v>59</v>
      </c>
      <c r="AA820" s="5">
        <v>88</v>
      </c>
      <c r="AB820" s="5">
        <f t="shared" si="124"/>
        <v>331</v>
      </c>
      <c r="AC820" s="5">
        <f t="shared" si="125"/>
        <v>82.75</v>
      </c>
      <c r="AD820" s="5">
        <v>98</v>
      </c>
      <c r="AE820" s="5">
        <v>51</v>
      </c>
      <c r="AF820" s="5">
        <v>58</v>
      </c>
      <c r="AG820" s="5">
        <v>49</v>
      </c>
      <c r="AH820" s="5">
        <f t="shared" si="126"/>
        <v>256</v>
      </c>
      <c r="AI820" s="5">
        <f t="shared" si="127"/>
        <v>64</v>
      </c>
      <c r="AJ820" s="5">
        <v>47</v>
      </c>
      <c r="AK820" s="5">
        <v>67</v>
      </c>
      <c r="AL820" s="5">
        <v>41</v>
      </c>
      <c r="AM820" s="5">
        <v>36</v>
      </c>
      <c r="AN820" s="5">
        <f t="shared" si="128"/>
        <v>191</v>
      </c>
      <c r="AO820" s="5">
        <f t="shared" si="129"/>
        <v>47.75</v>
      </c>
      <c r="AP820" s="73"/>
      <c r="AQ820" s="111">
        <f>AVERAGE(Table6[[#This Row],[CA1_Average]],Table6[[#This Row],[CA2_Average]],Table6[[#This Row],[MID_Average]],Table6[[#This Row],[CA3_Average]])</f>
        <v>63.0625</v>
      </c>
    </row>
    <row r="821" spans="1:43" ht="30">
      <c r="A821" s="99" t="s">
        <v>1647</v>
      </c>
      <c r="B821" s="82" t="s">
        <v>1648</v>
      </c>
      <c r="C821" s="4" t="s">
        <v>14</v>
      </c>
      <c r="D821" s="4" t="s">
        <v>4503</v>
      </c>
      <c r="E821" s="5">
        <v>11107510</v>
      </c>
      <c r="F821" s="5">
        <v>9038486364</v>
      </c>
      <c r="G821" s="83" t="s">
        <v>4504</v>
      </c>
      <c r="H821" s="6">
        <v>10</v>
      </c>
      <c r="I821" s="84">
        <v>300</v>
      </c>
      <c r="J821" s="79">
        <v>256</v>
      </c>
      <c r="K821" s="85">
        <v>0.85</v>
      </c>
      <c r="L821" s="11">
        <v>95000</v>
      </c>
      <c r="M821" s="5">
        <v>88758</v>
      </c>
      <c r="N821" s="12">
        <f t="shared" si="120"/>
        <v>89000</v>
      </c>
      <c r="O821" s="12">
        <f t="shared" si="121"/>
        <v>6000</v>
      </c>
      <c r="P821" s="4" t="s">
        <v>1953</v>
      </c>
      <c r="Q821" s="4" t="s">
        <v>2773</v>
      </c>
      <c r="R821" s="5">
        <v>43</v>
      </c>
      <c r="S821" s="5">
        <v>81</v>
      </c>
      <c r="T821" s="5">
        <v>72</v>
      </c>
      <c r="U821" s="5">
        <v>52</v>
      </c>
      <c r="V821" s="5">
        <f t="shared" si="122"/>
        <v>248</v>
      </c>
      <c r="W821" s="5">
        <f t="shared" si="123"/>
        <v>62</v>
      </c>
      <c r="X821" s="5">
        <v>85</v>
      </c>
      <c r="Y821" s="5">
        <v>61</v>
      </c>
      <c r="Z821" s="5">
        <v>76</v>
      </c>
      <c r="AA821" s="5">
        <v>99</v>
      </c>
      <c r="AB821" s="5">
        <f t="shared" si="124"/>
        <v>321</v>
      </c>
      <c r="AC821" s="5">
        <f t="shared" si="125"/>
        <v>80.25</v>
      </c>
      <c r="AD821" s="5">
        <v>59</v>
      </c>
      <c r="AE821" s="5">
        <v>77</v>
      </c>
      <c r="AF821" s="5">
        <v>83</v>
      </c>
      <c r="AG821" s="5">
        <v>86</v>
      </c>
      <c r="AH821" s="5">
        <f t="shared" si="126"/>
        <v>305</v>
      </c>
      <c r="AI821" s="5">
        <f t="shared" si="127"/>
        <v>76.25</v>
      </c>
      <c r="AJ821" s="5">
        <v>57</v>
      </c>
      <c r="AK821" s="5">
        <v>78</v>
      </c>
      <c r="AL821" s="5">
        <v>52</v>
      </c>
      <c r="AM821" s="5">
        <v>51</v>
      </c>
      <c r="AN821" s="5">
        <f t="shared" si="128"/>
        <v>238</v>
      </c>
      <c r="AO821" s="5">
        <f t="shared" si="129"/>
        <v>59.5</v>
      </c>
      <c r="AP821" s="73"/>
      <c r="AQ821" s="111">
        <f>AVERAGE(Table6[[#This Row],[CA1_Average]],Table6[[#This Row],[CA2_Average]],Table6[[#This Row],[MID_Average]],Table6[[#This Row],[CA3_Average]])</f>
        <v>69.5</v>
      </c>
    </row>
    <row r="822" spans="1:43" ht="30">
      <c r="A822" s="99" t="s">
        <v>1649</v>
      </c>
      <c r="B822" s="82" t="s">
        <v>1650</v>
      </c>
      <c r="C822" s="4" t="s">
        <v>11</v>
      </c>
      <c r="D822" s="4" t="s">
        <v>4505</v>
      </c>
      <c r="E822" s="5">
        <v>11108571</v>
      </c>
      <c r="F822" s="5">
        <v>9042388700</v>
      </c>
      <c r="G822" s="83" t="s">
        <v>4506</v>
      </c>
      <c r="H822" s="6">
        <v>10</v>
      </c>
      <c r="I822" s="84">
        <v>300</v>
      </c>
      <c r="J822" s="79">
        <v>225</v>
      </c>
      <c r="K822" s="85">
        <v>0.75</v>
      </c>
      <c r="L822" s="11">
        <v>95000</v>
      </c>
      <c r="M822" s="5">
        <v>85432</v>
      </c>
      <c r="N822" s="12">
        <f t="shared" si="120"/>
        <v>85500</v>
      </c>
      <c r="O822" s="12">
        <f t="shared" si="121"/>
        <v>9500</v>
      </c>
      <c r="P822" s="4" t="s">
        <v>1910</v>
      </c>
      <c r="Q822" s="4" t="s">
        <v>2774</v>
      </c>
      <c r="R822" s="5">
        <v>55</v>
      </c>
      <c r="S822" s="5">
        <v>75</v>
      </c>
      <c r="T822" s="5">
        <v>75</v>
      </c>
      <c r="U822" s="5">
        <v>96</v>
      </c>
      <c r="V822" s="5">
        <f t="shared" si="122"/>
        <v>301</v>
      </c>
      <c r="W822" s="5">
        <f t="shared" si="123"/>
        <v>75.25</v>
      </c>
      <c r="X822" s="5">
        <v>59</v>
      </c>
      <c r="Y822" s="5">
        <v>86</v>
      </c>
      <c r="Z822" s="5">
        <v>65</v>
      </c>
      <c r="AA822" s="5">
        <v>78</v>
      </c>
      <c r="AB822" s="5">
        <f t="shared" si="124"/>
        <v>288</v>
      </c>
      <c r="AC822" s="5">
        <f t="shared" si="125"/>
        <v>72</v>
      </c>
      <c r="AD822" s="5">
        <v>50</v>
      </c>
      <c r="AE822" s="5">
        <v>65</v>
      </c>
      <c r="AF822" s="5">
        <v>80</v>
      </c>
      <c r="AG822" s="5">
        <v>75</v>
      </c>
      <c r="AH822" s="5">
        <f t="shared" si="126"/>
        <v>270</v>
      </c>
      <c r="AI822" s="5">
        <f t="shared" si="127"/>
        <v>67.5</v>
      </c>
      <c r="AJ822" s="5">
        <v>83</v>
      </c>
      <c r="AK822" s="5">
        <v>60</v>
      </c>
      <c r="AL822" s="5">
        <v>63</v>
      </c>
      <c r="AM822" s="5">
        <v>50</v>
      </c>
      <c r="AN822" s="5">
        <f t="shared" si="128"/>
        <v>256</v>
      </c>
      <c r="AO822" s="5">
        <f t="shared" si="129"/>
        <v>64</v>
      </c>
      <c r="AP822" s="73"/>
      <c r="AQ822" s="111">
        <f>AVERAGE(Table6[[#This Row],[CA1_Average]],Table6[[#This Row],[CA2_Average]],Table6[[#This Row],[MID_Average]],Table6[[#This Row],[CA3_Average]])</f>
        <v>69.6875</v>
      </c>
    </row>
    <row r="823" spans="1:43" ht="30">
      <c r="A823" s="99" t="s">
        <v>1651</v>
      </c>
      <c r="B823" s="82" t="s">
        <v>1652</v>
      </c>
      <c r="C823" s="4" t="s">
        <v>11</v>
      </c>
      <c r="D823" s="4" t="s">
        <v>4507</v>
      </c>
      <c r="E823" s="5">
        <v>11102946</v>
      </c>
      <c r="F823" s="5">
        <v>9077885156</v>
      </c>
      <c r="G823" s="83" t="s">
        <v>4508</v>
      </c>
      <c r="H823" s="6">
        <v>10</v>
      </c>
      <c r="I823" s="84">
        <v>300</v>
      </c>
      <c r="J823" s="79">
        <v>204</v>
      </c>
      <c r="K823" s="85">
        <v>0.68</v>
      </c>
      <c r="L823" s="11">
        <v>95000</v>
      </c>
      <c r="M823" s="5">
        <v>86443</v>
      </c>
      <c r="N823" s="12">
        <f t="shared" si="120"/>
        <v>86500</v>
      </c>
      <c r="O823" s="12">
        <f t="shared" si="121"/>
        <v>8500</v>
      </c>
      <c r="P823" s="4" t="s">
        <v>1868</v>
      </c>
      <c r="Q823" s="4" t="s">
        <v>2775</v>
      </c>
      <c r="R823" s="5">
        <v>76</v>
      </c>
      <c r="S823" s="5">
        <v>84</v>
      </c>
      <c r="T823" s="5">
        <v>79</v>
      </c>
      <c r="U823" s="5">
        <v>48</v>
      </c>
      <c r="V823" s="5">
        <f t="shared" si="122"/>
        <v>287</v>
      </c>
      <c r="W823" s="5">
        <f t="shared" si="123"/>
        <v>71.75</v>
      </c>
      <c r="X823" s="5">
        <v>40</v>
      </c>
      <c r="Y823" s="5">
        <v>77</v>
      </c>
      <c r="Z823" s="5">
        <v>36</v>
      </c>
      <c r="AA823" s="5">
        <v>96</v>
      </c>
      <c r="AB823" s="5">
        <f t="shared" si="124"/>
        <v>249</v>
      </c>
      <c r="AC823" s="5">
        <f t="shared" si="125"/>
        <v>62.25</v>
      </c>
      <c r="AD823" s="5">
        <v>56</v>
      </c>
      <c r="AE823" s="5">
        <v>75</v>
      </c>
      <c r="AF823" s="5">
        <v>55</v>
      </c>
      <c r="AG823" s="5">
        <v>81</v>
      </c>
      <c r="AH823" s="5">
        <f t="shared" si="126"/>
        <v>267</v>
      </c>
      <c r="AI823" s="5">
        <f t="shared" si="127"/>
        <v>66.75</v>
      </c>
      <c r="AJ823" s="5">
        <v>39</v>
      </c>
      <c r="AK823" s="5">
        <v>71</v>
      </c>
      <c r="AL823" s="5">
        <v>70</v>
      </c>
      <c r="AM823" s="5">
        <v>58</v>
      </c>
      <c r="AN823" s="5">
        <f t="shared" si="128"/>
        <v>238</v>
      </c>
      <c r="AO823" s="5">
        <f t="shared" si="129"/>
        <v>59.5</v>
      </c>
      <c r="AP823" s="73"/>
      <c r="AQ823" s="111">
        <f>AVERAGE(Table6[[#This Row],[CA1_Average]],Table6[[#This Row],[CA2_Average]],Table6[[#This Row],[MID_Average]],Table6[[#This Row],[CA3_Average]])</f>
        <v>65.0625</v>
      </c>
    </row>
    <row r="824" spans="1:43" ht="30">
      <c r="A824" s="99" t="s">
        <v>1653</v>
      </c>
      <c r="B824" s="82" t="s">
        <v>1654</v>
      </c>
      <c r="C824" s="4" t="s">
        <v>14</v>
      </c>
      <c r="D824" s="4" t="s">
        <v>4509</v>
      </c>
      <c r="E824" s="5">
        <v>11109821</v>
      </c>
      <c r="F824" s="5">
        <v>9080835153</v>
      </c>
      <c r="G824" s="83" t="s">
        <v>4510</v>
      </c>
      <c r="H824" s="6">
        <v>10</v>
      </c>
      <c r="I824" s="84">
        <v>300</v>
      </c>
      <c r="J824" s="79">
        <v>284</v>
      </c>
      <c r="K824" s="85">
        <v>0.95</v>
      </c>
      <c r="L824" s="11">
        <v>95000</v>
      </c>
      <c r="M824" s="5">
        <v>81458</v>
      </c>
      <c r="N824" s="12">
        <f t="shared" si="120"/>
        <v>81500</v>
      </c>
      <c r="O824" s="12">
        <f t="shared" si="121"/>
        <v>13500</v>
      </c>
      <c r="P824" s="4" t="s">
        <v>1912</v>
      </c>
      <c r="Q824" s="4" t="s">
        <v>2776</v>
      </c>
      <c r="R824" s="5">
        <v>90</v>
      </c>
      <c r="S824" s="5">
        <v>89</v>
      </c>
      <c r="T824" s="5">
        <v>90</v>
      </c>
      <c r="U824" s="5">
        <v>48</v>
      </c>
      <c r="V824" s="5">
        <f t="shared" si="122"/>
        <v>317</v>
      </c>
      <c r="W824" s="5">
        <f t="shared" si="123"/>
        <v>79.25</v>
      </c>
      <c r="X824" s="5">
        <v>39</v>
      </c>
      <c r="Y824" s="5">
        <v>75</v>
      </c>
      <c r="Z824" s="5">
        <v>57</v>
      </c>
      <c r="AA824" s="5">
        <v>60</v>
      </c>
      <c r="AB824" s="5">
        <f t="shared" si="124"/>
        <v>231</v>
      </c>
      <c r="AC824" s="5">
        <f t="shared" si="125"/>
        <v>57.75</v>
      </c>
      <c r="AD824" s="5">
        <v>69</v>
      </c>
      <c r="AE824" s="5">
        <v>62</v>
      </c>
      <c r="AF824" s="5">
        <v>86</v>
      </c>
      <c r="AG824" s="5">
        <v>76</v>
      </c>
      <c r="AH824" s="5">
        <f t="shared" si="126"/>
        <v>293</v>
      </c>
      <c r="AI824" s="5">
        <f t="shared" si="127"/>
        <v>73.25</v>
      </c>
      <c r="AJ824" s="5">
        <v>77</v>
      </c>
      <c r="AK824" s="5">
        <v>85</v>
      </c>
      <c r="AL824" s="5">
        <v>66</v>
      </c>
      <c r="AM824" s="5">
        <v>80</v>
      </c>
      <c r="AN824" s="5">
        <f t="shared" si="128"/>
        <v>308</v>
      </c>
      <c r="AO824" s="5">
        <f t="shared" si="129"/>
        <v>77</v>
      </c>
      <c r="AP824" s="73"/>
      <c r="AQ824" s="111">
        <f>AVERAGE(Table6[[#This Row],[CA1_Average]],Table6[[#This Row],[CA2_Average]],Table6[[#This Row],[MID_Average]],Table6[[#This Row],[CA3_Average]])</f>
        <v>71.8125</v>
      </c>
    </row>
    <row r="825" spans="1:43" ht="30">
      <c r="A825" s="99" t="s">
        <v>1655</v>
      </c>
      <c r="B825" s="82" t="s">
        <v>1656</v>
      </c>
      <c r="C825" s="4" t="s">
        <v>11</v>
      </c>
      <c r="D825" s="4" t="s">
        <v>4511</v>
      </c>
      <c r="E825" s="5">
        <v>11109729</v>
      </c>
      <c r="F825" s="5">
        <v>9094156448</v>
      </c>
      <c r="G825" s="83" t="s">
        <v>4512</v>
      </c>
      <c r="H825" s="6">
        <v>10</v>
      </c>
      <c r="I825" s="84">
        <v>300</v>
      </c>
      <c r="J825" s="79">
        <v>252</v>
      </c>
      <c r="K825" s="85">
        <v>0.84</v>
      </c>
      <c r="L825" s="11">
        <v>95000</v>
      </c>
      <c r="M825" s="5">
        <v>87276</v>
      </c>
      <c r="N825" s="12">
        <f t="shared" si="120"/>
        <v>87500</v>
      </c>
      <c r="O825" s="12">
        <f t="shared" si="121"/>
        <v>7500</v>
      </c>
      <c r="P825" s="4" t="s">
        <v>2186</v>
      </c>
      <c r="Q825" s="4" t="s">
        <v>2777</v>
      </c>
      <c r="R825" s="5">
        <v>84</v>
      </c>
      <c r="S825" s="5">
        <v>65</v>
      </c>
      <c r="T825" s="5">
        <v>98</v>
      </c>
      <c r="U825" s="5">
        <v>83</v>
      </c>
      <c r="V825" s="5">
        <f t="shared" si="122"/>
        <v>330</v>
      </c>
      <c r="W825" s="5">
        <f t="shared" si="123"/>
        <v>82.5</v>
      </c>
      <c r="X825" s="5">
        <v>81</v>
      </c>
      <c r="Y825" s="5">
        <v>78</v>
      </c>
      <c r="Z825" s="5">
        <v>68</v>
      </c>
      <c r="AA825" s="5">
        <v>94</v>
      </c>
      <c r="AB825" s="5">
        <f t="shared" si="124"/>
        <v>321</v>
      </c>
      <c r="AC825" s="5">
        <f t="shared" si="125"/>
        <v>80.25</v>
      </c>
      <c r="AD825" s="5">
        <v>93</v>
      </c>
      <c r="AE825" s="5">
        <v>91</v>
      </c>
      <c r="AF825" s="5">
        <v>98</v>
      </c>
      <c r="AG825" s="5">
        <v>63</v>
      </c>
      <c r="AH825" s="5">
        <f t="shared" si="126"/>
        <v>345</v>
      </c>
      <c r="AI825" s="5">
        <f t="shared" si="127"/>
        <v>86.25</v>
      </c>
      <c r="AJ825" s="5">
        <v>62</v>
      </c>
      <c r="AK825" s="5">
        <v>95</v>
      </c>
      <c r="AL825" s="5">
        <v>50</v>
      </c>
      <c r="AM825" s="5">
        <v>71</v>
      </c>
      <c r="AN825" s="5">
        <f t="shared" si="128"/>
        <v>278</v>
      </c>
      <c r="AO825" s="5">
        <f t="shared" si="129"/>
        <v>69.5</v>
      </c>
      <c r="AP825" s="73"/>
      <c r="AQ825" s="111">
        <f>AVERAGE(Table6[[#This Row],[CA1_Average]],Table6[[#This Row],[CA2_Average]],Table6[[#This Row],[MID_Average]],Table6[[#This Row],[CA3_Average]])</f>
        <v>79.625</v>
      </c>
    </row>
    <row r="826" spans="1:43" ht="30">
      <c r="A826" s="99" t="s">
        <v>1657</v>
      </c>
      <c r="B826" s="82" t="s">
        <v>1658</v>
      </c>
      <c r="C826" s="4" t="s">
        <v>11</v>
      </c>
      <c r="D826" s="4" t="s">
        <v>4513</v>
      </c>
      <c r="E826" s="5">
        <v>11109135</v>
      </c>
      <c r="F826" s="5">
        <v>9108292015</v>
      </c>
      <c r="G826" s="83" t="s">
        <v>4514</v>
      </c>
      <c r="H826" s="6">
        <v>10</v>
      </c>
      <c r="I826" s="84">
        <v>300</v>
      </c>
      <c r="J826" s="79">
        <v>212</v>
      </c>
      <c r="K826" s="85">
        <v>0.71</v>
      </c>
      <c r="L826" s="11">
        <v>95000</v>
      </c>
      <c r="M826" s="5">
        <v>83186</v>
      </c>
      <c r="N826" s="12">
        <f t="shared" si="120"/>
        <v>83500</v>
      </c>
      <c r="O826" s="12">
        <f t="shared" si="121"/>
        <v>11500</v>
      </c>
      <c r="P826" s="4" t="s">
        <v>2298</v>
      </c>
      <c r="Q826" s="4" t="s">
        <v>2778</v>
      </c>
      <c r="R826" s="5">
        <v>39</v>
      </c>
      <c r="S826" s="5">
        <v>37</v>
      </c>
      <c r="T826" s="5">
        <v>37</v>
      </c>
      <c r="U826" s="5">
        <v>84</v>
      </c>
      <c r="V826" s="5">
        <f t="shared" si="122"/>
        <v>197</v>
      </c>
      <c r="W826" s="5">
        <f t="shared" si="123"/>
        <v>49.25</v>
      </c>
      <c r="X826" s="5">
        <v>93</v>
      </c>
      <c r="Y826" s="5">
        <v>36</v>
      </c>
      <c r="Z826" s="5">
        <v>71</v>
      </c>
      <c r="AA826" s="5">
        <v>95</v>
      </c>
      <c r="AB826" s="5">
        <f t="shared" si="124"/>
        <v>295</v>
      </c>
      <c r="AC826" s="5">
        <f t="shared" si="125"/>
        <v>73.75</v>
      </c>
      <c r="AD826" s="5">
        <v>67</v>
      </c>
      <c r="AE826" s="5">
        <v>53</v>
      </c>
      <c r="AF826" s="5">
        <v>67</v>
      </c>
      <c r="AG826" s="5">
        <v>70</v>
      </c>
      <c r="AH826" s="5">
        <f t="shared" si="126"/>
        <v>257</v>
      </c>
      <c r="AI826" s="5">
        <f t="shared" si="127"/>
        <v>64.25</v>
      </c>
      <c r="AJ826" s="5">
        <v>75</v>
      </c>
      <c r="AK826" s="5">
        <v>89</v>
      </c>
      <c r="AL826" s="5">
        <v>49</v>
      </c>
      <c r="AM826" s="5">
        <v>49</v>
      </c>
      <c r="AN826" s="5">
        <f t="shared" si="128"/>
        <v>262</v>
      </c>
      <c r="AO826" s="5">
        <f t="shared" si="129"/>
        <v>65.5</v>
      </c>
      <c r="AP826" s="73"/>
      <c r="AQ826" s="111">
        <f>AVERAGE(Table6[[#This Row],[CA1_Average]],Table6[[#This Row],[CA2_Average]],Table6[[#This Row],[MID_Average]],Table6[[#This Row],[CA3_Average]])</f>
        <v>63.1875</v>
      </c>
    </row>
    <row r="827" spans="1:43" ht="30">
      <c r="A827" s="99" t="s">
        <v>1659</v>
      </c>
      <c r="B827" s="82" t="s">
        <v>1660</v>
      </c>
      <c r="C827" s="4" t="s">
        <v>14</v>
      </c>
      <c r="D827" s="4" t="s">
        <v>4515</v>
      </c>
      <c r="E827" s="5">
        <v>11107638</v>
      </c>
      <c r="F827" s="5">
        <v>9111596419</v>
      </c>
      <c r="G827" s="83" t="s">
        <v>4516</v>
      </c>
      <c r="H827" s="6">
        <v>10</v>
      </c>
      <c r="I827" s="84">
        <v>300</v>
      </c>
      <c r="J827" s="79">
        <v>205</v>
      </c>
      <c r="K827" s="85">
        <v>0.68</v>
      </c>
      <c r="L827" s="11">
        <v>95000</v>
      </c>
      <c r="M827" s="5">
        <v>88557</v>
      </c>
      <c r="N827" s="12">
        <f t="shared" si="120"/>
        <v>89000</v>
      </c>
      <c r="O827" s="12">
        <f t="shared" si="121"/>
        <v>6000</v>
      </c>
      <c r="P827" s="4" t="s">
        <v>2193</v>
      </c>
      <c r="Q827" s="4" t="s">
        <v>2779</v>
      </c>
      <c r="R827" s="5">
        <v>63</v>
      </c>
      <c r="S827" s="5">
        <v>49</v>
      </c>
      <c r="T827" s="5">
        <v>46</v>
      </c>
      <c r="U827" s="5">
        <v>85</v>
      </c>
      <c r="V827" s="5">
        <f t="shared" si="122"/>
        <v>243</v>
      </c>
      <c r="W827" s="5">
        <f t="shared" si="123"/>
        <v>60.75</v>
      </c>
      <c r="X827" s="5">
        <v>38</v>
      </c>
      <c r="Y827" s="5">
        <v>85</v>
      </c>
      <c r="Z827" s="5">
        <v>48</v>
      </c>
      <c r="AA827" s="5">
        <v>51</v>
      </c>
      <c r="AB827" s="5">
        <f t="shared" si="124"/>
        <v>222</v>
      </c>
      <c r="AC827" s="5">
        <f t="shared" si="125"/>
        <v>55.5</v>
      </c>
      <c r="AD827" s="5">
        <v>83</v>
      </c>
      <c r="AE827" s="5">
        <v>75</v>
      </c>
      <c r="AF827" s="5">
        <v>36</v>
      </c>
      <c r="AG827" s="5">
        <v>97</v>
      </c>
      <c r="AH827" s="5">
        <f t="shared" si="126"/>
        <v>291</v>
      </c>
      <c r="AI827" s="5">
        <f t="shared" si="127"/>
        <v>72.75</v>
      </c>
      <c r="AJ827" s="5">
        <v>70</v>
      </c>
      <c r="AK827" s="5">
        <v>61</v>
      </c>
      <c r="AL827" s="5">
        <v>61</v>
      </c>
      <c r="AM827" s="5">
        <v>74</v>
      </c>
      <c r="AN827" s="5">
        <f t="shared" si="128"/>
        <v>266</v>
      </c>
      <c r="AO827" s="5">
        <f t="shared" si="129"/>
        <v>66.5</v>
      </c>
      <c r="AP827" s="73"/>
      <c r="AQ827" s="111">
        <f>AVERAGE(Table6[[#This Row],[CA1_Average]],Table6[[#This Row],[CA2_Average]],Table6[[#This Row],[MID_Average]],Table6[[#This Row],[CA3_Average]])</f>
        <v>63.875</v>
      </c>
    </row>
    <row r="828" spans="1:43" ht="30">
      <c r="A828" s="99" t="s">
        <v>1661</v>
      </c>
      <c r="B828" s="82" t="s">
        <v>1662</v>
      </c>
      <c r="C828" s="4" t="s">
        <v>11</v>
      </c>
      <c r="D828" s="4" t="s">
        <v>4517</v>
      </c>
      <c r="E828" s="5">
        <v>11109786</v>
      </c>
      <c r="F828" s="5">
        <v>9118078019</v>
      </c>
      <c r="G828" s="83" t="s">
        <v>4518</v>
      </c>
      <c r="H828" s="6">
        <v>10</v>
      </c>
      <c r="I828" s="84">
        <v>300</v>
      </c>
      <c r="J828" s="79">
        <v>251</v>
      </c>
      <c r="K828" s="85">
        <v>0.84</v>
      </c>
      <c r="L828" s="11">
        <v>95000</v>
      </c>
      <c r="M828" s="5">
        <v>83108</v>
      </c>
      <c r="N828" s="12">
        <f t="shared" si="120"/>
        <v>83500</v>
      </c>
      <c r="O828" s="12">
        <f t="shared" si="121"/>
        <v>11500</v>
      </c>
      <c r="P828" s="4" t="s">
        <v>2274</v>
      </c>
      <c r="Q828" s="4" t="s">
        <v>2780</v>
      </c>
      <c r="R828" s="5">
        <v>54</v>
      </c>
      <c r="S828" s="5">
        <v>43</v>
      </c>
      <c r="T828" s="5">
        <v>92</v>
      </c>
      <c r="U828" s="5">
        <v>53</v>
      </c>
      <c r="V828" s="5">
        <f t="shared" si="122"/>
        <v>242</v>
      </c>
      <c r="W828" s="5">
        <f t="shared" si="123"/>
        <v>60.5</v>
      </c>
      <c r="X828" s="5">
        <v>37</v>
      </c>
      <c r="Y828" s="5">
        <v>85</v>
      </c>
      <c r="Z828" s="5">
        <v>48</v>
      </c>
      <c r="AA828" s="5">
        <v>94</v>
      </c>
      <c r="AB828" s="5">
        <f t="shared" si="124"/>
        <v>264</v>
      </c>
      <c r="AC828" s="5">
        <f t="shared" si="125"/>
        <v>66</v>
      </c>
      <c r="AD828" s="5">
        <v>46</v>
      </c>
      <c r="AE828" s="5">
        <v>96</v>
      </c>
      <c r="AF828" s="5">
        <v>72</v>
      </c>
      <c r="AG828" s="5">
        <v>57</v>
      </c>
      <c r="AH828" s="5">
        <f t="shared" si="126"/>
        <v>271</v>
      </c>
      <c r="AI828" s="5">
        <f t="shared" si="127"/>
        <v>67.75</v>
      </c>
      <c r="AJ828" s="5">
        <v>72</v>
      </c>
      <c r="AK828" s="5">
        <v>35</v>
      </c>
      <c r="AL828" s="5">
        <v>49</v>
      </c>
      <c r="AM828" s="5">
        <v>67</v>
      </c>
      <c r="AN828" s="5">
        <f t="shared" si="128"/>
        <v>223</v>
      </c>
      <c r="AO828" s="5">
        <f t="shared" si="129"/>
        <v>55.75</v>
      </c>
      <c r="AP828" s="73"/>
      <c r="AQ828" s="111">
        <f>AVERAGE(Table6[[#This Row],[CA1_Average]],Table6[[#This Row],[CA2_Average]],Table6[[#This Row],[MID_Average]],Table6[[#This Row],[CA3_Average]])</f>
        <v>62.5</v>
      </c>
    </row>
    <row r="829" spans="1:43" ht="30">
      <c r="A829" s="99" t="s">
        <v>1663</v>
      </c>
      <c r="B829" s="82" t="s">
        <v>1664</v>
      </c>
      <c r="C829" s="4" t="s">
        <v>11</v>
      </c>
      <c r="D829" s="4" t="s">
        <v>4519</v>
      </c>
      <c r="E829" s="5">
        <v>11109713</v>
      </c>
      <c r="F829" s="5">
        <v>9165049262</v>
      </c>
      <c r="G829" s="83" t="s">
        <v>4520</v>
      </c>
      <c r="H829" s="6">
        <v>10</v>
      </c>
      <c r="I829" s="84">
        <v>300</v>
      </c>
      <c r="J829" s="79">
        <v>248</v>
      </c>
      <c r="K829" s="85">
        <v>0.83</v>
      </c>
      <c r="L829" s="11">
        <v>95000</v>
      </c>
      <c r="M829" s="5">
        <v>84510</v>
      </c>
      <c r="N829" s="12">
        <f t="shared" si="120"/>
        <v>85000</v>
      </c>
      <c r="O829" s="12">
        <f t="shared" si="121"/>
        <v>10000</v>
      </c>
      <c r="P829" s="4" t="s">
        <v>2109</v>
      </c>
      <c r="Q829" s="4" t="s">
        <v>2781</v>
      </c>
      <c r="R829" s="5">
        <v>76</v>
      </c>
      <c r="S829" s="5">
        <v>81</v>
      </c>
      <c r="T829" s="5">
        <v>89</v>
      </c>
      <c r="U829" s="5">
        <v>75</v>
      </c>
      <c r="V829" s="5">
        <f t="shared" si="122"/>
        <v>321</v>
      </c>
      <c r="W829" s="5">
        <f t="shared" si="123"/>
        <v>80.25</v>
      </c>
      <c r="X829" s="5">
        <v>81</v>
      </c>
      <c r="Y829" s="5">
        <v>74</v>
      </c>
      <c r="Z829" s="5">
        <v>61</v>
      </c>
      <c r="AA829" s="5">
        <v>50</v>
      </c>
      <c r="AB829" s="5">
        <f t="shared" si="124"/>
        <v>266</v>
      </c>
      <c r="AC829" s="5">
        <f t="shared" si="125"/>
        <v>66.5</v>
      </c>
      <c r="AD829" s="5">
        <v>46</v>
      </c>
      <c r="AE829" s="5">
        <v>92</v>
      </c>
      <c r="AF829" s="5">
        <v>96</v>
      </c>
      <c r="AG829" s="5">
        <v>54</v>
      </c>
      <c r="AH829" s="5">
        <f t="shared" si="126"/>
        <v>288</v>
      </c>
      <c r="AI829" s="5">
        <f t="shared" si="127"/>
        <v>72</v>
      </c>
      <c r="AJ829" s="5">
        <v>56</v>
      </c>
      <c r="AK829" s="5">
        <v>54</v>
      </c>
      <c r="AL829" s="5">
        <v>36</v>
      </c>
      <c r="AM829" s="5">
        <v>70</v>
      </c>
      <c r="AN829" s="5">
        <f t="shared" si="128"/>
        <v>216</v>
      </c>
      <c r="AO829" s="5">
        <f t="shared" si="129"/>
        <v>54</v>
      </c>
      <c r="AP829" s="73"/>
      <c r="AQ829" s="111">
        <f>AVERAGE(Table6[[#This Row],[CA1_Average]],Table6[[#This Row],[CA2_Average]],Table6[[#This Row],[MID_Average]],Table6[[#This Row],[CA3_Average]])</f>
        <v>68.1875</v>
      </c>
    </row>
    <row r="830" spans="1:43" ht="30">
      <c r="A830" s="99" t="s">
        <v>1665</v>
      </c>
      <c r="B830" s="82" t="s">
        <v>1666</v>
      </c>
      <c r="C830" s="4" t="s">
        <v>11</v>
      </c>
      <c r="D830" s="4" t="s">
        <v>4521</v>
      </c>
      <c r="E830" s="5">
        <v>11101702</v>
      </c>
      <c r="F830" s="5">
        <v>9166252687</v>
      </c>
      <c r="G830" s="83" t="s">
        <v>4522</v>
      </c>
      <c r="H830" s="6">
        <v>10</v>
      </c>
      <c r="I830" s="84">
        <v>300</v>
      </c>
      <c r="J830" s="79">
        <v>284</v>
      </c>
      <c r="K830" s="85">
        <v>0.95</v>
      </c>
      <c r="L830" s="11">
        <v>95000</v>
      </c>
      <c r="M830" s="5">
        <v>88136</v>
      </c>
      <c r="N830" s="12">
        <f t="shared" si="120"/>
        <v>88500</v>
      </c>
      <c r="O830" s="12">
        <f t="shared" si="121"/>
        <v>6500</v>
      </c>
      <c r="P830" s="4" t="s">
        <v>1969</v>
      </c>
      <c r="Q830" s="4" t="s">
        <v>2782</v>
      </c>
      <c r="R830" s="5">
        <v>58</v>
      </c>
      <c r="S830" s="5">
        <v>98</v>
      </c>
      <c r="T830" s="5">
        <v>35</v>
      </c>
      <c r="U830" s="5">
        <v>40</v>
      </c>
      <c r="V830" s="5">
        <f t="shared" si="122"/>
        <v>231</v>
      </c>
      <c r="W830" s="5">
        <f t="shared" si="123"/>
        <v>57.75</v>
      </c>
      <c r="X830" s="5">
        <v>60</v>
      </c>
      <c r="Y830" s="5">
        <v>74</v>
      </c>
      <c r="Z830" s="5">
        <v>75</v>
      </c>
      <c r="AA830" s="5">
        <v>48</v>
      </c>
      <c r="AB830" s="5">
        <f t="shared" si="124"/>
        <v>257</v>
      </c>
      <c r="AC830" s="5">
        <f t="shared" si="125"/>
        <v>64.25</v>
      </c>
      <c r="AD830" s="5">
        <v>88</v>
      </c>
      <c r="AE830" s="5">
        <v>92</v>
      </c>
      <c r="AF830" s="5">
        <v>47</v>
      </c>
      <c r="AG830" s="5">
        <v>74</v>
      </c>
      <c r="AH830" s="5">
        <f t="shared" si="126"/>
        <v>301</v>
      </c>
      <c r="AI830" s="5">
        <f t="shared" si="127"/>
        <v>75.25</v>
      </c>
      <c r="AJ830" s="5">
        <v>71</v>
      </c>
      <c r="AK830" s="5">
        <v>81</v>
      </c>
      <c r="AL830" s="5">
        <v>37</v>
      </c>
      <c r="AM830" s="5">
        <v>61</v>
      </c>
      <c r="AN830" s="5">
        <f t="shared" si="128"/>
        <v>250</v>
      </c>
      <c r="AO830" s="5">
        <f t="shared" si="129"/>
        <v>62.5</v>
      </c>
      <c r="AP830" s="73"/>
      <c r="AQ830" s="111">
        <f>AVERAGE(Table6[[#This Row],[CA1_Average]],Table6[[#This Row],[CA2_Average]],Table6[[#This Row],[MID_Average]],Table6[[#This Row],[CA3_Average]])</f>
        <v>64.9375</v>
      </c>
    </row>
    <row r="831" spans="1:43" ht="30">
      <c r="A831" s="99" t="s">
        <v>1667</v>
      </c>
      <c r="B831" s="82" t="s">
        <v>1668</v>
      </c>
      <c r="C831" s="4" t="s">
        <v>11</v>
      </c>
      <c r="D831" s="4" t="s">
        <v>4523</v>
      </c>
      <c r="E831" s="5">
        <v>11104926</v>
      </c>
      <c r="F831" s="5">
        <v>9174676677</v>
      </c>
      <c r="G831" s="83" t="s">
        <v>4524</v>
      </c>
      <c r="H831" s="6">
        <v>10</v>
      </c>
      <c r="I831" s="84">
        <v>300</v>
      </c>
      <c r="J831" s="79">
        <v>251</v>
      </c>
      <c r="K831" s="85">
        <v>0.84</v>
      </c>
      <c r="L831" s="11">
        <v>95000</v>
      </c>
      <c r="M831" s="5">
        <v>90033</v>
      </c>
      <c r="N831" s="12">
        <f t="shared" si="120"/>
        <v>90500</v>
      </c>
      <c r="O831" s="12">
        <f t="shared" si="121"/>
        <v>4500</v>
      </c>
      <c r="P831" s="4" t="s">
        <v>2009</v>
      </c>
      <c r="Q831" s="4" t="s">
        <v>2783</v>
      </c>
      <c r="R831" s="5">
        <v>40</v>
      </c>
      <c r="S831" s="5">
        <v>75</v>
      </c>
      <c r="T831" s="5">
        <v>87</v>
      </c>
      <c r="U831" s="5">
        <v>85</v>
      </c>
      <c r="V831" s="5">
        <f t="shared" si="122"/>
        <v>287</v>
      </c>
      <c r="W831" s="5">
        <f t="shared" si="123"/>
        <v>71.75</v>
      </c>
      <c r="X831" s="5">
        <v>94</v>
      </c>
      <c r="Y831" s="5">
        <v>87</v>
      </c>
      <c r="Z831" s="5">
        <v>45</v>
      </c>
      <c r="AA831" s="5">
        <v>54</v>
      </c>
      <c r="AB831" s="5">
        <f t="shared" si="124"/>
        <v>280</v>
      </c>
      <c r="AC831" s="5">
        <f t="shared" si="125"/>
        <v>70</v>
      </c>
      <c r="AD831" s="5">
        <v>41</v>
      </c>
      <c r="AE831" s="5">
        <v>71</v>
      </c>
      <c r="AF831" s="5">
        <v>63</v>
      </c>
      <c r="AG831" s="5">
        <v>38</v>
      </c>
      <c r="AH831" s="5">
        <f t="shared" si="126"/>
        <v>213</v>
      </c>
      <c r="AI831" s="5">
        <f t="shared" si="127"/>
        <v>53.25</v>
      </c>
      <c r="AJ831" s="5">
        <v>63</v>
      </c>
      <c r="AK831" s="5">
        <v>98</v>
      </c>
      <c r="AL831" s="5">
        <v>43</v>
      </c>
      <c r="AM831" s="5">
        <v>70</v>
      </c>
      <c r="AN831" s="5">
        <f t="shared" si="128"/>
        <v>274</v>
      </c>
      <c r="AO831" s="5">
        <f t="shared" si="129"/>
        <v>68.5</v>
      </c>
      <c r="AP831" s="73"/>
      <c r="AQ831" s="111">
        <f>AVERAGE(Table6[[#This Row],[CA1_Average]],Table6[[#This Row],[CA2_Average]],Table6[[#This Row],[MID_Average]],Table6[[#This Row],[CA3_Average]])</f>
        <v>65.875</v>
      </c>
    </row>
    <row r="832" spans="1:43" ht="30">
      <c r="A832" s="99" t="s">
        <v>1669</v>
      </c>
      <c r="B832" s="82" t="s">
        <v>1670</v>
      </c>
      <c r="C832" s="4" t="s">
        <v>11</v>
      </c>
      <c r="D832" s="4" t="s">
        <v>4525</v>
      </c>
      <c r="E832" s="5">
        <v>11104383</v>
      </c>
      <c r="F832" s="5">
        <v>9175459540</v>
      </c>
      <c r="G832" s="83" t="s">
        <v>4526</v>
      </c>
      <c r="H832" s="6">
        <v>10</v>
      </c>
      <c r="I832" s="84">
        <v>300</v>
      </c>
      <c r="J832" s="79">
        <v>285</v>
      </c>
      <c r="K832" s="85">
        <v>0.95</v>
      </c>
      <c r="L832" s="11">
        <v>95000</v>
      </c>
      <c r="M832" s="5">
        <v>86532</v>
      </c>
      <c r="N832" s="12">
        <f t="shared" si="120"/>
        <v>87000</v>
      </c>
      <c r="O832" s="12">
        <f t="shared" si="121"/>
        <v>8000</v>
      </c>
      <c r="P832" s="4" t="s">
        <v>2142</v>
      </c>
      <c r="Q832" s="4" t="s">
        <v>2784</v>
      </c>
      <c r="R832" s="5">
        <v>88</v>
      </c>
      <c r="S832" s="5">
        <v>37</v>
      </c>
      <c r="T832" s="5">
        <v>90</v>
      </c>
      <c r="U832" s="5">
        <v>99</v>
      </c>
      <c r="V832" s="5">
        <f t="shared" si="122"/>
        <v>314</v>
      </c>
      <c r="W832" s="5">
        <f t="shared" si="123"/>
        <v>78.5</v>
      </c>
      <c r="X832" s="5">
        <v>86</v>
      </c>
      <c r="Y832" s="5">
        <v>62</v>
      </c>
      <c r="Z832" s="5">
        <v>64</v>
      </c>
      <c r="AA832" s="5">
        <v>53</v>
      </c>
      <c r="AB832" s="5">
        <f t="shared" si="124"/>
        <v>265</v>
      </c>
      <c r="AC832" s="5">
        <f t="shared" si="125"/>
        <v>66.25</v>
      </c>
      <c r="AD832" s="5">
        <v>70</v>
      </c>
      <c r="AE832" s="5">
        <v>65</v>
      </c>
      <c r="AF832" s="5">
        <v>61</v>
      </c>
      <c r="AG832" s="5">
        <v>85</v>
      </c>
      <c r="AH832" s="5">
        <f t="shared" si="126"/>
        <v>281</v>
      </c>
      <c r="AI832" s="5">
        <f t="shared" si="127"/>
        <v>70.25</v>
      </c>
      <c r="AJ832" s="5">
        <v>80</v>
      </c>
      <c r="AK832" s="5">
        <v>56</v>
      </c>
      <c r="AL832" s="5">
        <v>79</v>
      </c>
      <c r="AM832" s="5">
        <v>81</v>
      </c>
      <c r="AN832" s="5">
        <f t="shared" si="128"/>
        <v>296</v>
      </c>
      <c r="AO832" s="5">
        <f t="shared" si="129"/>
        <v>74</v>
      </c>
      <c r="AP832" s="73"/>
      <c r="AQ832" s="111">
        <f>AVERAGE(Table6[[#This Row],[CA1_Average]],Table6[[#This Row],[CA2_Average]],Table6[[#This Row],[MID_Average]],Table6[[#This Row],[CA3_Average]])</f>
        <v>72.25</v>
      </c>
    </row>
    <row r="833" spans="1:43" ht="30">
      <c r="A833" s="99" t="s">
        <v>1671</v>
      </c>
      <c r="B833" s="82" t="s">
        <v>1672</v>
      </c>
      <c r="C833" s="4" t="s">
        <v>14</v>
      </c>
      <c r="D833" s="4" t="s">
        <v>4527</v>
      </c>
      <c r="E833" s="5">
        <v>11109666</v>
      </c>
      <c r="F833" s="5">
        <v>9179283244</v>
      </c>
      <c r="G833" s="83" t="s">
        <v>4528</v>
      </c>
      <c r="H833" s="6">
        <v>10</v>
      </c>
      <c r="I833" s="84">
        <v>300</v>
      </c>
      <c r="J833" s="79">
        <v>211</v>
      </c>
      <c r="K833" s="86">
        <v>0.7</v>
      </c>
      <c r="L833" s="11">
        <v>95000</v>
      </c>
      <c r="M833" s="5">
        <v>93755</v>
      </c>
      <c r="N833" s="12">
        <f t="shared" si="120"/>
        <v>94000</v>
      </c>
      <c r="O833" s="12">
        <f t="shared" si="121"/>
        <v>1000</v>
      </c>
      <c r="P833" s="4" t="s">
        <v>1840</v>
      </c>
      <c r="Q833" s="4" t="s">
        <v>2785</v>
      </c>
      <c r="R833" s="5">
        <v>40</v>
      </c>
      <c r="S833" s="5">
        <v>70</v>
      </c>
      <c r="T833" s="5">
        <v>96</v>
      </c>
      <c r="U833" s="5">
        <v>60</v>
      </c>
      <c r="V833" s="5">
        <f t="shared" si="122"/>
        <v>266</v>
      </c>
      <c r="W833" s="5">
        <f t="shared" si="123"/>
        <v>66.5</v>
      </c>
      <c r="X833" s="5">
        <v>91</v>
      </c>
      <c r="Y833" s="5">
        <v>38</v>
      </c>
      <c r="Z833" s="5">
        <v>65</v>
      </c>
      <c r="AA833" s="5">
        <v>80</v>
      </c>
      <c r="AB833" s="5">
        <f t="shared" si="124"/>
        <v>274</v>
      </c>
      <c r="AC833" s="5">
        <f t="shared" si="125"/>
        <v>68.5</v>
      </c>
      <c r="AD833" s="5">
        <v>52</v>
      </c>
      <c r="AE833" s="5">
        <v>36</v>
      </c>
      <c r="AF833" s="5">
        <v>76</v>
      </c>
      <c r="AG833" s="5">
        <v>52</v>
      </c>
      <c r="AH833" s="5">
        <f t="shared" si="126"/>
        <v>216</v>
      </c>
      <c r="AI833" s="5">
        <f t="shared" si="127"/>
        <v>54</v>
      </c>
      <c r="AJ833" s="5">
        <v>68</v>
      </c>
      <c r="AK833" s="5">
        <v>90</v>
      </c>
      <c r="AL833" s="5">
        <v>62</v>
      </c>
      <c r="AM833" s="5">
        <v>99</v>
      </c>
      <c r="AN833" s="5">
        <f t="shared" si="128"/>
        <v>319</v>
      </c>
      <c r="AO833" s="5">
        <f t="shared" si="129"/>
        <v>79.75</v>
      </c>
      <c r="AP833" s="73"/>
      <c r="AQ833" s="111">
        <f>AVERAGE(Table6[[#This Row],[CA1_Average]],Table6[[#This Row],[CA2_Average]],Table6[[#This Row],[MID_Average]],Table6[[#This Row],[CA3_Average]])</f>
        <v>67.1875</v>
      </c>
    </row>
    <row r="834" spans="1:43" ht="30">
      <c r="A834" s="99" t="s">
        <v>1673</v>
      </c>
      <c r="B834" s="82" t="s">
        <v>1674</v>
      </c>
      <c r="C834" s="4" t="s">
        <v>14</v>
      </c>
      <c r="D834" s="4" t="s">
        <v>4529</v>
      </c>
      <c r="E834" s="5">
        <v>11106966</v>
      </c>
      <c r="F834" s="5">
        <v>9192814499</v>
      </c>
      <c r="G834" s="83" t="s">
        <v>4530</v>
      </c>
      <c r="H834" s="6">
        <v>10</v>
      </c>
      <c r="I834" s="84">
        <v>300</v>
      </c>
      <c r="J834" s="79">
        <v>216</v>
      </c>
      <c r="K834" s="85">
        <v>0.72</v>
      </c>
      <c r="L834" s="11">
        <v>95000</v>
      </c>
      <c r="M834" s="5">
        <v>82561</v>
      </c>
      <c r="N834" s="12">
        <f t="shared" ref="N834:N897" si="130">CEILING(M834,500)</f>
        <v>83000</v>
      </c>
      <c r="O834" s="12">
        <f t="shared" ref="O834:O897" si="131">L834-N834</f>
        <v>12000</v>
      </c>
      <c r="P834" s="4" t="s">
        <v>1842</v>
      </c>
      <c r="Q834" s="4" t="s">
        <v>2786</v>
      </c>
      <c r="R834" s="5">
        <v>90</v>
      </c>
      <c r="S834" s="5">
        <v>59</v>
      </c>
      <c r="T834" s="5">
        <v>47</v>
      </c>
      <c r="U834" s="5">
        <v>41</v>
      </c>
      <c r="V834" s="5">
        <f t="shared" ref="V834:V897" si="132">SUM(R834:U834)</f>
        <v>237</v>
      </c>
      <c r="W834" s="5">
        <f t="shared" ref="W834:W901" si="133">AVERAGE(R834:U834)</f>
        <v>59.25</v>
      </c>
      <c r="X834" s="5">
        <v>92</v>
      </c>
      <c r="Y834" s="5">
        <v>75</v>
      </c>
      <c r="Z834" s="5">
        <v>93</v>
      </c>
      <c r="AA834" s="5">
        <v>53</v>
      </c>
      <c r="AB834" s="5">
        <f t="shared" ref="AB834:AB897" si="134">SUM(X834:AA834)</f>
        <v>313</v>
      </c>
      <c r="AC834" s="5">
        <f t="shared" ref="AC834:AC901" si="135">AVERAGE(X834:AA834)</f>
        <v>78.25</v>
      </c>
      <c r="AD834" s="5">
        <v>92</v>
      </c>
      <c r="AE834" s="5">
        <v>61</v>
      </c>
      <c r="AF834" s="5">
        <v>85</v>
      </c>
      <c r="AG834" s="5">
        <v>67</v>
      </c>
      <c r="AH834" s="5">
        <f t="shared" ref="AH834:AH897" si="136">SUM(AD834:AG834)</f>
        <v>305</v>
      </c>
      <c r="AI834" s="5">
        <f t="shared" ref="AI834:AI901" si="137">AVERAGE(AD834:AG834)</f>
        <v>76.25</v>
      </c>
      <c r="AJ834" s="5">
        <v>94</v>
      </c>
      <c r="AK834" s="5">
        <v>58</v>
      </c>
      <c r="AL834" s="5">
        <v>50</v>
      </c>
      <c r="AM834" s="5">
        <v>99</v>
      </c>
      <c r="AN834" s="5">
        <f t="shared" ref="AN834:AN897" si="138">SUM(AJ834:AM834)</f>
        <v>301</v>
      </c>
      <c r="AO834" s="5">
        <f t="shared" ref="AO834:AO901" si="139">AVERAGE(AJ834:AM834)</f>
        <v>75.25</v>
      </c>
      <c r="AP834" s="73"/>
      <c r="AQ834" s="111">
        <f>AVERAGE(Table6[[#This Row],[CA1_Average]],Table6[[#This Row],[CA2_Average]],Table6[[#This Row],[MID_Average]],Table6[[#This Row],[CA3_Average]])</f>
        <v>72.25</v>
      </c>
    </row>
    <row r="835" spans="1:43" ht="30">
      <c r="A835" s="99" t="s">
        <v>1675</v>
      </c>
      <c r="B835" s="82" t="s">
        <v>1676</v>
      </c>
      <c r="C835" s="4" t="s">
        <v>11</v>
      </c>
      <c r="D835" s="4" t="s">
        <v>4531</v>
      </c>
      <c r="E835" s="5">
        <v>11106098</v>
      </c>
      <c r="F835" s="5">
        <v>9210157733</v>
      </c>
      <c r="G835" s="83" t="s">
        <v>4532</v>
      </c>
      <c r="H835" s="6">
        <v>10</v>
      </c>
      <c r="I835" s="84">
        <v>300</v>
      </c>
      <c r="J835" s="79">
        <v>294</v>
      </c>
      <c r="K835" s="85">
        <v>0.98</v>
      </c>
      <c r="L835" s="11">
        <v>95000</v>
      </c>
      <c r="M835" s="5">
        <v>93402</v>
      </c>
      <c r="N835" s="12">
        <f t="shared" si="130"/>
        <v>93500</v>
      </c>
      <c r="O835" s="12">
        <f t="shared" si="131"/>
        <v>1500</v>
      </c>
      <c r="P835" s="4" t="s">
        <v>1844</v>
      </c>
      <c r="Q835" s="4" t="s">
        <v>2787</v>
      </c>
      <c r="R835" s="5">
        <v>36</v>
      </c>
      <c r="S835" s="5">
        <v>84</v>
      </c>
      <c r="T835" s="5">
        <v>76</v>
      </c>
      <c r="U835" s="5">
        <v>50</v>
      </c>
      <c r="V835" s="5">
        <f t="shared" si="132"/>
        <v>246</v>
      </c>
      <c r="W835" s="5">
        <f t="shared" si="133"/>
        <v>61.5</v>
      </c>
      <c r="X835" s="5">
        <v>79</v>
      </c>
      <c r="Y835" s="5">
        <v>44</v>
      </c>
      <c r="Z835" s="5">
        <v>54</v>
      </c>
      <c r="AA835" s="5">
        <v>74</v>
      </c>
      <c r="AB835" s="5">
        <f t="shared" si="134"/>
        <v>251</v>
      </c>
      <c r="AC835" s="5">
        <f t="shared" si="135"/>
        <v>62.75</v>
      </c>
      <c r="AD835" s="5">
        <v>70</v>
      </c>
      <c r="AE835" s="5">
        <v>73</v>
      </c>
      <c r="AF835" s="5">
        <v>78</v>
      </c>
      <c r="AG835" s="5">
        <v>37</v>
      </c>
      <c r="AH835" s="5">
        <f t="shared" si="136"/>
        <v>258</v>
      </c>
      <c r="AI835" s="5">
        <f t="shared" si="137"/>
        <v>64.5</v>
      </c>
      <c r="AJ835" s="5">
        <v>86</v>
      </c>
      <c r="AK835" s="5">
        <v>80</v>
      </c>
      <c r="AL835" s="5">
        <v>55</v>
      </c>
      <c r="AM835" s="5">
        <v>91</v>
      </c>
      <c r="AN835" s="5">
        <f t="shared" si="138"/>
        <v>312</v>
      </c>
      <c r="AO835" s="5">
        <f t="shared" si="139"/>
        <v>78</v>
      </c>
      <c r="AP835" s="73"/>
      <c r="AQ835" s="111">
        <f>AVERAGE(Table6[[#This Row],[CA1_Average]],Table6[[#This Row],[CA2_Average]],Table6[[#This Row],[MID_Average]],Table6[[#This Row],[CA3_Average]])</f>
        <v>66.6875</v>
      </c>
    </row>
    <row r="836" spans="1:43" ht="30">
      <c r="A836" s="99" t="s">
        <v>1677</v>
      </c>
      <c r="B836" s="82" t="s">
        <v>1678</v>
      </c>
      <c r="C836" s="4" t="s">
        <v>11</v>
      </c>
      <c r="D836" s="4" t="s">
        <v>4533</v>
      </c>
      <c r="E836" s="5">
        <v>11109067</v>
      </c>
      <c r="F836" s="5">
        <v>9229903114</v>
      </c>
      <c r="G836" s="83" t="s">
        <v>4534</v>
      </c>
      <c r="H836" s="6">
        <v>10</v>
      </c>
      <c r="I836" s="84">
        <v>300</v>
      </c>
      <c r="J836" s="79">
        <v>264</v>
      </c>
      <c r="K836" s="85">
        <v>0.88</v>
      </c>
      <c r="L836" s="11">
        <v>95000</v>
      </c>
      <c r="M836" s="5">
        <v>89544</v>
      </c>
      <c r="N836" s="12">
        <f t="shared" si="130"/>
        <v>90000</v>
      </c>
      <c r="O836" s="12">
        <f t="shared" si="131"/>
        <v>5000</v>
      </c>
      <c r="P836" s="4" t="s">
        <v>2145</v>
      </c>
      <c r="Q836" s="4" t="s">
        <v>2788</v>
      </c>
      <c r="R836" s="5">
        <v>39</v>
      </c>
      <c r="S836" s="5">
        <v>55</v>
      </c>
      <c r="T836" s="5">
        <v>85</v>
      </c>
      <c r="U836" s="5">
        <v>95</v>
      </c>
      <c r="V836" s="5">
        <f t="shared" si="132"/>
        <v>274</v>
      </c>
      <c r="W836" s="5">
        <f t="shared" si="133"/>
        <v>68.5</v>
      </c>
      <c r="X836" s="5">
        <v>48</v>
      </c>
      <c r="Y836" s="5">
        <v>84</v>
      </c>
      <c r="Z836" s="5">
        <v>91</v>
      </c>
      <c r="AA836" s="5">
        <v>93</v>
      </c>
      <c r="AB836" s="5">
        <f t="shared" si="134"/>
        <v>316</v>
      </c>
      <c r="AC836" s="5">
        <f t="shared" si="135"/>
        <v>79</v>
      </c>
      <c r="AD836" s="5">
        <v>61</v>
      </c>
      <c r="AE836" s="5">
        <v>51</v>
      </c>
      <c r="AF836" s="5">
        <v>70</v>
      </c>
      <c r="AG836" s="5">
        <v>64</v>
      </c>
      <c r="AH836" s="5">
        <f t="shared" si="136"/>
        <v>246</v>
      </c>
      <c r="AI836" s="5">
        <f t="shared" si="137"/>
        <v>61.5</v>
      </c>
      <c r="AJ836" s="5">
        <v>90</v>
      </c>
      <c r="AK836" s="5">
        <v>54</v>
      </c>
      <c r="AL836" s="5">
        <v>84</v>
      </c>
      <c r="AM836" s="5">
        <v>45</v>
      </c>
      <c r="AN836" s="5">
        <f t="shared" si="138"/>
        <v>273</v>
      </c>
      <c r="AO836" s="5">
        <f t="shared" si="139"/>
        <v>68.25</v>
      </c>
      <c r="AP836" s="73"/>
      <c r="AQ836" s="111">
        <f>AVERAGE(Table6[[#This Row],[CA1_Average]],Table6[[#This Row],[CA2_Average]],Table6[[#This Row],[MID_Average]],Table6[[#This Row],[CA3_Average]])</f>
        <v>69.3125</v>
      </c>
    </row>
    <row r="837" spans="1:43" ht="30">
      <c r="A837" s="99" t="s">
        <v>1679</v>
      </c>
      <c r="B837" s="82" t="s">
        <v>1680</v>
      </c>
      <c r="C837" s="4" t="s">
        <v>11</v>
      </c>
      <c r="D837" s="4" t="s">
        <v>4535</v>
      </c>
      <c r="E837" s="5">
        <v>11101888</v>
      </c>
      <c r="F837" s="5">
        <v>9233215419</v>
      </c>
      <c r="G837" s="83" t="s">
        <v>4536</v>
      </c>
      <c r="H837" s="6">
        <v>10</v>
      </c>
      <c r="I837" s="84">
        <v>300</v>
      </c>
      <c r="J837" s="79">
        <v>229</v>
      </c>
      <c r="K837" s="85">
        <v>0.76</v>
      </c>
      <c r="L837" s="11">
        <v>95000</v>
      </c>
      <c r="M837" s="5">
        <v>82374</v>
      </c>
      <c r="N837" s="12">
        <f t="shared" si="130"/>
        <v>82500</v>
      </c>
      <c r="O837" s="12">
        <f t="shared" si="131"/>
        <v>12500</v>
      </c>
      <c r="P837" s="4" t="s">
        <v>1893</v>
      </c>
      <c r="Q837" s="4" t="s">
        <v>2789</v>
      </c>
      <c r="R837" s="5">
        <v>87</v>
      </c>
      <c r="S837" s="5">
        <v>81</v>
      </c>
      <c r="T837" s="5">
        <v>75</v>
      </c>
      <c r="U837" s="5">
        <v>84</v>
      </c>
      <c r="V837" s="5">
        <f t="shared" si="132"/>
        <v>327</v>
      </c>
      <c r="W837" s="5">
        <f t="shared" si="133"/>
        <v>81.75</v>
      </c>
      <c r="X837" s="5">
        <v>81</v>
      </c>
      <c r="Y837" s="5">
        <v>94</v>
      </c>
      <c r="Z837" s="5">
        <v>95</v>
      </c>
      <c r="AA837" s="5">
        <v>57</v>
      </c>
      <c r="AB837" s="5">
        <f t="shared" si="134"/>
        <v>327</v>
      </c>
      <c r="AC837" s="5">
        <f t="shared" si="135"/>
        <v>81.75</v>
      </c>
      <c r="AD837" s="5">
        <v>84</v>
      </c>
      <c r="AE837" s="5">
        <v>79</v>
      </c>
      <c r="AF837" s="5">
        <v>55</v>
      </c>
      <c r="AG837" s="5">
        <v>97</v>
      </c>
      <c r="AH837" s="5">
        <f t="shared" si="136"/>
        <v>315</v>
      </c>
      <c r="AI837" s="5">
        <f t="shared" si="137"/>
        <v>78.75</v>
      </c>
      <c r="AJ837" s="5">
        <v>70</v>
      </c>
      <c r="AK837" s="5">
        <v>39</v>
      </c>
      <c r="AL837" s="5">
        <v>98</v>
      </c>
      <c r="AM837" s="5">
        <v>47</v>
      </c>
      <c r="AN837" s="5">
        <f t="shared" si="138"/>
        <v>254</v>
      </c>
      <c r="AO837" s="5">
        <f t="shared" si="139"/>
        <v>63.5</v>
      </c>
      <c r="AP837" s="73"/>
      <c r="AQ837" s="111">
        <f>AVERAGE(Table6[[#This Row],[CA1_Average]],Table6[[#This Row],[CA2_Average]],Table6[[#This Row],[MID_Average]],Table6[[#This Row],[CA3_Average]])</f>
        <v>76.4375</v>
      </c>
    </row>
    <row r="838" spans="1:43" ht="30">
      <c r="A838" s="99" t="s">
        <v>1681</v>
      </c>
      <c r="B838" s="82" t="s">
        <v>1682</v>
      </c>
      <c r="C838" s="4" t="s">
        <v>14</v>
      </c>
      <c r="D838" s="4" t="s">
        <v>4537</v>
      </c>
      <c r="E838" s="5">
        <v>11109199</v>
      </c>
      <c r="F838" s="5">
        <v>9278820090</v>
      </c>
      <c r="G838" s="83" t="s">
        <v>4538</v>
      </c>
      <c r="H838" s="6">
        <v>10</v>
      </c>
      <c r="I838" s="84">
        <v>300</v>
      </c>
      <c r="J838" s="79">
        <v>230</v>
      </c>
      <c r="K838" s="85">
        <v>0.77</v>
      </c>
      <c r="L838" s="11">
        <v>95000</v>
      </c>
      <c r="M838" s="5">
        <v>90687</v>
      </c>
      <c r="N838" s="12">
        <f t="shared" si="130"/>
        <v>91000</v>
      </c>
      <c r="O838" s="12">
        <f t="shared" si="131"/>
        <v>4000</v>
      </c>
      <c r="P838" s="4" t="s">
        <v>2385</v>
      </c>
      <c r="Q838" s="4" t="s">
        <v>2790</v>
      </c>
      <c r="R838" s="5">
        <v>64</v>
      </c>
      <c r="S838" s="5">
        <v>79</v>
      </c>
      <c r="T838" s="5">
        <v>97</v>
      </c>
      <c r="U838" s="5">
        <v>88</v>
      </c>
      <c r="V838" s="5">
        <f t="shared" si="132"/>
        <v>328</v>
      </c>
      <c r="W838" s="5">
        <f t="shared" si="133"/>
        <v>82</v>
      </c>
      <c r="X838" s="5">
        <v>60</v>
      </c>
      <c r="Y838" s="5">
        <v>44</v>
      </c>
      <c r="Z838" s="5">
        <v>47</v>
      </c>
      <c r="AA838" s="5">
        <v>66</v>
      </c>
      <c r="AB838" s="5">
        <f t="shared" si="134"/>
        <v>217</v>
      </c>
      <c r="AC838" s="5">
        <f t="shared" si="135"/>
        <v>54.25</v>
      </c>
      <c r="AD838" s="5">
        <v>62</v>
      </c>
      <c r="AE838" s="5">
        <v>81</v>
      </c>
      <c r="AF838" s="5">
        <v>97</v>
      </c>
      <c r="AG838" s="5">
        <v>87</v>
      </c>
      <c r="AH838" s="5">
        <f t="shared" si="136"/>
        <v>327</v>
      </c>
      <c r="AI838" s="5">
        <f t="shared" si="137"/>
        <v>81.75</v>
      </c>
      <c r="AJ838" s="5">
        <v>71</v>
      </c>
      <c r="AK838" s="5">
        <v>96</v>
      </c>
      <c r="AL838" s="5">
        <v>86</v>
      </c>
      <c r="AM838" s="5">
        <v>89</v>
      </c>
      <c r="AN838" s="5">
        <f t="shared" si="138"/>
        <v>342</v>
      </c>
      <c r="AO838" s="5">
        <f t="shared" si="139"/>
        <v>85.5</v>
      </c>
      <c r="AP838" s="73"/>
      <c r="AQ838" s="111">
        <f>AVERAGE(Table6[[#This Row],[CA1_Average]],Table6[[#This Row],[CA2_Average]],Table6[[#This Row],[MID_Average]],Table6[[#This Row],[CA3_Average]])</f>
        <v>75.875</v>
      </c>
    </row>
    <row r="839" spans="1:43" ht="30">
      <c r="A839" s="99" t="s">
        <v>1683</v>
      </c>
      <c r="B839" s="82" t="s">
        <v>1684</v>
      </c>
      <c r="C839" s="4" t="s">
        <v>11</v>
      </c>
      <c r="D839" s="4" t="s">
        <v>4539</v>
      </c>
      <c r="E839" s="5">
        <v>11102790</v>
      </c>
      <c r="F839" s="5">
        <v>9285426848</v>
      </c>
      <c r="G839" s="83" t="s">
        <v>4540</v>
      </c>
      <c r="H839" s="6">
        <v>10</v>
      </c>
      <c r="I839" s="84">
        <v>300</v>
      </c>
      <c r="J839" s="79">
        <v>222</v>
      </c>
      <c r="K839" s="85">
        <v>0.74</v>
      </c>
      <c r="L839" s="11">
        <v>95000</v>
      </c>
      <c r="M839" s="5">
        <v>89548</v>
      </c>
      <c r="N839" s="12">
        <f t="shared" si="130"/>
        <v>90000</v>
      </c>
      <c r="O839" s="12">
        <f t="shared" si="131"/>
        <v>5000</v>
      </c>
      <c r="P839" s="4" t="s">
        <v>2049</v>
      </c>
      <c r="Q839" s="4" t="s">
        <v>2791</v>
      </c>
      <c r="R839" s="5">
        <v>54</v>
      </c>
      <c r="S839" s="5">
        <v>65</v>
      </c>
      <c r="T839" s="5">
        <v>97</v>
      </c>
      <c r="U839" s="5">
        <v>75</v>
      </c>
      <c r="V839" s="5">
        <f t="shared" si="132"/>
        <v>291</v>
      </c>
      <c r="W839" s="5">
        <f t="shared" si="133"/>
        <v>72.75</v>
      </c>
      <c r="X839" s="5">
        <v>52</v>
      </c>
      <c r="Y839" s="5">
        <v>61</v>
      </c>
      <c r="Z839" s="5">
        <v>75</v>
      </c>
      <c r="AA839" s="5">
        <v>41</v>
      </c>
      <c r="AB839" s="5">
        <f t="shared" si="134"/>
        <v>229</v>
      </c>
      <c r="AC839" s="5">
        <f t="shared" si="135"/>
        <v>57.25</v>
      </c>
      <c r="AD839" s="5">
        <v>37</v>
      </c>
      <c r="AE839" s="5">
        <v>60</v>
      </c>
      <c r="AF839" s="5">
        <v>57</v>
      </c>
      <c r="AG839" s="5">
        <v>90</v>
      </c>
      <c r="AH839" s="5">
        <f t="shared" si="136"/>
        <v>244</v>
      </c>
      <c r="AI839" s="5">
        <f t="shared" si="137"/>
        <v>61</v>
      </c>
      <c r="AJ839" s="5">
        <v>39</v>
      </c>
      <c r="AK839" s="5">
        <v>55</v>
      </c>
      <c r="AL839" s="5">
        <v>49</v>
      </c>
      <c r="AM839" s="5">
        <v>81</v>
      </c>
      <c r="AN839" s="5">
        <f t="shared" si="138"/>
        <v>224</v>
      </c>
      <c r="AO839" s="5">
        <f t="shared" si="139"/>
        <v>56</v>
      </c>
      <c r="AP839" s="73"/>
      <c r="AQ839" s="111">
        <f>AVERAGE(Table6[[#This Row],[CA1_Average]],Table6[[#This Row],[CA2_Average]],Table6[[#This Row],[MID_Average]],Table6[[#This Row],[CA3_Average]])</f>
        <v>61.75</v>
      </c>
    </row>
    <row r="840" spans="1:43" ht="30">
      <c r="A840" s="99" t="s">
        <v>1685</v>
      </c>
      <c r="B840" s="82" t="s">
        <v>1686</v>
      </c>
      <c r="C840" s="4" t="s">
        <v>11</v>
      </c>
      <c r="D840" s="4" t="s">
        <v>4541</v>
      </c>
      <c r="E840" s="5">
        <v>11104566</v>
      </c>
      <c r="F840" s="5">
        <v>9308524473</v>
      </c>
      <c r="G840" s="83" t="s">
        <v>4542</v>
      </c>
      <c r="H840" s="6">
        <v>10</v>
      </c>
      <c r="I840" s="84">
        <v>300</v>
      </c>
      <c r="J840" s="79">
        <v>219</v>
      </c>
      <c r="K840" s="85">
        <v>0.73</v>
      </c>
      <c r="L840" s="11">
        <v>95000</v>
      </c>
      <c r="M840" s="5">
        <v>80269</v>
      </c>
      <c r="N840" s="12">
        <f t="shared" si="130"/>
        <v>80500</v>
      </c>
      <c r="O840" s="12">
        <f t="shared" si="131"/>
        <v>14500</v>
      </c>
      <c r="P840" s="4" t="s">
        <v>1941</v>
      </c>
      <c r="Q840" s="4" t="s">
        <v>2792</v>
      </c>
      <c r="R840" s="5">
        <v>38</v>
      </c>
      <c r="S840" s="5">
        <v>78</v>
      </c>
      <c r="T840" s="5">
        <v>41</v>
      </c>
      <c r="U840" s="5">
        <v>98</v>
      </c>
      <c r="V840" s="5">
        <f t="shared" si="132"/>
        <v>255</v>
      </c>
      <c r="W840" s="5">
        <f t="shared" si="133"/>
        <v>63.75</v>
      </c>
      <c r="X840" s="5">
        <v>53</v>
      </c>
      <c r="Y840" s="5">
        <v>37</v>
      </c>
      <c r="Z840" s="5">
        <v>60</v>
      </c>
      <c r="AA840" s="5">
        <v>84</v>
      </c>
      <c r="AB840" s="5">
        <f t="shared" si="134"/>
        <v>234</v>
      </c>
      <c r="AC840" s="5">
        <f t="shared" si="135"/>
        <v>58.5</v>
      </c>
      <c r="AD840" s="5">
        <v>65</v>
      </c>
      <c r="AE840" s="5">
        <v>78</v>
      </c>
      <c r="AF840" s="5">
        <v>54</v>
      </c>
      <c r="AG840" s="5">
        <v>84</v>
      </c>
      <c r="AH840" s="5">
        <f t="shared" si="136"/>
        <v>281</v>
      </c>
      <c r="AI840" s="5">
        <f t="shared" si="137"/>
        <v>70.25</v>
      </c>
      <c r="AJ840" s="5">
        <v>39</v>
      </c>
      <c r="AK840" s="5">
        <v>61</v>
      </c>
      <c r="AL840" s="5">
        <v>45</v>
      </c>
      <c r="AM840" s="5">
        <v>79</v>
      </c>
      <c r="AN840" s="5">
        <f t="shared" si="138"/>
        <v>224</v>
      </c>
      <c r="AO840" s="5">
        <f t="shared" si="139"/>
        <v>56</v>
      </c>
      <c r="AP840" s="73"/>
      <c r="AQ840" s="111">
        <f>AVERAGE(Table6[[#This Row],[CA1_Average]],Table6[[#This Row],[CA2_Average]],Table6[[#This Row],[MID_Average]],Table6[[#This Row],[CA3_Average]])</f>
        <v>62.125</v>
      </c>
    </row>
    <row r="841" spans="1:43" ht="30">
      <c r="A841" s="99" t="s">
        <v>1687</v>
      </c>
      <c r="B841" s="82" t="s">
        <v>1688</v>
      </c>
      <c r="C841" s="4" t="s">
        <v>11</v>
      </c>
      <c r="D841" s="4" t="s">
        <v>4543</v>
      </c>
      <c r="E841" s="5">
        <v>11100534</v>
      </c>
      <c r="F841" s="5">
        <v>9317466665</v>
      </c>
      <c r="G841" s="83" t="s">
        <v>4544</v>
      </c>
      <c r="H841" s="6">
        <v>10</v>
      </c>
      <c r="I841" s="84">
        <v>300</v>
      </c>
      <c r="J841" s="79">
        <v>293</v>
      </c>
      <c r="K841" s="85">
        <v>0.98</v>
      </c>
      <c r="L841" s="11">
        <v>95000</v>
      </c>
      <c r="M841" s="5">
        <v>94297</v>
      </c>
      <c r="N841" s="12">
        <f t="shared" si="130"/>
        <v>94500</v>
      </c>
      <c r="O841" s="12">
        <f t="shared" si="131"/>
        <v>500</v>
      </c>
      <c r="P841" s="4" t="s">
        <v>2152</v>
      </c>
      <c r="Q841" s="4" t="s">
        <v>2793</v>
      </c>
      <c r="R841" s="5">
        <v>98</v>
      </c>
      <c r="S841" s="5">
        <v>40</v>
      </c>
      <c r="T841" s="5">
        <v>39</v>
      </c>
      <c r="U841" s="5">
        <v>98</v>
      </c>
      <c r="V841" s="5">
        <f t="shared" si="132"/>
        <v>275</v>
      </c>
      <c r="W841" s="5">
        <f t="shared" si="133"/>
        <v>68.75</v>
      </c>
      <c r="X841" s="5">
        <v>83</v>
      </c>
      <c r="Y841" s="5">
        <v>46</v>
      </c>
      <c r="Z841" s="5">
        <v>73</v>
      </c>
      <c r="AA841" s="5">
        <v>74</v>
      </c>
      <c r="AB841" s="5">
        <f t="shared" si="134"/>
        <v>276</v>
      </c>
      <c r="AC841" s="5">
        <f t="shared" si="135"/>
        <v>69</v>
      </c>
      <c r="AD841" s="5">
        <v>56</v>
      </c>
      <c r="AE841" s="5">
        <v>71</v>
      </c>
      <c r="AF841" s="5">
        <v>69</v>
      </c>
      <c r="AG841" s="5">
        <v>53</v>
      </c>
      <c r="AH841" s="5">
        <f t="shared" si="136"/>
        <v>249</v>
      </c>
      <c r="AI841" s="5">
        <f t="shared" si="137"/>
        <v>62.25</v>
      </c>
      <c r="AJ841" s="5">
        <v>42</v>
      </c>
      <c r="AK841" s="5">
        <v>64</v>
      </c>
      <c r="AL841" s="5">
        <v>66</v>
      </c>
      <c r="AM841" s="5">
        <v>51</v>
      </c>
      <c r="AN841" s="5">
        <f t="shared" si="138"/>
        <v>223</v>
      </c>
      <c r="AO841" s="5">
        <f t="shared" si="139"/>
        <v>55.75</v>
      </c>
      <c r="AP841" s="73"/>
      <c r="AQ841" s="111">
        <f>AVERAGE(Table6[[#This Row],[CA1_Average]],Table6[[#This Row],[CA2_Average]],Table6[[#This Row],[MID_Average]],Table6[[#This Row],[CA3_Average]])</f>
        <v>63.9375</v>
      </c>
    </row>
    <row r="842" spans="1:43" ht="30">
      <c r="A842" s="99" t="s">
        <v>1689</v>
      </c>
      <c r="B842" s="82" t="s">
        <v>1690</v>
      </c>
      <c r="C842" s="4" t="s">
        <v>11</v>
      </c>
      <c r="D842" s="4" t="s">
        <v>4491</v>
      </c>
      <c r="E842" s="5">
        <v>11101344</v>
      </c>
      <c r="F842" s="5">
        <v>9332957418</v>
      </c>
      <c r="G842" s="83" t="s">
        <v>4545</v>
      </c>
      <c r="H842" s="6">
        <v>10</v>
      </c>
      <c r="I842" s="84">
        <v>300</v>
      </c>
      <c r="J842" s="79">
        <v>222</v>
      </c>
      <c r="K842" s="85">
        <v>0.74</v>
      </c>
      <c r="L842" s="11">
        <v>95000</v>
      </c>
      <c r="M842" s="5">
        <v>93252</v>
      </c>
      <c r="N842" s="12">
        <f t="shared" si="130"/>
        <v>93500</v>
      </c>
      <c r="O842" s="12">
        <f t="shared" si="131"/>
        <v>1500</v>
      </c>
      <c r="P842" s="4" t="s">
        <v>2518</v>
      </c>
      <c r="Q842" s="4" t="s">
        <v>2794</v>
      </c>
      <c r="R842" s="5">
        <v>86</v>
      </c>
      <c r="S842" s="5">
        <v>55</v>
      </c>
      <c r="T842" s="5">
        <v>70</v>
      </c>
      <c r="U842" s="5">
        <v>66</v>
      </c>
      <c r="V842" s="5">
        <f t="shared" si="132"/>
        <v>277</v>
      </c>
      <c r="W842" s="5">
        <f t="shared" si="133"/>
        <v>69.25</v>
      </c>
      <c r="X842" s="5">
        <v>47</v>
      </c>
      <c r="Y842" s="5">
        <v>73</v>
      </c>
      <c r="Z842" s="5">
        <v>50</v>
      </c>
      <c r="AA842" s="5">
        <v>75</v>
      </c>
      <c r="AB842" s="5">
        <f t="shared" si="134"/>
        <v>245</v>
      </c>
      <c r="AC842" s="5">
        <f t="shared" si="135"/>
        <v>61.25</v>
      </c>
      <c r="AD842" s="5">
        <v>38</v>
      </c>
      <c r="AE842" s="5">
        <v>81</v>
      </c>
      <c r="AF842" s="5">
        <v>52</v>
      </c>
      <c r="AG842" s="5">
        <v>58</v>
      </c>
      <c r="AH842" s="5">
        <f t="shared" si="136"/>
        <v>229</v>
      </c>
      <c r="AI842" s="5">
        <f t="shared" si="137"/>
        <v>57.25</v>
      </c>
      <c r="AJ842" s="5">
        <v>90</v>
      </c>
      <c r="AK842" s="5">
        <v>59</v>
      </c>
      <c r="AL842" s="5">
        <v>97</v>
      </c>
      <c r="AM842" s="5">
        <v>46</v>
      </c>
      <c r="AN842" s="5">
        <f t="shared" si="138"/>
        <v>292</v>
      </c>
      <c r="AO842" s="5">
        <f t="shared" si="139"/>
        <v>73</v>
      </c>
      <c r="AP842" s="73"/>
      <c r="AQ842" s="111">
        <f>AVERAGE(Table6[[#This Row],[CA1_Average]],Table6[[#This Row],[CA2_Average]],Table6[[#This Row],[MID_Average]],Table6[[#This Row],[CA3_Average]])</f>
        <v>65.1875</v>
      </c>
    </row>
    <row r="843" spans="1:43" ht="30">
      <c r="A843" s="99" t="s">
        <v>1691</v>
      </c>
      <c r="B843" s="82" t="s">
        <v>1692</v>
      </c>
      <c r="C843" s="4" t="s">
        <v>14</v>
      </c>
      <c r="D843" s="4" t="s">
        <v>4546</v>
      </c>
      <c r="E843" s="5">
        <v>11105626</v>
      </c>
      <c r="F843" s="5">
        <v>9333548437</v>
      </c>
      <c r="G843" s="83" t="s">
        <v>4547</v>
      </c>
      <c r="H843" s="6">
        <v>10</v>
      </c>
      <c r="I843" s="84">
        <v>300</v>
      </c>
      <c r="J843" s="79">
        <v>195</v>
      </c>
      <c r="K843" s="85">
        <v>0.65</v>
      </c>
      <c r="L843" s="11">
        <v>95000</v>
      </c>
      <c r="M843" s="5">
        <v>81397</v>
      </c>
      <c r="N843" s="12">
        <f t="shared" si="130"/>
        <v>81500</v>
      </c>
      <c r="O843" s="12">
        <f t="shared" si="131"/>
        <v>13500</v>
      </c>
      <c r="P843" s="4" t="s">
        <v>1945</v>
      </c>
      <c r="Q843" s="4" t="s">
        <v>2795</v>
      </c>
      <c r="R843" s="5">
        <v>97</v>
      </c>
      <c r="S843" s="5">
        <v>40</v>
      </c>
      <c r="T843" s="5">
        <v>49</v>
      </c>
      <c r="U843" s="5">
        <v>87</v>
      </c>
      <c r="V843" s="5">
        <f t="shared" si="132"/>
        <v>273</v>
      </c>
      <c r="W843" s="5">
        <f t="shared" si="133"/>
        <v>68.25</v>
      </c>
      <c r="X843" s="5">
        <v>42</v>
      </c>
      <c r="Y843" s="5">
        <v>95</v>
      </c>
      <c r="Z843" s="5">
        <v>94</v>
      </c>
      <c r="AA843" s="5">
        <v>45</v>
      </c>
      <c r="AB843" s="5">
        <f t="shared" si="134"/>
        <v>276</v>
      </c>
      <c r="AC843" s="5">
        <f t="shared" si="135"/>
        <v>69</v>
      </c>
      <c r="AD843" s="5">
        <v>54</v>
      </c>
      <c r="AE843" s="5">
        <v>85</v>
      </c>
      <c r="AF843" s="5">
        <v>73</v>
      </c>
      <c r="AG843" s="5">
        <v>67</v>
      </c>
      <c r="AH843" s="5">
        <f t="shared" si="136"/>
        <v>279</v>
      </c>
      <c r="AI843" s="5">
        <f t="shared" si="137"/>
        <v>69.75</v>
      </c>
      <c r="AJ843" s="5">
        <v>61</v>
      </c>
      <c r="AK843" s="5">
        <v>99</v>
      </c>
      <c r="AL843" s="5">
        <v>63</v>
      </c>
      <c r="AM843" s="5">
        <v>94</v>
      </c>
      <c r="AN843" s="5">
        <f t="shared" si="138"/>
        <v>317</v>
      </c>
      <c r="AO843" s="5">
        <f t="shared" si="139"/>
        <v>79.25</v>
      </c>
      <c r="AP843" s="73"/>
      <c r="AQ843" s="111">
        <f>AVERAGE(Table6[[#This Row],[CA1_Average]],Table6[[#This Row],[CA2_Average]],Table6[[#This Row],[MID_Average]],Table6[[#This Row],[CA3_Average]])</f>
        <v>71.5625</v>
      </c>
    </row>
    <row r="844" spans="1:43" ht="30">
      <c r="A844" s="99" t="s">
        <v>1693</v>
      </c>
      <c r="B844" s="82" t="s">
        <v>1694</v>
      </c>
      <c r="C844" s="4" t="s">
        <v>14</v>
      </c>
      <c r="D844" s="4" t="s">
        <v>4499</v>
      </c>
      <c r="E844" s="5">
        <v>11104183</v>
      </c>
      <c r="F844" s="5">
        <v>9348128349</v>
      </c>
      <c r="G844" s="83" t="s">
        <v>4548</v>
      </c>
      <c r="H844" s="6">
        <v>10</v>
      </c>
      <c r="I844" s="84">
        <v>300</v>
      </c>
      <c r="J844" s="79">
        <v>254</v>
      </c>
      <c r="K844" s="85">
        <v>0.85</v>
      </c>
      <c r="L844" s="11">
        <v>95000</v>
      </c>
      <c r="M844" s="5">
        <v>83980</v>
      </c>
      <c r="N844" s="12">
        <f t="shared" si="130"/>
        <v>84000</v>
      </c>
      <c r="O844" s="12">
        <f t="shared" si="131"/>
        <v>11000</v>
      </c>
      <c r="P844" s="4" t="s">
        <v>2158</v>
      </c>
      <c r="Q844" s="4" t="s">
        <v>2796</v>
      </c>
      <c r="R844" s="5">
        <v>80</v>
      </c>
      <c r="S844" s="5">
        <v>40</v>
      </c>
      <c r="T844" s="5">
        <v>93</v>
      </c>
      <c r="U844" s="5">
        <v>72</v>
      </c>
      <c r="V844" s="5">
        <f t="shared" si="132"/>
        <v>285</v>
      </c>
      <c r="W844" s="5">
        <f t="shared" si="133"/>
        <v>71.25</v>
      </c>
      <c r="X844" s="5">
        <v>70</v>
      </c>
      <c r="Y844" s="5">
        <v>98</v>
      </c>
      <c r="Z844" s="5">
        <v>74</v>
      </c>
      <c r="AA844" s="5">
        <v>41</v>
      </c>
      <c r="AB844" s="5">
        <f t="shared" si="134"/>
        <v>283</v>
      </c>
      <c r="AC844" s="5">
        <f t="shared" si="135"/>
        <v>70.75</v>
      </c>
      <c r="AD844" s="5">
        <v>81</v>
      </c>
      <c r="AE844" s="5">
        <v>75</v>
      </c>
      <c r="AF844" s="5">
        <v>70</v>
      </c>
      <c r="AG844" s="5">
        <v>97</v>
      </c>
      <c r="AH844" s="5">
        <f t="shared" si="136"/>
        <v>323</v>
      </c>
      <c r="AI844" s="5">
        <f t="shared" si="137"/>
        <v>80.75</v>
      </c>
      <c r="AJ844" s="5">
        <v>58</v>
      </c>
      <c r="AK844" s="5">
        <v>45</v>
      </c>
      <c r="AL844" s="5">
        <v>89</v>
      </c>
      <c r="AM844" s="5">
        <v>59</v>
      </c>
      <c r="AN844" s="5">
        <f t="shared" si="138"/>
        <v>251</v>
      </c>
      <c r="AO844" s="5">
        <f t="shared" si="139"/>
        <v>62.75</v>
      </c>
      <c r="AP844" s="73"/>
      <c r="AQ844" s="111">
        <f>AVERAGE(Table6[[#This Row],[CA1_Average]],Table6[[#This Row],[CA2_Average]],Table6[[#This Row],[MID_Average]],Table6[[#This Row],[CA3_Average]])</f>
        <v>71.375</v>
      </c>
    </row>
    <row r="845" spans="1:43" ht="30">
      <c r="A845" s="99" t="s">
        <v>1695</v>
      </c>
      <c r="B845" s="82" t="s">
        <v>1696</v>
      </c>
      <c r="C845" s="4" t="s">
        <v>14</v>
      </c>
      <c r="D845" s="4" t="s">
        <v>4549</v>
      </c>
      <c r="E845" s="5">
        <v>11103316</v>
      </c>
      <c r="F845" s="5">
        <v>9381995641</v>
      </c>
      <c r="G845" s="83" t="s">
        <v>4550</v>
      </c>
      <c r="H845" s="6">
        <v>10</v>
      </c>
      <c r="I845" s="84">
        <v>300</v>
      </c>
      <c r="J845" s="79">
        <v>270</v>
      </c>
      <c r="K845" s="86">
        <v>0.9</v>
      </c>
      <c r="L845" s="11">
        <v>95000</v>
      </c>
      <c r="M845" s="5">
        <v>92382</v>
      </c>
      <c r="N845" s="12">
        <f t="shared" si="130"/>
        <v>92500</v>
      </c>
      <c r="O845" s="12">
        <f t="shared" si="131"/>
        <v>2500</v>
      </c>
      <c r="P845" s="4" t="s">
        <v>2020</v>
      </c>
      <c r="Q845" s="4" t="s">
        <v>2797</v>
      </c>
      <c r="R845" s="5">
        <v>66</v>
      </c>
      <c r="S845" s="5">
        <v>58</v>
      </c>
      <c r="T845" s="5">
        <v>61</v>
      </c>
      <c r="U845" s="5">
        <v>80</v>
      </c>
      <c r="V845" s="5">
        <f t="shared" si="132"/>
        <v>265</v>
      </c>
      <c r="W845" s="5">
        <f t="shared" si="133"/>
        <v>66.25</v>
      </c>
      <c r="X845" s="5">
        <v>90</v>
      </c>
      <c r="Y845" s="5">
        <v>94</v>
      </c>
      <c r="Z845" s="5">
        <v>89</v>
      </c>
      <c r="AA845" s="5">
        <v>36</v>
      </c>
      <c r="AB845" s="5">
        <f t="shared" si="134"/>
        <v>309</v>
      </c>
      <c r="AC845" s="5">
        <f t="shared" si="135"/>
        <v>77.25</v>
      </c>
      <c r="AD845" s="5">
        <v>66</v>
      </c>
      <c r="AE845" s="5">
        <v>39</v>
      </c>
      <c r="AF845" s="5">
        <v>83</v>
      </c>
      <c r="AG845" s="5">
        <v>38</v>
      </c>
      <c r="AH845" s="5">
        <f t="shared" si="136"/>
        <v>226</v>
      </c>
      <c r="AI845" s="5">
        <f t="shared" si="137"/>
        <v>56.5</v>
      </c>
      <c r="AJ845" s="5">
        <v>80</v>
      </c>
      <c r="AK845" s="5">
        <v>90</v>
      </c>
      <c r="AL845" s="5">
        <v>48</v>
      </c>
      <c r="AM845" s="5">
        <v>83</v>
      </c>
      <c r="AN845" s="5">
        <f t="shared" si="138"/>
        <v>301</v>
      </c>
      <c r="AO845" s="5">
        <f t="shared" si="139"/>
        <v>75.25</v>
      </c>
      <c r="AP845" s="73"/>
      <c r="AQ845" s="111">
        <f>AVERAGE(Table6[[#This Row],[CA1_Average]],Table6[[#This Row],[CA2_Average]],Table6[[#This Row],[MID_Average]],Table6[[#This Row],[CA3_Average]])</f>
        <v>68.8125</v>
      </c>
    </row>
    <row r="846" spans="1:43" ht="30">
      <c r="A846" s="99" t="s">
        <v>1697</v>
      </c>
      <c r="B846" s="82" t="s">
        <v>1698</v>
      </c>
      <c r="C846" s="4" t="s">
        <v>11</v>
      </c>
      <c r="D846" s="4" t="s">
        <v>4551</v>
      </c>
      <c r="E846" s="5">
        <v>11105014</v>
      </c>
      <c r="F846" s="5">
        <v>9385022963</v>
      </c>
      <c r="G846" s="83" t="s">
        <v>4552</v>
      </c>
      <c r="H846" s="6">
        <v>10</v>
      </c>
      <c r="I846" s="84">
        <v>300</v>
      </c>
      <c r="J846" s="79">
        <v>246</v>
      </c>
      <c r="K846" s="85">
        <v>0.82</v>
      </c>
      <c r="L846" s="11">
        <v>95000</v>
      </c>
      <c r="M846" s="5">
        <v>86692</v>
      </c>
      <c r="N846" s="12">
        <f t="shared" si="130"/>
        <v>87000</v>
      </c>
      <c r="O846" s="12">
        <f t="shared" si="131"/>
        <v>8000</v>
      </c>
      <c r="P846" s="4" t="s">
        <v>1860</v>
      </c>
      <c r="Q846" s="4" t="s">
        <v>2798</v>
      </c>
      <c r="R846" s="5">
        <v>67</v>
      </c>
      <c r="S846" s="5">
        <v>85</v>
      </c>
      <c r="T846" s="5">
        <v>54</v>
      </c>
      <c r="U846" s="5">
        <v>48</v>
      </c>
      <c r="V846" s="5">
        <f t="shared" si="132"/>
        <v>254</v>
      </c>
      <c r="W846" s="5">
        <f t="shared" si="133"/>
        <v>63.5</v>
      </c>
      <c r="X846" s="5">
        <v>54</v>
      </c>
      <c r="Y846" s="5">
        <v>70</v>
      </c>
      <c r="Z846" s="5">
        <v>70</v>
      </c>
      <c r="AA846" s="5">
        <v>90</v>
      </c>
      <c r="AB846" s="5">
        <f t="shared" si="134"/>
        <v>284</v>
      </c>
      <c r="AC846" s="5">
        <f t="shared" si="135"/>
        <v>71</v>
      </c>
      <c r="AD846" s="5">
        <v>91</v>
      </c>
      <c r="AE846" s="5">
        <v>69</v>
      </c>
      <c r="AF846" s="5">
        <v>70</v>
      </c>
      <c r="AG846" s="5">
        <v>48</v>
      </c>
      <c r="AH846" s="5">
        <f t="shared" si="136"/>
        <v>278</v>
      </c>
      <c r="AI846" s="5">
        <f t="shared" si="137"/>
        <v>69.5</v>
      </c>
      <c r="AJ846" s="5">
        <v>65</v>
      </c>
      <c r="AK846" s="5">
        <v>59</v>
      </c>
      <c r="AL846" s="5">
        <v>62</v>
      </c>
      <c r="AM846" s="5">
        <v>61</v>
      </c>
      <c r="AN846" s="5">
        <f t="shared" si="138"/>
        <v>247</v>
      </c>
      <c r="AO846" s="5">
        <f t="shared" si="139"/>
        <v>61.75</v>
      </c>
      <c r="AP846" s="73"/>
      <c r="AQ846" s="111">
        <f>AVERAGE(Table6[[#This Row],[CA1_Average]],Table6[[#This Row],[CA2_Average]],Table6[[#This Row],[MID_Average]],Table6[[#This Row],[CA3_Average]])</f>
        <v>66.4375</v>
      </c>
    </row>
    <row r="847" spans="1:43" ht="30">
      <c r="A847" s="99" t="s">
        <v>1699</v>
      </c>
      <c r="B847" s="82" t="s">
        <v>1700</v>
      </c>
      <c r="C847" s="4" t="s">
        <v>14</v>
      </c>
      <c r="D847" s="4" t="s">
        <v>4553</v>
      </c>
      <c r="E847" s="5">
        <v>11108344</v>
      </c>
      <c r="F847" s="5">
        <v>9390360405</v>
      </c>
      <c r="G847" s="83" t="s">
        <v>4554</v>
      </c>
      <c r="H847" s="6">
        <v>10</v>
      </c>
      <c r="I847" s="84">
        <v>300</v>
      </c>
      <c r="J847" s="79">
        <v>237</v>
      </c>
      <c r="K847" s="85">
        <v>0.79</v>
      </c>
      <c r="L847" s="11">
        <v>95000</v>
      </c>
      <c r="M847" s="5">
        <v>94341</v>
      </c>
      <c r="N847" s="12">
        <f t="shared" si="130"/>
        <v>94500</v>
      </c>
      <c r="O847" s="12">
        <f t="shared" si="131"/>
        <v>500</v>
      </c>
      <c r="P847" s="4" t="s">
        <v>1868</v>
      </c>
      <c r="Q847" s="4" t="s">
        <v>2799</v>
      </c>
      <c r="R847" s="5">
        <v>63</v>
      </c>
      <c r="S847" s="5">
        <v>64</v>
      </c>
      <c r="T847" s="5">
        <v>46</v>
      </c>
      <c r="U847" s="5">
        <v>79</v>
      </c>
      <c r="V847" s="5">
        <f t="shared" si="132"/>
        <v>252</v>
      </c>
      <c r="W847" s="5">
        <f t="shared" si="133"/>
        <v>63</v>
      </c>
      <c r="X847" s="5">
        <v>42</v>
      </c>
      <c r="Y847" s="5">
        <v>38</v>
      </c>
      <c r="Z847" s="5">
        <v>47</v>
      </c>
      <c r="AA847" s="5">
        <v>81</v>
      </c>
      <c r="AB847" s="5">
        <f t="shared" si="134"/>
        <v>208</v>
      </c>
      <c r="AC847" s="5">
        <f t="shared" si="135"/>
        <v>52</v>
      </c>
      <c r="AD847" s="5">
        <v>59</v>
      </c>
      <c r="AE847" s="5">
        <v>43</v>
      </c>
      <c r="AF847" s="5">
        <v>41</v>
      </c>
      <c r="AG847" s="5">
        <v>78</v>
      </c>
      <c r="AH847" s="5">
        <f t="shared" si="136"/>
        <v>221</v>
      </c>
      <c r="AI847" s="5">
        <f t="shared" si="137"/>
        <v>55.25</v>
      </c>
      <c r="AJ847" s="5">
        <v>41</v>
      </c>
      <c r="AK847" s="5">
        <v>69</v>
      </c>
      <c r="AL847" s="5">
        <v>43</v>
      </c>
      <c r="AM847" s="5">
        <v>86</v>
      </c>
      <c r="AN847" s="5">
        <f t="shared" si="138"/>
        <v>239</v>
      </c>
      <c r="AO847" s="5">
        <f t="shared" si="139"/>
        <v>59.75</v>
      </c>
      <c r="AP847" s="73"/>
      <c r="AQ847" s="111">
        <f>AVERAGE(Table6[[#This Row],[CA1_Average]],Table6[[#This Row],[CA2_Average]],Table6[[#This Row],[MID_Average]],Table6[[#This Row],[CA3_Average]])</f>
        <v>57.5</v>
      </c>
    </row>
    <row r="848" spans="1:43" ht="30">
      <c r="A848" s="99" t="s">
        <v>1701</v>
      </c>
      <c r="B848" s="82" t="s">
        <v>1702</v>
      </c>
      <c r="C848" s="4" t="s">
        <v>14</v>
      </c>
      <c r="D848" s="4" t="s">
        <v>4555</v>
      </c>
      <c r="E848" s="5">
        <v>11105162</v>
      </c>
      <c r="F848" s="5">
        <v>9395346808</v>
      </c>
      <c r="G848" s="83" t="s">
        <v>4556</v>
      </c>
      <c r="H848" s="6">
        <v>10</v>
      </c>
      <c r="I848" s="84">
        <v>300</v>
      </c>
      <c r="J848" s="79">
        <v>268</v>
      </c>
      <c r="K848" s="85">
        <v>0.89</v>
      </c>
      <c r="L848" s="11">
        <v>95000</v>
      </c>
      <c r="M848" s="5">
        <v>80861</v>
      </c>
      <c r="N848" s="12">
        <f t="shared" si="130"/>
        <v>81000</v>
      </c>
      <c r="O848" s="12">
        <f t="shared" si="131"/>
        <v>14000</v>
      </c>
      <c r="P848" s="4" t="s">
        <v>1916</v>
      </c>
      <c r="Q848" s="4" t="s">
        <v>2800</v>
      </c>
      <c r="R848" s="5">
        <v>72</v>
      </c>
      <c r="S848" s="5">
        <v>42</v>
      </c>
      <c r="T848" s="5">
        <v>98</v>
      </c>
      <c r="U848" s="5">
        <v>53</v>
      </c>
      <c r="V848" s="5">
        <f t="shared" si="132"/>
        <v>265</v>
      </c>
      <c r="W848" s="5">
        <f t="shared" si="133"/>
        <v>66.25</v>
      </c>
      <c r="X848" s="5">
        <v>82</v>
      </c>
      <c r="Y848" s="5">
        <v>95</v>
      </c>
      <c r="Z848" s="5">
        <v>51</v>
      </c>
      <c r="AA848" s="5">
        <v>79</v>
      </c>
      <c r="AB848" s="5">
        <f t="shared" si="134"/>
        <v>307</v>
      </c>
      <c r="AC848" s="5">
        <f t="shared" si="135"/>
        <v>76.75</v>
      </c>
      <c r="AD848" s="5">
        <v>95</v>
      </c>
      <c r="AE848" s="5">
        <v>61</v>
      </c>
      <c r="AF848" s="5">
        <v>86</v>
      </c>
      <c r="AG848" s="5">
        <v>72</v>
      </c>
      <c r="AH848" s="5">
        <f t="shared" si="136"/>
        <v>314</v>
      </c>
      <c r="AI848" s="5">
        <f t="shared" si="137"/>
        <v>78.5</v>
      </c>
      <c r="AJ848" s="5">
        <v>98</v>
      </c>
      <c r="AK848" s="5">
        <v>77</v>
      </c>
      <c r="AL848" s="5">
        <v>40</v>
      </c>
      <c r="AM848" s="5">
        <v>36</v>
      </c>
      <c r="AN848" s="5">
        <f t="shared" si="138"/>
        <v>251</v>
      </c>
      <c r="AO848" s="5">
        <f t="shared" si="139"/>
        <v>62.75</v>
      </c>
      <c r="AP848" s="73"/>
      <c r="AQ848" s="111">
        <f>AVERAGE(Table6[[#This Row],[CA1_Average]],Table6[[#This Row],[CA2_Average]],Table6[[#This Row],[MID_Average]],Table6[[#This Row],[CA3_Average]])</f>
        <v>71.0625</v>
      </c>
    </row>
    <row r="849" spans="1:43" ht="30">
      <c r="A849" s="99" t="s">
        <v>1703</v>
      </c>
      <c r="B849" s="82" t="s">
        <v>1704</v>
      </c>
      <c r="C849" s="4" t="s">
        <v>14</v>
      </c>
      <c r="D849" s="4" t="s">
        <v>4557</v>
      </c>
      <c r="E849" s="5">
        <v>11101049</v>
      </c>
      <c r="F849" s="5">
        <v>9433897864</v>
      </c>
      <c r="G849" s="83" t="s">
        <v>4558</v>
      </c>
      <c r="H849" s="6">
        <v>10</v>
      </c>
      <c r="I849" s="84">
        <v>300</v>
      </c>
      <c r="J849" s="79">
        <v>252</v>
      </c>
      <c r="K849" s="85">
        <v>0.84</v>
      </c>
      <c r="L849" s="11">
        <v>95000</v>
      </c>
      <c r="M849" s="5">
        <v>93950</v>
      </c>
      <c r="N849" s="12">
        <f t="shared" si="130"/>
        <v>94000</v>
      </c>
      <c r="O849" s="12">
        <f t="shared" si="131"/>
        <v>1000</v>
      </c>
      <c r="P849" s="4" t="s">
        <v>2296</v>
      </c>
      <c r="Q849" s="4" t="s">
        <v>2801</v>
      </c>
      <c r="R849" s="5">
        <v>95</v>
      </c>
      <c r="S849" s="5">
        <v>80</v>
      </c>
      <c r="T849" s="5">
        <v>82</v>
      </c>
      <c r="U849" s="5">
        <v>82</v>
      </c>
      <c r="V849" s="5">
        <f t="shared" si="132"/>
        <v>339</v>
      </c>
      <c r="W849" s="5">
        <f t="shared" si="133"/>
        <v>84.75</v>
      </c>
      <c r="X849" s="5">
        <v>72</v>
      </c>
      <c r="Y849" s="5">
        <v>36</v>
      </c>
      <c r="Z849" s="5">
        <v>65</v>
      </c>
      <c r="AA849" s="5">
        <v>48</v>
      </c>
      <c r="AB849" s="5">
        <f t="shared" si="134"/>
        <v>221</v>
      </c>
      <c r="AC849" s="5">
        <f t="shared" si="135"/>
        <v>55.25</v>
      </c>
      <c r="AD849" s="5">
        <v>51</v>
      </c>
      <c r="AE849" s="5">
        <v>92</v>
      </c>
      <c r="AF849" s="5">
        <v>45</v>
      </c>
      <c r="AG849" s="5">
        <v>72</v>
      </c>
      <c r="AH849" s="5">
        <f t="shared" si="136"/>
        <v>260</v>
      </c>
      <c r="AI849" s="5">
        <f t="shared" si="137"/>
        <v>65</v>
      </c>
      <c r="AJ849" s="5">
        <v>38</v>
      </c>
      <c r="AK849" s="5">
        <v>76</v>
      </c>
      <c r="AL849" s="5">
        <v>90</v>
      </c>
      <c r="AM849" s="5">
        <v>99</v>
      </c>
      <c r="AN849" s="5">
        <f t="shared" si="138"/>
        <v>303</v>
      </c>
      <c r="AO849" s="5">
        <f t="shared" si="139"/>
        <v>75.75</v>
      </c>
      <c r="AP849" s="73"/>
      <c r="AQ849" s="111">
        <f>AVERAGE(Table6[[#This Row],[CA1_Average]],Table6[[#This Row],[CA2_Average]],Table6[[#This Row],[MID_Average]],Table6[[#This Row],[CA3_Average]])</f>
        <v>70.1875</v>
      </c>
    </row>
    <row r="850" spans="1:43" ht="30">
      <c r="A850" s="99" t="s">
        <v>1705</v>
      </c>
      <c r="B850" s="82" t="s">
        <v>1706</v>
      </c>
      <c r="C850" s="4" t="s">
        <v>14</v>
      </c>
      <c r="D850" s="4" t="s">
        <v>4559</v>
      </c>
      <c r="E850" s="5">
        <v>11106510</v>
      </c>
      <c r="F850" s="5">
        <v>9435613825</v>
      </c>
      <c r="G850" s="83" t="s">
        <v>4560</v>
      </c>
      <c r="H850" s="6">
        <v>10</v>
      </c>
      <c r="I850" s="84">
        <v>300</v>
      </c>
      <c r="J850" s="79">
        <v>288</v>
      </c>
      <c r="K850" s="85">
        <v>0.96</v>
      </c>
      <c r="L850" s="11">
        <v>95000</v>
      </c>
      <c r="M850" s="5">
        <v>85775</v>
      </c>
      <c r="N850" s="12">
        <f t="shared" si="130"/>
        <v>86000</v>
      </c>
      <c r="O850" s="12">
        <f t="shared" si="131"/>
        <v>9000</v>
      </c>
      <c r="P850" s="4" t="s">
        <v>1918</v>
      </c>
      <c r="Q850" s="4" t="s">
        <v>2802</v>
      </c>
      <c r="R850" s="5">
        <v>39</v>
      </c>
      <c r="S850" s="5">
        <v>62</v>
      </c>
      <c r="T850" s="5">
        <v>96</v>
      </c>
      <c r="U850" s="5">
        <v>81</v>
      </c>
      <c r="V850" s="5">
        <f t="shared" si="132"/>
        <v>278</v>
      </c>
      <c r="W850" s="5">
        <f t="shared" si="133"/>
        <v>69.5</v>
      </c>
      <c r="X850" s="5">
        <v>54</v>
      </c>
      <c r="Y850" s="5">
        <v>41</v>
      </c>
      <c r="Z850" s="5">
        <v>51</v>
      </c>
      <c r="AA850" s="5">
        <v>41</v>
      </c>
      <c r="AB850" s="5">
        <f t="shared" si="134"/>
        <v>187</v>
      </c>
      <c r="AC850" s="5">
        <f t="shared" si="135"/>
        <v>46.75</v>
      </c>
      <c r="AD850" s="5">
        <v>80</v>
      </c>
      <c r="AE850" s="5">
        <v>96</v>
      </c>
      <c r="AF850" s="5">
        <v>77</v>
      </c>
      <c r="AG850" s="5">
        <v>53</v>
      </c>
      <c r="AH850" s="5">
        <f t="shared" si="136"/>
        <v>306</v>
      </c>
      <c r="AI850" s="5">
        <f t="shared" si="137"/>
        <v>76.5</v>
      </c>
      <c r="AJ850" s="5">
        <v>88</v>
      </c>
      <c r="AK850" s="5">
        <v>78</v>
      </c>
      <c r="AL850" s="5">
        <v>83</v>
      </c>
      <c r="AM850" s="5">
        <v>75</v>
      </c>
      <c r="AN850" s="5">
        <f t="shared" si="138"/>
        <v>324</v>
      </c>
      <c r="AO850" s="5">
        <f t="shared" si="139"/>
        <v>81</v>
      </c>
      <c r="AP850" s="73"/>
      <c r="AQ850" s="111">
        <f>AVERAGE(Table6[[#This Row],[CA1_Average]],Table6[[#This Row],[CA2_Average]],Table6[[#This Row],[MID_Average]],Table6[[#This Row],[CA3_Average]])</f>
        <v>68.4375</v>
      </c>
    </row>
    <row r="851" spans="1:43" ht="30">
      <c r="A851" s="99" t="s">
        <v>1707</v>
      </c>
      <c r="B851" s="82" t="s">
        <v>1708</v>
      </c>
      <c r="C851" s="4" t="s">
        <v>14</v>
      </c>
      <c r="D851" s="4" t="s">
        <v>4561</v>
      </c>
      <c r="E851" s="5">
        <v>11108443</v>
      </c>
      <c r="F851" s="5">
        <v>9436716311</v>
      </c>
      <c r="G851" s="83" t="s">
        <v>4562</v>
      </c>
      <c r="H851" s="6">
        <v>10</v>
      </c>
      <c r="I851" s="84">
        <v>300</v>
      </c>
      <c r="J851" s="79">
        <v>227</v>
      </c>
      <c r="K851" s="85">
        <v>0.76</v>
      </c>
      <c r="L851" s="11">
        <v>95000</v>
      </c>
      <c r="M851" s="5">
        <v>94094</v>
      </c>
      <c r="N851" s="12">
        <f t="shared" si="130"/>
        <v>94500</v>
      </c>
      <c r="O851" s="12">
        <f t="shared" si="131"/>
        <v>500</v>
      </c>
      <c r="P851" s="4" t="s">
        <v>2034</v>
      </c>
      <c r="Q851" s="4" t="s">
        <v>2803</v>
      </c>
      <c r="R851" s="5">
        <v>86</v>
      </c>
      <c r="S851" s="5">
        <v>41</v>
      </c>
      <c r="T851" s="5">
        <v>96</v>
      </c>
      <c r="U851" s="5">
        <v>53</v>
      </c>
      <c r="V851" s="5">
        <f t="shared" si="132"/>
        <v>276</v>
      </c>
      <c r="W851" s="5">
        <f t="shared" si="133"/>
        <v>69</v>
      </c>
      <c r="X851" s="5">
        <v>61</v>
      </c>
      <c r="Y851" s="5">
        <v>96</v>
      </c>
      <c r="Z851" s="5">
        <v>86</v>
      </c>
      <c r="AA851" s="5">
        <v>69</v>
      </c>
      <c r="AB851" s="5">
        <f t="shared" si="134"/>
        <v>312</v>
      </c>
      <c r="AC851" s="5">
        <f t="shared" si="135"/>
        <v>78</v>
      </c>
      <c r="AD851" s="5">
        <v>98</v>
      </c>
      <c r="AE851" s="5">
        <v>65</v>
      </c>
      <c r="AF851" s="5">
        <v>64</v>
      </c>
      <c r="AG851" s="5">
        <v>51</v>
      </c>
      <c r="AH851" s="5">
        <f t="shared" si="136"/>
        <v>278</v>
      </c>
      <c r="AI851" s="5">
        <f t="shared" si="137"/>
        <v>69.5</v>
      </c>
      <c r="AJ851" s="5">
        <v>91</v>
      </c>
      <c r="AK851" s="5">
        <v>64</v>
      </c>
      <c r="AL851" s="5">
        <v>89</v>
      </c>
      <c r="AM851" s="5">
        <v>98</v>
      </c>
      <c r="AN851" s="5">
        <f t="shared" si="138"/>
        <v>342</v>
      </c>
      <c r="AO851" s="5">
        <f t="shared" si="139"/>
        <v>85.5</v>
      </c>
      <c r="AP851" s="73"/>
      <c r="AQ851" s="111">
        <f>AVERAGE(Table6[[#This Row],[CA1_Average]],Table6[[#This Row],[CA2_Average]],Table6[[#This Row],[MID_Average]],Table6[[#This Row],[CA3_Average]])</f>
        <v>75.5</v>
      </c>
    </row>
    <row r="852" spans="1:43" ht="30">
      <c r="A852" s="99" t="s">
        <v>1709</v>
      </c>
      <c r="B852" s="82" t="s">
        <v>1710</v>
      </c>
      <c r="C852" s="4" t="s">
        <v>11</v>
      </c>
      <c r="D852" s="4" t="s">
        <v>4563</v>
      </c>
      <c r="E852" s="5">
        <v>11106376</v>
      </c>
      <c r="F852" s="5">
        <v>9483346572</v>
      </c>
      <c r="G852" s="83" t="s">
        <v>4564</v>
      </c>
      <c r="H852" s="6">
        <v>10</v>
      </c>
      <c r="I852" s="84">
        <v>300</v>
      </c>
      <c r="J852" s="79">
        <v>191</v>
      </c>
      <c r="K852" s="85">
        <v>0.64</v>
      </c>
      <c r="L852" s="11">
        <v>95000</v>
      </c>
      <c r="M852" s="5">
        <v>86504</v>
      </c>
      <c r="N852" s="12">
        <f t="shared" si="130"/>
        <v>87000</v>
      </c>
      <c r="O852" s="12">
        <f t="shared" si="131"/>
        <v>8000</v>
      </c>
      <c r="P852" s="4" t="s">
        <v>1964</v>
      </c>
      <c r="Q852" s="4" t="s">
        <v>2804</v>
      </c>
      <c r="R852" s="5">
        <v>93</v>
      </c>
      <c r="S852" s="5">
        <v>55</v>
      </c>
      <c r="T852" s="5">
        <v>89</v>
      </c>
      <c r="U852" s="5">
        <v>50</v>
      </c>
      <c r="V852" s="5">
        <f t="shared" si="132"/>
        <v>287</v>
      </c>
      <c r="W852" s="5">
        <f t="shared" si="133"/>
        <v>71.75</v>
      </c>
      <c r="X852" s="5">
        <v>65</v>
      </c>
      <c r="Y852" s="5">
        <v>52</v>
      </c>
      <c r="Z852" s="5">
        <v>65</v>
      </c>
      <c r="AA852" s="5">
        <v>62</v>
      </c>
      <c r="AB852" s="5">
        <f t="shared" si="134"/>
        <v>244</v>
      </c>
      <c r="AC852" s="5">
        <f t="shared" si="135"/>
        <v>61</v>
      </c>
      <c r="AD852" s="5">
        <v>50</v>
      </c>
      <c r="AE852" s="5">
        <v>46</v>
      </c>
      <c r="AF852" s="5">
        <v>56</v>
      </c>
      <c r="AG852" s="5">
        <v>37</v>
      </c>
      <c r="AH852" s="5">
        <f t="shared" si="136"/>
        <v>189</v>
      </c>
      <c r="AI852" s="5">
        <f t="shared" si="137"/>
        <v>47.25</v>
      </c>
      <c r="AJ852" s="5">
        <v>36</v>
      </c>
      <c r="AK852" s="5">
        <v>37</v>
      </c>
      <c r="AL852" s="5">
        <v>38</v>
      </c>
      <c r="AM852" s="5">
        <v>67</v>
      </c>
      <c r="AN852" s="5">
        <f t="shared" si="138"/>
        <v>178</v>
      </c>
      <c r="AO852" s="5">
        <f t="shared" si="139"/>
        <v>44.5</v>
      </c>
      <c r="AP852" s="73"/>
      <c r="AQ852" s="111">
        <f>AVERAGE(Table6[[#This Row],[CA1_Average]],Table6[[#This Row],[CA2_Average]],Table6[[#This Row],[MID_Average]],Table6[[#This Row],[CA3_Average]])</f>
        <v>56.125</v>
      </c>
    </row>
    <row r="853" spans="1:43" ht="30">
      <c r="A853" s="99" t="s">
        <v>1711</v>
      </c>
      <c r="B853" s="82" t="s">
        <v>1712</v>
      </c>
      <c r="C853" s="4" t="s">
        <v>14</v>
      </c>
      <c r="D853" s="4" t="s">
        <v>4565</v>
      </c>
      <c r="E853" s="5">
        <v>11105569</v>
      </c>
      <c r="F853" s="5">
        <v>9484094393</v>
      </c>
      <c r="G853" s="83" t="s">
        <v>4566</v>
      </c>
      <c r="H853" s="6">
        <v>10</v>
      </c>
      <c r="I853" s="84">
        <v>300</v>
      </c>
      <c r="J853" s="79">
        <v>292</v>
      </c>
      <c r="K853" s="85">
        <v>0.97</v>
      </c>
      <c r="L853" s="11">
        <v>95000</v>
      </c>
      <c r="M853" s="5">
        <v>80464</v>
      </c>
      <c r="N853" s="12">
        <f t="shared" si="130"/>
        <v>80500</v>
      </c>
      <c r="O853" s="12">
        <f t="shared" si="131"/>
        <v>14500</v>
      </c>
      <c r="P853" s="4" t="s">
        <v>1966</v>
      </c>
      <c r="Q853" s="4" t="s">
        <v>2805</v>
      </c>
      <c r="R853" s="5">
        <v>58</v>
      </c>
      <c r="S853" s="5">
        <v>80</v>
      </c>
      <c r="T853" s="5">
        <v>51</v>
      </c>
      <c r="U853" s="5">
        <v>81</v>
      </c>
      <c r="V853" s="5">
        <f t="shared" si="132"/>
        <v>270</v>
      </c>
      <c r="W853" s="5">
        <f t="shared" si="133"/>
        <v>67.5</v>
      </c>
      <c r="X853" s="5">
        <v>82</v>
      </c>
      <c r="Y853" s="5">
        <v>61</v>
      </c>
      <c r="Z853" s="5">
        <v>99</v>
      </c>
      <c r="AA853" s="5">
        <v>95</v>
      </c>
      <c r="AB853" s="5">
        <f t="shared" si="134"/>
        <v>337</v>
      </c>
      <c r="AC853" s="5">
        <f t="shared" si="135"/>
        <v>84.25</v>
      </c>
      <c r="AD853" s="5">
        <v>88</v>
      </c>
      <c r="AE853" s="5">
        <v>52</v>
      </c>
      <c r="AF853" s="5">
        <v>39</v>
      </c>
      <c r="AG853" s="5">
        <v>48</v>
      </c>
      <c r="AH853" s="5">
        <f t="shared" si="136"/>
        <v>227</v>
      </c>
      <c r="AI853" s="5">
        <f t="shared" si="137"/>
        <v>56.75</v>
      </c>
      <c r="AJ853" s="5">
        <v>91</v>
      </c>
      <c r="AK853" s="5">
        <v>65</v>
      </c>
      <c r="AL853" s="5">
        <v>71</v>
      </c>
      <c r="AM853" s="5">
        <v>69</v>
      </c>
      <c r="AN853" s="5">
        <f t="shared" si="138"/>
        <v>296</v>
      </c>
      <c r="AO853" s="5">
        <f t="shared" si="139"/>
        <v>74</v>
      </c>
      <c r="AP853" s="73"/>
      <c r="AQ853" s="111">
        <f>AVERAGE(Table6[[#This Row],[CA1_Average]],Table6[[#This Row],[CA2_Average]],Table6[[#This Row],[MID_Average]],Table6[[#This Row],[CA3_Average]])</f>
        <v>70.625</v>
      </c>
    </row>
    <row r="854" spans="1:43" ht="30">
      <c r="A854" s="99" t="s">
        <v>1713</v>
      </c>
      <c r="B854" s="82" t="s">
        <v>1714</v>
      </c>
      <c r="C854" s="4" t="s">
        <v>14</v>
      </c>
      <c r="D854" s="4" t="s">
        <v>4521</v>
      </c>
      <c r="E854" s="5">
        <v>11108142</v>
      </c>
      <c r="F854" s="5">
        <v>9517604701</v>
      </c>
      <c r="G854" s="83" t="s">
        <v>4567</v>
      </c>
      <c r="H854" s="6">
        <v>10</v>
      </c>
      <c r="I854" s="84">
        <v>300</v>
      </c>
      <c r="J854" s="79">
        <v>214</v>
      </c>
      <c r="K854" s="85">
        <v>0.71</v>
      </c>
      <c r="L854" s="11">
        <v>95000</v>
      </c>
      <c r="M854" s="5">
        <v>87069</v>
      </c>
      <c r="N854" s="12">
        <f t="shared" si="130"/>
        <v>87500</v>
      </c>
      <c r="O854" s="12">
        <f t="shared" si="131"/>
        <v>7500</v>
      </c>
      <c r="P854" s="4" t="s">
        <v>1883</v>
      </c>
      <c r="Q854" s="4" t="s">
        <v>2806</v>
      </c>
      <c r="R854" s="5">
        <v>41</v>
      </c>
      <c r="S854" s="5">
        <v>59</v>
      </c>
      <c r="T854" s="5">
        <v>90</v>
      </c>
      <c r="U854" s="5">
        <v>79</v>
      </c>
      <c r="V854" s="5">
        <f t="shared" si="132"/>
        <v>269</v>
      </c>
      <c r="W854" s="5">
        <f t="shared" si="133"/>
        <v>67.25</v>
      </c>
      <c r="X854" s="5">
        <v>75</v>
      </c>
      <c r="Y854" s="5">
        <v>83</v>
      </c>
      <c r="Z854" s="5">
        <v>35</v>
      </c>
      <c r="AA854" s="5">
        <v>70</v>
      </c>
      <c r="AB854" s="5">
        <f t="shared" si="134"/>
        <v>263</v>
      </c>
      <c r="AC854" s="5">
        <f t="shared" si="135"/>
        <v>65.75</v>
      </c>
      <c r="AD854" s="5">
        <v>72</v>
      </c>
      <c r="AE854" s="5">
        <v>73</v>
      </c>
      <c r="AF854" s="5">
        <v>40</v>
      </c>
      <c r="AG854" s="5">
        <v>92</v>
      </c>
      <c r="AH854" s="5">
        <f t="shared" si="136"/>
        <v>277</v>
      </c>
      <c r="AI854" s="5">
        <f t="shared" si="137"/>
        <v>69.25</v>
      </c>
      <c r="AJ854" s="5">
        <v>40</v>
      </c>
      <c r="AK854" s="5">
        <v>53</v>
      </c>
      <c r="AL854" s="5">
        <v>83</v>
      </c>
      <c r="AM854" s="5">
        <v>82</v>
      </c>
      <c r="AN854" s="5">
        <f t="shared" si="138"/>
        <v>258</v>
      </c>
      <c r="AO854" s="5">
        <f t="shared" si="139"/>
        <v>64.5</v>
      </c>
      <c r="AP854" s="73"/>
      <c r="AQ854" s="111">
        <f>AVERAGE(Table6[[#This Row],[CA1_Average]],Table6[[#This Row],[CA2_Average]],Table6[[#This Row],[MID_Average]],Table6[[#This Row],[CA3_Average]])</f>
        <v>66.6875</v>
      </c>
    </row>
    <row r="855" spans="1:43" ht="30">
      <c r="A855" s="99" t="s">
        <v>1715</v>
      </c>
      <c r="B855" s="82" t="s">
        <v>1716</v>
      </c>
      <c r="C855" s="4" t="s">
        <v>14</v>
      </c>
      <c r="D855" s="4" t="s">
        <v>4568</v>
      </c>
      <c r="E855" s="5">
        <v>11108485</v>
      </c>
      <c r="F855" s="5">
        <v>9524563580</v>
      </c>
      <c r="G855" s="83" t="s">
        <v>4569</v>
      </c>
      <c r="H855" s="6">
        <v>10</v>
      </c>
      <c r="I855" s="84">
        <v>300</v>
      </c>
      <c r="J855" s="79">
        <v>198</v>
      </c>
      <c r="K855" s="85">
        <v>0.66</v>
      </c>
      <c r="L855" s="11">
        <v>95000</v>
      </c>
      <c r="M855" s="5">
        <v>89351</v>
      </c>
      <c r="N855" s="12">
        <f t="shared" si="130"/>
        <v>89500</v>
      </c>
      <c r="O855" s="12">
        <f t="shared" si="131"/>
        <v>5500</v>
      </c>
      <c r="P855" s="4" t="s">
        <v>1834</v>
      </c>
      <c r="Q855" s="4" t="s">
        <v>2807</v>
      </c>
      <c r="R855" s="5">
        <v>41</v>
      </c>
      <c r="S855" s="5">
        <v>36</v>
      </c>
      <c r="T855" s="5">
        <v>45</v>
      </c>
      <c r="U855" s="5">
        <v>41</v>
      </c>
      <c r="V855" s="5">
        <f t="shared" si="132"/>
        <v>163</v>
      </c>
      <c r="W855" s="5">
        <f t="shared" si="133"/>
        <v>40.75</v>
      </c>
      <c r="X855" s="5">
        <v>89</v>
      </c>
      <c r="Y855" s="5">
        <v>92</v>
      </c>
      <c r="Z855" s="5">
        <v>68</v>
      </c>
      <c r="AA855" s="5">
        <v>71</v>
      </c>
      <c r="AB855" s="5">
        <f t="shared" si="134"/>
        <v>320</v>
      </c>
      <c r="AC855" s="5">
        <f t="shared" si="135"/>
        <v>80</v>
      </c>
      <c r="AD855" s="5">
        <v>61</v>
      </c>
      <c r="AE855" s="5">
        <v>43</v>
      </c>
      <c r="AF855" s="5">
        <v>44</v>
      </c>
      <c r="AG855" s="5">
        <v>53</v>
      </c>
      <c r="AH855" s="5">
        <f t="shared" si="136"/>
        <v>201</v>
      </c>
      <c r="AI855" s="5">
        <f t="shared" si="137"/>
        <v>50.25</v>
      </c>
      <c r="AJ855" s="5">
        <v>97</v>
      </c>
      <c r="AK855" s="5">
        <v>91</v>
      </c>
      <c r="AL855" s="5">
        <v>85</v>
      </c>
      <c r="AM855" s="5">
        <v>95</v>
      </c>
      <c r="AN855" s="5">
        <f t="shared" si="138"/>
        <v>368</v>
      </c>
      <c r="AO855" s="5">
        <f t="shared" si="139"/>
        <v>92</v>
      </c>
      <c r="AP855" s="73"/>
      <c r="AQ855" s="111">
        <f>AVERAGE(Table6[[#This Row],[CA1_Average]],Table6[[#This Row],[CA2_Average]],Table6[[#This Row],[MID_Average]],Table6[[#This Row],[CA3_Average]])</f>
        <v>65.75</v>
      </c>
    </row>
    <row r="856" spans="1:43" ht="30">
      <c r="A856" s="99" t="s">
        <v>1717</v>
      </c>
      <c r="B856" s="82" t="s">
        <v>1718</v>
      </c>
      <c r="C856" s="4" t="s">
        <v>14</v>
      </c>
      <c r="D856" s="4" t="s">
        <v>4570</v>
      </c>
      <c r="E856" s="5">
        <v>11108954</v>
      </c>
      <c r="F856" s="5">
        <v>9528406189</v>
      </c>
      <c r="G856" s="83" t="s">
        <v>4571</v>
      </c>
      <c r="H856" s="6">
        <v>10</v>
      </c>
      <c r="I856" s="84">
        <v>300</v>
      </c>
      <c r="J856" s="79">
        <v>233</v>
      </c>
      <c r="K856" s="85">
        <v>0.78</v>
      </c>
      <c r="L856" s="11">
        <v>95000</v>
      </c>
      <c r="M856" s="5">
        <v>93907</v>
      </c>
      <c r="N856" s="12">
        <f t="shared" si="130"/>
        <v>94000</v>
      </c>
      <c r="O856" s="12">
        <f t="shared" si="131"/>
        <v>1000</v>
      </c>
      <c r="P856" s="4" t="s">
        <v>2105</v>
      </c>
      <c r="Q856" s="4" t="s">
        <v>2808</v>
      </c>
      <c r="R856" s="5">
        <v>53</v>
      </c>
      <c r="S856" s="5">
        <v>54</v>
      </c>
      <c r="T856" s="5">
        <v>55</v>
      </c>
      <c r="U856" s="5">
        <v>67</v>
      </c>
      <c r="V856" s="5">
        <f t="shared" si="132"/>
        <v>229</v>
      </c>
      <c r="W856" s="5">
        <f t="shared" si="133"/>
        <v>57.25</v>
      </c>
      <c r="X856" s="5">
        <v>81</v>
      </c>
      <c r="Y856" s="5">
        <v>95</v>
      </c>
      <c r="Z856" s="5">
        <v>71</v>
      </c>
      <c r="AA856" s="5">
        <v>92</v>
      </c>
      <c r="AB856" s="5">
        <f t="shared" si="134"/>
        <v>339</v>
      </c>
      <c r="AC856" s="5">
        <f t="shared" si="135"/>
        <v>84.75</v>
      </c>
      <c r="AD856" s="5">
        <v>83</v>
      </c>
      <c r="AE856" s="5">
        <v>96</v>
      </c>
      <c r="AF856" s="5">
        <v>58</v>
      </c>
      <c r="AG856" s="5">
        <v>81</v>
      </c>
      <c r="AH856" s="5">
        <f t="shared" si="136"/>
        <v>318</v>
      </c>
      <c r="AI856" s="5">
        <f t="shared" si="137"/>
        <v>79.5</v>
      </c>
      <c r="AJ856" s="5">
        <v>85</v>
      </c>
      <c r="AK856" s="5">
        <v>47</v>
      </c>
      <c r="AL856" s="5">
        <v>62</v>
      </c>
      <c r="AM856" s="5">
        <v>38</v>
      </c>
      <c r="AN856" s="5">
        <f t="shared" si="138"/>
        <v>232</v>
      </c>
      <c r="AO856" s="5">
        <f t="shared" si="139"/>
        <v>58</v>
      </c>
      <c r="AP856" s="73"/>
      <c r="AQ856" s="111">
        <f>AVERAGE(Table6[[#This Row],[CA1_Average]],Table6[[#This Row],[CA2_Average]],Table6[[#This Row],[MID_Average]],Table6[[#This Row],[CA3_Average]])</f>
        <v>69.875</v>
      </c>
    </row>
    <row r="857" spans="1:43" ht="30">
      <c r="A857" s="99" t="s">
        <v>1719</v>
      </c>
      <c r="B857" s="82" t="s">
        <v>1720</v>
      </c>
      <c r="C857" s="4" t="s">
        <v>11</v>
      </c>
      <c r="D857" s="4" t="s">
        <v>4572</v>
      </c>
      <c r="E857" s="5">
        <v>11107353</v>
      </c>
      <c r="F857" s="5">
        <v>9533848049</v>
      </c>
      <c r="G857" s="83" t="s">
        <v>4573</v>
      </c>
      <c r="H857" s="6">
        <v>10</v>
      </c>
      <c r="I857" s="84">
        <v>300</v>
      </c>
      <c r="J857" s="79">
        <v>228</v>
      </c>
      <c r="K857" s="85">
        <v>0.76</v>
      </c>
      <c r="L857" s="11">
        <v>95000</v>
      </c>
      <c r="M857" s="5">
        <v>93924</v>
      </c>
      <c r="N857" s="12">
        <f t="shared" si="130"/>
        <v>94000</v>
      </c>
      <c r="O857" s="12">
        <f t="shared" si="131"/>
        <v>1000</v>
      </c>
      <c r="P857" s="4" t="s">
        <v>2007</v>
      </c>
      <c r="Q857" s="4" t="s">
        <v>2809</v>
      </c>
      <c r="R857" s="5">
        <v>78</v>
      </c>
      <c r="S857" s="5">
        <v>46</v>
      </c>
      <c r="T857" s="5">
        <v>94</v>
      </c>
      <c r="U857" s="5">
        <v>65</v>
      </c>
      <c r="V857" s="5">
        <f t="shared" si="132"/>
        <v>283</v>
      </c>
      <c r="W857" s="5">
        <f t="shared" si="133"/>
        <v>70.75</v>
      </c>
      <c r="X857" s="5">
        <v>79</v>
      </c>
      <c r="Y857" s="5">
        <v>97</v>
      </c>
      <c r="Z857" s="5">
        <v>38</v>
      </c>
      <c r="AA857" s="5">
        <v>39</v>
      </c>
      <c r="AB857" s="5">
        <f t="shared" si="134"/>
        <v>253</v>
      </c>
      <c r="AC857" s="5">
        <f t="shared" si="135"/>
        <v>63.25</v>
      </c>
      <c r="AD857" s="5">
        <v>41</v>
      </c>
      <c r="AE857" s="5">
        <v>53</v>
      </c>
      <c r="AF857" s="5">
        <v>70</v>
      </c>
      <c r="AG857" s="5">
        <v>37</v>
      </c>
      <c r="AH857" s="5">
        <f t="shared" si="136"/>
        <v>201</v>
      </c>
      <c r="AI857" s="5">
        <f t="shared" si="137"/>
        <v>50.25</v>
      </c>
      <c r="AJ857" s="5">
        <v>55</v>
      </c>
      <c r="AK857" s="5">
        <v>52</v>
      </c>
      <c r="AL857" s="5">
        <v>71</v>
      </c>
      <c r="AM857" s="5">
        <v>75</v>
      </c>
      <c r="AN857" s="5">
        <f t="shared" si="138"/>
        <v>253</v>
      </c>
      <c r="AO857" s="5">
        <f t="shared" si="139"/>
        <v>63.25</v>
      </c>
      <c r="AP857" s="73"/>
      <c r="AQ857" s="111">
        <f>AVERAGE(Table6[[#This Row],[CA1_Average]],Table6[[#This Row],[CA2_Average]],Table6[[#This Row],[MID_Average]],Table6[[#This Row],[CA3_Average]])</f>
        <v>61.875</v>
      </c>
    </row>
    <row r="858" spans="1:43" ht="30">
      <c r="A858" s="99" t="s">
        <v>1721</v>
      </c>
      <c r="B858" s="82" t="s">
        <v>1722</v>
      </c>
      <c r="C858" s="4" t="s">
        <v>14</v>
      </c>
      <c r="D858" s="4" t="s">
        <v>4574</v>
      </c>
      <c r="E858" s="5">
        <v>11109947</v>
      </c>
      <c r="F858" s="5">
        <v>9539955010</v>
      </c>
      <c r="G858" s="83" t="s">
        <v>4575</v>
      </c>
      <c r="H858" s="6">
        <v>10</v>
      </c>
      <c r="I858" s="84">
        <v>300</v>
      </c>
      <c r="J858" s="79">
        <v>223</v>
      </c>
      <c r="K858" s="85">
        <v>0.74</v>
      </c>
      <c r="L858" s="11">
        <v>95000</v>
      </c>
      <c r="M858" s="5">
        <v>86808</v>
      </c>
      <c r="N858" s="12">
        <f t="shared" si="130"/>
        <v>87000</v>
      </c>
      <c r="O858" s="12">
        <f t="shared" si="131"/>
        <v>8000</v>
      </c>
      <c r="P858" s="4" t="s">
        <v>2199</v>
      </c>
      <c r="Q858" s="4" t="s">
        <v>2810</v>
      </c>
      <c r="R858" s="5">
        <v>98</v>
      </c>
      <c r="S858" s="5">
        <v>74</v>
      </c>
      <c r="T858" s="5">
        <v>55</v>
      </c>
      <c r="U858" s="5">
        <v>83</v>
      </c>
      <c r="V858" s="5">
        <f t="shared" si="132"/>
        <v>310</v>
      </c>
      <c r="W858" s="5">
        <f t="shared" si="133"/>
        <v>77.5</v>
      </c>
      <c r="X858" s="5">
        <v>41</v>
      </c>
      <c r="Y858" s="5">
        <v>35</v>
      </c>
      <c r="Z858" s="5">
        <v>56</v>
      </c>
      <c r="AA858" s="5">
        <v>37</v>
      </c>
      <c r="AB858" s="5">
        <f t="shared" si="134"/>
        <v>169</v>
      </c>
      <c r="AC858" s="5">
        <f t="shared" si="135"/>
        <v>42.25</v>
      </c>
      <c r="AD858" s="5">
        <v>77</v>
      </c>
      <c r="AE858" s="5">
        <v>88</v>
      </c>
      <c r="AF858" s="5">
        <v>41</v>
      </c>
      <c r="AG858" s="5">
        <v>59</v>
      </c>
      <c r="AH858" s="5">
        <f t="shared" si="136"/>
        <v>265</v>
      </c>
      <c r="AI858" s="5">
        <f t="shared" si="137"/>
        <v>66.25</v>
      </c>
      <c r="AJ858" s="5">
        <v>80</v>
      </c>
      <c r="AK858" s="5">
        <v>53</v>
      </c>
      <c r="AL858" s="5">
        <v>84</v>
      </c>
      <c r="AM858" s="5">
        <v>93</v>
      </c>
      <c r="AN858" s="5">
        <f t="shared" si="138"/>
        <v>310</v>
      </c>
      <c r="AO858" s="5">
        <f t="shared" si="139"/>
        <v>77.5</v>
      </c>
      <c r="AP858" s="73"/>
      <c r="AQ858" s="111">
        <f>AVERAGE(Table6[[#This Row],[CA1_Average]],Table6[[#This Row],[CA2_Average]],Table6[[#This Row],[MID_Average]],Table6[[#This Row],[CA3_Average]])</f>
        <v>65.875</v>
      </c>
    </row>
    <row r="859" spans="1:43" ht="30">
      <c r="A859" s="99" t="s">
        <v>1723</v>
      </c>
      <c r="B859" s="82" t="s">
        <v>1724</v>
      </c>
      <c r="C859" s="4" t="s">
        <v>14</v>
      </c>
      <c r="D859" s="4" t="s">
        <v>4576</v>
      </c>
      <c r="E859" s="5">
        <v>11101938</v>
      </c>
      <c r="F859" s="5">
        <v>9552310157</v>
      </c>
      <c r="G859" s="83" t="s">
        <v>4577</v>
      </c>
      <c r="H859" s="6">
        <v>10</v>
      </c>
      <c r="I859" s="84">
        <v>300</v>
      </c>
      <c r="J859" s="79">
        <v>291</v>
      </c>
      <c r="K859" s="85">
        <v>0.97</v>
      </c>
      <c r="L859" s="11">
        <v>95000</v>
      </c>
      <c r="M859" s="5">
        <v>89317</v>
      </c>
      <c r="N859" s="12">
        <f t="shared" si="130"/>
        <v>89500</v>
      </c>
      <c r="O859" s="12">
        <f t="shared" si="131"/>
        <v>5500</v>
      </c>
      <c r="P859" s="4" t="s">
        <v>1886</v>
      </c>
      <c r="Q859" s="4" t="s">
        <v>2811</v>
      </c>
      <c r="R859" s="5">
        <v>75</v>
      </c>
      <c r="S859" s="5">
        <v>46</v>
      </c>
      <c r="T859" s="5">
        <v>50</v>
      </c>
      <c r="U859" s="5">
        <v>50</v>
      </c>
      <c r="V859" s="5">
        <f t="shared" si="132"/>
        <v>221</v>
      </c>
      <c r="W859" s="5">
        <f t="shared" si="133"/>
        <v>55.25</v>
      </c>
      <c r="X859" s="5">
        <v>35</v>
      </c>
      <c r="Y859" s="5">
        <v>93</v>
      </c>
      <c r="Z859" s="5">
        <v>45</v>
      </c>
      <c r="AA859" s="5">
        <v>65</v>
      </c>
      <c r="AB859" s="5">
        <f t="shared" si="134"/>
        <v>238</v>
      </c>
      <c r="AC859" s="5">
        <f t="shared" si="135"/>
        <v>59.5</v>
      </c>
      <c r="AD859" s="5">
        <v>58</v>
      </c>
      <c r="AE859" s="5">
        <v>88</v>
      </c>
      <c r="AF859" s="5">
        <v>99</v>
      </c>
      <c r="AG859" s="5">
        <v>87</v>
      </c>
      <c r="AH859" s="5">
        <f t="shared" si="136"/>
        <v>332</v>
      </c>
      <c r="AI859" s="5">
        <f t="shared" si="137"/>
        <v>83</v>
      </c>
      <c r="AJ859" s="5">
        <v>45</v>
      </c>
      <c r="AK859" s="5">
        <v>54</v>
      </c>
      <c r="AL859" s="5">
        <v>73</v>
      </c>
      <c r="AM859" s="5">
        <v>35</v>
      </c>
      <c r="AN859" s="5">
        <f t="shared" si="138"/>
        <v>207</v>
      </c>
      <c r="AO859" s="5">
        <f t="shared" si="139"/>
        <v>51.75</v>
      </c>
      <c r="AP859" s="73"/>
      <c r="AQ859" s="111">
        <f>AVERAGE(Table6[[#This Row],[CA1_Average]],Table6[[#This Row],[CA2_Average]],Table6[[#This Row],[MID_Average]],Table6[[#This Row],[CA3_Average]])</f>
        <v>62.375</v>
      </c>
    </row>
    <row r="860" spans="1:43" ht="30">
      <c r="A860" s="99" t="s">
        <v>1725</v>
      </c>
      <c r="B860" s="82" t="s">
        <v>1726</v>
      </c>
      <c r="C860" s="4" t="s">
        <v>11</v>
      </c>
      <c r="D860" s="4" t="s">
        <v>4578</v>
      </c>
      <c r="E860" s="5">
        <v>11105669</v>
      </c>
      <c r="F860" s="5">
        <v>9553029903</v>
      </c>
      <c r="G860" s="83" t="s">
        <v>4579</v>
      </c>
      <c r="H860" s="6">
        <v>10</v>
      </c>
      <c r="I860" s="84">
        <v>300</v>
      </c>
      <c r="J860" s="79">
        <v>203</v>
      </c>
      <c r="K860" s="85">
        <v>0.68</v>
      </c>
      <c r="L860" s="11">
        <v>95000</v>
      </c>
      <c r="M860" s="5">
        <v>82378</v>
      </c>
      <c r="N860" s="12">
        <f t="shared" si="130"/>
        <v>82500</v>
      </c>
      <c r="O860" s="12">
        <f t="shared" si="131"/>
        <v>12500</v>
      </c>
      <c r="P860" s="4" t="s">
        <v>2075</v>
      </c>
      <c r="Q860" s="4" t="s">
        <v>2812</v>
      </c>
      <c r="R860" s="5">
        <v>42</v>
      </c>
      <c r="S860" s="5">
        <v>36</v>
      </c>
      <c r="T860" s="5">
        <v>35</v>
      </c>
      <c r="U860" s="5">
        <v>49</v>
      </c>
      <c r="V860" s="5">
        <f t="shared" si="132"/>
        <v>162</v>
      </c>
      <c r="W860" s="5">
        <f t="shared" si="133"/>
        <v>40.5</v>
      </c>
      <c r="X860" s="5">
        <v>40</v>
      </c>
      <c r="Y860" s="5">
        <v>49</v>
      </c>
      <c r="Z860" s="5">
        <v>84</v>
      </c>
      <c r="AA860" s="5">
        <v>42</v>
      </c>
      <c r="AB860" s="5">
        <f t="shared" si="134"/>
        <v>215</v>
      </c>
      <c r="AC860" s="5">
        <f t="shared" si="135"/>
        <v>53.75</v>
      </c>
      <c r="AD860" s="5">
        <v>58</v>
      </c>
      <c r="AE860" s="5">
        <v>99</v>
      </c>
      <c r="AF860" s="5">
        <v>45</v>
      </c>
      <c r="AG860" s="5">
        <v>82</v>
      </c>
      <c r="AH860" s="5">
        <f t="shared" si="136"/>
        <v>284</v>
      </c>
      <c r="AI860" s="5">
        <f t="shared" si="137"/>
        <v>71</v>
      </c>
      <c r="AJ860" s="5">
        <v>80</v>
      </c>
      <c r="AK860" s="5">
        <v>57</v>
      </c>
      <c r="AL860" s="5">
        <v>52</v>
      </c>
      <c r="AM860" s="5">
        <v>83</v>
      </c>
      <c r="AN860" s="5">
        <f t="shared" si="138"/>
        <v>272</v>
      </c>
      <c r="AO860" s="5">
        <f t="shared" si="139"/>
        <v>68</v>
      </c>
      <c r="AP860" s="73"/>
      <c r="AQ860" s="111">
        <f>AVERAGE(Table6[[#This Row],[CA1_Average]],Table6[[#This Row],[CA2_Average]],Table6[[#This Row],[MID_Average]],Table6[[#This Row],[CA3_Average]])</f>
        <v>58.3125</v>
      </c>
    </row>
    <row r="861" spans="1:43" ht="30">
      <c r="A861" s="99" t="s">
        <v>1727</v>
      </c>
      <c r="B861" s="82" t="s">
        <v>1728</v>
      </c>
      <c r="C861" s="4" t="s">
        <v>14</v>
      </c>
      <c r="D861" s="4" t="s">
        <v>4580</v>
      </c>
      <c r="E861" s="5">
        <v>11109959</v>
      </c>
      <c r="F861" s="5">
        <v>9582793026</v>
      </c>
      <c r="G861" s="83" t="s">
        <v>4581</v>
      </c>
      <c r="H861" s="6">
        <v>10</v>
      </c>
      <c r="I861" s="84">
        <v>300</v>
      </c>
      <c r="J861" s="79">
        <v>209</v>
      </c>
      <c r="K861" s="86">
        <v>0.7</v>
      </c>
      <c r="L861" s="11">
        <v>95000</v>
      </c>
      <c r="M861" s="5">
        <v>90687</v>
      </c>
      <c r="N861" s="12">
        <f t="shared" si="130"/>
        <v>91000</v>
      </c>
      <c r="O861" s="12">
        <f t="shared" si="131"/>
        <v>4000</v>
      </c>
      <c r="P861" s="4" t="s">
        <v>1842</v>
      </c>
      <c r="Q861" s="4" t="s">
        <v>2813</v>
      </c>
      <c r="R861" s="5">
        <v>71</v>
      </c>
      <c r="S861" s="5">
        <v>75</v>
      </c>
      <c r="T861" s="5">
        <v>53</v>
      </c>
      <c r="U861" s="5">
        <v>66</v>
      </c>
      <c r="V861" s="5">
        <f t="shared" si="132"/>
        <v>265</v>
      </c>
      <c r="W861" s="5">
        <f t="shared" si="133"/>
        <v>66.25</v>
      </c>
      <c r="X861" s="5">
        <v>86</v>
      </c>
      <c r="Y861" s="5">
        <v>43</v>
      </c>
      <c r="Z861" s="5">
        <v>70</v>
      </c>
      <c r="AA861" s="5">
        <v>49</v>
      </c>
      <c r="AB861" s="5">
        <f t="shared" si="134"/>
        <v>248</v>
      </c>
      <c r="AC861" s="5">
        <f t="shared" si="135"/>
        <v>62</v>
      </c>
      <c r="AD861" s="5">
        <v>74</v>
      </c>
      <c r="AE861" s="5">
        <v>54</v>
      </c>
      <c r="AF861" s="5">
        <v>98</v>
      </c>
      <c r="AG861" s="5">
        <v>67</v>
      </c>
      <c r="AH861" s="5">
        <f t="shared" si="136"/>
        <v>293</v>
      </c>
      <c r="AI861" s="5">
        <f t="shared" si="137"/>
        <v>73.25</v>
      </c>
      <c r="AJ861" s="5">
        <v>67</v>
      </c>
      <c r="AK861" s="5">
        <v>56</v>
      </c>
      <c r="AL861" s="5">
        <v>44</v>
      </c>
      <c r="AM861" s="5">
        <v>69</v>
      </c>
      <c r="AN861" s="5">
        <f t="shared" si="138"/>
        <v>236</v>
      </c>
      <c r="AO861" s="5">
        <f t="shared" si="139"/>
        <v>59</v>
      </c>
      <c r="AP861" s="73"/>
      <c r="AQ861" s="111">
        <f>AVERAGE(Table6[[#This Row],[CA1_Average]],Table6[[#This Row],[CA2_Average]],Table6[[#This Row],[MID_Average]],Table6[[#This Row],[CA3_Average]])</f>
        <v>65.125</v>
      </c>
    </row>
    <row r="862" spans="1:43" ht="30">
      <c r="A862" s="99" t="s">
        <v>1729</v>
      </c>
      <c r="B862" s="82" t="s">
        <v>1730</v>
      </c>
      <c r="C862" s="4" t="s">
        <v>11</v>
      </c>
      <c r="D862" s="4" t="s">
        <v>4582</v>
      </c>
      <c r="E862" s="5">
        <v>11102185</v>
      </c>
      <c r="F862" s="5">
        <v>9589977240</v>
      </c>
      <c r="G862" s="83" t="s">
        <v>4583</v>
      </c>
      <c r="H862" s="6">
        <v>10</v>
      </c>
      <c r="I862" s="84">
        <v>300</v>
      </c>
      <c r="J862" s="79">
        <v>203</v>
      </c>
      <c r="K862" s="85">
        <v>0.68</v>
      </c>
      <c r="L862" s="11">
        <v>95000</v>
      </c>
      <c r="M862" s="5">
        <v>80512</v>
      </c>
      <c r="N862" s="12">
        <f t="shared" si="130"/>
        <v>81000</v>
      </c>
      <c r="O862" s="12">
        <f t="shared" si="131"/>
        <v>14000</v>
      </c>
      <c r="P862" s="4" t="s">
        <v>1893</v>
      </c>
      <c r="Q862" s="4" t="s">
        <v>2814</v>
      </c>
      <c r="R862" s="5">
        <v>37</v>
      </c>
      <c r="S862" s="5">
        <v>71</v>
      </c>
      <c r="T862" s="5">
        <v>35</v>
      </c>
      <c r="U862" s="5">
        <v>43</v>
      </c>
      <c r="V862" s="5">
        <f t="shared" si="132"/>
        <v>186</v>
      </c>
      <c r="W862" s="5">
        <f t="shared" si="133"/>
        <v>46.5</v>
      </c>
      <c r="X862" s="5">
        <v>76</v>
      </c>
      <c r="Y862" s="5">
        <v>46</v>
      </c>
      <c r="Z862" s="5">
        <v>52</v>
      </c>
      <c r="AA862" s="5">
        <v>38</v>
      </c>
      <c r="AB862" s="5">
        <f t="shared" si="134"/>
        <v>212</v>
      </c>
      <c r="AC862" s="5">
        <f t="shared" si="135"/>
        <v>53</v>
      </c>
      <c r="AD862" s="5">
        <v>74</v>
      </c>
      <c r="AE862" s="5">
        <v>99</v>
      </c>
      <c r="AF862" s="5">
        <v>37</v>
      </c>
      <c r="AG862" s="5">
        <v>87</v>
      </c>
      <c r="AH862" s="5">
        <f t="shared" si="136"/>
        <v>297</v>
      </c>
      <c r="AI862" s="5">
        <f t="shared" si="137"/>
        <v>74.25</v>
      </c>
      <c r="AJ862" s="5">
        <v>76</v>
      </c>
      <c r="AK862" s="5">
        <v>74</v>
      </c>
      <c r="AL862" s="5">
        <v>63</v>
      </c>
      <c r="AM862" s="5">
        <v>60</v>
      </c>
      <c r="AN862" s="5">
        <f t="shared" si="138"/>
        <v>273</v>
      </c>
      <c r="AO862" s="5">
        <f t="shared" si="139"/>
        <v>68.25</v>
      </c>
      <c r="AP862" s="73"/>
      <c r="AQ862" s="111">
        <f>AVERAGE(Table6[[#This Row],[CA1_Average]],Table6[[#This Row],[CA2_Average]],Table6[[#This Row],[MID_Average]],Table6[[#This Row],[CA3_Average]])</f>
        <v>60.5</v>
      </c>
    </row>
    <row r="863" spans="1:43" ht="30">
      <c r="A863" s="99" t="s">
        <v>1731</v>
      </c>
      <c r="B863" s="82" t="s">
        <v>1732</v>
      </c>
      <c r="C863" s="4" t="s">
        <v>14</v>
      </c>
      <c r="D863" s="4" t="s">
        <v>4584</v>
      </c>
      <c r="E863" s="5">
        <v>11108476</v>
      </c>
      <c r="F863" s="5">
        <v>9609390615</v>
      </c>
      <c r="G863" s="83" t="s">
        <v>4585</v>
      </c>
      <c r="H863" s="6">
        <v>10</v>
      </c>
      <c r="I863" s="84">
        <v>300</v>
      </c>
      <c r="J863" s="79">
        <v>263</v>
      </c>
      <c r="K863" s="85">
        <v>0.88</v>
      </c>
      <c r="L863" s="11">
        <v>95000</v>
      </c>
      <c r="M863" s="5">
        <v>82158</v>
      </c>
      <c r="N863" s="12">
        <f t="shared" si="130"/>
        <v>82500</v>
      </c>
      <c r="O863" s="12">
        <f t="shared" si="131"/>
        <v>12500</v>
      </c>
      <c r="P863" s="4" t="s">
        <v>1848</v>
      </c>
      <c r="Q863" s="4" t="s">
        <v>2815</v>
      </c>
      <c r="R863" s="5">
        <v>90</v>
      </c>
      <c r="S863" s="5">
        <v>69</v>
      </c>
      <c r="T863" s="5">
        <v>39</v>
      </c>
      <c r="U863" s="5">
        <v>99</v>
      </c>
      <c r="V863" s="5">
        <f t="shared" si="132"/>
        <v>297</v>
      </c>
      <c r="W863" s="5">
        <f t="shared" si="133"/>
        <v>74.25</v>
      </c>
      <c r="X863" s="5">
        <v>72</v>
      </c>
      <c r="Y863" s="5">
        <v>64</v>
      </c>
      <c r="Z863" s="5">
        <v>88</v>
      </c>
      <c r="AA863" s="5">
        <v>79</v>
      </c>
      <c r="AB863" s="5">
        <f t="shared" si="134"/>
        <v>303</v>
      </c>
      <c r="AC863" s="5">
        <f t="shared" si="135"/>
        <v>75.75</v>
      </c>
      <c r="AD863" s="5">
        <v>39</v>
      </c>
      <c r="AE863" s="5">
        <v>58</v>
      </c>
      <c r="AF863" s="5">
        <v>81</v>
      </c>
      <c r="AG863" s="5">
        <v>68</v>
      </c>
      <c r="AH863" s="5">
        <f t="shared" si="136"/>
        <v>246</v>
      </c>
      <c r="AI863" s="5">
        <f t="shared" si="137"/>
        <v>61.5</v>
      </c>
      <c r="AJ863" s="5">
        <v>82</v>
      </c>
      <c r="AK863" s="5">
        <v>66</v>
      </c>
      <c r="AL863" s="5">
        <v>84</v>
      </c>
      <c r="AM863" s="5">
        <v>72</v>
      </c>
      <c r="AN863" s="5">
        <f t="shared" si="138"/>
        <v>304</v>
      </c>
      <c r="AO863" s="5">
        <f t="shared" si="139"/>
        <v>76</v>
      </c>
      <c r="AP863" s="73"/>
      <c r="AQ863" s="111">
        <f>AVERAGE(Table6[[#This Row],[CA1_Average]],Table6[[#This Row],[CA2_Average]],Table6[[#This Row],[MID_Average]],Table6[[#This Row],[CA3_Average]])</f>
        <v>71.875</v>
      </c>
    </row>
    <row r="864" spans="1:43" ht="30">
      <c r="A864" s="99" t="s">
        <v>1733</v>
      </c>
      <c r="B864" s="82" t="s">
        <v>1734</v>
      </c>
      <c r="C864" s="4" t="s">
        <v>14</v>
      </c>
      <c r="D864" s="4" t="s">
        <v>4586</v>
      </c>
      <c r="E864" s="5">
        <v>11100180</v>
      </c>
      <c r="F864" s="5">
        <v>9614766304</v>
      </c>
      <c r="G864" s="83" t="s">
        <v>4587</v>
      </c>
      <c r="H864" s="6">
        <v>10</v>
      </c>
      <c r="I864" s="84">
        <v>300</v>
      </c>
      <c r="J864" s="79">
        <v>217</v>
      </c>
      <c r="K864" s="85">
        <v>0.72</v>
      </c>
      <c r="L864" s="11">
        <v>95000</v>
      </c>
      <c r="M864" s="5">
        <v>80360</v>
      </c>
      <c r="N864" s="12">
        <f t="shared" si="130"/>
        <v>80500</v>
      </c>
      <c r="O864" s="12">
        <f t="shared" si="131"/>
        <v>14500</v>
      </c>
      <c r="P864" s="4" t="s">
        <v>1982</v>
      </c>
      <c r="Q864" s="4" t="s">
        <v>2816</v>
      </c>
      <c r="R864" s="5">
        <v>72</v>
      </c>
      <c r="S864" s="5">
        <v>90</v>
      </c>
      <c r="T864" s="5">
        <v>81</v>
      </c>
      <c r="U864" s="5">
        <v>38</v>
      </c>
      <c r="V864" s="5">
        <f t="shared" si="132"/>
        <v>281</v>
      </c>
      <c r="W864" s="5">
        <f t="shared" si="133"/>
        <v>70.25</v>
      </c>
      <c r="X864" s="5">
        <v>79</v>
      </c>
      <c r="Y864" s="5">
        <v>88</v>
      </c>
      <c r="Z864" s="5">
        <v>42</v>
      </c>
      <c r="AA864" s="5">
        <v>95</v>
      </c>
      <c r="AB864" s="5">
        <f t="shared" si="134"/>
        <v>304</v>
      </c>
      <c r="AC864" s="5">
        <f t="shared" si="135"/>
        <v>76</v>
      </c>
      <c r="AD864" s="5">
        <v>37</v>
      </c>
      <c r="AE864" s="5">
        <v>66</v>
      </c>
      <c r="AF864" s="5">
        <v>63</v>
      </c>
      <c r="AG864" s="5">
        <v>81</v>
      </c>
      <c r="AH864" s="5">
        <f t="shared" si="136"/>
        <v>247</v>
      </c>
      <c r="AI864" s="5">
        <f t="shared" si="137"/>
        <v>61.75</v>
      </c>
      <c r="AJ864" s="5">
        <v>36</v>
      </c>
      <c r="AK864" s="5">
        <v>89</v>
      </c>
      <c r="AL864" s="5">
        <v>35</v>
      </c>
      <c r="AM864" s="5">
        <v>67</v>
      </c>
      <c r="AN864" s="5">
        <f t="shared" si="138"/>
        <v>227</v>
      </c>
      <c r="AO864" s="5">
        <f t="shared" si="139"/>
        <v>56.75</v>
      </c>
      <c r="AP864" s="73"/>
      <c r="AQ864" s="111">
        <f>AVERAGE(Table6[[#This Row],[CA1_Average]],Table6[[#This Row],[CA2_Average]],Table6[[#This Row],[MID_Average]],Table6[[#This Row],[CA3_Average]])</f>
        <v>66.1875</v>
      </c>
    </row>
    <row r="865" spans="1:43" ht="30">
      <c r="A865" s="99" t="s">
        <v>1735</v>
      </c>
      <c r="B865" s="82" t="s">
        <v>1736</v>
      </c>
      <c r="C865" s="4" t="s">
        <v>14</v>
      </c>
      <c r="D865" s="4" t="s">
        <v>4588</v>
      </c>
      <c r="E865" s="5">
        <v>11103498</v>
      </c>
      <c r="F865" s="5">
        <v>9648007935</v>
      </c>
      <c r="G865" s="83" t="s">
        <v>4589</v>
      </c>
      <c r="H865" s="6">
        <v>10</v>
      </c>
      <c r="I865" s="84">
        <v>300</v>
      </c>
      <c r="J865" s="79">
        <v>238</v>
      </c>
      <c r="K865" s="85">
        <v>0.79</v>
      </c>
      <c r="L865" s="11">
        <v>95000</v>
      </c>
      <c r="M865" s="5">
        <v>84060</v>
      </c>
      <c r="N865" s="12">
        <f t="shared" si="130"/>
        <v>84500</v>
      </c>
      <c r="O865" s="12">
        <f t="shared" si="131"/>
        <v>10500</v>
      </c>
      <c r="P865" s="4" t="s">
        <v>2119</v>
      </c>
      <c r="Q865" s="4" t="s">
        <v>2817</v>
      </c>
      <c r="R865" s="5">
        <v>41</v>
      </c>
      <c r="S865" s="5">
        <v>80</v>
      </c>
      <c r="T865" s="5">
        <v>49</v>
      </c>
      <c r="U865" s="5">
        <v>81</v>
      </c>
      <c r="V865" s="5">
        <f t="shared" si="132"/>
        <v>251</v>
      </c>
      <c r="W865" s="5">
        <f t="shared" si="133"/>
        <v>62.75</v>
      </c>
      <c r="X865" s="5">
        <v>49</v>
      </c>
      <c r="Y865" s="5">
        <v>84</v>
      </c>
      <c r="Z865" s="5">
        <v>82</v>
      </c>
      <c r="AA865" s="5">
        <v>95</v>
      </c>
      <c r="AB865" s="5">
        <f t="shared" si="134"/>
        <v>310</v>
      </c>
      <c r="AC865" s="5">
        <f t="shared" si="135"/>
        <v>77.5</v>
      </c>
      <c r="AD865" s="5">
        <v>96</v>
      </c>
      <c r="AE865" s="5">
        <v>79</v>
      </c>
      <c r="AF865" s="5">
        <v>38</v>
      </c>
      <c r="AG865" s="5">
        <v>44</v>
      </c>
      <c r="AH865" s="5">
        <f t="shared" si="136"/>
        <v>257</v>
      </c>
      <c r="AI865" s="5">
        <f t="shared" si="137"/>
        <v>64.25</v>
      </c>
      <c r="AJ865" s="5">
        <v>50</v>
      </c>
      <c r="AK865" s="5">
        <v>79</v>
      </c>
      <c r="AL865" s="5">
        <v>72</v>
      </c>
      <c r="AM865" s="5">
        <v>70</v>
      </c>
      <c r="AN865" s="5">
        <f t="shared" si="138"/>
        <v>271</v>
      </c>
      <c r="AO865" s="5">
        <f t="shared" si="139"/>
        <v>67.75</v>
      </c>
      <c r="AP865" s="73"/>
      <c r="AQ865" s="111">
        <f>AVERAGE(Table6[[#This Row],[CA1_Average]],Table6[[#This Row],[CA2_Average]],Table6[[#This Row],[MID_Average]],Table6[[#This Row],[CA3_Average]])</f>
        <v>68.0625</v>
      </c>
    </row>
    <row r="866" spans="1:43" ht="30">
      <c r="A866" s="99" t="s">
        <v>1737</v>
      </c>
      <c r="B866" s="82" t="s">
        <v>1738</v>
      </c>
      <c r="C866" s="4" t="s">
        <v>14</v>
      </c>
      <c r="D866" s="4" t="s">
        <v>4541</v>
      </c>
      <c r="E866" s="5">
        <v>11107300</v>
      </c>
      <c r="F866" s="5">
        <v>9667674775</v>
      </c>
      <c r="G866" s="83" t="s">
        <v>4590</v>
      </c>
      <c r="H866" s="6">
        <v>10</v>
      </c>
      <c r="I866" s="84">
        <v>300</v>
      </c>
      <c r="J866" s="79">
        <v>201</v>
      </c>
      <c r="K866" s="85">
        <v>0.67</v>
      </c>
      <c r="L866" s="11">
        <v>95000</v>
      </c>
      <c r="M866" s="5">
        <v>86777</v>
      </c>
      <c r="N866" s="12">
        <f t="shared" si="130"/>
        <v>87000</v>
      </c>
      <c r="O866" s="12">
        <f t="shared" si="131"/>
        <v>8000</v>
      </c>
      <c r="P866" s="4" t="s">
        <v>2084</v>
      </c>
      <c r="Q866" s="4" t="s">
        <v>2818</v>
      </c>
      <c r="R866" s="5">
        <v>51</v>
      </c>
      <c r="S866" s="5">
        <v>63</v>
      </c>
      <c r="T866" s="5">
        <v>63</v>
      </c>
      <c r="U866" s="5">
        <v>82</v>
      </c>
      <c r="V866" s="5">
        <f t="shared" si="132"/>
        <v>259</v>
      </c>
      <c r="W866" s="5">
        <f t="shared" si="133"/>
        <v>64.75</v>
      </c>
      <c r="X866" s="5">
        <v>75</v>
      </c>
      <c r="Y866" s="5">
        <v>96</v>
      </c>
      <c r="Z866" s="5">
        <v>56</v>
      </c>
      <c r="AA866" s="5">
        <v>66</v>
      </c>
      <c r="AB866" s="5">
        <f t="shared" si="134"/>
        <v>293</v>
      </c>
      <c r="AC866" s="5">
        <f t="shared" si="135"/>
        <v>73.25</v>
      </c>
      <c r="AD866" s="5">
        <v>88</v>
      </c>
      <c r="AE866" s="5">
        <v>48</v>
      </c>
      <c r="AF866" s="5">
        <v>46</v>
      </c>
      <c r="AG866" s="5">
        <v>48</v>
      </c>
      <c r="AH866" s="5">
        <f t="shared" si="136"/>
        <v>230</v>
      </c>
      <c r="AI866" s="5">
        <f t="shared" si="137"/>
        <v>57.5</v>
      </c>
      <c r="AJ866" s="5">
        <v>37</v>
      </c>
      <c r="AK866" s="5">
        <v>79</v>
      </c>
      <c r="AL866" s="5">
        <v>38</v>
      </c>
      <c r="AM866" s="5">
        <v>88</v>
      </c>
      <c r="AN866" s="5">
        <f t="shared" si="138"/>
        <v>242</v>
      </c>
      <c r="AO866" s="5">
        <f t="shared" si="139"/>
        <v>60.5</v>
      </c>
      <c r="AP866" s="73"/>
      <c r="AQ866" s="111">
        <f>AVERAGE(Table6[[#This Row],[CA1_Average]],Table6[[#This Row],[CA2_Average]],Table6[[#This Row],[MID_Average]],Table6[[#This Row],[CA3_Average]])</f>
        <v>64</v>
      </c>
    </row>
    <row r="867" spans="1:43" ht="30">
      <c r="A867" s="99" t="s">
        <v>1739</v>
      </c>
      <c r="B867" s="82" t="s">
        <v>1740</v>
      </c>
      <c r="C867" s="4" t="s">
        <v>11</v>
      </c>
      <c r="D867" s="4" t="s">
        <v>4489</v>
      </c>
      <c r="E867" s="5">
        <v>11104917</v>
      </c>
      <c r="F867" s="5">
        <v>9676614171</v>
      </c>
      <c r="G867" s="83" t="s">
        <v>4591</v>
      </c>
      <c r="H867" s="6">
        <v>10</v>
      </c>
      <c r="I867" s="84">
        <v>300</v>
      </c>
      <c r="J867" s="79">
        <v>206</v>
      </c>
      <c r="K867" s="85">
        <v>0.69</v>
      </c>
      <c r="L867" s="11">
        <v>95000</v>
      </c>
      <c r="M867" s="5">
        <v>84512</v>
      </c>
      <c r="N867" s="12">
        <f t="shared" si="130"/>
        <v>85000</v>
      </c>
      <c r="O867" s="12">
        <f t="shared" si="131"/>
        <v>10000</v>
      </c>
      <c r="P867" s="4" t="s">
        <v>2152</v>
      </c>
      <c r="Q867" s="4" t="s">
        <v>2819</v>
      </c>
      <c r="R867" s="5">
        <v>85</v>
      </c>
      <c r="S867" s="5">
        <v>94</v>
      </c>
      <c r="T867" s="5">
        <v>96</v>
      </c>
      <c r="U867" s="5">
        <v>87</v>
      </c>
      <c r="V867" s="5">
        <f t="shared" si="132"/>
        <v>362</v>
      </c>
      <c r="W867" s="5">
        <f t="shared" si="133"/>
        <v>90.5</v>
      </c>
      <c r="X867" s="5">
        <v>83</v>
      </c>
      <c r="Y867" s="5">
        <v>66</v>
      </c>
      <c r="Z867" s="5">
        <v>47</v>
      </c>
      <c r="AA867" s="5">
        <v>77</v>
      </c>
      <c r="AB867" s="5">
        <f t="shared" si="134"/>
        <v>273</v>
      </c>
      <c r="AC867" s="5">
        <f t="shared" si="135"/>
        <v>68.25</v>
      </c>
      <c r="AD867" s="5">
        <v>38</v>
      </c>
      <c r="AE867" s="5">
        <v>92</v>
      </c>
      <c r="AF867" s="5">
        <v>78</v>
      </c>
      <c r="AG867" s="5">
        <v>90</v>
      </c>
      <c r="AH867" s="5">
        <f t="shared" si="136"/>
        <v>298</v>
      </c>
      <c r="AI867" s="5">
        <f t="shared" si="137"/>
        <v>74.5</v>
      </c>
      <c r="AJ867" s="5">
        <v>61</v>
      </c>
      <c r="AK867" s="5">
        <v>81</v>
      </c>
      <c r="AL867" s="5">
        <v>88</v>
      </c>
      <c r="AM867" s="5">
        <v>45</v>
      </c>
      <c r="AN867" s="5">
        <f t="shared" si="138"/>
        <v>275</v>
      </c>
      <c r="AO867" s="5">
        <f t="shared" si="139"/>
        <v>68.75</v>
      </c>
      <c r="AP867" s="73"/>
      <c r="AQ867" s="111">
        <f>AVERAGE(Table6[[#This Row],[CA1_Average]],Table6[[#This Row],[CA2_Average]],Table6[[#This Row],[MID_Average]],Table6[[#This Row],[CA3_Average]])</f>
        <v>75.5</v>
      </c>
    </row>
    <row r="868" spans="1:43" ht="30">
      <c r="A868" s="99" t="s">
        <v>1741</v>
      </c>
      <c r="B868" s="82" t="s">
        <v>1742</v>
      </c>
      <c r="C868" s="4" t="s">
        <v>14</v>
      </c>
      <c r="D868" s="4" t="s">
        <v>4592</v>
      </c>
      <c r="E868" s="5">
        <v>11103357</v>
      </c>
      <c r="F868" s="5">
        <v>9689417555</v>
      </c>
      <c r="G868" s="83" t="s">
        <v>4593</v>
      </c>
      <c r="H868" s="6">
        <v>10</v>
      </c>
      <c r="I868" s="84">
        <v>300</v>
      </c>
      <c r="J868" s="79">
        <v>234</v>
      </c>
      <c r="K868" s="85">
        <v>0.78</v>
      </c>
      <c r="L868" s="11">
        <v>95000</v>
      </c>
      <c r="M868" s="5">
        <v>93922</v>
      </c>
      <c r="N868" s="12">
        <f t="shared" si="130"/>
        <v>94000</v>
      </c>
      <c r="O868" s="12">
        <f t="shared" si="131"/>
        <v>1000</v>
      </c>
      <c r="P868" s="4" t="s">
        <v>1896</v>
      </c>
      <c r="Q868" s="4" t="s">
        <v>2820</v>
      </c>
      <c r="R868" s="5">
        <v>80</v>
      </c>
      <c r="S868" s="5">
        <v>35</v>
      </c>
      <c r="T868" s="5">
        <v>49</v>
      </c>
      <c r="U868" s="5">
        <v>42</v>
      </c>
      <c r="V868" s="5">
        <f t="shared" si="132"/>
        <v>206</v>
      </c>
      <c r="W868" s="5">
        <f t="shared" si="133"/>
        <v>51.5</v>
      </c>
      <c r="X868" s="5">
        <v>62</v>
      </c>
      <c r="Y868" s="5">
        <v>46</v>
      </c>
      <c r="Z868" s="5">
        <v>45</v>
      </c>
      <c r="AA868" s="5">
        <v>37</v>
      </c>
      <c r="AB868" s="5">
        <f t="shared" si="134"/>
        <v>190</v>
      </c>
      <c r="AC868" s="5">
        <f t="shared" si="135"/>
        <v>47.5</v>
      </c>
      <c r="AD868" s="5">
        <v>66</v>
      </c>
      <c r="AE868" s="5">
        <v>89</v>
      </c>
      <c r="AF868" s="5">
        <v>74</v>
      </c>
      <c r="AG868" s="5">
        <v>72</v>
      </c>
      <c r="AH868" s="5">
        <f t="shared" si="136"/>
        <v>301</v>
      </c>
      <c r="AI868" s="5">
        <f t="shared" si="137"/>
        <v>75.25</v>
      </c>
      <c r="AJ868" s="5">
        <v>88</v>
      </c>
      <c r="AK868" s="5">
        <v>75</v>
      </c>
      <c r="AL868" s="5">
        <v>99</v>
      </c>
      <c r="AM868" s="5">
        <v>68</v>
      </c>
      <c r="AN868" s="5">
        <f t="shared" si="138"/>
        <v>330</v>
      </c>
      <c r="AO868" s="5">
        <f t="shared" si="139"/>
        <v>82.5</v>
      </c>
      <c r="AP868" s="73"/>
      <c r="AQ868" s="111">
        <f>AVERAGE(Table6[[#This Row],[CA1_Average]],Table6[[#This Row],[CA2_Average]],Table6[[#This Row],[MID_Average]],Table6[[#This Row],[CA3_Average]])</f>
        <v>64.1875</v>
      </c>
    </row>
    <row r="869" spans="1:43" ht="30">
      <c r="A869" s="99" t="s">
        <v>1743</v>
      </c>
      <c r="B869" s="82" t="s">
        <v>1744</v>
      </c>
      <c r="C869" s="4" t="s">
        <v>11</v>
      </c>
      <c r="D869" s="4" t="s">
        <v>4594</v>
      </c>
      <c r="E869" s="5">
        <v>11106043</v>
      </c>
      <c r="F869" s="5">
        <v>9710046627</v>
      </c>
      <c r="G869" s="83" t="s">
        <v>4595</v>
      </c>
      <c r="H869" s="6">
        <v>10</v>
      </c>
      <c r="I869" s="84">
        <v>300</v>
      </c>
      <c r="J869" s="79">
        <v>205</v>
      </c>
      <c r="K869" s="85">
        <v>0.68</v>
      </c>
      <c r="L869" s="11">
        <v>95000</v>
      </c>
      <c r="M869" s="5">
        <v>87713</v>
      </c>
      <c r="N869" s="12">
        <f t="shared" si="130"/>
        <v>88000</v>
      </c>
      <c r="O869" s="12">
        <f t="shared" si="131"/>
        <v>7000</v>
      </c>
      <c r="P869" s="4" t="s">
        <v>1900</v>
      </c>
      <c r="Q869" s="4" t="s">
        <v>2821</v>
      </c>
      <c r="R869" s="5">
        <v>57</v>
      </c>
      <c r="S869" s="5">
        <v>97</v>
      </c>
      <c r="T869" s="5">
        <v>82</v>
      </c>
      <c r="U869" s="5">
        <v>69</v>
      </c>
      <c r="V869" s="5">
        <f t="shared" si="132"/>
        <v>305</v>
      </c>
      <c r="W869" s="5">
        <f t="shared" si="133"/>
        <v>76.25</v>
      </c>
      <c r="X869" s="5">
        <v>38</v>
      </c>
      <c r="Y869" s="5">
        <v>83</v>
      </c>
      <c r="Z869" s="5">
        <v>56</v>
      </c>
      <c r="AA869" s="5">
        <v>57</v>
      </c>
      <c r="AB869" s="5">
        <f t="shared" si="134"/>
        <v>234</v>
      </c>
      <c r="AC869" s="5">
        <f t="shared" si="135"/>
        <v>58.5</v>
      </c>
      <c r="AD869" s="5">
        <v>81</v>
      </c>
      <c r="AE869" s="5">
        <v>60</v>
      </c>
      <c r="AF869" s="5">
        <v>58</v>
      </c>
      <c r="AG869" s="5">
        <v>54</v>
      </c>
      <c r="AH869" s="5">
        <f t="shared" si="136"/>
        <v>253</v>
      </c>
      <c r="AI869" s="5">
        <f t="shared" si="137"/>
        <v>63.25</v>
      </c>
      <c r="AJ869" s="5">
        <v>68</v>
      </c>
      <c r="AK869" s="5">
        <v>89</v>
      </c>
      <c r="AL869" s="5">
        <v>83</v>
      </c>
      <c r="AM869" s="5">
        <v>94</v>
      </c>
      <c r="AN869" s="5">
        <f t="shared" si="138"/>
        <v>334</v>
      </c>
      <c r="AO869" s="5">
        <f t="shared" si="139"/>
        <v>83.5</v>
      </c>
      <c r="AP869" s="73"/>
      <c r="AQ869" s="111">
        <f>AVERAGE(Table6[[#This Row],[CA1_Average]],Table6[[#This Row],[CA2_Average]],Table6[[#This Row],[MID_Average]],Table6[[#This Row],[CA3_Average]])</f>
        <v>70.375</v>
      </c>
    </row>
    <row r="870" spans="1:43" ht="30">
      <c r="A870" s="99" t="s">
        <v>1745</v>
      </c>
      <c r="B870" s="82" t="s">
        <v>1746</v>
      </c>
      <c r="C870" s="4" t="s">
        <v>11</v>
      </c>
      <c r="D870" s="4" t="s">
        <v>4596</v>
      </c>
      <c r="E870" s="5">
        <v>11107520</v>
      </c>
      <c r="F870" s="5">
        <v>9713756627</v>
      </c>
      <c r="G870" s="83" t="s">
        <v>4597</v>
      </c>
      <c r="H870" s="6">
        <v>10</v>
      </c>
      <c r="I870" s="84">
        <v>300</v>
      </c>
      <c r="J870" s="79">
        <v>247</v>
      </c>
      <c r="K870" s="85">
        <v>0.82</v>
      </c>
      <c r="L870" s="11">
        <v>95000</v>
      </c>
      <c r="M870" s="5">
        <v>91738</v>
      </c>
      <c r="N870" s="12">
        <f t="shared" si="130"/>
        <v>92000</v>
      </c>
      <c r="O870" s="12">
        <f t="shared" si="131"/>
        <v>3000</v>
      </c>
      <c r="P870" s="4" t="s">
        <v>1902</v>
      </c>
      <c r="Q870" s="4" t="s">
        <v>2822</v>
      </c>
      <c r="R870" s="5">
        <v>76</v>
      </c>
      <c r="S870" s="5">
        <v>93</v>
      </c>
      <c r="T870" s="5">
        <v>52</v>
      </c>
      <c r="U870" s="5">
        <v>99</v>
      </c>
      <c r="V870" s="5">
        <f t="shared" si="132"/>
        <v>320</v>
      </c>
      <c r="W870" s="5">
        <f t="shared" si="133"/>
        <v>80</v>
      </c>
      <c r="X870" s="5">
        <v>66</v>
      </c>
      <c r="Y870" s="5">
        <v>40</v>
      </c>
      <c r="Z870" s="5">
        <v>62</v>
      </c>
      <c r="AA870" s="5">
        <v>78</v>
      </c>
      <c r="AB870" s="5">
        <f t="shared" si="134"/>
        <v>246</v>
      </c>
      <c r="AC870" s="5">
        <f t="shared" si="135"/>
        <v>61.5</v>
      </c>
      <c r="AD870" s="5">
        <v>91</v>
      </c>
      <c r="AE870" s="5">
        <v>43</v>
      </c>
      <c r="AF870" s="5">
        <v>80</v>
      </c>
      <c r="AG870" s="5">
        <v>90</v>
      </c>
      <c r="AH870" s="5">
        <f t="shared" si="136"/>
        <v>304</v>
      </c>
      <c r="AI870" s="5">
        <f t="shared" si="137"/>
        <v>76</v>
      </c>
      <c r="AJ870" s="5">
        <v>90</v>
      </c>
      <c r="AK870" s="5">
        <v>90</v>
      </c>
      <c r="AL870" s="5">
        <v>98</v>
      </c>
      <c r="AM870" s="5">
        <v>82</v>
      </c>
      <c r="AN870" s="5">
        <f t="shared" si="138"/>
        <v>360</v>
      </c>
      <c r="AO870" s="5">
        <f t="shared" si="139"/>
        <v>90</v>
      </c>
      <c r="AP870" s="73"/>
      <c r="AQ870" s="111">
        <f>AVERAGE(Table6[[#This Row],[CA1_Average]],Table6[[#This Row],[CA2_Average]],Table6[[#This Row],[MID_Average]],Table6[[#This Row],[CA3_Average]])</f>
        <v>76.875</v>
      </c>
    </row>
    <row r="871" spans="1:43" ht="30">
      <c r="A871" s="99" t="s">
        <v>1747</v>
      </c>
      <c r="B871" s="82" t="s">
        <v>1748</v>
      </c>
      <c r="C871" s="4" t="s">
        <v>14</v>
      </c>
      <c r="D871" s="4" t="s">
        <v>4598</v>
      </c>
      <c r="E871" s="5">
        <v>11105039</v>
      </c>
      <c r="F871" s="5">
        <v>9715209754</v>
      </c>
      <c r="G871" s="83" t="s">
        <v>4599</v>
      </c>
      <c r="H871" s="6">
        <v>10</v>
      </c>
      <c r="I871" s="84">
        <v>300</v>
      </c>
      <c r="J871" s="79">
        <v>195</v>
      </c>
      <c r="K871" s="85">
        <v>0.65</v>
      </c>
      <c r="L871" s="11">
        <v>95000</v>
      </c>
      <c r="M871" s="5">
        <v>84703</v>
      </c>
      <c r="N871" s="12">
        <f t="shared" si="130"/>
        <v>85000</v>
      </c>
      <c r="O871" s="12">
        <f t="shared" si="131"/>
        <v>10000</v>
      </c>
      <c r="P871" s="4" t="s">
        <v>2020</v>
      </c>
      <c r="Q871" s="4" t="s">
        <v>2823</v>
      </c>
      <c r="R871" s="5">
        <v>70</v>
      </c>
      <c r="S871" s="5">
        <v>92</v>
      </c>
      <c r="T871" s="5">
        <v>55</v>
      </c>
      <c r="U871" s="5">
        <v>70</v>
      </c>
      <c r="V871" s="5">
        <f t="shared" si="132"/>
        <v>287</v>
      </c>
      <c r="W871" s="5">
        <f t="shared" si="133"/>
        <v>71.75</v>
      </c>
      <c r="X871" s="5">
        <v>90</v>
      </c>
      <c r="Y871" s="5">
        <v>98</v>
      </c>
      <c r="Z871" s="5">
        <v>74</v>
      </c>
      <c r="AA871" s="5">
        <v>93</v>
      </c>
      <c r="AB871" s="5">
        <f t="shared" si="134"/>
        <v>355</v>
      </c>
      <c r="AC871" s="5">
        <f t="shared" si="135"/>
        <v>88.75</v>
      </c>
      <c r="AD871" s="5">
        <v>64</v>
      </c>
      <c r="AE871" s="5">
        <v>87</v>
      </c>
      <c r="AF871" s="5">
        <v>43</v>
      </c>
      <c r="AG871" s="5">
        <v>54</v>
      </c>
      <c r="AH871" s="5">
        <f t="shared" si="136"/>
        <v>248</v>
      </c>
      <c r="AI871" s="5">
        <f t="shared" si="137"/>
        <v>62</v>
      </c>
      <c r="AJ871" s="5">
        <v>60</v>
      </c>
      <c r="AK871" s="5">
        <v>73</v>
      </c>
      <c r="AL871" s="5">
        <v>45</v>
      </c>
      <c r="AM871" s="5">
        <v>66</v>
      </c>
      <c r="AN871" s="5">
        <f t="shared" si="138"/>
        <v>244</v>
      </c>
      <c r="AO871" s="5">
        <f t="shared" si="139"/>
        <v>61</v>
      </c>
      <c r="AP871" s="73"/>
      <c r="AQ871" s="111">
        <f>AVERAGE(Table6[[#This Row],[CA1_Average]],Table6[[#This Row],[CA2_Average]],Table6[[#This Row],[MID_Average]],Table6[[#This Row],[CA3_Average]])</f>
        <v>70.875</v>
      </c>
    </row>
    <row r="872" spans="1:43" ht="30">
      <c r="A872" s="99" t="s">
        <v>1749</v>
      </c>
      <c r="B872" s="82" t="s">
        <v>1750</v>
      </c>
      <c r="C872" s="4" t="s">
        <v>14</v>
      </c>
      <c r="D872" s="4" t="s">
        <v>4600</v>
      </c>
      <c r="E872" s="5">
        <v>11102968</v>
      </c>
      <c r="F872" s="5">
        <v>9729658823</v>
      </c>
      <c r="G872" s="83" t="s">
        <v>4601</v>
      </c>
      <c r="H872" s="6">
        <v>10</v>
      </c>
      <c r="I872" s="84">
        <v>300</v>
      </c>
      <c r="J872" s="79">
        <v>239</v>
      </c>
      <c r="K872" s="86">
        <v>0.8</v>
      </c>
      <c r="L872" s="11">
        <v>95000</v>
      </c>
      <c r="M872" s="5">
        <v>80292</v>
      </c>
      <c r="N872" s="12">
        <f t="shared" si="130"/>
        <v>80500</v>
      </c>
      <c r="O872" s="12">
        <f t="shared" si="131"/>
        <v>14500</v>
      </c>
      <c r="P872" s="4" t="s">
        <v>1862</v>
      </c>
      <c r="Q872" s="4" t="s">
        <v>2824</v>
      </c>
      <c r="R872" s="5">
        <v>94</v>
      </c>
      <c r="S872" s="5">
        <v>81</v>
      </c>
      <c r="T872" s="5">
        <v>58</v>
      </c>
      <c r="U872" s="5">
        <v>80</v>
      </c>
      <c r="V872" s="5">
        <f t="shared" si="132"/>
        <v>313</v>
      </c>
      <c r="W872" s="5">
        <f t="shared" si="133"/>
        <v>78.25</v>
      </c>
      <c r="X872" s="5">
        <v>84</v>
      </c>
      <c r="Y872" s="5">
        <v>51</v>
      </c>
      <c r="Z872" s="5">
        <v>73</v>
      </c>
      <c r="AA872" s="5">
        <v>58</v>
      </c>
      <c r="AB872" s="5">
        <f t="shared" si="134"/>
        <v>266</v>
      </c>
      <c r="AC872" s="5">
        <f t="shared" si="135"/>
        <v>66.5</v>
      </c>
      <c r="AD872" s="5">
        <v>61</v>
      </c>
      <c r="AE872" s="5">
        <v>92</v>
      </c>
      <c r="AF872" s="5">
        <v>53</v>
      </c>
      <c r="AG872" s="5">
        <v>61</v>
      </c>
      <c r="AH872" s="5">
        <f t="shared" si="136"/>
        <v>267</v>
      </c>
      <c r="AI872" s="5">
        <f t="shared" si="137"/>
        <v>66.75</v>
      </c>
      <c r="AJ872" s="5">
        <v>81</v>
      </c>
      <c r="AK872" s="5">
        <v>57</v>
      </c>
      <c r="AL872" s="5">
        <v>44</v>
      </c>
      <c r="AM872" s="5">
        <v>87</v>
      </c>
      <c r="AN872" s="5">
        <f t="shared" si="138"/>
        <v>269</v>
      </c>
      <c r="AO872" s="5">
        <f t="shared" si="139"/>
        <v>67.25</v>
      </c>
      <c r="AP872" s="73"/>
      <c r="AQ872" s="111">
        <f>AVERAGE(Table6[[#This Row],[CA1_Average]],Table6[[#This Row],[CA2_Average]],Table6[[#This Row],[MID_Average]],Table6[[#This Row],[CA3_Average]])</f>
        <v>69.6875</v>
      </c>
    </row>
    <row r="873" spans="1:43" ht="30">
      <c r="A873" s="99" t="s">
        <v>1751</v>
      </c>
      <c r="B873" s="82" t="s">
        <v>1752</v>
      </c>
      <c r="C873" s="4" t="s">
        <v>11</v>
      </c>
      <c r="D873" s="4" t="s">
        <v>4505</v>
      </c>
      <c r="E873" s="5">
        <v>11104230</v>
      </c>
      <c r="F873" s="5">
        <v>9735211988</v>
      </c>
      <c r="G873" s="83" t="s">
        <v>4602</v>
      </c>
      <c r="H873" s="6">
        <v>10</v>
      </c>
      <c r="I873" s="84">
        <v>300</v>
      </c>
      <c r="J873" s="79">
        <v>285</v>
      </c>
      <c r="K873" s="85">
        <v>0.95</v>
      </c>
      <c r="L873" s="11">
        <v>95000</v>
      </c>
      <c r="M873" s="5">
        <v>81563</v>
      </c>
      <c r="N873" s="12">
        <f t="shared" si="130"/>
        <v>82000</v>
      </c>
      <c r="O873" s="12">
        <f t="shared" si="131"/>
        <v>13000</v>
      </c>
      <c r="P873" s="4" t="s">
        <v>1951</v>
      </c>
      <c r="Q873" s="4" t="s">
        <v>2825</v>
      </c>
      <c r="R873" s="5">
        <v>93</v>
      </c>
      <c r="S873" s="5">
        <v>95</v>
      </c>
      <c r="T873" s="5">
        <v>78</v>
      </c>
      <c r="U873" s="5">
        <v>94</v>
      </c>
      <c r="V873" s="5">
        <f t="shared" si="132"/>
        <v>360</v>
      </c>
      <c r="W873" s="5">
        <f t="shared" si="133"/>
        <v>90</v>
      </c>
      <c r="X873" s="5">
        <v>74</v>
      </c>
      <c r="Y873" s="5">
        <v>79</v>
      </c>
      <c r="Z873" s="5">
        <v>63</v>
      </c>
      <c r="AA873" s="5">
        <v>44</v>
      </c>
      <c r="AB873" s="5">
        <f t="shared" si="134"/>
        <v>260</v>
      </c>
      <c r="AC873" s="5">
        <f t="shared" si="135"/>
        <v>65</v>
      </c>
      <c r="AD873" s="5">
        <v>89</v>
      </c>
      <c r="AE873" s="5">
        <v>37</v>
      </c>
      <c r="AF873" s="5">
        <v>56</v>
      </c>
      <c r="AG873" s="5">
        <v>81</v>
      </c>
      <c r="AH873" s="5">
        <f t="shared" si="136"/>
        <v>263</v>
      </c>
      <c r="AI873" s="5">
        <f t="shared" si="137"/>
        <v>65.75</v>
      </c>
      <c r="AJ873" s="5">
        <v>57</v>
      </c>
      <c r="AK873" s="5">
        <v>80</v>
      </c>
      <c r="AL873" s="5">
        <v>35</v>
      </c>
      <c r="AM873" s="5">
        <v>91</v>
      </c>
      <c r="AN873" s="5">
        <f t="shared" si="138"/>
        <v>263</v>
      </c>
      <c r="AO873" s="5">
        <f t="shared" si="139"/>
        <v>65.75</v>
      </c>
      <c r="AP873" s="73"/>
      <c r="AQ873" s="111">
        <f>AVERAGE(Table6[[#This Row],[CA1_Average]],Table6[[#This Row],[CA2_Average]],Table6[[#This Row],[MID_Average]],Table6[[#This Row],[CA3_Average]])</f>
        <v>71.625</v>
      </c>
    </row>
    <row r="874" spans="1:43" ht="30">
      <c r="A874" s="99" t="s">
        <v>1753</v>
      </c>
      <c r="B874" s="82" t="s">
        <v>1754</v>
      </c>
      <c r="C874" s="4" t="s">
        <v>14</v>
      </c>
      <c r="D874" s="4" t="s">
        <v>4603</v>
      </c>
      <c r="E874" s="5">
        <v>11104698</v>
      </c>
      <c r="F874" s="5">
        <v>9748682084</v>
      </c>
      <c r="G874" s="83" t="s">
        <v>4604</v>
      </c>
      <c r="H874" s="6">
        <v>10</v>
      </c>
      <c r="I874" s="84">
        <v>300</v>
      </c>
      <c r="J874" s="79">
        <v>227</v>
      </c>
      <c r="K874" s="85">
        <v>0.76</v>
      </c>
      <c r="L874" s="11">
        <v>95000</v>
      </c>
      <c r="M874" s="5">
        <v>83100</v>
      </c>
      <c r="N874" s="12">
        <f t="shared" si="130"/>
        <v>83500</v>
      </c>
      <c r="O874" s="12">
        <f t="shared" si="131"/>
        <v>11500</v>
      </c>
      <c r="P874" s="4" t="s">
        <v>1872</v>
      </c>
      <c r="Q874" s="4" t="s">
        <v>2826</v>
      </c>
      <c r="R874" s="5">
        <v>46</v>
      </c>
      <c r="S874" s="5">
        <v>67</v>
      </c>
      <c r="T874" s="5">
        <v>64</v>
      </c>
      <c r="U874" s="5">
        <v>87</v>
      </c>
      <c r="V874" s="5">
        <f t="shared" si="132"/>
        <v>264</v>
      </c>
      <c r="W874" s="5">
        <f t="shared" si="133"/>
        <v>66</v>
      </c>
      <c r="X874" s="5">
        <v>71</v>
      </c>
      <c r="Y874" s="5">
        <v>65</v>
      </c>
      <c r="Z874" s="5">
        <v>54</v>
      </c>
      <c r="AA874" s="5">
        <v>69</v>
      </c>
      <c r="AB874" s="5">
        <f t="shared" si="134"/>
        <v>259</v>
      </c>
      <c r="AC874" s="5">
        <f t="shared" si="135"/>
        <v>64.75</v>
      </c>
      <c r="AD874" s="5">
        <v>61</v>
      </c>
      <c r="AE874" s="5">
        <v>60</v>
      </c>
      <c r="AF874" s="5">
        <v>78</v>
      </c>
      <c r="AG874" s="5">
        <v>71</v>
      </c>
      <c r="AH874" s="5">
        <f t="shared" si="136"/>
        <v>270</v>
      </c>
      <c r="AI874" s="5">
        <f t="shared" si="137"/>
        <v>67.5</v>
      </c>
      <c r="AJ874" s="5">
        <v>91</v>
      </c>
      <c r="AK874" s="5">
        <v>69</v>
      </c>
      <c r="AL874" s="5">
        <v>86</v>
      </c>
      <c r="AM874" s="5">
        <v>82</v>
      </c>
      <c r="AN874" s="5">
        <f t="shared" si="138"/>
        <v>328</v>
      </c>
      <c r="AO874" s="5">
        <f t="shared" si="139"/>
        <v>82</v>
      </c>
      <c r="AP874" s="73"/>
      <c r="AQ874" s="111">
        <f>AVERAGE(Table6[[#This Row],[CA1_Average]],Table6[[#This Row],[CA2_Average]],Table6[[#This Row],[MID_Average]],Table6[[#This Row],[CA3_Average]])</f>
        <v>70.0625</v>
      </c>
    </row>
    <row r="875" spans="1:43" ht="30">
      <c r="A875" s="99" t="s">
        <v>1755</v>
      </c>
      <c r="B875" s="82" t="s">
        <v>1756</v>
      </c>
      <c r="C875" s="4" t="s">
        <v>14</v>
      </c>
      <c r="D875" s="4" t="s">
        <v>4605</v>
      </c>
      <c r="E875" s="5">
        <v>11104491</v>
      </c>
      <c r="F875" s="5">
        <v>9749708881</v>
      </c>
      <c r="G875" s="83" t="s">
        <v>4606</v>
      </c>
      <c r="H875" s="6">
        <v>10</v>
      </c>
      <c r="I875" s="84">
        <v>300</v>
      </c>
      <c r="J875" s="79">
        <v>240</v>
      </c>
      <c r="K875" s="86">
        <v>0.8</v>
      </c>
      <c r="L875" s="11">
        <v>95000</v>
      </c>
      <c r="M875" s="5">
        <v>88279</v>
      </c>
      <c r="N875" s="12">
        <f t="shared" si="130"/>
        <v>88500</v>
      </c>
      <c r="O875" s="12">
        <f t="shared" si="131"/>
        <v>6500</v>
      </c>
      <c r="P875" s="4" t="s">
        <v>2186</v>
      </c>
      <c r="Q875" s="4" t="s">
        <v>2827</v>
      </c>
      <c r="R875" s="5">
        <v>78</v>
      </c>
      <c r="S875" s="5">
        <v>49</v>
      </c>
      <c r="T875" s="5">
        <v>87</v>
      </c>
      <c r="U875" s="5">
        <v>69</v>
      </c>
      <c r="V875" s="5">
        <f t="shared" si="132"/>
        <v>283</v>
      </c>
      <c r="W875" s="5">
        <f t="shared" si="133"/>
        <v>70.75</v>
      </c>
      <c r="X875" s="5">
        <v>42</v>
      </c>
      <c r="Y875" s="5">
        <v>72</v>
      </c>
      <c r="Z875" s="5">
        <v>92</v>
      </c>
      <c r="AA875" s="5">
        <v>62</v>
      </c>
      <c r="AB875" s="5">
        <f t="shared" si="134"/>
        <v>268</v>
      </c>
      <c r="AC875" s="5">
        <f t="shared" si="135"/>
        <v>67</v>
      </c>
      <c r="AD875" s="5">
        <v>41</v>
      </c>
      <c r="AE875" s="5">
        <v>87</v>
      </c>
      <c r="AF875" s="5">
        <v>40</v>
      </c>
      <c r="AG875" s="5">
        <v>94</v>
      </c>
      <c r="AH875" s="5">
        <f t="shared" si="136"/>
        <v>262</v>
      </c>
      <c r="AI875" s="5">
        <f t="shared" si="137"/>
        <v>65.5</v>
      </c>
      <c r="AJ875" s="5">
        <v>70</v>
      </c>
      <c r="AK875" s="5">
        <v>46</v>
      </c>
      <c r="AL875" s="5">
        <v>99</v>
      </c>
      <c r="AM875" s="5">
        <v>81</v>
      </c>
      <c r="AN875" s="5">
        <f t="shared" si="138"/>
        <v>296</v>
      </c>
      <c r="AO875" s="5">
        <f t="shared" si="139"/>
        <v>74</v>
      </c>
      <c r="AP875" s="73"/>
      <c r="AQ875" s="111">
        <f>AVERAGE(Table6[[#This Row],[CA1_Average]],Table6[[#This Row],[CA2_Average]],Table6[[#This Row],[MID_Average]],Table6[[#This Row],[CA3_Average]])</f>
        <v>69.3125</v>
      </c>
    </row>
    <row r="876" spans="1:43" ht="30">
      <c r="A876" s="99" t="s">
        <v>1757</v>
      </c>
      <c r="B876" s="82" t="s">
        <v>1758</v>
      </c>
      <c r="C876" s="4" t="s">
        <v>14</v>
      </c>
      <c r="D876" s="4" t="s">
        <v>4607</v>
      </c>
      <c r="E876" s="5">
        <v>11108931</v>
      </c>
      <c r="F876" s="5">
        <v>9753089293</v>
      </c>
      <c r="G876" s="83" t="s">
        <v>4608</v>
      </c>
      <c r="H876" s="6">
        <v>10</v>
      </c>
      <c r="I876" s="84">
        <v>300</v>
      </c>
      <c r="J876" s="79">
        <v>288</v>
      </c>
      <c r="K876" s="85">
        <v>0.96</v>
      </c>
      <c r="L876" s="11">
        <v>95000</v>
      </c>
      <c r="M876" s="5">
        <v>88493</v>
      </c>
      <c r="N876" s="12">
        <f t="shared" si="130"/>
        <v>88500</v>
      </c>
      <c r="O876" s="12">
        <f t="shared" si="131"/>
        <v>6500</v>
      </c>
      <c r="P876" s="4" t="s">
        <v>2298</v>
      </c>
      <c r="Q876" s="4" t="s">
        <v>2828</v>
      </c>
      <c r="R876" s="5">
        <v>81</v>
      </c>
      <c r="S876" s="5">
        <v>61</v>
      </c>
      <c r="T876" s="5">
        <v>36</v>
      </c>
      <c r="U876" s="5">
        <v>96</v>
      </c>
      <c r="V876" s="5">
        <f t="shared" si="132"/>
        <v>274</v>
      </c>
      <c r="W876" s="5">
        <f t="shared" si="133"/>
        <v>68.5</v>
      </c>
      <c r="X876" s="5">
        <v>55</v>
      </c>
      <c r="Y876" s="5">
        <v>96</v>
      </c>
      <c r="Z876" s="5">
        <v>95</v>
      </c>
      <c r="AA876" s="5">
        <v>51</v>
      </c>
      <c r="AB876" s="5">
        <f t="shared" si="134"/>
        <v>297</v>
      </c>
      <c r="AC876" s="5">
        <f t="shared" si="135"/>
        <v>74.25</v>
      </c>
      <c r="AD876" s="5">
        <v>65</v>
      </c>
      <c r="AE876" s="5">
        <v>64</v>
      </c>
      <c r="AF876" s="5">
        <v>53</v>
      </c>
      <c r="AG876" s="5">
        <v>74</v>
      </c>
      <c r="AH876" s="5">
        <f t="shared" si="136"/>
        <v>256</v>
      </c>
      <c r="AI876" s="5">
        <f t="shared" si="137"/>
        <v>64</v>
      </c>
      <c r="AJ876" s="5">
        <v>70</v>
      </c>
      <c r="AK876" s="5">
        <v>73</v>
      </c>
      <c r="AL876" s="5">
        <v>49</v>
      </c>
      <c r="AM876" s="5">
        <v>70</v>
      </c>
      <c r="AN876" s="5">
        <f t="shared" si="138"/>
        <v>262</v>
      </c>
      <c r="AO876" s="5">
        <f t="shared" si="139"/>
        <v>65.5</v>
      </c>
      <c r="AP876" s="73"/>
      <c r="AQ876" s="111">
        <f>AVERAGE(Table6[[#This Row],[CA1_Average]],Table6[[#This Row],[CA2_Average]],Table6[[#This Row],[MID_Average]],Table6[[#This Row],[CA3_Average]])</f>
        <v>68.0625</v>
      </c>
    </row>
    <row r="877" spans="1:43" ht="30">
      <c r="A877" s="99" t="s">
        <v>1759</v>
      </c>
      <c r="B877" s="82" t="s">
        <v>1760</v>
      </c>
      <c r="C877" s="4" t="s">
        <v>14</v>
      </c>
      <c r="D877" s="4" t="s">
        <v>4609</v>
      </c>
      <c r="E877" s="5">
        <v>11102620</v>
      </c>
      <c r="F877" s="5">
        <v>9755175194</v>
      </c>
      <c r="G877" s="83" t="s">
        <v>4610</v>
      </c>
      <c r="H877" s="6">
        <v>10</v>
      </c>
      <c r="I877" s="84">
        <v>300</v>
      </c>
      <c r="J877" s="79">
        <v>294</v>
      </c>
      <c r="K877" s="85">
        <v>0.98</v>
      </c>
      <c r="L877" s="11">
        <v>95000</v>
      </c>
      <c r="M877" s="5">
        <v>91360</v>
      </c>
      <c r="N877" s="12">
        <f t="shared" si="130"/>
        <v>91500</v>
      </c>
      <c r="O877" s="12">
        <f t="shared" si="131"/>
        <v>3500</v>
      </c>
      <c r="P877" s="4" t="s">
        <v>1881</v>
      </c>
      <c r="Q877" s="4" t="s">
        <v>2829</v>
      </c>
      <c r="R877" s="5">
        <v>59</v>
      </c>
      <c r="S877" s="5">
        <v>88</v>
      </c>
      <c r="T877" s="5">
        <v>87</v>
      </c>
      <c r="U877" s="5">
        <v>67</v>
      </c>
      <c r="V877" s="5">
        <f t="shared" si="132"/>
        <v>301</v>
      </c>
      <c r="W877" s="5">
        <f t="shared" si="133"/>
        <v>75.25</v>
      </c>
      <c r="X877" s="5">
        <v>73</v>
      </c>
      <c r="Y877" s="5">
        <v>79</v>
      </c>
      <c r="Z877" s="5">
        <v>46</v>
      </c>
      <c r="AA877" s="5">
        <v>58</v>
      </c>
      <c r="AB877" s="5">
        <f t="shared" si="134"/>
        <v>256</v>
      </c>
      <c r="AC877" s="5">
        <f t="shared" si="135"/>
        <v>64</v>
      </c>
      <c r="AD877" s="5">
        <v>80</v>
      </c>
      <c r="AE877" s="5">
        <v>94</v>
      </c>
      <c r="AF877" s="5">
        <v>92</v>
      </c>
      <c r="AG877" s="5">
        <v>80</v>
      </c>
      <c r="AH877" s="5">
        <f t="shared" si="136"/>
        <v>346</v>
      </c>
      <c r="AI877" s="5">
        <f t="shared" si="137"/>
        <v>86.5</v>
      </c>
      <c r="AJ877" s="5">
        <v>61</v>
      </c>
      <c r="AK877" s="5">
        <v>61</v>
      </c>
      <c r="AL877" s="5">
        <v>50</v>
      </c>
      <c r="AM877" s="5">
        <v>42</v>
      </c>
      <c r="AN877" s="5">
        <f t="shared" si="138"/>
        <v>214</v>
      </c>
      <c r="AO877" s="5">
        <f t="shared" si="139"/>
        <v>53.5</v>
      </c>
      <c r="AP877" s="73"/>
      <c r="AQ877" s="111">
        <f>AVERAGE(Table6[[#This Row],[CA1_Average]],Table6[[#This Row],[CA2_Average]],Table6[[#This Row],[MID_Average]],Table6[[#This Row],[CA3_Average]])</f>
        <v>69.8125</v>
      </c>
    </row>
    <row r="878" spans="1:43" ht="30">
      <c r="A878" s="99" t="s">
        <v>1761</v>
      </c>
      <c r="B878" s="82" t="s">
        <v>1762</v>
      </c>
      <c r="C878" s="4" t="s">
        <v>14</v>
      </c>
      <c r="D878" s="4" t="s">
        <v>4611</v>
      </c>
      <c r="E878" s="5">
        <v>11109487</v>
      </c>
      <c r="F878" s="5">
        <v>9758638421</v>
      </c>
      <c r="G878" s="83" t="s">
        <v>4612</v>
      </c>
      <c r="H878" s="6">
        <v>10</v>
      </c>
      <c r="I878" s="84">
        <v>300</v>
      </c>
      <c r="J878" s="79">
        <v>239</v>
      </c>
      <c r="K878" s="86">
        <v>0.8</v>
      </c>
      <c r="L878" s="11">
        <v>95000</v>
      </c>
      <c r="M878" s="5">
        <v>93824</v>
      </c>
      <c r="N878" s="12">
        <f t="shared" si="130"/>
        <v>94000</v>
      </c>
      <c r="O878" s="12">
        <f t="shared" si="131"/>
        <v>1000</v>
      </c>
      <c r="P878" s="4" t="s">
        <v>2037</v>
      </c>
      <c r="Q878" s="4" t="s">
        <v>2830</v>
      </c>
      <c r="R878" s="5">
        <v>56</v>
      </c>
      <c r="S878" s="5">
        <v>91</v>
      </c>
      <c r="T878" s="5">
        <v>98</v>
      </c>
      <c r="U878" s="5">
        <v>56</v>
      </c>
      <c r="V878" s="5">
        <f t="shared" si="132"/>
        <v>301</v>
      </c>
      <c r="W878" s="5">
        <f t="shared" si="133"/>
        <v>75.25</v>
      </c>
      <c r="X878" s="5">
        <v>60</v>
      </c>
      <c r="Y878" s="5">
        <v>89</v>
      </c>
      <c r="Z878" s="5">
        <v>43</v>
      </c>
      <c r="AA878" s="5">
        <v>67</v>
      </c>
      <c r="AB878" s="5">
        <f t="shared" si="134"/>
        <v>259</v>
      </c>
      <c r="AC878" s="5">
        <f t="shared" si="135"/>
        <v>64.75</v>
      </c>
      <c r="AD878" s="5">
        <v>75</v>
      </c>
      <c r="AE878" s="5">
        <v>72</v>
      </c>
      <c r="AF878" s="5">
        <v>68</v>
      </c>
      <c r="AG878" s="5">
        <v>46</v>
      </c>
      <c r="AH878" s="5">
        <f t="shared" si="136"/>
        <v>261</v>
      </c>
      <c r="AI878" s="5">
        <f t="shared" si="137"/>
        <v>65.25</v>
      </c>
      <c r="AJ878" s="5">
        <v>98</v>
      </c>
      <c r="AK878" s="5">
        <v>89</v>
      </c>
      <c r="AL878" s="5">
        <v>60</v>
      </c>
      <c r="AM878" s="5">
        <v>95</v>
      </c>
      <c r="AN878" s="5">
        <f t="shared" si="138"/>
        <v>342</v>
      </c>
      <c r="AO878" s="5">
        <f t="shared" si="139"/>
        <v>85.5</v>
      </c>
      <c r="AP878" s="73"/>
      <c r="AQ878" s="111">
        <f>AVERAGE(Table6[[#This Row],[CA1_Average]],Table6[[#This Row],[CA2_Average]],Table6[[#This Row],[MID_Average]],Table6[[#This Row],[CA3_Average]])</f>
        <v>72.6875</v>
      </c>
    </row>
    <row r="879" spans="1:43" ht="30">
      <c r="A879" s="99" t="s">
        <v>1763</v>
      </c>
      <c r="B879" s="82" t="s">
        <v>1764</v>
      </c>
      <c r="C879" s="4" t="s">
        <v>14</v>
      </c>
      <c r="D879" s="4" t="s">
        <v>4613</v>
      </c>
      <c r="E879" s="5">
        <v>11109561</v>
      </c>
      <c r="F879" s="5">
        <v>9763600055</v>
      </c>
      <c r="G879" s="83" t="s">
        <v>4614</v>
      </c>
      <c r="H879" s="6">
        <v>10</v>
      </c>
      <c r="I879" s="84">
        <v>300</v>
      </c>
      <c r="J879" s="79">
        <v>271</v>
      </c>
      <c r="K879" s="86">
        <v>0.9</v>
      </c>
      <c r="L879" s="11">
        <v>95000</v>
      </c>
      <c r="M879" s="5">
        <v>84527</v>
      </c>
      <c r="N879" s="12">
        <f t="shared" si="130"/>
        <v>85000</v>
      </c>
      <c r="O879" s="12">
        <f t="shared" si="131"/>
        <v>10000</v>
      </c>
      <c r="P879" s="4" t="s">
        <v>1883</v>
      </c>
      <c r="Q879" s="4" t="s">
        <v>2831</v>
      </c>
      <c r="R879" s="5">
        <v>46</v>
      </c>
      <c r="S879" s="5">
        <v>91</v>
      </c>
      <c r="T879" s="5">
        <v>88</v>
      </c>
      <c r="U879" s="5">
        <v>71</v>
      </c>
      <c r="V879" s="5">
        <f t="shared" si="132"/>
        <v>296</v>
      </c>
      <c r="W879" s="5">
        <f t="shared" si="133"/>
        <v>74</v>
      </c>
      <c r="X879" s="5">
        <v>58</v>
      </c>
      <c r="Y879" s="5">
        <v>36</v>
      </c>
      <c r="Z879" s="5">
        <v>43</v>
      </c>
      <c r="AA879" s="5">
        <v>51</v>
      </c>
      <c r="AB879" s="5">
        <f t="shared" si="134"/>
        <v>188</v>
      </c>
      <c r="AC879" s="5">
        <f t="shared" si="135"/>
        <v>47</v>
      </c>
      <c r="AD879" s="5">
        <v>38</v>
      </c>
      <c r="AE879" s="5">
        <v>44</v>
      </c>
      <c r="AF879" s="5">
        <v>85</v>
      </c>
      <c r="AG879" s="5">
        <v>97</v>
      </c>
      <c r="AH879" s="5">
        <f t="shared" si="136"/>
        <v>264</v>
      </c>
      <c r="AI879" s="5">
        <f t="shared" si="137"/>
        <v>66</v>
      </c>
      <c r="AJ879" s="5">
        <v>69</v>
      </c>
      <c r="AK879" s="5">
        <v>53</v>
      </c>
      <c r="AL879" s="5">
        <v>68</v>
      </c>
      <c r="AM879" s="5">
        <v>54</v>
      </c>
      <c r="AN879" s="5">
        <f t="shared" si="138"/>
        <v>244</v>
      </c>
      <c r="AO879" s="5">
        <f t="shared" si="139"/>
        <v>61</v>
      </c>
      <c r="AP879" s="73"/>
      <c r="AQ879" s="111">
        <f>AVERAGE(Table6[[#This Row],[CA1_Average]],Table6[[#This Row],[CA2_Average]],Table6[[#This Row],[MID_Average]],Table6[[#This Row],[CA3_Average]])</f>
        <v>62</v>
      </c>
    </row>
    <row r="880" spans="1:43" ht="30">
      <c r="A880" s="99" t="s">
        <v>1765</v>
      </c>
      <c r="B880" s="82" t="s">
        <v>1766</v>
      </c>
      <c r="C880" s="4" t="s">
        <v>14</v>
      </c>
      <c r="D880" s="4" t="s">
        <v>4615</v>
      </c>
      <c r="E880" s="5">
        <v>11109190</v>
      </c>
      <c r="F880" s="5">
        <v>9768010940</v>
      </c>
      <c r="G880" s="83" t="s">
        <v>4616</v>
      </c>
      <c r="H880" s="6">
        <v>10</v>
      </c>
      <c r="I880" s="84">
        <v>300</v>
      </c>
      <c r="J880" s="79">
        <v>240</v>
      </c>
      <c r="K880" s="86">
        <v>0.8</v>
      </c>
      <c r="L880" s="11">
        <v>95000</v>
      </c>
      <c r="M880" s="5">
        <v>83725</v>
      </c>
      <c r="N880" s="12">
        <f t="shared" si="130"/>
        <v>84000</v>
      </c>
      <c r="O880" s="12">
        <f t="shared" si="131"/>
        <v>11000</v>
      </c>
      <c r="P880" s="4" t="s">
        <v>2102</v>
      </c>
      <c r="Q880" s="4" t="s">
        <v>2832</v>
      </c>
      <c r="R880" s="5">
        <v>46</v>
      </c>
      <c r="S880" s="5">
        <v>92</v>
      </c>
      <c r="T880" s="5">
        <v>67</v>
      </c>
      <c r="U880" s="5">
        <v>39</v>
      </c>
      <c r="V880" s="5">
        <f t="shared" si="132"/>
        <v>244</v>
      </c>
      <c r="W880" s="5">
        <f t="shared" si="133"/>
        <v>61</v>
      </c>
      <c r="X880" s="5">
        <v>96</v>
      </c>
      <c r="Y880" s="5">
        <v>66</v>
      </c>
      <c r="Z880" s="5">
        <v>81</v>
      </c>
      <c r="AA880" s="5">
        <v>61</v>
      </c>
      <c r="AB880" s="5">
        <f t="shared" si="134"/>
        <v>304</v>
      </c>
      <c r="AC880" s="5">
        <f t="shared" si="135"/>
        <v>76</v>
      </c>
      <c r="AD880" s="5">
        <v>51</v>
      </c>
      <c r="AE880" s="5">
        <v>94</v>
      </c>
      <c r="AF880" s="5">
        <v>98</v>
      </c>
      <c r="AG880" s="5">
        <v>47</v>
      </c>
      <c r="AH880" s="5">
        <f t="shared" si="136"/>
        <v>290</v>
      </c>
      <c r="AI880" s="5">
        <f t="shared" si="137"/>
        <v>72.5</v>
      </c>
      <c r="AJ880" s="5">
        <v>54</v>
      </c>
      <c r="AK880" s="5">
        <v>56</v>
      </c>
      <c r="AL880" s="5">
        <v>47</v>
      </c>
      <c r="AM880" s="5">
        <v>60</v>
      </c>
      <c r="AN880" s="5">
        <f t="shared" si="138"/>
        <v>217</v>
      </c>
      <c r="AO880" s="5">
        <f t="shared" si="139"/>
        <v>54.25</v>
      </c>
      <c r="AP880" s="73"/>
      <c r="AQ880" s="111">
        <f>AVERAGE(Table6[[#This Row],[CA1_Average]],Table6[[#This Row],[CA2_Average]],Table6[[#This Row],[MID_Average]],Table6[[#This Row],[CA3_Average]])</f>
        <v>65.9375</v>
      </c>
    </row>
    <row r="881" spans="1:43" ht="30">
      <c r="A881" s="99" t="s">
        <v>1767</v>
      </c>
      <c r="B881" s="82" t="s">
        <v>1768</v>
      </c>
      <c r="C881" s="4" t="s">
        <v>11</v>
      </c>
      <c r="D881" s="4" t="s">
        <v>4517</v>
      </c>
      <c r="E881" s="5">
        <v>11101965</v>
      </c>
      <c r="F881" s="5">
        <v>9791891937</v>
      </c>
      <c r="G881" s="83" t="s">
        <v>4617</v>
      </c>
      <c r="H881" s="6">
        <v>10</v>
      </c>
      <c r="I881" s="84">
        <v>300</v>
      </c>
      <c r="J881" s="79">
        <v>227</v>
      </c>
      <c r="K881" s="85">
        <v>0.76</v>
      </c>
      <c r="L881" s="11">
        <v>95000</v>
      </c>
      <c r="M881" s="5">
        <v>86011</v>
      </c>
      <c r="N881" s="12">
        <f t="shared" si="130"/>
        <v>86500</v>
      </c>
      <c r="O881" s="12">
        <f t="shared" si="131"/>
        <v>8500</v>
      </c>
      <c r="P881" s="4" t="s">
        <v>2109</v>
      </c>
      <c r="Q881" s="4" t="s">
        <v>2833</v>
      </c>
      <c r="R881" s="5">
        <v>98</v>
      </c>
      <c r="S881" s="5">
        <v>63</v>
      </c>
      <c r="T881" s="5">
        <v>96</v>
      </c>
      <c r="U881" s="5">
        <v>77</v>
      </c>
      <c r="V881" s="5">
        <f t="shared" si="132"/>
        <v>334</v>
      </c>
      <c r="W881" s="5">
        <f t="shared" si="133"/>
        <v>83.5</v>
      </c>
      <c r="X881" s="5">
        <v>38</v>
      </c>
      <c r="Y881" s="5">
        <v>89</v>
      </c>
      <c r="Z881" s="5">
        <v>83</v>
      </c>
      <c r="AA881" s="5">
        <v>49</v>
      </c>
      <c r="AB881" s="5">
        <f t="shared" si="134"/>
        <v>259</v>
      </c>
      <c r="AC881" s="5">
        <f t="shared" si="135"/>
        <v>64.75</v>
      </c>
      <c r="AD881" s="5">
        <v>56</v>
      </c>
      <c r="AE881" s="5">
        <v>65</v>
      </c>
      <c r="AF881" s="5">
        <v>89</v>
      </c>
      <c r="AG881" s="5">
        <v>53</v>
      </c>
      <c r="AH881" s="5">
        <f t="shared" si="136"/>
        <v>263</v>
      </c>
      <c r="AI881" s="5">
        <f t="shared" si="137"/>
        <v>65.75</v>
      </c>
      <c r="AJ881" s="5">
        <v>87</v>
      </c>
      <c r="AK881" s="5">
        <v>67</v>
      </c>
      <c r="AL881" s="5">
        <v>76</v>
      </c>
      <c r="AM881" s="5">
        <v>97</v>
      </c>
      <c r="AN881" s="5">
        <f t="shared" si="138"/>
        <v>327</v>
      </c>
      <c r="AO881" s="5">
        <f t="shared" si="139"/>
        <v>81.75</v>
      </c>
      <c r="AP881" s="73"/>
      <c r="AQ881" s="111">
        <f>AVERAGE(Table6[[#This Row],[CA1_Average]],Table6[[#This Row],[CA2_Average]],Table6[[#This Row],[MID_Average]],Table6[[#This Row],[CA3_Average]])</f>
        <v>73.9375</v>
      </c>
    </row>
    <row r="882" spans="1:43" ht="30">
      <c r="A882" s="99" t="s">
        <v>1769</v>
      </c>
      <c r="B882" s="82" t="s">
        <v>1770</v>
      </c>
      <c r="C882" s="4" t="s">
        <v>11</v>
      </c>
      <c r="D882" s="4" t="s">
        <v>4475</v>
      </c>
      <c r="E882" s="5">
        <v>11105255</v>
      </c>
      <c r="F882" s="5">
        <v>9792366210</v>
      </c>
      <c r="G882" s="83" t="s">
        <v>4618</v>
      </c>
      <c r="H882" s="6">
        <v>10</v>
      </c>
      <c r="I882" s="84">
        <v>300</v>
      </c>
      <c r="J882" s="79">
        <v>224</v>
      </c>
      <c r="K882" s="85">
        <v>0.75</v>
      </c>
      <c r="L882" s="11">
        <v>95000</v>
      </c>
      <c r="M882" s="5">
        <v>93558</v>
      </c>
      <c r="N882" s="12">
        <f t="shared" si="130"/>
        <v>94000</v>
      </c>
      <c r="O882" s="12">
        <f t="shared" si="131"/>
        <v>1000</v>
      </c>
      <c r="P882" s="4" t="s">
        <v>1969</v>
      </c>
      <c r="Q882" s="4" t="s">
        <v>2834</v>
      </c>
      <c r="R882" s="5">
        <v>71</v>
      </c>
      <c r="S882" s="5">
        <v>69</v>
      </c>
      <c r="T882" s="5">
        <v>98</v>
      </c>
      <c r="U882" s="5">
        <v>63</v>
      </c>
      <c r="V882" s="5">
        <f t="shared" si="132"/>
        <v>301</v>
      </c>
      <c r="W882" s="5">
        <f t="shared" si="133"/>
        <v>75.25</v>
      </c>
      <c r="X882" s="5">
        <v>53</v>
      </c>
      <c r="Y882" s="5">
        <v>60</v>
      </c>
      <c r="Z882" s="5">
        <v>73</v>
      </c>
      <c r="AA882" s="5">
        <v>47</v>
      </c>
      <c r="AB882" s="5">
        <f t="shared" si="134"/>
        <v>233</v>
      </c>
      <c r="AC882" s="5">
        <f t="shared" si="135"/>
        <v>58.25</v>
      </c>
      <c r="AD882" s="5">
        <v>41</v>
      </c>
      <c r="AE882" s="5">
        <v>80</v>
      </c>
      <c r="AF882" s="5">
        <v>79</v>
      </c>
      <c r="AG882" s="5">
        <v>97</v>
      </c>
      <c r="AH882" s="5">
        <f t="shared" si="136"/>
        <v>297</v>
      </c>
      <c r="AI882" s="5">
        <f t="shared" si="137"/>
        <v>74.25</v>
      </c>
      <c r="AJ882" s="5">
        <v>54</v>
      </c>
      <c r="AK882" s="5">
        <v>59</v>
      </c>
      <c r="AL882" s="5">
        <v>52</v>
      </c>
      <c r="AM882" s="5">
        <v>41</v>
      </c>
      <c r="AN882" s="5">
        <f t="shared" si="138"/>
        <v>206</v>
      </c>
      <c r="AO882" s="5">
        <f t="shared" si="139"/>
        <v>51.5</v>
      </c>
      <c r="AP882" s="73"/>
      <c r="AQ882" s="111">
        <f>AVERAGE(Table6[[#This Row],[CA1_Average]],Table6[[#This Row],[CA2_Average]],Table6[[#This Row],[MID_Average]],Table6[[#This Row],[CA3_Average]])</f>
        <v>64.8125</v>
      </c>
    </row>
    <row r="883" spans="1:43" ht="30">
      <c r="A883" s="99" t="s">
        <v>1771</v>
      </c>
      <c r="B883" s="82" t="s">
        <v>1772</v>
      </c>
      <c r="C883" s="4" t="s">
        <v>11</v>
      </c>
      <c r="D883" s="4" t="s">
        <v>4619</v>
      </c>
      <c r="E883" s="5">
        <v>11105639</v>
      </c>
      <c r="F883" s="5">
        <v>9799203001</v>
      </c>
      <c r="G883" s="83" t="s">
        <v>4620</v>
      </c>
      <c r="H883" s="6">
        <v>10</v>
      </c>
      <c r="I883" s="84">
        <v>300</v>
      </c>
      <c r="J883" s="79">
        <v>232</v>
      </c>
      <c r="K883" s="85">
        <v>0.77</v>
      </c>
      <c r="L883" s="11">
        <v>95000</v>
      </c>
      <c r="M883" s="5">
        <v>80818</v>
      </c>
      <c r="N883" s="12">
        <f t="shared" si="130"/>
        <v>81000</v>
      </c>
      <c r="O883" s="12">
        <f t="shared" si="131"/>
        <v>14000</v>
      </c>
      <c r="P883" s="4" t="s">
        <v>1838</v>
      </c>
      <c r="Q883" s="4" t="s">
        <v>2835</v>
      </c>
      <c r="R883" s="5">
        <v>83</v>
      </c>
      <c r="S883" s="5">
        <v>78</v>
      </c>
      <c r="T883" s="5">
        <v>78</v>
      </c>
      <c r="U883" s="5">
        <v>41</v>
      </c>
      <c r="V883" s="5">
        <f t="shared" si="132"/>
        <v>280</v>
      </c>
      <c r="W883" s="5">
        <f t="shared" si="133"/>
        <v>70</v>
      </c>
      <c r="X883" s="5">
        <v>98</v>
      </c>
      <c r="Y883" s="5">
        <v>92</v>
      </c>
      <c r="Z883" s="5">
        <v>92</v>
      </c>
      <c r="AA883" s="5">
        <v>64</v>
      </c>
      <c r="AB883" s="5">
        <f t="shared" si="134"/>
        <v>346</v>
      </c>
      <c r="AC883" s="5">
        <f t="shared" si="135"/>
        <v>86.5</v>
      </c>
      <c r="AD883" s="5">
        <v>92</v>
      </c>
      <c r="AE883" s="5">
        <v>48</v>
      </c>
      <c r="AF883" s="5">
        <v>89</v>
      </c>
      <c r="AG883" s="5">
        <v>36</v>
      </c>
      <c r="AH883" s="5">
        <f t="shared" si="136"/>
        <v>265</v>
      </c>
      <c r="AI883" s="5">
        <f t="shared" si="137"/>
        <v>66.25</v>
      </c>
      <c r="AJ883" s="5">
        <v>60</v>
      </c>
      <c r="AK883" s="5">
        <v>69</v>
      </c>
      <c r="AL883" s="5">
        <v>68</v>
      </c>
      <c r="AM883" s="5">
        <v>47</v>
      </c>
      <c r="AN883" s="5">
        <f t="shared" si="138"/>
        <v>244</v>
      </c>
      <c r="AO883" s="5">
        <f t="shared" si="139"/>
        <v>61</v>
      </c>
      <c r="AP883" s="73"/>
      <c r="AQ883" s="111">
        <f>AVERAGE(Table6[[#This Row],[CA1_Average]],Table6[[#This Row],[CA2_Average]],Table6[[#This Row],[MID_Average]],Table6[[#This Row],[CA3_Average]])</f>
        <v>70.9375</v>
      </c>
    </row>
    <row r="884" spans="1:43" ht="30">
      <c r="A884" s="99" t="s">
        <v>1773</v>
      </c>
      <c r="B884" s="82" t="s">
        <v>1774</v>
      </c>
      <c r="C884" s="4" t="s">
        <v>14</v>
      </c>
      <c r="D884" s="4" t="s">
        <v>4621</v>
      </c>
      <c r="E884" s="5">
        <v>11102023</v>
      </c>
      <c r="F884" s="5">
        <v>9805073821</v>
      </c>
      <c r="G884" s="83" t="s">
        <v>4622</v>
      </c>
      <c r="H884" s="6">
        <v>10</v>
      </c>
      <c r="I884" s="84">
        <v>300</v>
      </c>
      <c r="J884" s="79">
        <v>292</v>
      </c>
      <c r="K884" s="85">
        <v>0.97</v>
      </c>
      <c r="L884" s="11">
        <v>95000</v>
      </c>
      <c r="M884" s="5">
        <v>80345</v>
      </c>
      <c r="N884" s="12">
        <f t="shared" si="130"/>
        <v>80500</v>
      </c>
      <c r="O884" s="12">
        <f t="shared" si="131"/>
        <v>14500</v>
      </c>
      <c r="P884" s="4" t="s">
        <v>2009</v>
      </c>
      <c r="Q884" s="4" t="s">
        <v>2836</v>
      </c>
      <c r="R884" s="5">
        <v>90</v>
      </c>
      <c r="S884" s="5">
        <v>64</v>
      </c>
      <c r="T884" s="5">
        <v>38</v>
      </c>
      <c r="U884" s="5">
        <v>39</v>
      </c>
      <c r="V884" s="5">
        <f t="shared" si="132"/>
        <v>231</v>
      </c>
      <c r="W884" s="5">
        <f t="shared" si="133"/>
        <v>57.75</v>
      </c>
      <c r="X884" s="5">
        <v>47</v>
      </c>
      <c r="Y884" s="5">
        <v>73</v>
      </c>
      <c r="Z884" s="5">
        <v>46</v>
      </c>
      <c r="AA884" s="5">
        <v>68</v>
      </c>
      <c r="AB884" s="5">
        <f t="shared" si="134"/>
        <v>234</v>
      </c>
      <c r="AC884" s="5">
        <f t="shared" si="135"/>
        <v>58.5</v>
      </c>
      <c r="AD884" s="5">
        <v>75</v>
      </c>
      <c r="AE884" s="5">
        <v>70</v>
      </c>
      <c r="AF884" s="5">
        <v>40</v>
      </c>
      <c r="AG884" s="5">
        <v>53</v>
      </c>
      <c r="AH884" s="5">
        <f t="shared" si="136"/>
        <v>238</v>
      </c>
      <c r="AI884" s="5">
        <f t="shared" si="137"/>
        <v>59.5</v>
      </c>
      <c r="AJ884" s="5">
        <v>45</v>
      </c>
      <c r="AK884" s="5">
        <v>80</v>
      </c>
      <c r="AL884" s="5">
        <v>59</v>
      </c>
      <c r="AM884" s="5">
        <v>81</v>
      </c>
      <c r="AN884" s="5">
        <f t="shared" si="138"/>
        <v>265</v>
      </c>
      <c r="AO884" s="5">
        <f t="shared" si="139"/>
        <v>66.25</v>
      </c>
      <c r="AP884" s="73"/>
      <c r="AQ884" s="111">
        <f>AVERAGE(Table6[[#This Row],[CA1_Average]],Table6[[#This Row],[CA2_Average]],Table6[[#This Row],[MID_Average]],Table6[[#This Row],[CA3_Average]])</f>
        <v>60.5</v>
      </c>
    </row>
    <row r="885" spans="1:43" ht="30">
      <c r="A885" s="99" t="s">
        <v>1775</v>
      </c>
      <c r="B885" s="82" t="s">
        <v>1776</v>
      </c>
      <c r="C885" s="4" t="s">
        <v>11</v>
      </c>
      <c r="D885" s="4" t="s">
        <v>4623</v>
      </c>
      <c r="E885" s="5">
        <v>11109175</v>
      </c>
      <c r="F885" s="5">
        <v>9809744643</v>
      </c>
      <c r="G885" s="83" t="s">
        <v>4624</v>
      </c>
      <c r="H885" s="6">
        <v>10</v>
      </c>
      <c r="I885" s="84">
        <v>300</v>
      </c>
      <c r="J885" s="79">
        <v>279</v>
      </c>
      <c r="K885" s="85">
        <v>0.93</v>
      </c>
      <c r="L885" s="11">
        <v>95000</v>
      </c>
      <c r="M885" s="5">
        <v>82051</v>
      </c>
      <c r="N885" s="12">
        <f t="shared" si="130"/>
        <v>82500</v>
      </c>
      <c r="O885" s="12">
        <f t="shared" si="131"/>
        <v>12500</v>
      </c>
      <c r="P885" s="4" t="s">
        <v>1840</v>
      </c>
      <c r="Q885" s="4" t="s">
        <v>2837</v>
      </c>
      <c r="R885" s="5">
        <v>57</v>
      </c>
      <c r="S885" s="5">
        <v>76</v>
      </c>
      <c r="T885" s="5">
        <v>98</v>
      </c>
      <c r="U885" s="5">
        <v>47</v>
      </c>
      <c r="V885" s="5">
        <f t="shared" si="132"/>
        <v>278</v>
      </c>
      <c r="W885" s="5">
        <f t="shared" si="133"/>
        <v>69.5</v>
      </c>
      <c r="X885" s="5">
        <v>74</v>
      </c>
      <c r="Y885" s="5">
        <v>96</v>
      </c>
      <c r="Z885" s="5">
        <v>79</v>
      </c>
      <c r="AA885" s="5">
        <v>43</v>
      </c>
      <c r="AB885" s="5">
        <f t="shared" si="134"/>
        <v>292</v>
      </c>
      <c r="AC885" s="5">
        <f t="shared" si="135"/>
        <v>73</v>
      </c>
      <c r="AD885" s="5">
        <v>72</v>
      </c>
      <c r="AE885" s="5">
        <v>38</v>
      </c>
      <c r="AF885" s="5">
        <v>71</v>
      </c>
      <c r="AG885" s="5">
        <v>56</v>
      </c>
      <c r="AH885" s="5">
        <f t="shared" si="136"/>
        <v>237</v>
      </c>
      <c r="AI885" s="5">
        <f t="shared" si="137"/>
        <v>59.25</v>
      </c>
      <c r="AJ885" s="5">
        <v>62</v>
      </c>
      <c r="AK885" s="5">
        <v>74</v>
      </c>
      <c r="AL885" s="5">
        <v>37</v>
      </c>
      <c r="AM885" s="5">
        <v>96</v>
      </c>
      <c r="AN885" s="5">
        <f t="shared" si="138"/>
        <v>269</v>
      </c>
      <c r="AO885" s="5">
        <f t="shared" si="139"/>
        <v>67.25</v>
      </c>
      <c r="AP885" s="73"/>
      <c r="AQ885" s="111">
        <f>AVERAGE(Table6[[#This Row],[CA1_Average]],Table6[[#This Row],[CA2_Average]],Table6[[#This Row],[MID_Average]],Table6[[#This Row],[CA3_Average]])</f>
        <v>67.25</v>
      </c>
    </row>
    <row r="886" spans="1:43" ht="30">
      <c r="A886" s="99" t="s">
        <v>1777</v>
      </c>
      <c r="B886" s="82" t="s">
        <v>1778</v>
      </c>
      <c r="C886" s="4" t="s">
        <v>11</v>
      </c>
      <c r="D886" s="4" t="s">
        <v>4525</v>
      </c>
      <c r="E886" s="5">
        <v>11104956</v>
      </c>
      <c r="F886" s="5">
        <v>9829459481</v>
      </c>
      <c r="G886" s="83" t="s">
        <v>4625</v>
      </c>
      <c r="H886" s="6">
        <v>10</v>
      </c>
      <c r="I886" s="84">
        <v>300</v>
      </c>
      <c r="J886" s="79">
        <v>224</v>
      </c>
      <c r="K886" s="85">
        <v>0.75</v>
      </c>
      <c r="L886" s="11">
        <v>95000</v>
      </c>
      <c r="M886" s="5">
        <v>87068</v>
      </c>
      <c r="N886" s="12">
        <f t="shared" si="130"/>
        <v>87500</v>
      </c>
      <c r="O886" s="12">
        <f t="shared" si="131"/>
        <v>7500</v>
      </c>
      <c r="P886" s="4" t="s">
        <v>1937</v>
      </c>
      <c r="Q886" s="4" t="s">
        <v>2838</v>
      </c>
      <c r="R886" s="5">
        <v>37</v>
      </c>
      <c r="S886" s="5">
        <v>76</v>
      </c>
      <c r="T886" s="5">
        <v>35</v>
      </c>
      <c r="U886" s="5">
        <v>85</v>
      </c>
      <c r="V886" s="5">
        <f t="shared" si="132"/>
        <v>233</v>
      </c>
      <c r="W886" s="5">
        <f t="shared" si="133"/>
        <v>58.25</v>
      </c>
      <c r="X886" s="5">
        <v>56</v>
      </c>
      <c r="Y886" s="5">
        <v>70</v>
      </c>
      <c r="Z886" s="5">
        <v>44</v>
      </c>
      <c r="AA886" s="5">
        <v>78</v>
      </c>
      <c r="AB886" s="5">
        <f t="shared" si="134"/>
        <v>248</v>
      </c>
      <c r="AC886" s="5">
        <f t="shared" si="135"/>
        <v>62</v>
      </c>
      <c r="AD886" s="5">
        <v>55</v>
      </c>
      <c r="AE886" s="5">
        <v>77</v>
      </c>
      <c r="AF886" s="5">
        <v>72</v>
      </c>
      <c r="AG886" s="5">
        <v>92</v>
      </c>
      <c r="AH886" s="5">
        <f t="shared" si="136"/>
        <v>296</v>
      </c>
      <c r="AI886" s="5">
        <f t="shared" si="137"/>
        <v>74</v>
      </c>
      <c r="AJ886" s="5">
        <v>35</v>
      </c>
      <c r="AK886" s="5">
        <v>81</v>
      </c>
      <c r="AL886" s="5">
        <v>88</v>
      </c>
      <c r="AM886" s="5">
        <v>73</v>
      </c>
      <c r="AN886" s="5">
        <f t="shared" si="138"/>
        <v>277</v>
      </c>
      <c r="AO886" s="5">
        <f t="shared" si="139"/>
        <v>69.25</v>
      </c>
      <c r="AP886" s="73"/>
      <c r="AQ886" s="111">
        <f>AVERAGE(Table6[[#This Row],[CA1_Average]],Table6[[#This Row],[CA2_Average]],Table6[[#This Row],[MID_Average]],Table6[[#This Row],[CA3_Average]])</f>
        <v>65.875</v>
      </c>
    </row>
    <row r="887" spans="1:43" ht="30">
      <c r="A887" s="99" t="s">
        <v>1779</v>
      </c>
      <c r="B887" s="82" t="s">
        <v>1780</v>
      </c>
      <c r="C887" s="4" t="s">
        <v>14</v>
      </c>
      <c r="D887" s="4" t="s">
        <v>4481</v>
      </c>
      <c r="E887" s="5">
        <v>11108453</v>
      </c>
      <c r="F887" s="5">
        <v>9842210704</v>
      </c>
      <c r="G887" s="83" t="s">
        <v>4626</v>
      </c>
      <c r="H887" s="6">
        <v>10</v>
      </c>
      <c r="I887" s="84">
        <v>300</v>
      </c>
      <c r="J887" s="79">
        <v>248</v>
      </c>
      <c r="K887" s="85">
        <v>0.83</v>
      </c>
      <c r="L887" s="11">
        <v>95000</v>
      </c>
      <c r="M887" s="5">
        <v>92159</v>
      </c>
      <c r="N887" s="12">
        <f t="shared" si="130"/>
        <v>92500</v>
      </c>
      <c r="O887" s="12">
        <f t="shared" si="131"/>
        <v>2500</v>
      </c>
      <c r="P887" s="4" t="s">
        <v>1846</v>
      </c>
      <c r="Q887" s="4" t="s">
        <v>2839</v>
      </c>
      <c r="R887" s="5">
        <v>96</v>
      </c>
      <c r="S887" s="5">
        <v>68</v>
      </c>
      <c r="T887" s="5">
        <v>78</v>
      </c>
      <c r="U887" s="5">
        <v>58</v>
      </c>
      <c r="V887" s="5">
        <f t="shared" si="132"/>
        <v>300</v>
      </c>
      <c r="W887" s="5">
        <f t="shared" si="133"/>
        <v>75</v>
      </c>
      <c r="X887" s="5">
        <v>39</v>
      </c>
      <c r="Y887" s="5">
        <v>79</v>
      </c>
      <c r="Z887" s="5">
        <v>41</v>
      </c>
      <c r="AA887" s="5">
        <v>53</v>
      </c>
      <c r="AB887" s="5">
        <f t="shared" si="134"/>
        <v>212</v>
      </c>
      <c r="AC887" s="5">
        <f t="shared" si="135"/>
        <v>53</v>
      </c>
      <c r="AD887" s="5">
        <v>81</v>
      </c>
      <c r="AE887" s="5">
        <v>76</v>
      </c>
      <c r="AF887" s="5">
        <v>82</v>
      </c>
      <c r="AG887" s="5">
        <v>70</v>
      </c>
      <c r="AH887" s="5">
        <f t="shared" si="136"/>
        <v>309</v>
      </c>
      <c r="AI887" s="5">
        <f t="shared" si="137"/>
        <v>77.25</v>
      </c>
      <c r="AJ887" s="5">
        <v>57</v>
      </c>
      <c r="AK887" s="5">
        <v>54</v>
      </c>
      <c r="AL887" s="5">
        <v>75</v>
      </c>
      <c r="AM887" s="5">
        <v>45</v>
      </c>
      <c r="AN887" s="5">
        <f t="shared" si="138"/>
        <v>231</v>
      </c>
      <c r="AO887" s="5">
        <f t="shared" si="139"/>
        <v>57.75</v>
      </c>
      <c r="AP887" s="73"/>
      <c r="AQ887" s="111">
        <f>AVERAGE(Table6[[#This Row],[CA1_Average]],Table6[[#This Row],[CA2_Average]],Table6[[#This Row],[MID_Average]],Table6[[#This Row],[CA3_Average]])</f>
        <v>65.75</v>
      </c>
    </row>
    <row r="888" spans="1:43" ht="30">
      <c r="A888" s="99" t="s">
        <v>1781</v>
      </c>
      <c r="B888" s="82" t="s">
        <v>1782</v>
      </c>
      <c r="C888" s="4" t="s">
        <v>11</v>
      </c>
      <c r="D888" s="4" t="s">
        <v>4487</v>
      </c>
      <c r="E888" s="5">
        <v>11109543</v>
      </c>
      <c r="F888" s="5">
        <v>9844911397</v>
      </c>
      <c r="G888" s="83" t="s">
        <v>4627</v>
      </c>
      <c r="H888" s="6">
        <v>10</v>
      </c>
      <c r="I888" s="84">
        <v>300</v>
      </c>
      <c r="J888" s="79">
        <v>194</v>
      </c>
      <c r="K888" s="85">
        <v>0.65</v>
      </c>
      <c r="L888" s="11">
        <v>95000</v>
      </c>
      <c r="M888" s="5">
        <v>94870</v>
      </c>
      <c r="N888" s="12">
        <f t="shared" si="130"/>
        <v>95000</v>
      </c>
      <c r="O888" s="12">
        <f t="shared" si="131"/>
        <v>0</v>
      </c>
      <c r="P888" s="4" t="s">
        <v>1850</v>
      </c>
      <c r="Q888" s="4" t="s">
        <v>2840</v>
      </c>
      <c r="R888" s="5">
        <v>50</v>
      </c>
      <c r="S888" s="5">
        <v>85</v>
      </c>
      <c r="T888" s="5">
        <v>67</v>
      </c>
      <c r="U888" s="5">
        <v>95</v>
      </c>
      <c r="V888" s="5">
        <f t="shared" si="132"/>
        <v>297</v>
      </c>
      <c r="W888" s="5">
        <f t="shared" si="133"/>
        <v>74.25</v>
      </c>
      <c r="X888" s="5">
        <v>88</v>
      </c>
      <c r="Y888" s="5">
        <v>89</v>
      </c>
      <c r="Z888" s="5">
        <v>58</v>
      </c>
      <c r="AA888" s="5">
        <v>61</v>
      </c>
      <c r="AB888" s="5">
        <f t="shared" si="134"/>
        <v>296</v>
      </c>
      <c r="AC888" s="5">
        <f t="shared" si="135"/>
        <v>74</v>
      </c>
      <c r="AD888" s="5">
        <v>52</v>
      </c>
      <c r="AE888" s="5">
        <v>97</v>
      </c>
      <c r="AF888" s="5">
        <v>85</v>
      </c>
      <c r="AG888" s="5">
        <v>91</v>
      </c>
      <c r="AH888" s="5">
        <f t="shared" si="136"/>
        <v>325</v>
      </c>
      <c r="AI888" s="5">
        <f t="shared" si="137"/>
        <v>81.25</v>
      </c>
      <c r="AJ888" s="5">
        <v>87</v>
      </c>
      <c r="AK888" s="5">
        <v>98</v>
      </c>
      <c r="AL888" s="5">
        <v>71</v>
      </c>
      <c r="AM888" s="5">
        <v>89</v>
      </c>
      <c r="AN888" s="5">
        <f t="shared" si="138"/>
        <v>345</v>
      </c>
      <c r="AO888" s="5">
        <f t="shared" si="139"/>
        <v>86.25</v>
      </c>
      <c r="AP888" s="73"/>
      <c r="AQ888" s="111">
        <f>AVERAGE(Table6[[#This Row],[CA1_Average]],Table6[[#This Row],[CA2_Average]],Table6[[#This Row],[MID_Average]],Table6[[#This Row],[CA3_Average]])</f>
        <v>78.9375</v>
      </c>
    </row>
    <row r="889" spans="1:43" ht="30">
      <c r="A889" s="99" t="s">
        <v>1783</v>
      </c>
      <c r="B889" s="82" t="s">
        <v>1784</v>
      </c>
      <c r="C889" s="4" t="s">
        <v>14</v>
      </c>
      <c r="D889" s="4" t="s">
        <v>4628</v>
      </c>
      <c r="E889" s="5">
        <v>11101017</v>
      </c>
      <c r="F889" s="5">
        <v>9851793744</v>
      </c>
      <c r="G889" s="83" t="s">
        <v>4629</v>
      </c>
      <c r="H889" s="6">
        <v>10</v>
      </c>
      <c r="I889" s="84">
        <v>300</v>
      </c>
      <c r="J889" s="79">
        <v>228</v>
      </c>
      <c r="K889" s="85">
        <v>0.76</v>
      </c>
      <c r="L889" s="11">
        <v>95000</v>
      </c>
      <c r="M889" s="5">
        <v>89521</v>
      </c>
      <c r="N889" s="12">
        <f t="shared" si="130"/>
        <v>90000</v>
      </c>
      <c r="O889" s="12">
        <f t="shared" si="131"/>
        <v>5000</v>
      </c>
      <c r="P889" s="4" t="s">
        <v>1978</v>
      </c>
      <c r="Q889" s="4" t="s">
        <v>2841</v>
      </c>
      <c r="R889" s="5">
        <v>95</v>
      </c>
      <c r="S889" s="5">
        <v>71</v>
      </c>
      <c r="T889" s="5">
        <v>78</v>
      </c>
      <c r="U889" s="5">
        <v>89</v>
      </c>
      <c r="V889" s="5">
        <f t="shared" si="132"/>
        <v>333</v>
      </c>
      <c r="W889" s="5">
        <f t="shared" si="133"/>
        <v>83.25</v>
      </c>
      <c r="X889" s="5">
        <v>78</v>
      </c>
      <c r="Y889" s="5">
        <v>70</v>
      </c>
      <c r="Z889" s="5">
        <v>43</v>
      </c>
      <c r="AA889" s="5">
        <v>98</v>
      </c>
      <c r="AB889" s="5">
        <f t="shared" si="134"/>
        <v>289</v>
      </c>
      <c r="AC889" s="5">
        <f t="shared" si="135"/>
        <v>72.25</v>
      </c>
      <c r="AD889" s="5">
        <v>63</v>
      </c>
      <c r="AE889" s="5">
        <v>73</v>
      </c>
      <c r="AF889" s="5">
        <v>53</v>
      </c>
      <c r="AG889" s="5">
        <v>61</v>
      </c>
      <c r="AH889" s="5">
        <f t="shared" si="136"/>
        <v>250</v>
      </c>
      <c r="AI889" s="5">
        <f t="shared" si="137"/>
        <v>62.5</v>
      </c>
      <c r="AJ889" s="5">
        <v>56</v>
      </c>
      <c r="AK889" s="5">
        <v>40</v>
      </c>
      <c r="AL889" s="5">
        <v>60</v>
      </c>
      <c r="AM889" s="5">
        <v>79</v>
      </c>
      <c r="AN889" s="5">
        <f t="shared" si="138"/>
        <v>235</v>
      </c>
      <c r="AO889" s="5">
        <f t="shared" si="139"/>
        <v>58.75</v>
      </c>
      <c r="AP889" s="73"/>
      <c r="AQ889" s="111">
        <f>AVERAGE(Table6[[#This Row],[CA1_Average]],Table6[[#This Row],[CA2_Average]],Table6[[#This Row],[MID_Average]],Table6[[#This Row],[CA3_Average]])</f>
        <v>69.1875</v>
      </c>
    </row>
    <row r="890" spans="1:43" ht="30">
      <c r="A890" s="99" t="s">
        <v>1785</v>
      </c>
      <c r="B890" s="82" t="s">
        <v>1786</v>
      </c>
      <c r="C890" s="4" t="s">
        <v>14</v>
      </c>
      <c r="D890" s="4" t="s">
        <v>4543</v>
      </c>
      <c r="E890" s="5">
        <v>11106052</v>
      </c>
      <c r="F890" s="5">
        <v>9860479500</v>
      </c>
      <c r="G890" s="83" t="s">
        <v>4630</v>
      </c>
      <c r="H890" s="6">
        <v>10</v>
      </c>
      <c r="I890" s="84">
        <v>300</v>
      </c>
      <c r="J890" s="79">
        <v>283</v>
      </c>
      <c r="K890" s="85">
        <v>0.94</v>
      </c>
      <c r="L890" s="11">
        <v>95000</v>
      </c>
      <c r="M890" s="5">
        <v>86297</v>
      </c>
      <c r="N890" s="12">
        <f t="shared" si="130"/>
        <v>86500</v>
      </c>
      <c r="O890" s="12">
        <f t="shared" si="131"/>
        <v>8500</v>
      </c>
      <c r="P890" s="4" t="s">
        <v>2052</v>
      </c>
      <c r="Q890" s="4" t="s">
        <v>2842</v>
      </c>
      <c r="R890" s="5">
        <v>79</v>
      </c>
      <c r="S890" s="5">
        <v>42</v>
      </c>
      <c r="T890" s="5">
        <v>87</v>
      </c>
      <c r="U890" s="5">
        <v>76</v>
      </c>
      <c r="V890" s="5">
        <f t="shared" si="132"/>
        <v>284</v>
      </c>
      <c r="W890" s="5">
        <f t="shared" si="133"/>
        <v>71</v>
      </c>
      <c r="X890" s="5">
        <v>45</v>
      </c>
      <c r="Y890" s="5">
        <v>53</v>
      </c>
      <c r="Z890" s="5">
        <v>68</v>
      </c>
      <c r="AA890" s="5">
        <v>57</v>
      </c>
      <c r="AB890" s="5">
        <f t="shared" si="134"/>
        <v>223</v>
      </c>
      <c r="AC890" s="5">
        <f t="shared" si="135"/>
        <v>55.75</v>
      </c>
      <c r="AD890" s="5">
        <v>85</v>
      </c>
      <c r="AE890" s="5">
        <v>91</v>
      </c>
      <c r="AF890" s="5">
        <v>43</v>
      </c>
      <c r="AG890" s="5">
        <v>86</v>
      </c>
      <c r="AH890" s="5">
        <f t="shared" si="136"/>
        <v>305</v>
      </c>
      <c r="AI890" s="5">
        <f t="shared" si="137"/>
        <v>76.25</v>
      </c>
      <c r="AJ890" s="5">
        <v>97</v>
      </c>
      <c r="AK890" s="5">
        <v>58</v>
      </c>
      <c r="AL890" s="5">
        <v>51</v>
      </c>
      <c r="AM890" s="5">
        <v>60</v>
      </c>
      <c r="AN890" s="5">
        <f t="shared" si="138"/>
        <v>266</v>
      </c>
      <c r="AO890" s="5">
        <f t="shared" si="139"/>
        <v>66.5</v>
      </c>
      <c r="AP890" s="73"/>
      <c r="AQ890" s="111">
        <f>AVERAGE(Table6[[#This Row],[CA1_Average]],Table6[[#This Row],[CA2_Average]],Table6[[#This Row],[MID_Average]],Table6[[#This Row],[CA3_Average]])</f>
        <v>67.375</v>
      </c>
    </row>
    <row r="891" spans="1:43" ht="30">
      <c r="A891" s="99" t="s">
        <v>1787</v>
      </c>
      <c r="B891" s="82" t="s">
        <v>1788</v>
      </c>
      <c r="C891" s="4" t="s">
        <v>11</v>
      </c>
      <c r="D891" s="4" t="s">
        <v>4631</v>
      </c>
      <c r="E891" s="5">
        <v>11100328</v>
      </c>
      <c r="F891" s="5">
        <v>9867740867</v>
      </c>
      <c r="G891" s="83" t="s">
        <v>4632</v>
      </c>
      <c r="H891" s="6">
        <v>10</v>
      </c>
      <c r="I891" s="84">
        <v>300</v>
      </c>
      <c r="J891" s="79">
        <v>205</v>
      </c>
      <c r="K891" s="85">
        <v>0.68</v>
      </c>
      <c r="L891" s="11">
        <v>95000</v>
      </c>
      <c r="M891" s="5">
        <v>87077</v>
      </c>
      <c r="N891" s="12">
        <f t="shared" si="130"/>
        <v>87500</v>
      </c>
      <c r="O891" s="12">
        <f t="shared" si="131"/>
        <v>7500</v>
      </c>
      <c r="P891" s="4" t="s">
        <v>2054</v>
      </c>
      <c r="Q891" s="4" t="s">
        <v>2843</v>
      </c>
      <c r="R891" s="5">
        <v>49</v>
      </c>
      <c r="S891" s="5">
        <v>67</v>
      </c>
      <c r="T891" s="5">
        <v>35</v>
      </c>
      <c r="U891" s="5">
        <v>45</v>
      </c>
      <c r="V891" s="5">
        <f t="shared" si="132"/>
        <v>196</v>
      </c>
      <c r="W891" s="5">
        <f t="shared" si="133"/>
        <v>49</v>
      </c>
      <c r="X891" s="5">
        <v>42</v>
      </c>
      <c r="Y891" s="5">
        <v>57</v>
      </c>
      <c r="Z891" s="5">
        <v>47</v>
      </c>
      <c r="AA891" s="5">
        <v>76</v>
      </c>
      <c r="AB891" s="5">
        <f t="shared" si="134"/>
        <v>222</v>
      </c>
      <c r="AC891" s="5">
        <f t="shared" si="135"/>
        <v>55.5</v>
      </c>
      <c r="AD891" s="5">
        <v>74</v>
      </c>
      <c r="AE891" s="5">
        <v>52</v>
      </c>
      <c r="AF891" s="5">
        <v>82</v>
      </c>
      <c r="AG891" s="5">
        <v>95</v>
      </c>
      <c r="AH891" s="5">
        <f t="shared" si="136"/>
        <v>303</v>
      </c>
      <c r="AI891" s="5">
        <f t="shared" si="137"/>
        <v>75.75</v>
      </c>
      <c r="AJ891" s="5">
        <v>61</v>
      </c>
      <c r="AK891" s="5">
        <v>64</v>
      </c>
      <c r="AL891" s="5">
        <v>63</v>
      </c>
      <c r="AM891" s="5">
        <v>69</v>
      </c>
      <c r="AN891" s="5">
        <f t="shared" si="138"/>
        <v>257</v>
      </c>
      <c r="AO891" s="5">
        <f t="shared" si="139"/>
        <v>64.25</v>
      </c>
      <c r="AP891" s="73"/>
      <c r="AQ891" s="111">
        <f>AVERAGE(Table6[[#This Row],[CA1_Average]],Table6[[#This Row],[CA2_Average]],Table6[[#This Row],[MID_Average]],Table6[[#This Row],[CA3_Average]])</f>
        <v>61.125</v>
      </c>
    </row>
    <row r="892" spans="1:43" ht="30">
      <c r="A892" s="99" t="s">
        <v>1789</v>
      </c>
      <c r="B892" s="82" t="s">
        <v>1790</v>
      </c>
      <c r="C892" s="4" t="s">
        <v>11</v>
      </c>
      <c r="D892" s="4" t="s">
        <v>4633</v>
      </c>
      <c r="E892" s="5">
        <v>11109361</v>
      </c>
      <c r="F892" s="5">
        <v>9875335288</v>
      </c>
      <c r="G892" s="83" t="s">
        <v>4634</v>
      </c>
      <c r="H892" s="6">
        <v>10</v>
      </c>
      <c r="I892" s="84">
        <v>300</v>
      </c>
      <c r="J892" s="79">
        <v>204</v>
      </c>
      <c r="K892" s="85">
        <v>0.68</v>
      </c>
      <c r="L892" s="11">
        <v>95000</v>
      </c>
      <c r="M892" s="5">
        <v>92951</v>
      </c>
      <c r="N892" s="12">
        <f t="shared" si="130"/>
        <v>93000</v>
      </c>
      <c r="O892" s="12">
        <f t="shared" si="131"/>
        <v>2000</v>
      </c>
      <c r="P892" s="4" t="s">
        <v>2056</v>
      </c>
      <c r="Q892" s="4" t="s">
        <v>2844</v>
      </c>
      <c r="R892" s="5">
        <v>38</v>
      </c>
      <c r="S892" s="5">
        <v>45</v>
      </c>
      <c r="T892" s="5">
        <v>78</v>
      </c>
      <c r="U892" s="5">
        <v>56</v>
      </c>
      <c r="V892" s="5">
        <f t="shared" si="132"/>
        <v>217</v>
      </c>
      <c r="W892" s="5">
        <f t="shared" si="133"/>
        <v>54.25</v>
      </c>
      <c r="X892" s="5">
        <v>50</v>
      </c>
      <c r="Y892" s="5">
        <v>78</v>
      </c>
      <c r="Z892" s="5">
        <v>77</v>
      </c>
      <c r="AA892" s="5">
        <v>75</v>
      </c>
      <c r="AB892" s="5">
        <f t="shared" si="134"/>
        <v>280</v>
      </c>
      <c r="AC892" s="5">
        <f t="shared" si="135"/>
        <v>70</v>
      </c>
      <c r="AD892" s="5">
        <v>85</v>
      </c>
      <c r="AE892" s="5">
        <v>91</v>
      </c>
      <c r="AF892" s="5">
        <v>71</v>
      </c>
      <c r="AG892" s="5">
        <v>63</v>
      </c>
      <c r="AH892" s="5">
        <f t="shared" si="136"/>
        <v>310</v>
      </c>
      <c r="AI892" s="5">
        <f t="shared" si="137"/>
        <v>77.5</v>
      </c>
      <c r="AJ892" s="5">
        <v>79</v>
      </c>
      <c r="AK892" s="5">
        <v>59</v>
      </c>
      <c r="AL892" s="5">
        <v>93</v>
      </c>
      <c r="AM892" s="5">
        <v>99</v>
      </c>
      <c r="AN892" s="5">
        <f t="shared" si="138"/>
        <v>330</v>
      </c>
      <c r="AO892" s="5">
        <f t="shared" si="139"/>
        <v>82.5</v>
      </c>
      <c r="AP892" s="73"/>
      <c r="AQ892" s="111">
        <f>AVERAGE(Table6[[#This Row],[CA1_Average]],Table6[[#This Row],[CA2_Average]],Table6[[#This Row],[MID_Average]],Table6[[#This Row],[CA3_Average]])</f>
        <v>71.0625</v>
      </c>
    </row>
    <row r="893" spans="1:43" ht="30">
      <c r="A893" s="99" t="s">
        <v>1791</v>
      </c>
      <c r="B893" s="82" t="s">
        <v>1792</v>
      </c>
      <c r="C893" s="4" t="s">
        <v>14</v>
      </c>
      <c r="D893" s="4" t="s">
        <v>4635</v>
      </c>
      <c r="E893" s="5">
        <v>11107422</v>
      </c>
      <c r="F893" s="5">
        <v>9883061056</v>
      </c>
      <c r="G893" s="83" t="s">
        <v>4636</v>
      </c>
      <c r="H893" s="6">
        <v>10</v>
      </c>
      <c r="I893" s="84">
        <v>300</v>
      </c>
      <c r="J893" s="79">
        <v>286</v>
      </c>
      <c r="K893" s="85">
        <v>0.95</v>
      </c>
      <c r="L893" s="11">
        <v>95000</v>
      </c>
      <c r="M893" s="5">
        <v>91146</v>
      </c>
      <c r="N893" s="12">
        <f t="shared" si="130"/>
        <v>91500</v>
      </c>
      <c r="O893" s="12">
        <f t="shared" si="131"/>
        <v>3500</v>
      </c>
      <c r="P893" s="4" t="s">
        <v>2125</v>
      </c>
      <c r="Q893" s="4" t="s">
        <v>2845</v>
      </c>
      <c r="R893" s="5">
        <v>96</v>
      </c>
      <c r="S893" s="5">
        <v>44</v>
      </c>
      <c r="T893" s="5">
        <v>80</v>
      </c>
      <c r="U893" s="5">
        <v>59</v>
      </c>
      <c r="V893" s="5">
        <f t="shared" si="132"/>
        <v>279</v>
      </c>
      <c r="W893" s="5">
        <f t="shared" si="133"/>
        <v>69.75</v>
      </c>
      <c r="X893" s="5">
        <v>54</v>
      </c>
      <c r="Y893" s="5">
        <v>61</v>
      </c>
      <c r="Z893" s="5">
        <v>76</v>
      </c>
      <c r="AA893" s="5">
        <v>99</v>
      </c>
      <c r="AB893" s="5">
        <f t="shared" si="134"/>
        <v>290</v>
      </c>
      <c r="AC893" s="5">
        <f t="shared" si="135"/>
        <v>72.5</v>
      </c>
      <c r="AD893" s="5">
        <v>88</v>
      </c>
      <c r="AE893" s="5">
        <v>74</v>
      </c>
      <c r="AF893" s="5">
        <v>78</v>
      </c>
      <c r="AG893" s="5">
        <v>63</v>
      </c>
      <c r="AH893" s="5">
        <f t="shared" si="136"/>
        <v>303</v>
      </c>
      <c r="AI893" s="5">
        <f t="shared" si="137"/>
        <v>75.75</v>
      </c>
      <c r="AJ893" s="5">
        <v>61</v>
      </c>
      <c r="AK893" s="5">
        <v>42</v>
      </c>
      <c r="AL893" s="5">
        <v>55</v>
      </c>
      <c r="AM893" s="5">
        <v>54</v>
      </c>
      <c r="AN893" s="5">
        <f t="shared" si="138"/>
        <v>212</v>
      </c>
      <c r="AO893" s="5">
        <f t="shared" si="139"/>
        <v>53</v>
      </c>
      <c r="AP893" s="73"/>
      <c r="AQ893" s="111">
        <f>AVERAGE(Table6[[#This Row],[CA1_Average]],Table6[[#This Row],[CA2_Average]],Table6[[#This Row],[MID_Average]],Table6[[#This Row],[CA3_Average]])</f>
        <v>67.75</v>
      </c>
    </row>
    <row r="894" spans="1:43" ht="30">
      <c r="A894" s="99" t="s">
        <v>1793</v>
      </c>
      <c r="B894" s="82" t="s">
        <v>1794</v>
      </c>
      <c r="C894" s="4" t="s">
        <v>14</v>
      </c>
      <c r="D894" s="4" t="s">
        <v>4637</v>
      </c>
      <c r="E894" s="5">
        <v>11100059</v>
      </c>
      <c r="F894" s="5">
        <v>9893036535</v>
      </c>
      <c r="G894" s="83" t="s">
        <v>4638</v>
      </c>
      <c r="H894" s="6">
        <v>10</v>
      </c>
      <c r="I894" s="84">
        <v>300</v>
      </c>
      <c r="J894" s="79">
        <v>238</v>
      </c>
      <c r="K894" s="85">
        <v>0.79</v>
      </c>
      <c r="L894" s="11">
        <v>95000</v>
      </c>
      <c r="M894" s="5">
        <v>87012</v>
      </c>
      <c r="N894" s="12">
        <f t="shared" si="130"/>
        <v>87500</v>
      </c>
      <c r="O894" s="12">
        <f t="shared" si="131"/>
        <v>7500</v>
      </c>
      <c r="P894" s="4" t="s">
        <v>2058</v>
      </c>
      <c r="Q894" s="4" t="s">
        <v>2846</v>
      </c>
      <c r="R894" s="5">
        <v>38</v>
      </c>
      <c r="S894" s="5">
        <v>69</v>
      </c>
      <c r="T894" s="5">
        <v>83</v>
      </c>
      <c r="U894" s="5">
        <v>67</v>
      </c>
      <c r="V894" s="5">
        <f t="shared" si="132"/>
        <v>257</v>
      </c>
      <c r="W894" s="5">
        <f t="shared" si="133"/>
        <v>64.25</v>
      </c>
      <c r="X894" s="5">
        <v>47</v>
      </c>
      <c r="Y894" s="5">
        <v>47</v>
      </c>
      <c r="Z894" s="5">
        <v>42</v>
      </c>
      <c r="AA894" s="5">
        <v>91</v>
      </c>
      <c r="AB894" s="5">
        <f t="shared" si="134"/>
        <v>227</v>
      </c>
      <c r="AC894" s="5">
        <f t="shared" si="135"/>
        <v>56.75</v>
      </c>
      <c r="AD894" s="5">
        <v>48</v>
      </c>
      <c r="AE894" s="5">
        <v>75</v>
      </c>
      <c r="AF894" s="5">
        <v>75</v>
      </c>
      <c r="AG894" s="5">
        <v>70</v>
      </c>
      <c r="AH894" s="5">
        <f t="shared" si="136"/>
        <v>268</v>
      </c>
      <c r="AI894" s="5">
        <f t="shared" si="137"/>
        <v>67</v>
      </c>
      <c r="AJ894" s="5">
        <v>78</v>
      </c>
      <c r="AK894" s="5">
        <v>66</v>
      </c>
      <c r="AL894" s="5">
        <v>39</v>
      </c>
      <c r="AM894" s="5">
        <v>99</v>
      </c>
      <c r="AN894" s="5">
        <f t="shared" si="138"/>
        <v>282</v>
      </c>
      <c r="AO894" s="5">
        <f t="shared" si="139"/>
        <v>70.5</v>
      </c>
      <c r="AP894" s="73"/>
      <c r="AQ894" s="111">
        <f>AVERAGE(Table6[[#This Row],[CA1_Average]],Table6[[#This Row],[CA2_Average]],Table6[[#This Row],[MID_Average]],Table6[[#This Row],[CA3_Average]])</f>
        <v>64.625</v>
      </c>
    </row>
    <row r="895" spans="1:43" ht="30">
      <c r="A895" s="99" t="s">
        <v>1795</v>
      </c>
      <c r="B895" s="82" t="s">
        <v>1796</v>
      </c>
      <c r="C895" s="4" t="s">
        <v>11</v>
      </c>
      <c r="D895" s="4" t="s">
        <v>4596</v>
      </c>
      <c r="E895" s="5">
        <v>11105660</v>
      </c>
      <c r="F895" s="5">
        <v>9900828367</v>
      </c>
      <c r="G895" s="83" t="s">
        <v>4639</v>
      </c>
      <c r="H895" s="6">
        <v>10</v>
      </c>
      <c r="I895" s="84">
        <v>300</v>
      </c>
      <c r="J895" s="79">
        <v>195</v>
      </c>
      <c r="K895" s="85">
        <v>0.65</v>
      </c>
      <c r="L895" s="11">
        <v>95000</v>
      </c>
      <c r="M895" s="5">
        <v>92502</v>
      </c>
      <c r="N895" s="12">
        <f t="shared" si="130"/>
        <v>93000</v>
      </c>
      <c r="O895" s="12">
        <f t="shared" si="131"/>
        <v>2000</v>
      </c>
      <c r="P895" s="4" t="s">
        <v>1945</v>
      </c>
      <c r="Q895" s="4" t="s">
        <v>2847</v>
      </c>
      <c r="R895" s="5">
        <v>38</v>
      </c>
      <c r="S895" s="5">
        <v>95</v>
      </c>
      <c r="T895" s="5">
        <v>53</v>
      </c>
      <c r="U895" s="5">
        <v>51</v>
      </c>
      <c r="V895" s="5">
        <f t="shared" si="132"/>
        <v>237</v>
      </c>
      <c r="W895" s="5">
        <f t="shared" si="133"/>
        <v>59.25</v>
      </c>
      <c r="X895" s="5">
        <v>78</v>
      </c>
      <c r="Y895" s="5">
        <v>58</v>
      </c>
      <c r="Z895" s="5">
        <v>73</v>
      </c>
      <c r="AA895" s="5">
        <v>45</v>
      </c>
      <c r="AB895" s="5">
        <f t="shared" si="134"/>
        <v>254</v>
      </c>
      <c r="AC895" s="5">
        <f t="shared" si="135"/>
        <v>63.5</v>
      </c>
      <c r="AD895" s="5">
        <v>57</v>
      </c>
      <c r="AE895" s="5">
        <v>62</v>
      </c>
      <c r="AF895" s="5">
        <v>45</v>
      </c>
      <c r="AG895" s="5">
        <v>86</v>
      </c>
      <c r="AH895" s="5">
        <f t="shared" si="136"/>
        <v>250</v>
      </c>
      <c r="AI895" s="5">
        <f t="shared" si="137"/>
        <v>62.5</v>
      </c>
      <c r="AJ895" s="5">
        <v>67</v>
      </c>
      <c r="AK895" s="5">
        <v>79</v>
      </c>
      <c r="AL895" s="5">
        <v>53</v>
      </c>
      <c r="AM895" s="5">
        <v>47</v>
      </c>
      <c r="AN895" s="5">
        <f t="shared" si="138"/>
        <v>246</v>
      </c>
      <c r="AO895" s="5">
        <f t="shared" si="139"/>
        <v>61.5</v>
      </c>
      <c r="AP895" s="73"/>
      <c r="AQ895" s="111">
        <f>AVERAGE(Table6[[#This Row],[CA1_Average]],Table6[[#This Row],[CA2_Average]],Table6[[#This Row],[MID_Average]],Table6[[#This Row],[CA3_Average]])</f>
        <v>61.6875</v>
      </c>
    </row>
    <row r="896" spans="1:43" ht="30">
      <c r="A896" s="99" t="s">
        <v>1797</v>
      </c>
      <c r="B896" s="82" t="s">
        <v>1798</v>
      </c>
      <c r="C896" s="4" t="s">
        <v>14</v>
      </c>
      <c r="D896" s="4" t="s">
        <v>4640</v>
      </c>
      <c r="E896" s="5">
        <v>11109384</v>
      </c>
      <c r="F896" s="5">
        <v>9902171126</v>
      </c>
      <c r="G896" s="83" t="s">
        <v>4641</v>
      </c>
      <c r="H896" s="6">
        <v>10</v>
      </c>
      <c r="I896" s="84">
        <v>300</v>
      </c>
      <c r="J896" s="79">
        <v>258</v>
      </c>
      <c r="K896" s="85">
        <v>0.86</v>
      </c>
      <c r="L896" s="11">
        <v>95000</v>
      </c>
      <c r="M896" s="5">
        <v>88982</v>
      </c>
      <c r="N896" s="12">
        <f t="shared" si="130"/>
        <v>89000</v>
      </c>
      <c r="O896" s="12">
        <f t="shared" si="131"/>
        <v>6000</v>
      </c>
      <c r="P896" s="4" t="s">
        <v>2158</v>
      </c>
      <c r="Q896" s="4" t="s">
        <v>2848</v>
      </c>
      <c r="R896" s="5">
        <v>50</v>
      </c>
      <c r="S896" s="5">
        <v>56</v>
      </c>
      <c r="T896" s="5">
        <v>90</v>
      </c>
      <c r="U896" s="5">
        <v>92</v>
      </c>
      <c r="V896" s="5">
        <f t="shared" si="132"/>
        <v>288</v>
      </c>
      <c r="W896" s="5">
        <f t="shared" si="133"/>
        <v>72</v>
      </c>
      <c r="X896" s="5">
        <v>52</v>
      </c>
      <c r="Y896" s="5">
        <v>84</v>
      </c>
      <c r="Z896" s="5">
        <v>37</v>
      </c>
      <c r="AA896" s="5">
        <v>69</v>
      </c>
      <c r="AB896" s="5">
        <f t="shared" si="134"/>
        <v>242</v>
      </c>
      <c r="AC896" s="5">
        <f t="shared" si="135"/>
        <v>60.5</v>
      </c>
      <c r="AD896" s="5">
        <v>98</v>
      </c>
      <c r="AE896" s="5">
        <v>68</v>
      </c>
      <c r="AF896" s="5">
        <v>98</v>
      </c>
      <c r="AG896" s="5">
        <v>93</v>
      </c>
      <c r="AH896" s="5">
        <f t="shared" si="136"/>
        <v>357</v>
      </c>
      <c r="AI896" s="5">
        <f t="shared" si="137"/>
        <v>89.25</v>
      </c>
      <c r="AJ896" s="5">
        <v>91</v>
      </c>
      <c r="AK896" s="5">
        <v>68</v>
      </c>
      <c r="AL896" s="5">
        <v>75</v>
      </c>
      <c r="AM896" s="5">
        <v>38</v>
      </c>
      <c r="AN896" s="5">
        <f t="shared" si="138"/>
        <v>272</v>
      </c>
      <c r="AO896" s="5">
        <f t="shared" si="139"/>
        <v>68</v>
      </c>
      <c r="AP896" s="73"/>
      <c r="AQ896" s="111">
        <f>AVERAGE(Table6[[#This Row],[CA1_Average]],Table6[[#This Row],[CA2_Average]],Table6[[#This Row],[MID_Average]],Table6[[#This Row],[CA3_Average]])</f>
        <v>72.4375</v>
      </c>
    </row>
    <row r="897" spans="1:43" ht="30">
      <c r="A897" s="99" t="s">
        <v>1799</v>
      </c>
      <c r="B897" s="82" t="s">
        <v>1800</v>
      </c>
      <c r="C897" s="4" t="s">
        <v>11</v>
      </c>
      <c r="D897" s="4" t="s">
        <v>4605</v>
      </c>
      <c r="E897" s="5">
        <v>11106936</v>
      </c>
      <c r="F897" s="5">
        <v>9936820415</v>
      </c>
      <c r="G897" s="83" t="s">
        <v>4642</v>
      </c>
      <c r="H897" s="6">
        <v>10</v>
      </c>
      <c r="I897" s="84">
        <v>300</v>
      </c>
      <c r="J897" s="79">
        <v>293</v>
      </c>
      <c r="K897" s="85">
        <v>0.98</v>
      </c>
      <c r="L897" s="11">
        <v>95000</v>
      </c>
      <c r="M897" s="5">
        <v>80834</v>
      </c>
      <c r="N897" s="12">
        <f t="shared" si="130"/>
        <v>81000</v>
      </c>
      <c r="O897" s="12">
        <f t="shared" si="131"/>
        <v>14000</v>
      </c>
      <c r="P897" s="4" t="s">
        <v>2020</v>
      </c>
      <c r="Q897" s="4" t="s">
        <v>2849</v>
      </c>
      <c r="R897" s="5">
        <v>61</v>
      </c>
      <c r="S897" s="5">
        <v>37</v>
      </c>
      <c r="T897" s="5">
        <v>47</v>
      </c>
      <c r="U897" s="5">
        <v>79</v>
      </c>
      <c r="V897" s="5">
        <f t="shared" si="132"/>
        <v>224</v>
      </c>
      <c r="W897" s="5">
        <f t="shared" si="133"/>
        <v>56</v>
      </c>
      <c r="X897" s="5">
        <v>73</v>
      </c>
      <c r="Y897" s="5">
        <v>37</v>
      </c>
      <c r="Z897" s="5">
        <v>69</v>
      </c>
      <c r="AA897" s="5">
        <v>65</v>
      </c>
      <c r="AB897" s="5">
        <f t="shared" si="134"/>
        <v>244</v>
      </c>
      <c r="AC897" s="5">
        <f t="shared" si="135"/>
        <v>61</v>
      </c>
      <c r="AD897" s="5">
        <v>38</v>
      </c>
      <c r="AE897" s="5">
        <v>83</v>
      </c>
      <c r="AF897" s="5">
        <v>97</v>
      </c>
      <c r="AG897" s="5">
        <v>61</v>
      </c>
      <c r="AH897" s="5">
        <f t="shared" si="136"/>
        <v>279</v>
      </c>
      <c r="AI897" s="5">
        <f t="shared" si="137"/>
        <v>69.75</v>
      </c>
      <c r="AJ897" s="5">
        <v>60</v>
      </c>
      <c r="AK897" s="5">
        <v>64</v>
      </c>
      <c r="AL897" s="5">
        <v>80</v>
      </c>
      <c r="AM897" s="5">
        <v>76</v>
      </c>
      <c r="AN897" s="5">
        <f t="shared" si="138"/>
        <v>280</v>
      </c>
      <c r="AO897" s="5">
        <f t="shared" si="139"/>
        <v>70</v>
      </c>
      <c r="AP897" s="73"/>
      <c r="AQ897" s="111">
        <f>AVERAGE(Table6[[#This Row],[CA1_Average]],Table6[[#This Row],[CA2_Average]],Table6[[#This Row],[MID_Average]],Table6[[#This Row],[CA3_Average]])</f>
        <v>64.1875</v>
      </c>
    </row>
    <row r="898" spans="1:43" ht="30">
      <c r="A898" s="99" t="s">
        <v>1801</v>
      </c>
      <c r="B898" s="82" t="s">
        <v>1802</v>
      </c>
      <c r="C898" s="4" t="s">
        <v>11</v>
      </c>
      <c r="D898" s="4" t="s">
        <v>4643</v>
      </c>
      <c r="E898" s="5">
        <v>11105620</v>
      </c>
      <c r="F898" s="5">
        <v>9938845007</v>
      </c>
      <c r="G898" s="83" t="s">
        <v>4644</v>
      </c>
      <c r="H898" s="6">
        <v>10</v>
      </c>
      <c r="I898" s="84">
        <v>300</v>
      </c>
      <c r="J898" s="79">
        <v>209</v>
      </c>
      <c r="K898" s="86">
        <v>0.7</v>
      </c>
      <c r="L898" s="11">
        <v>95000</v>
      </c>
      <c r="M898" s="5">
        <v>85925</v>
      </c>
      <c r="N898" s="12">
        <f t="shared" ref="N898:N901" si="140">CEILING(M898,500)</f>
        <v>86000</v>
      </c>
      <c r="O898" s="12">
        <f t="shared" ref="O898:O901" si="141">L898-N898</f>
        <v>9000</v>
      </c>
      <c r="P898" s="4" t="s">
        <v>1868</v>
      </c>
      <c r="Q898" s="4" t="s">
        <v>2850</v>
      </c>
      <c r="R898" s="5">
        <v>50</v>
      </c>
      <c r="S898" s="5">
        <v>63</v>
      </c>
      <c r="T898" s="5">
        <v>37</v>
      </c>
      <c r="U898" s="5">
        <v>51</v>
      </c>
      <c r="V898" s="5">
        <f t="shared" ref="V898:V901" si="142">SUM(R898:U898)</f>
        <v>201</v>
      </c>
      <c r="W898" s="5">
        <f t="shared" si="133"/>
        <v>50.25</v>
      </c>
      <c r="X898" s="5">
        <v>68</v>
      </c>
      <c r="Y898" s="5">
        <v>77</v>
      </c>
      <c r="Z898" s="5">
        <v>51</v>
      </c>
      <c r="AA898" s="5">
        <v>84</v>
      </c>
      <c r="AB898" s="5">
        <f t="shared" ref="AB898:AB901" si="143">SUM(X898:AA898)</f>
        <v>280</v>
      </c>
      <c r="AC898" s="5">
        <f t="shared" si="135"/>
        <v>70</v>
      </c>
      <c r="AD898" s="5">
        <v>46</v>
      </c>
      <c r="AE898" s="5">
        <v>76</v>
      </c>
      <c r="AF898" s="5">
        <v>71</v>
      </c>
      <c r="AG898" s="5">
        <v>91</v>
      </c>
      <c r="AH898" s="5">
        <f t="shared" ref="AH898:AH901" si="144">SUM(AD898:AG898)</f>
        <v>284</v>
      </c>
      <c r="AI898" s="5">
        <f t="shared" si="137"/>
        <v>71</v>
      </c>
      <c r="AJ898" s="5">
        <v>73</v>
      </c>
      <c r="AK898" s="5">
        <v>86</v>
      </c>
      <c r="AL898" s="5">
        <v>84</v>
      </c>
      <c r="AM898" s="5">
        <v>39</v>
      </c>
      <c r="AN898" s="5">
        <f t="shared" ref="AN898:AN901" si="145">SUM(AJ898:AM898)</f>
        <v>282</v>
      </c>
      <c r="AO898" s="5">
        <f t="shared" si="139"/>
        <v>70.5</v>
      </c>
      <c r="AP898" s="73"/>
      <c r="AQ898" s="111">
        <f>AVERAGE(Table6[[#This Row],[CA1_Average]],Table6[[#This Row],[CA2_Average]],Table6[[#This Row],[MID_Average]],Table6[[#This Row],[CA3_Average]])</f>
        <v>65.4375</v>
      </c>
    </row>
    <row r="899" spans="1:43" ht="30">
      <c r="A899" s="99" t="s">
        <v>1803</v>
      </c>
      <c r="B899" s="82" t="s">
        <v>1804</v>
      </c>
      <c r="C899" s="4" t="s">
        <v>14</v>
      </c>
      <c r="D899" s="4" t="s">
        <v>4645</v>
      </c>
      <c r="E899" s="5">
        <v>11102290</v>
      </c>
      <c r="F899" s="5">
        <v>9952217088</v>
      </c>
      <c r="G899" s="83" t="s">
        <v>4646</v>
      </c>
      <c r="H899" s="6">
        <v>10</v>
      </c>
      <c r="I899" s="84">
        <v>300</v>
      </c>
      <c r="J899" s="79">
        <v>212</v>
      </c>
      <c r="K899" s="85">
        <v>0.71</v>
      </c>
      <c r="L899" s="11">
        <v>95000</v>
      </c>
      <c r="M899" s="5">
        <v>84485</v>
      </c>
      <c r="N899" s="12">
        <f t="shared" si="140"/>
        <v>84500</v>
      </c>
      <c r="O899" s="12">
        <f t="shared" si="141"/>
        <v>10500</v>
      </c>
      <c r="P899" s="4" t="s">
        <v>1870</v>
      </c>
      <c r="Q899" s="4" t="s">
        <v>2851</v>
      </c>
      <c r="R899" s="5">
        <v>46</v>
      </c>
      <c r="S899" s="5">
        <v>77</v>
      </c>
      <c r="T899" s="5">
        <v>93</v>
      </c>
      <c r="U899" s="5">
        <v>59</v>
      </c>
      <c r="V899" s="5">
        <f t="shared" si="142"/>
        <v>275</v>
      </c>
      <c r="W899" s="5">
        <f t="shared" si="133"/>
        <v>68.75</v>
      </c>
      <c r="X899" s="5">
        <v>50</v>
      </c>
      <c r="Y899" s="5">
        <v>41</v>
      </c>
      <c r="Z899" s="5">
        <v>94</v>
      </c>
      <c r="AA899" s="5">
        <v>62</v>
      </c>
      <c r="AB899" s="5">
        <f t="shared" si="143"/>
        <v>247</v>
      </c>
      <c r="AC899" s="5">
        <f t="shared" si="135"/>
        <v>61.75</v>
      </c>
      <c r="AD899" s="5">
        <v>72</v>
      </c>
      <c r="AE899" s="5">
        <v>63</v>
      </c>
      <c r="AF899" s="5">
        <v>97</v>
      </c>
      <c r="AG899" s="5">
        <v>66</v>
      </c>
      <c r="AH899" s="5">
        <f t="shared" si="144"/>
        <v>298</v>
      </c>
      <c r="AI899" s="5">
        <f t="shared" si="137"/>
        <v>74.5</v>
      </c>
      <c r="AJ899" s="5">
        <v>40</v>
      </c>
      <c r="AK899" s="5">
        <v>59</v>
      </c>
      <c r="AL899" s="5">
        <v>41</v>
      </c>
      <c r="AM899" s="5">
        <v>85</v>
      </c>
      <c r="AN899" s="5">
        <f t="shared" si="145"/>
        <v>225</v>
      </c>
      <c r="AO899" s="5">
        <f t="shared" si="139"/>
        <v>56.25</v>
      </c>
      <c r="AP899" s="73"/>
      <c r="AQ899" s="111">
        <f>AVERAGE(Table6[[#This Row],[CA1_Average]],Table6[[#This Row],[CA2_Average]],Table6[[#This Row],[MID_Average]],Table6[[#This Row],[CA3_Average]])</f>
        <v>65.3125</v>
      </c>
    </row>
    <row r="900" spans="1:43" ht="30">
      <c r="A900" s="99" t="s">
        <v>1805</v>
      </c>
      <c r="B900" s="82" t="s">
        <v>1806</v>
      </c>
      <c r="C900" s="4" t="s">
        <v>11</v>
      </c>
      <c r="D900" s="4" t="s">
        <v>4509</v>
      </c>
      <c r="E900" s="5">
        <v>11105850</v>
      </c>
      <c r="F900" s="5">
        <v>9967891696</v>
      </c>
      <c r="G900" s="83" t="s">
        <v>4647</v>
      </c>
      <c r="H900" s="6">
        <v>10</v>
      </c>
      <c r="I900" s="84">
        <v>300</v>
      </c>
      <c r="J900" s="79">
        <v>196</v>
      </c>
      <c r="K900" s="85">
        <v>0.65</v>
      </c>
      <c r="L900" s="11">
        <v>95000</v>
      </c>
      <c r="M900" s="5">
        <v>84005</v>
      </c>
      <c r="N900" s="12">
        <f t="shared" si="140"/>
        <v>84500</v>
      </c>
      <c r="O900" s="12">
        <f t="shared" si="141"/>
        <v>10500</v>
      </c>
      <c r="P900" s="4" t="s">
        <v>2294</v>
      </c>
      <c r="Q900" s="4" t="s">
        <v>2852</v>
      </c>
      <c r="R900" s="5">
        <v>53</v>
      </c>
      <c r="S900" s="5">
        <v>56</v>
      </c>
      <c r="T900" s="5">
        <v>57</v>
      </c>
      <c r="U900" s="5">
        <v>77</v>
      </c>
      <c r="V900" s="5">
        <f t="shared" si="142"/>
        <v>243</v>
      </c>
      <c r="W900" s="5">
        <f t="shared" si="133"/>
        <v>60.75</v>
      </c>
      <c r="X900" s="5">
        <v>50</v>
      </c>
      <c r="Y900" s="5">
        <v>94</v>
      </c>
      <c r="Z900" s="5">
        <v>38</v>
      </c>
      <c r="AA900" s="5">
        <v>48</v>
      </c>
      <c r="AB900" s="5">
        <f t="shared" si="143"/>
        <v>230</v>
      </c>
      <c r="AC900" s="5">
        <f t="shared" si="135"/>
        <v>57.5</v>
      </c>
      <c r="AD900" s="5">
        <v>97</v>
      </c>
      <c r="AE900" s="5">
        <v>61</v>
      </c>
      <c r="AF900" s="5">
        <v>36</v>
      </c>
      <c r="AG900" s="5">
        <v>53</v>
      </c>
      <c r="AH900" s="5">
        <f t="shared" si="144"/>
        <v>247</v>
      </c>
      <c r="AI900" s="5">
        <f t="shared" si="137"/>
        <v>61.75</v>
      </c>
      <c r="AJ900" s="5">
        <v>57</v>
      </c>
      <c r="AK900" s="5">
        <v>83</v>
      </c>
      <c r="AL900" s="5">
        <v>89</v>
      </c>
      <c r="AM900" s="5">
        <v>50</v>
      </c>
      <c r="AN900" s="5">
        <f t="shared" si="145"/>
        <v>279</v>
      </c>
      <c r="AO900" s="5">
        <f t="shared" si="139"/>
        <v>69.75</v>
      </c>
      <c r="AP900" s="73"/>
      <c r="AQ900" s="111">
        <f>AVERAGE(Table6[[#This Row],[CA1_Average]],Table6[[#This Row],[CA2_Average]],Table6[[#This Row],[MID_Average]],Table6[[#This Row],[CA3_Average]])</f>
        <v>62.4375</v>
      </c>
    </row>
    <row r="901" spans="1:43" ht="30">
      <c r="A901" s="100" t="s">
        <v>1807</v>
      </c>
      <c r="B901" s="87" t="s">
        <v>1808</v>
      </c>
      <c r="C901" s="13" t="s">
        <v>14</v>
      </c>
      <c r="D901" s="13" t="s">
        <v>4648</v>
      </c>
      <c r="E901" s="14">
        <v>11108349</v>
      </c>
      <c r="F901" s="14">
        <v>9982293795</v>
      </c>
      <c r="G901" s="88" t="s">
        <v>4649</v>
      </c>
      <c r="H901" s="15">
        <v>10</v>
      </c>
      <c r="I901" s="89">
        <v>300</v>
      </c>
      <c r="J901" s="90">
        <v>200</v>
      </c>
      <c r="K901" s="85">
        <v>0.67</v>
      </c>
      <c r="L901" s="11">
        <v>95000</v>
      </c>
      <c r="M901" s="5">
        <v>90489</v>
      </c>
      <c r="N901" s="12">
        <f t="shared" si="140"/>
        <v>90500</v>
      </c>
      <c r="O901" s="12">
        <f t="shared" si="141"/>
        <v>4500</v>
      </c>
      <c r="P901" s="4" t="s">
        <v>1876</v>
      </c>
      <c r="Q901" s="4" t="s">
        <v>2853</v>
      </c>
      <c r="R901" s="5">
        <v>98</v>
      </c>
      <c r="S901" s="5">
        <v>38</v>
      </c>
      <c r="T901" s="5">
        <v>51</v>
      </c>
      <c r="U901" s="5">
        <v>62</v>
      </c>
      <c r="V901" s="5">
        <f t="shared" si="142"/>
        <v>249</v>
      </c>
      <c r="W901" s="5">
        <f t="shared" si="133"/>
        <v>62.25</v>
      </c>
      <c r="X901" s="5">
        <v>50</v>
      </c>
      <c r="Y901" s="5">
        <v>57</v>
      </c>
      <c r="Z901" s="5">
        <v>51</v>
      </c>
      <c r="AA901" s="5">
        <v>98</v>
      </c>
      <c r="AB901" s="5">
        <f t="shared" si="143"/>
        <v>256</v>
      </c>
      <c r="AC901" s="5">
        <f t="shared" si="135"/>
        <v>64</v>
      </c>
      <c r="AD901" s="5">
        <v>72</v>
      </c>
      <c r="AE901" s="5">
        <v>95</v>
      </c>
      <c r="AF901" s="5">
        <v>84</v>
      </c>
      <c r="AG901" s="5">
        <v>60</v>
      </c>
      <c r="AH901" s="5">
        <f t="shared" si="144"/>
        <v>311</v>
      </c>
      <c r="AI901" s="5">
        <f t="shared" si="137"/>
        <v>77.75</v>
      </c>
      <c r="AJ901" s="5">
        <v>98</v>
      </c>
      <c r="AK901" s="5">
        <v>57</v>
      </c>
      <c r="AL901" s="5">
        <v>96</v>
      </c>
      <c r="AM901" s="5">
        <v>45</v>
      </c>
      <c r="AN901" s="5">
        <f t="shared" si="145"/>
        <v>296</v>
      </c>
      <c r="AO901" s="5">
        <f t="shared" si="139"/>
        <v>74</v>
      </c>
      <c r="AP901" s="73"/>
      <c r="AQ901" s="111">
        <f>AVERAGE(Table6[[#This Row],[CA1_Average]],Table6[[#This Row],[CA2_Average]],Table6[[#This Row],[MID_Average]],Table6[[#This Row],[CA3_Average]])</f>
        <v>69.5</v>
      </c>
    </row>
  </sheetData>
  <pageMargins left="0.7" right="0.7" top="0.75" bottom="0.75" header="0.3" footer="0.3"/>
  <pageSetup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048576"/>
  <sheetViews>
    <sheetView workbookViewId="0"/>
  </sheetViews>
  <sheetFormatPr defaultRowHeight="15"/>
  <cols>
    <col min="1" max="1" width="11.5703125" bestFit="1" customWidth="1"/>
    <col min="2" max="2" width="18.85546875" customWidth="1"/>
    <col min="3" max="8" width="11.140625" customWidth="1"/>
    <col min="9" max="9" width="11.140625" style="53" customWidth="1"/>
    <col min="10" max="33" width="12.140625" customWidth="1"/>
  </cols>
  <sheetData>
    <row r="1" spans="1:38">
      <c r="A1" s="40" t="s">
        <v>2855</v>
      </c>
      <c r="B1" s="41" t="s">
        <v>2856</v>
      </c>
      <c r="C1" s="42" t="s">
        <v>2857</v>
      </c>
      <c r="D1" s="45" t="s">
        <v>2858</v>
      </c>
      <c r="E1" s="68" t="s">
        <v>2859</v>
      </c>
      <c r="F1" s="68" t="s">
        <v>2860</v>
      </c>
      <c r="G1" s="40" t="s">
        <v>2861</v>
      </c>
      <c r="H1" s="43" t="s">
        <v>2862</v>
      </c>
      <c r="I1" s="69" t="s">
        <v>2863</v>
      </c>
      <c r="J1" s="45" t="s">
        <v>2873</v>
      </c>
      <c r="K1" s="68" t="s">
        <v>2874</v>
      </c>
      <c r="L1" s="68" t="s">
        <v>2864</v>
      </c>
      <c r="M1" s="40" t="s">
        <v>2865</v>
      </c>
      <c r="N1" s="44" t="s">
        <v>2866</v>
      </c>
      <c r="O1" s="44" t="s">
        <v>2875</v>
      </c>
      <c r="P1" s="45" t="s">
        <v>2867</v>
      </c>
      <c r="Q1" s="68" t="s">
        <v>2868</v>
      </c>
      <c r="R1" s="68" t="s">
        <v>2869</v>
      </c>
      <c r="S1" s="40" t="s">
        <v>2876</v>
      </c>
      <c r="T1" s="44" t="s">
        <v>2877</v>
      </c>
      <c r="U1" s="44" t="s">
        <v>2870</v>
      </c>
      <c r="V1" s="45" t="s">
        <v>2871</v>
      </c>
      <c r="W1" s="68" t="s">
        <v>2872</v>
      </c>
      <c r="X1" s="68" t="s">
        <v>2878</v>
      </c>
      <c r="Y1" s="40" t="s">
        <v>2879</v>
      </c>
      <c r="Z1" s="44" t="s">
        <v>2880</v>
      </c>
      <c r="AA1" s="44" t="s">
        <v>2881</v>
      </c>
      <c r="AB1" s="45" t="s">
        <v>2882</v>
      </c>
      <c r="AC1" s="68" t="s">
        <v>2883</v>
      </c>
      <c r="AD1" s="68" t="s">
        <v>2884</v>
      </c>
      <c r="AE1" s="40" t="s">
        <v>2885</v>
      </c>
      <c r="AF1" s="44" t="s">
        <v>2886</v>
      </c>
      <c r="AG1" s="45" t="s">
        <v>2887</v>
      </c>
      <c r="AH1" s="17"/>
      <c r="AI1" s="18"/>
      <c r="AJ1">
        <f>'Class Overview'!H5</f>
        <v>7</v>
      </c>
    </row>
    <row r="2" spans="1:38" ht="15" customHeight="1">
      <c r="A2" s="33"/>
      <c r="B2" s="16"/>
      <c r="C2" s="17"/>
      <c r="D2" s="37" t="s">
        <v>1809</v>
      </c>
      <c r="E2" s="67"/>
      <c r="F2" s="67"/>
      <c r="G2" s="33"/>
      <c r="H2" s="18" t="s">
        <v>1810</v>
      </c>
      <c r="I2" s="50" t="s">
        <v>1811</v>
      </c>
      <c r="J2" s="37" t="s">
        <v>1812</v>
      </c>
      <c r="K2" s="67"/>
      <c r="L2" s="67"/>
      <c r="M2" s="33"/>
      <c r="N2" s="19" t="s">
        <v>1810</v>
      </c>
      <c r="O2" s="19" t="s">
        <v>1811</v>
      </c>
      <c r="P2" s="37" t="s">
        <v>1813</v>
      </c>
      <c r="Q2" s="67"/>
      <c r="R2" s="67"/>
      <c r="S2" s="33"/>
      <c r="T2" s="19" t="s">
        <v>1814</v>
      </c>
      <c r="U2" s="19" t="s">
        <v>1811</v>
      </c>
      <c r="V2" s="37" t="s">
        <v>1815</v>
      </c>
      <c r="W2" s="67"/>
      <c r="X2" s="67"/>
      <c r="Y2" s="33"/>
      <c r="Z2" s="19" t="s">
        <v>1814</v>
      </c>
      <c r="AA2" s="19" t="s">
        <v>1811</v>
      </c>
      <c r="AB2" s="37" t="s">
        <v>1816</v>
      </c>
      <c r="AC2" s="67"/>
      <c r="AD2" s="67"/>
      <c r="AE2" s="33"/>
      <c r="AF2" s="19" t="s">
        <v>1814</v>
      </c>
      <c r="AG2" s="37" t="s">
        <v>1811</v>
      </c>
      <c r="AH2" s="22"/>
      <c r="AI2" s="23"/>
      <c r="AJ2" t="s">
        <v>4680</v>
      </c>
      <c r="AK2" t="s">
        <v>4681</v>
      </c>
      <c r="AL2" t="s">
        <v>4682</v>
      </c>
    </row>
    <row r="3" spans="1:38" s="28" customFormat="1">
      <c r="A3" s="34" t="s">
        <v>1817</v>
      </c>
      <c r="B3" s="20" t="s">
        <v>0</v>
      </c>
      <c r="C3" s="20" t="s">
        <v>1818</v>
      </c>
      <c r="D3" s="20" t="s">
        <v>1819</v>
      </c>
      <c r="E3" s="20" t="s">
        <v>1820</v>
      </c>
      <c r="F3" s="20" t="s">
        <v>1821</v>
      </c>
      <c r="G3" s="20" t="s">
        <v>1822</v>
      </c>
      <c r="H3" s="21"/>
      <c r="I3" s="51"/>
      <c r="J3" s="20" t="s">
        <v>1819</v>
      </c>
      <c r="K3" s="20" t="s">
        <v>1820</v>
      </c>
      <c r="L3" s="20" t="s">
        <v>1821</v>
      </c>
      <c r="M3" s="20" t="s">
        <v>1822</v>
      </c>
      <c r="N3" s="22"/>
      <c r="O3" s="22"/>
      <c r="P3" s="20" t="s">
        <v>1819</v>
      </c>
      <c r="Q3" s="20" t="s">
        <v>1820</v>
      </c>
      <c r="R3" s="20" t="s">
        <v>1821</v>
      </c>
      <c r="S3" s="20" t="s">
        <v>1822</v>
      </c>
      <c r="T3" s="22"/>
      <c r="U3" s="22"/>
      <c r="V3" s="20" t="s">
        <v>1819</v>
      </c>
      <c r="W3" s="20" t="s">
        <v>1820</v>
      </c>
      <c r="X3" s="20" t="s">
        <v>1821</v>
      </c>
      <c r="Y3" s="20" t="s">
        <v>1822</v>
      </c>
      <c r="Z3" s="22"/>
      <c r="AA3" s="22"/>
      <c r="AB3" s="20" t="s">
        <v>1819</v>
      </c>
      <c r="AC3" s="20" t="s">
        <v>1820</v>
      </c>
      <c r="AD3" s="20" t="s">
        <v>1821</v>
      </c>
      <c r="AE3" s="20" t="s">
        <v>1822</v>
      </c>
      <c r="AF3" s="22"/>
      <c r="AG3" s="38"/>
      <c r="AH3" s="27"/>
      <c r="AI3" s="52"/>
    </row>
    <row r="4" spans="1:38" s="28" customFormat="1" ht="14.25">
      <c r="A4" s="35">
        <v>11100108</v>
      </c>
      <c r="B4" s="25" t="s">
        <v>9</v>
      </c>
      <c r="C4" s="26">
        <v>1</v>
      </c>
      <c r="D4" s="24">
        <v>54</v>
      </c>
      <c r="E4" s="24">
        <v>38</v>
      </c>
      <c r="F4" s="24">
        <v>45</v>
      </c>
      <c r="G4" s="24">
        <v>49</v>
      </c>
      <c r="H4" s="27">
        <f>SUM(D4:G4)</f>
        <v>186</v>
      </c>
      <c r="I4" s="52">
        <f>AVERAGE(D4:G4)</f>
        <v>46.5</v>
      </c>
      <c r="J4" s="24">
        <v>76</v>
      </c>
      <c r="K4" s="24">
        <v>70</v>
      </c>
      <c r="L4" s="24">
        <v>70</v>
      </c>
      <c r="M4" s="24">
        <v>81</v>
      </c>
      <c r="N4" s="27">
        <f>SUM(J4:M4)</f>
        <v>297</v>
      </c>
      <c r="O4" s="27">
        <f>AVERAGE(J4:M4)</f>
        <v>74.25</v>
      </c>
      <c r="P4" s="24">
        <v>48</v>
      </c>
      <c r="Q4" s="24">
        <v>86</v>
      </c>
      <c r="R4" s="24">
        <v>74</v>
      </c>
      <c r="S4" s="24">
        <v>74</v>
      </c>
      <c r="T4" s="27">
        <f>SUM(P4:S4)</f>
        <v>282</v>
      </c>
      <c r="U4" s="27">
        <f>AVERAGE(P4:S4)</f>
        <v>70.5</v>
      </c>
      <c r="V4" s="24">
        <v>91</v>
      </c>
      <c r="W4" s="24">
        <v>93</v>
      </c>
      <c r="X4" s="24">
        <v>53</v>
      </c>
      <c r="Y4" s="24">
        <v>47</v>
      </c>
      <c r="Z4" s="27">
        <f>SUM(V4:Y4)</f>
        <v>284</v>
      </c>
      <c r="AA4" s="27">
        <f>AVERAGE(V4:Y4)</f>
        <v>71</v>
      </c>
      <c r="AB4" s="24">
        <v>41</v>
      </c>
      <c r="AC4" s="24">
        <v>61</v>
      </c>
      <c r="AD4" s="24">
        <v>70</v>
      </c>
      <c r="AE4" s="24">
        <v>62</v>
      </c>
      <c r="AF4" s="27">
        <f>SUM(AB4:AE4)</f>
        <v>234</v>
      </c>
      <c r="AG4" s="39">
        <f>AVERAGE(AB4:AE4)</f>
        <v>58.5</v>
      </c>
      <c r="AH4" s="32"/>
      <c r="AI4" s="52">
        <f t="shared" ref="AI3:AI66" si="0">AVERAGE(I5,O5,U5,AA5,AG5)</f>
        <v>68.150000000000006</v>
      </c>
      <c r="AJ4" s="28">
        <f>ROWS($C$4:C4)</f>
        <v>1</v>
      </c>
      <c r="AK4" s="28" t="str">
        <f>IF($AJ$1=Table5[[#This Row],[Column3]],AJ4,"")</f>
        <v/>
      </c>
      <c r="AL4" s="28">
        <f>IFERROR(SMALL($AK$2:$AK$903,ROWS($AK$4:AK4)),"")</f>
        <v>551</v>
      </c>
    </row>
    <row r="5" spans="1:38" s="28" customFormat="1" ht="14.25">
      <c r="A5" s="36">
        <v>11108503</v>
      </c>
      <c r="B5" s="30" t="s">
        <v>12</v>
      </c>
      <c r="C5" s="31">
        <v>1</v>
      </c>
      <c r="D5" s="29">
        <v>67</v>
      </c>
      <c r="E5" s="29">
        <v>57</v>
      </c>
      <c r="F5" s="29">
        <v>96</v>
      </c>
      <c r="G5" s="29">
        <v>65</v>
      </c>
      <c r="H5" s="27">
        <f t="shared" ref="H5:H68" si="1">SUM(D5:G5)</f>
        <v>285</v>
      </c>
      <c r="I5" s="52">
        <f t="shared" ref="I5:I68" si="2">AVERAGE(D5:G5)</f>
        <v>71.25</v>
      </c>
      <c r="J5" s="29">
        <v>62</v>
      </c>
      <c r="K5" s="29">
        <v>51</v>
      </c>
      <c r="L5" s="29">
        <v>56</v>
      </c>
      <c r="M5" s="29">
        <v>74</v>
      </c>
      <c r="N5" s="27">
        <f t="shared" ref="N5:N68" si="3">SUM(J5:M5)</f>
        <v>243</v>
      </c>
      <c r="O5" s="27">
        <f t="shared" ref="O5:O68" si="4">AVERAGE(J5:M5)</f>
        <v>60.75</v>
      </c>
      <c r="P5" s="29">
        <v>69</v>
      </c>
      <c r="Q5" s="29">
        <v>92</v>
      </c>
      <c r="R5" s="29">
        <v>46</v>
      </c>
      <c r="S5" s="29">
        <v>88</v>
      </c>
      <c r="T5" s="27">
        <f t="shared" ref="T5:T68" si="5">SUM(P5:S5)</f>
        <v>295</v>
      </c>
      <c r="U5" s="27">
        <f t="shared" ref="U5:U68" si="6">AVERAGE(P5:S5)</f>
        <v>73.75</v>
      </c>
      <c r="V5" s="29">
        <v>74</v>
      </c>
      <c r="W5" s="29">
        <v>56</v>
      </c>
      <c r="X5" s="29">
        <v>88</v>
      </c>
      <c r="Y5" s="29">
        <v>42</v>
      </c>
      <c r="Z5" s="27">
        <f t="shared" ref="Z5:Z68" si="7">SUM(V5:Y5)</f>
        <v>260</v>
      </c>
      <c r="AA5" s="27">
        <f t="shared" ref="AA5:AA68" si="8">AVERAGE(V5:Y5)</f>
        <v>65</v>
      </c>
      <c r="AB5" s="29">
        <v>74</v>
      </c>
      <c r="AC5" s="29">
        <v>52</v>
      </c>
      <c r="AD5" s="29">
        <v>91</v>
      </c>
      <c r="AE5" s="29">
        <v>63</v>
      </c>
      <c r="AF5" s="27">
        <f t="shared" ref="AF5:AF68" si="9">SUM(AB5:AE5)</f>
        <v>280</v>
      </c>
      <c r="AG5" s="39">
        <f t="shared" ref="AG5:AG68" si="10">AVERAGE(AB5:AE5)</f>
        <v>70</v>
      </c>
      <c r="AH5" s="32"/>
      <c r="AI5" s="52">
        <f t="shared" si="0"/>
        <v>68.349999999999994</v>
      </c>
      <c r="AJ5" s="28">
        <f>ROWS($C$4:C5)</f>
        <v>2</v>
      </c>
      <c r="AK5" s="28" t="str">
        <f>IF($AJ$1=Table5[[#This Row],[Column3]],AJ5,"")</f>
        <v/>
      </c>
      <c r="AL5" s="28">
        <f>IFERROR(SMALL($AK$2:$AK$903,ROWS($AK$4:AK5)),"")</f>
        <v>552</v>
      </c>
    </row>
    <row r="6" spans="1:38" s="28" customFormat="1" ht="14.25">
      <c r="A6" s="36">
        <v>11101621</v>
      </c>
      <c r="B6" s="30" t="s">
        <v>15</v>
      </c>
      <c r="C6" s="31">
        <v>1</v>
      </c>
      <c r="D6" s="29">
        <v>41</v>
      </c>
      <c r="E6" s="29">
        <v>42</v>
      </c>
      <c r="F6" s="29">
        <v>55</v>
      </c>
      <c r="G6" s="29">
        <v>60</v>
      </c>
      <c r="H6" s="27">
        <f t="shared" si="1"/>
        <v>198</v>
      </c>
      <c r="I6" s="52">
        <f t="shared" si="2"/>
        <v>49.5</v>
      </c>
      <c r="J6" s="29">
        <v>58</v>
      </c>
      <c r="K6" s="29">
        <v>80</v>
      </c>
      <c r="L6" s="29">
        <v>86</v>
      </c>
      <c r="M6" s="29">
        <v>87</v>
      </c>
      <c r="N6" s="27">
        <f t="shared" si="3"/>
        <v>311</v>
      </c>
      <c r="O6" s="27">
        <f t="shared" si="4"/>
        <v>77.75</v>
      </c>
      <c r="P6" s="29">
        <v>45</v>
      </c>
      <c r="Q6" s="29">
        <v>52</v>
      </c>
      <c r="R6" s="29">
        <v>99</v>
      </c>
      <c r="S6" s="29">
        <v>93</v>
      </c>
      <c r="T6" s="27">
        <f t="shared" si="5"/>
        <v>289</v>
      </c>
      <c r="U6" s="27">
        <f t="shared" si="6"/>
        <v>72.25</v>
      </c>
      <c r="V6" s="29">
        <v>77</v>
      </c>
      <c r="W6" s="29">
        <v>69</v>
      </c>
      <c r="X6" s="29">
        <v>64</v>
      </c>
      <c r="Y6" s="29">
        <v>61</v>
      </c>
      <c r="Z6" s="27">
        <f t="shared" si="7"/>
        <v>271</v>
      </c>
      <c r="AA6" s="27">
        <f t="shared" si="8"/>
        <v>67.75</v>
      </c>
      <c r="AB6" s="29">
        <v>62</v>
      </c>
      <c r="AC6" s="29">
        <v>95</v>
      </c>
      <c r="AD6" s="29">
        <v>94</v>
      </c>
      <c r="AE6" s="29">
        <v>47</v>
      </c>
      <c r="AF6" s="27">
        <f t="shared" si="9"/>
        <v>298</v>
      </c>
      <c r="AG6" s="39">
        <f t="shared" si="10"/>
        <v>74.5</v>
      </c>
      <c r="AH6" s="32"/>
      <c r="AI6" s="52">
        <f t="shared" si="0"/>
        <v>74.5</v>
      </c>
      <c r="AJ6" s="28">
        <f>ROWS($C$4:C6)</f>
        <v>3</v>
      </c>
      <c r="AK6" s="28" t="str">
        <f>IF($AJ$1=Table5[[#This Row],[Column3]],AJ6,"")</f>
        <v/>
      </c>
      <c r="AL6" s="28">
        <f>IFERROR(SMALL($AK$2:$AK$903,ROWS($AK$4:AK6)),"")</f>
        <v>553</v>
      </c>
    </row>
    <row r="7" spans="1:38" s="28" customFormat="1" ht="14.25">
      <c r="A7" s="36">
        <v>11103563</v>
      </c>
      <c r="B7" s="30" t="s">
        <v>17</v>
      </c>
      <c r="C7" s="31">
        <v>1</v>
      </c>
      <c r="D7" s="29">
        <v>48</v>
      </c>
      <c r="E7" s="29">
        <v>82</v>
      </c>
      <c r="F7" s="29">
        <v>98</v>
      </c>
      <c r="G7" s="29">
        <v>85</v>
      </c>
      <c r="H7" s="27">
        <f t="shared" si="1"/>
        <v>313</v>
      </c>
      <c r="I7" s="52">
        <f t="shared" si="2"/>
        <v>78.25</v>
      </c>
      <c r="J7" s="29">
        <v>98</v>
      </c>
      <c r="K7" s="29">
        <v>99</v>
      </c>
      <c r="L7" s="29">
        <v>67</v>
      </c>
      <c r="M7" s="29">
        <v>74</v>
      </c>
      <c r="N7" s="27">
        <f t="shared" si="3"/>
        <v>338</v>
      </c>
      <c r="O7" s="27">
        <f t="shared" si="4"/>
        <v>84.5</v>
      </c>
      <c r="P7" s="29">
        <v>44</v>
      </c>
      <c r="Q7" s="29">
        <v>84</v>
      </c>
      <c r="R7" s="29">
        <v>86</v>
      </c>
      <c r="S7" s="29">
        <v>92</v>
      </c>
      <c r="T7" s="27">
        <f t="shared" si="5"/>
        <v>306</v>
      </c>
      <c r="U7" s="27">
        <f t="shared" si="6"/>
        <v>76.5</v>
      </c>
      <c r="V7" s="29">
        <v>45</v>
      </c>
      <c r="W7" s="29">
        <v>74</v>
      </c>
      <c r="X7" s="29">
        <v>64</v>
      </c>
      <c r="Y7" s="29">
        <v>40</v>
      </c>
      <c r="Z7" s="27">
        <f t="shared" si="7"/>
        <v>223</v>
      </c>
      <c r="AA7" s="27">
        <f t="shared" si="8"/>
        <v>55.75</v>
      </c>
      <c r="AB7" s="29">
        <v>84</v>
      </c>
      <c r="AC7" s="29">
        <v>50</v>
      </c>
      <c r="AD7" s="29">
        <v>89</v>
      </c>
      <c r="AE7" s="29">
        <v>87</v>
      </c>
      <c r="AF7" s="27">
        <f t="shared" si="9"/>
        <v>310</v>
      </c>
      <c r="AG7" s="39">
        <f t="shared" si="10"/>
        <v>77.5</v>
      </c>
      <c r="AH7" s="32"/>
      <c r="AI7" s="52">
        <f t="shared" si="0"/>
        <v>64.900000000000006</v>
      </c>
      <c r="AJ7" s="28">
        <f>ROWS($C$4:C7)</f>
        <v>4</v>
      </c>
      <c r="AK7" s="28" t="str">
        <f>IF($AJ$1=Table5[[#This Row],[Column3]],AJ7,"")</f>
        <v/>
      </c>
      <c r="AL7" s="28">
        <f>IFERROR(SMALL($AK$2:$AK$903,ROWS($AK$4:AK7)),"")</f>
        <v>554</v>
      </c>
    </row>
    <row r="8" spans="1:38" s="28" customFormat="1" ht="14.25">
      <c r="A8" s="36">
        <v>11100048</v>
      </c>
      <c r="B8" s="30" t="s">
        <v>19</v>
      </c>
      <c r="C8" s="31">
        <v>1</v>
      </c>
      <c r="D8" s="29">
        <v>53</v>
      </c>
      <c r="E8" s="29">
        <v>46</v>
      </c>
      <c r="F8" s="29">
        <v>55</v>
      </c>
      <c r="G8" s="29">
        <v>70</v>
      </c>
      <c r="H8" s="27">
        <f t="shared" si="1"/>
        <v>224</v>
      </c>
      <c r="I8" s="52">
        <f t="shared" si="2"/>
        <v>56</v>
      </c>
      <c r="J8" s="29">
        <v>82</v>
      </c>
      <c r="K8" s="29">
        <v>79</v>
      </c>
      <c r="L8" s="29">
        <v>66</v>
      </c>
      <c r="M8" s="29">
        <v>58</v>
      </c>
      <c r="N8" s="27">
        <f t="shared" si="3"/>
        <v>285</v>
      </c>
      <c r="O8" s="27">
        <f t="shared" si="4"/>
        <v>71.25</v>
      </c>
      <c r="P8" s="29">
        <v>46</v>
      </c>
      <c r="Q8" s="29">
        <v>76</v>
      </c>
      <c r="R8" s="29">
        <v>67</v>
      </c>
      <c r="S8" s="29">
        <v>94</v>
      </c>
      <c r="T8" s="27">
        <f t="shared" si="5"/>
        <v>283</v>
      </c>
      <c r="U8" s="27">
        <f t="shared" si="6"/>
        <v>70.75</v>
      </c>
      <c r="V8" s="29">
        <v>99</v>
      </c>
      <c r="W8" s="29">
        <v>68</v>
      </c>
      <c r="X8" s="29">
        <v>68</v>
      </c>
      <c r="Y8" s="29">
        <v>42</v>
      </c>
      <c r="Z8" s="27">
        <f t="shared" si="7"/>
        <v>277</v>
      </c>
      <c r="AA8" s="27">
        <f t="shared" si="8"/>
        <v>69.25</v>
      </c>
      <c r="AB8" s="29">
        <v>61</v>
      </c>
      <c r="AC8" s="29">
        <v>38</v>
      </c>
      <c r="AD8" s="29">
        <v>38</v>
      </c>
      <c r="AE8" s="29">
        <v>92</v>
      </c>
      <c r="AF8" s="27">
        <f t="shared" si="9"/>
        <v>229</v>
      </c>
      <c r="AG8" s="39">
        <f t="shared" si="10"/>
        <v>57.25</v>
      </c>
      <c r="AH8" s="32"/>
      <c r="AI8" s="52">
        <f t="shared" si="0"/>
        <v>61.15</v>
      </c>
      <c r="AJ8" s="28">
        <f>ROWS($C$4:C8)</f>
        <v>5</v>
      </c>
      <c r="AK8" s="28" t="str">
        <f>IF($AJ$1=Table5[[#This Row],[Column3]],AJ8,"")</f>
        <v/>
      </c>
      <c r="AL8" s="28">
        <f>IFERROR(SMALL($AK$2:$AK$903,ROWS($AK$4:AK8)),"")</f>
        <v>555</v>
      </c>
    </row>
    <row r="9" spans="1:38" s="28" customFormat="1" ht="14.25">
      <c r="A9" s="36">
        <v>11104076</v>
      </c>
      <c r="B9" s="30" t="s">
        <v>21</v>
      </c>
      <c r="C9" s="31">
        <v>1</v>
      </c>
      <c r="D9" s="29">
        <v>68</v>
      </c>
      <c r="E9" s="29">
        <v>37</v>
      </c>
      <c r="F9" s="29">
        <v>56</v>
      </c>
      <c r="G9" s="29">
        <v>91</v>
      </c>
      <c r="H9" s="27">
        <f t="shared" si="1"/>
        <v>252</v>
      </c>
      <c r="I9" s="52">
        <f t="shared" si="2"/>
        <v>63</v>
      </c>
      <c r="J9" s="29">
        <v>35</v>
      </c>
      <c r="K9" s="29">
        <v>97</v>
      </c>
      <c r="L9" s="29">
        <v>72</v>
      </c>
      <c r="M9" s="29">
        <v>40</v>
      </c>
      <c r="N9" s="27">
        <f t="shared" si="3"/>
        <v>244</v>
      </c>
      <c r="O9" s="27">
        <f t="shared" si="4"/>
        <v>61</v>
      </c>
      <c r="P9" s="29">
        <v>45</v>
      </c>
      <c r="Q9" s="29">
        <v>37</v>
      </c>
      <c r="R9" s="29">
        <v>47</v>
      </c>
      <c r="S9" s="29">
        <v>71</v>
      </c>
      <c r="T9" s="27">
        <f t="shared" si="5"/>
        <v>200</v>
      </c>
      <c r="U9" s="27">
        <f t="shared" si="6"/>
        <v>50</v>
      </c>
      <c r="V9" s="29">
        <v>39</v>
      </c>
      <c r="W9" s="29">
        <v>95</v>
      </c>
      <c r="X9" s="29">
        <v>61</v>
      </c>
      <c r="Y9" s="29">
        <v>85</v>
      </c>
      <c r="Z9" s="27">
        <f t="shared" si="7"/>
        <v>280</v>
      </c>
      <c r="AA9" s="27">
        <f t="shared" si="8"/>
        <v>70</v>
      </c>
      <c r="AB9" s="29">
        <v>81</v>
      </c>
      <c r="AC9" s="29">
        <v>86</v>
      </c>
      <c r="AD9" s="29">
        <v>44</v>
      </c>
      <c r="AE9" s="29">
        <v>36</v>
      </c>
      <c r="AF9" s="27">
        <f t="shared" si="9"/>
        <v>247</v>
      </c>
      <c r="AG9" s="39">
        <f t="shared" si="10"/>
        <v>61.75</v>
      </c>
      <c r="AH9" s="32"/>
      <c r="AI9" s="52">
        <f t="shared" si="0"/>
        <v>75.25</v>
      </c>
      <c r="AJ9" s="28">
        <f>ROWS($C$4:C9)</f>
        <v>6</v>
      </c>
      <c r="AK9" s="28" t="str">
        <f>IF($AJ$1=Table5[[#This Row],[Column3]],AJ9,"")</f>
        <v/>
      </c>
      <c r="AL9" s="28">
        <f>IFERROR(SMALL($AK$2:$AK$903,ROWS($AK$4:AK9)),"")</f>
        <v>556</v>
      </c>
    </row>
    <row r="10" spans="1:38" s="28" customFormat="1" ht="14.25">
      <c r="A10" s="36">
        <v>11107385</v>
      </c>
      <c r="B10" s="30" t="s">
        <v>23</v>
      </c>
      <c r="C10" s="31">
        <v>1</v>
      </c>
      <c r="D10" s="29">
        <v>56</v>
      </c>
      <c r="E10" s="29">
        <v>61</v>
      </c>
      <c r="F10" s="29">
        <v>93</v>
      </c>
      <c r="G10" s="29">
        <v>56</v>
      </c>
      <c r="H10" s="27">
        <f t="shared" si="1"/>
        <v>266</v>
      </c>
      <c r="I10" s="52">
        <f t="shared" si="2"/>
        <v>66.5</v>
      </c>
      <c r="J10" s="29">
        <v>85</v>
      </c>
      <c r="K10" s="29">
        <v>51</v>
      </c>
      <c r="L10" s="29">
        <v>82</v>
      </c>
      <c r="M10" s="29">
        <v>74</v>
      </c>
      <c r="N10" s="27">
        <f t="shared" si="3"/>
        <v>292</v>
      </c>
      <c r="O10" s="27">
        <f t="shared" si="4"/>
        <v>73</v>
      </c>
      <c r="P10" s="29">
        <v>41</v>
      </c>
      <c r="Q10" s="29">
        <v>66</v>
      </c>
      <c r="R10" s="29">
        <v>91</v>
      </c>
      <c r="S10" s="29">
        <v>81</v>
      </c>
      <c r="T10" s="27">
        <f t="shared" si="5"/>
        <v>279</v>
      </c>
      <c r="U10" s="27">
        <f t="shared" si="6"/>
        <v>69.75</v>
      </c>
      <c r="V10" s="29">
        <v>94</v>
      </c>
      <c r="W10" s="29">
        <v>99</v>
      </c>
      <c r="X10" s="29">
        <v>88</v>
      </c>
      <c r="Y10" s="29">
        <v>58</v>
      </c>
      <c r="Z10" s="27">
        <f t="shared" si="7"/>
        <v>339</v>
      </c>
      <c r="AA10" s="27">
        <f t="shared" si="8"/>
        <v>84.75</v>
      </c>
      <c r="AB10" s="29">
        <v>86</v>
      </c>
      <c r="AC10" s="29">
        <v>95</v>
      </c>
      <c r="AD10" s="29">
        <v>84</v>
      </c>
      <c r="AE10" s="29">
        <v>64</v>
      </c>
      <c r="AF10" s="27">
        <f t="shared" si="9"/>
        <v>329</v>
      </c>
      <c r="AG10" s="39">
        <f t="shared" si="10"/>
        <v>82.25</v>
      </c>
      <c r="AH10" s="32"/>
      <c r="AI10" s="52">
        <f t="shared" si="0"/>
        <v>71.099999999999994</v>
      </c>
      <c r="AJ10" s="28">
        <f>ROWS($C$4:C10)</f>
        <v>7</v>
      </c>
      <c r="AK10" s="28" t="str">
        <f>IF($AJ$1=Table5[[#This Row],[Column3]],AJ10,"")</f>
        <v/>
      </c>
      <c r="AL10" s="28">
        <f>IFERROR(SMALL($AK$2:$AK$903,ROWS($AK$4:AK10)),"")</f>
        <v>557</v>
      </c>
    </row>
    <row r="11" spans="1:38" s="28" customFormat="1" ht="14.25">
      <c r="A11" s="36">
        <v>11103077</v>
      </c>
      <c r="B11" s="30" t="s">
        <v>25</v>
      </c>
      <c r="C11" s="31">
        <v>1</v>
      </c>
      <c r="D11" s="29">
        <v>59</v>
      </c>
      <c r="E11" s="29">
        <v>75</v>
      </c>
      <c r="F11" s="29">
        <v>87</v>
      </c>
      <c r="G11" s="29">
        <v>35</v>
      </c>
      <c r="H11" s="27">
        <f t="shared" si="1"/>
        <v>256</v>
      </c>
      <c r="I11" s="52">
        <f t="shared" si="2"/>
        <v>64</v>
      </c>
      <c r="J11" s="29">
        <v>52</v>
      </c>
      <c r="K11" s="29">
        <v>72</v>
      </c>
      <c r="L11" s="29">
        <v>83</v>
      </c>
      <c r="M11" s="29">
        <v>52</v>
      </c>
      <c r="N11" s="27">
        <f t="shared" si="3"/>
        <v>259</v>
      </c>
      <c r="O11" s="27">
        <f t="shared" si="4"/>
        <v>64.75</v>
      </c>
      <c r="P11" s="29">
        <v>50</v>
      </c>
      <c r="Q11" s="29">
        <v>78</v>
      </c>
      <c r="R11" s="29">
        <v>85</v>
      </c>
      <c r="S11" s="29">
        <v>79</v>
      </c>
      <c r="T11" s="27">
        <f t="shared" si="5"/>
        <v>292</v>
      </c>
      <c r="U11" s="27">
        <f t="shared" si="6"/>
        <v>73</v>
      </c>
      <c r="V11" s="29">
        <v>71</v>
      </c>
      <c r="W11" s="29">
        <v>94</v>
      </c>
      <c r="X11" s="29">
        <v>99</v>
      </c>
      <c r="Y11" s="29">
        <v>88</v>
      </c>
      <c r="Z11" s="27">
        <f t="shared" si="7"/>
        <v>352</v>
      </c>
      <c r="AA11" s="27">
        <f t="shared" si="8"/>
        <v>88</v>
      </c>
      <c r="AB11" s="29">
        <v>39</v>
      </c>
      <c r="AC11" s="29">
        <v>98</v>
      </c>
      <c r="AD11" s="29">
        <v>89</v>
      </c>
      <c r="AE11" s="29">
        <v>37</v>
      </c>
      <c r="AF11" s="27">
        <f t="shared" si="9"/>
        <v>263</v>
      </c>
      <c r="AG11" s="39">
        <f t="shared" si="10"/>
        <v>65.75</v>
      </c>
      <c r="AH11" s="32"/>
      <c r="AI11" s="52">
        <f t="shared" si="0"/>
        <v>66.849999999999994</v>
      </c>
      <c r="AJ11" s="28">
        <f>ROWS($C$4:C11)</f>
        <v>8</v>
      </c>
      <c r="AK11" s="28" t="str">
        <f>IF($AJ$1=Table5[[#This Row],[Column3]],AJ11,"")</f>
        <v/>
      </c>
      <c r="AL11" s="28">
        <f>IFERROR(SMALL($AK$2:$AK$903,ROWS($AK$4:AK11)),"")</f>
        <v>558</v>
      </c>
    </row>
    <row r="12" spans="1:38" s="28" customFormat="1" ht="14.25">
      <c r="A12" s="36">
        <v>11106571</v>
      </c>
      <c r="B12" s="30" t="s">
        <v>27</v>
      </c>
      <c r="C12" s="31">
        <v>1</v>
      </c>
      <c r="D12" s="29">
        <v>82</v>
      </c>
      <c r="E12" s="29">
        <v>84</v>
      </c>
      <c r="F12" s="29">
        <v>96</v>
      </c>
      <c r="G12" s="29">
        <v>65</v>
      </c>
      <c r="H12" s="27">
        <f t="shared" si="1"/>
        <v>327</v>
      </c>
      <c r="I12" s="52">
        <f t="shared" si="2"/>
        <v>81.75</v>
      </c>
      <c r="J12" s="29">
        <v>85</v>
      </c>
      <c r="K12" s="29">
        <v>65</v>
      </c>
      <c r="L12" s="29">
        <v>94</v>
      </c>
      <c r="M12" s="29">
        <v>94</v>
      </c>
      <c r="N12" s="27">
        <f t="shared" si="3"/>
        <v>338</v>
      </c>
      <c r="O12" s="27">
        <f t="shared" si="4"/>
        <v>84.5</v>
      </c>
      <c r="P12" s="29">
        <v>63</v>
      </c>
      <c r="Q12" s="29">
        <v>64</v>
      </c>
      <c r="R12" s="29">
        <v>46</v>
      </c>
      <c r="S12" s="29">
        <v>54</v>
      </c>
      <c r="T12" s="27">
        <f t="shared" si="5"/>
        <v>227</v>
      </c>
      <c r="U12" s="27">
        <f t="shared" si="6"/>
        <v>56.75</v>
      </c>
      <c r="V12" s="29">
        <v>44</v>
      </c>
      <c r="W12" s="29">
        <v>65</v>
      </c>
      <c r="X12" s="29">
        <v>49</v>
      </c>
      <c r="Y12" s="29">
        <v>83</v>
      </c>
      <c r="Z12" s="27">
        <f t="shared" si="7"/>
        <v>241</v>
      </c>
      <c r="AA12" s="27">
        <f t="shared" si="8"/>
        <v>60.25</v>
      </c>
      <c r="AB12" s="29">
        <v>57</v>
      </c>
      <c r="AC12" s="29">
        <v>54</v>
      </c>
      <c r="AD12" s="29">
        <v>40</v>
      </c>
      <c r="AE12" s="29">
        <v>53</v>
      </c>
      <c r="AF12" s="27">
        <f t="shared" si="9"/>
        <v>204</v>
      </c>
      <c r="AG12" s="39">
        <f t="shared" si="10"/>
        <v>51</v>
      </c>
      <c r="AH12" s="32"/>
      <c r="AI12" s="52">
        <f t="shared" si="0"/>
        <v>69.099999999999994</v>
      </c>
      <c r="AJ12" s="28">
        <f>ROWS($C$4:C12)</f>
        <v>9</v>
      </c>
      <c r="AK12" s="28" t="str">
        <f>IF($AJ$1=Table5[[#This Row],[Column3]],AJ12,"")</f>
        <v/>
      </c>
      <c r="AL12" s="28">
        <f>IFERROR(SMALL($AK$2:$AK$903,ROWS($AK$4:AK12)),"")</f>
        <v>559</v>
      </c>
    </row>
    <row r="13" spans="1:38" s="28" customFormat="1" ht="14.25">
      <c r="A13" s="36">
        <v>11105486</v>
      </c>
      <c r="B13" s="30" t="s">
        <v>28</v>
      </c>
      <c r="C13" s="31">
        <v>1</v>
      </c>
      <c r="D13" s="29">
        <v>90</v>
      </c>
      <c r="E13" s="29">
        <v>78</v>
      </c>
      <c r="F13" s="29">
        <v>89</v>
      </c>
      <c r="G13" s="29">
        <v>98</v>
      </c>
      <c r="H13" s="27">
        <f t="shared" si="1"/>
        <v>355</v>
      </c>
      <c r="I13" s="52">
        <f t="shared" si="2"/>
        <v>88.75</v>
      </c>
      <c r="J13" s="29">
        <v>83</v>
      </c>
      <c r="K13" s="29">
        <v>56</v>
      </c>
      <c r="L13" s="29">
        <v>55</v>
      </c>
      <c r="M13" s="29">
        <v>99</v>
      </c>
      <c r="N13" s="27">
        <f t="shared" si="3"/>
        <v>293</v>
      </c>
      <c r="O13" s="27">
        <f t="shared" si="4"/>
        <v>73.25</v>
      </c>
      <c r="P13" s="29">
        <v>36</v>
      </c>
      <c r="Q13" s="29">
        <v>45</v>
      </c>
      <c r="R13" s="29">
        <v>71</v>
      </c>
      <c r="S13" s="29">
        <v>65</v>
      </c>
      <c r="T13" s="27">
        <f t="shared" si="5"/>
        <v>217</v>
      </c>
      <c r="U13" s="27">
        <f t="shared" si="6"/>
        <v>54.25</v>
      </c>
      <c r="V13" s="29">
        <v>92</v>
      </c>
      <c r="W13" s="29">
        <v>46</v>
      </c>
      <c r="X13" s="29">
        <v>57</v>
      </c>
      <c r="Y13" s="29">
        <v>80</v>
      </c>
      <c r="Z13" s="27">
        <f t="shared" si="7"/>
        <v>275</v>
      </c>
      <c r="AA13" s="27">
        <f t="shared" si="8"/>
        <v>68.75</v>
      </c>
      <c r="AB13" s="29">
        <v>75</v>
      </c>
      <c r="AC13" s="29">
        <v>73</v>
      </c>
      <c r="AD13" s="29">
        <v>45</v>
      </c>
      <c r="AE13" s="29">
        <v>49</v>
      </c>
      <c r="AF13" s="27">
        <f t="shared" si="9"/>
        <v>242</v>
      </c>
      <c r="AG13" s="39">
        <f t="shared" si="10"/>
        <v>60.5</v>
      </c>
      <c r="AH13" s="32"/>
      <c r="AI13" s="52">
        <f t="shared" si="0"/>
        <v>66.900000000000006</v>
      </c>
      <c r="AJ13" s="28">
        <f>ROWS($C$4:C13)</f>
        <v>10</v>
      </c>
      <c r="AK13" s="28" t="str">
        <f>IF($AJ$1=Table5[[#This Row],[Column3]],AJ13,"")</f>
        <v/>
      </c>
      <c r="AL13" s="28">
        <f>IFERROR(SMALL($AK$2:$AK$903,ROWS($AK$4:AK13)),"")</f>
        <v>560</v>
      </c>
    </row>
    <row r="14" spans="1:38" s="28" customFormat="1" ht="14.25">
      <c r="A14" s="36">
        <v>11103955</v>
      </c>
      <c r="B14" s="30" t="s">
        <v>30</v>
      </c>
      <c r="C14" s="31">
        <v>1</v>
      </c>
      <c r="D14" s="29">
        <v>82</v>
      </c>
      <c r="E14" s="29">
        <v>51</v>
      </c>
      <c r="F14" s="29">
        <v>87</v>
      </c>
      <c r="G14" s="29">
        <v>66</v>
      </c>
      <c r="H14" s="27">
        <f t="shared" si="1"/>
        <v>286</v>
      </c>
      <c r="I14" s="52">
        <f t="shared" si="2"/>
        <v>71.5</v>
      </c>
      <c r="J14" s="29">
        <v>87</v>
      </c>
      <c r="K14" s="29">
        <v>93</v>
      </c>
      <c r="L14" s="29">
        <v>68</v>
      </c>
      <c r="M14" s="29">
        <v>47</v>
      </c>
      <c r="N14" s="27">
        <f t="shared" si="3"/>
        <v>295</v>
      </c>
      <c r="O14" s="27">
        <f t="shared" si="4"/>
        <v>73.75</v>
      </c>
      <c r="P14" s="29">
        <v>44</v>
      </c>
      <c r="Q14" s="29">
        <v>35</v>
      </c>
      <c r="R14" s="29">
        <v>44</v>
      </c>
      <c r="S14" s="29">
        <v>76</v>
      </c>
      <c r="T14" s="27">
        <f t="shared" si="5"/>
        <v>199</v>
      </c>
      <c r="U14" s="27">
        <f t="shared" si="6"/>
        <v>49.75</v>
      </c>
      <c r="V14" s="29">
        <v>91</v>
      </c>
      <c r="W14" s="29">
        <v>66</v>
      </c>
      <c r="X14" s="29">
        <v>41</v>
      </c>
      <c r="Y14" s="29">
        <v>79</v>
      </c>
      <c r="Z14" s="27">
        <f t="shared" si="7"/>
        <v>277</v>
      </c>
      <c r="AA14" s="27">
        <f t="shared" si="8"/>
        <v>69.25</v>
      </c>
      <c r="AB14" s="29">
        <v>60</v>
      </c>
      <c r="AC14" s="29">
        <v>57</v>
      </c>
      <c r="AD14" s="29">
        <v>73</v>
      </c>
      <c r="AE14" s="29">
        <v>91</v>
      </c>
      <c r="AF14" s="27">
        <f t="shared" si="9"/>
        <v>281</v>
      </c>
      <c r="AG14" s="39">
        <f t="shared" si="10"/>
        <v>70.25</v>
      </c>
      <c r="AH14" s="32"/>
      <c r="AI14" s="52">
        <f t="shared" si="0"/>
        <v>68.849999999999994</v>
      </c>
      <c r="AJ14" s="28">
        <f>ROWS($C$4:C14)</f>
        <v>11</v>
      </c>
      <c r="AK14" s="28" t="str">
        <f>IF($AJ$1=Table5[[#This Row],[Column3]],AJ14,"")</f>
        <v/>
      </c>
      <c r="AL14" s="28">
        <f>IFERROR(SMALL($AK$2:$AK$903,ROWS($AK$4:AK14)),"")</f>
        <v>561</v>
      </c>
    </row>
    <row r="15" spans="1:38" s="28" customFormat="1" ht="14.25">
      <c r="A15" s="36">
        <v>11104438</v>
      </c>
      <c r="B15" s="30" t="s">
        <v>32</v>
      </c>
      <c r="C15" s="31">
        <v>1</v>
      </c>
      <c r="D15" s="29">
        <v>60</v>
      </c>
      <c r="E15" s="29">
        <v>46</v>
      </c>
      <c r="F15" s="29">
        <v>78</v>
      </c>
      <c r="G15" s="29">
        <v>95</v>
      </c>
      <c r="H15" s="27">
        <f t="shared" si="1"/>
        <v>279</v>
      </c>
      <c r="I15" s="52">
        <f t="shared" si="2"/>
        <v>69.75</v>
      </c>
      <c r="J15" s="29">
        <v>46</v>
      </c>
      <c r="K15" s="29">
        <v>94</v>
      </c>
      <c r="L15" s="29">
        <v>54</v>
      </c>
      <c r="M15" s="29">
        <v>50</v>
      </c>
      <c r="N15" s="27">
        <f t="shared" si="3"/>
        <v>244</v>
      </c>
      <c r="O15" s="27">
        <f t="shared" si="4"/>
        <v>61</v>
      </c>
      <c r="P15" s="29">
        <v>35</v>
      </c>
      <c r="Q15" s="29">
        <v>44</v>
      </c>
      <c r="R15" s="29">
        <v>72</v>
      </c>
      <c r="S15" s="29">
        <v>88</v>
      </c>
      <c r="T15" s="27">
        <f t="shared" si="5"/>
        <v>239</v>
      </c>
      <c r="U15" s="27">
        <f t="shared" si="6"/>
        <v>59.75</v>
      </c>
      <c r="V15" s="29">
        <v>79</v>
      </c>
      <c r="W15" s="29">
        <v>86</v>
      </c>
      <c r="X15" s="29">
        <v>72</v>
      </c>
      <c r="Y15" s="29">
        <v>56</v>
      </c>
      <c r="Z15" s="27">
        <f t="shared" si="7"/>
        <v>293</v>
      </c>
      <c r="AA15" s="27">
        <f t="shared" si="8"/>
        <v>73.25</v>
      </c>
      <c r="AB15" s="29">
        <v>97</v>
      </c>
      <c r="AC15" s="29">
        <v>90</v>
      </c>
      <c r="AD15" s="29">
        <v>99</v>
      </c>
      <c r="AE15" s="29">
        <v>36</v>
      </c>
      <c r="AF15" s="27">
        <f t="shared" si="9"/>
        <v>322</v>
      </c>
      <c r="AG15" s="39">
        <f t="shared" si="10"/>
        <v>80.5</v>
      </c>
      <c r="AH15" s="32"/>
      <c r="AI15" s="52">
        <f t="shared" si="0"/>
        <v>69.650000000000006</v>
      </c>
      <c r="AJ15" s="28">
        <f>ROWS($C$4:C15)</f>
        <v>12</v>
      </c>
      <c r="AK15" s="28" t="str">
        <f>IF($AJ$1=Table5[[#This Row],[Column3]],AJ15,"")</f>
        <v/>
      </c>
      <c r="AL15" s="28">
        <f>IFERROR(SMALL($AK$2:$AK$903,ROWS($AK$4:AK15)),"")</f>
        <v>562</v>
      </c>
    </row>
    <row r="16" spans="1:38" s="28" customFormat="1" ht="14.25">
      <c r="A16" s="36">
        <v>11101293</v>
      </c>
      <c r="B16" s="30" t="s">
        <v>34</v>
      </c>
      <c r="C16" s="31">
        <v>1</v>
      </c>
      <c r="D16" s="29">
        <v>55</v>
      </c>
      <c r="E16" s="29">
        <v>41</v>
      </c>
      <c r="F16" s="29">
        <v>72</v>
      </c>
      <c r="G16" s="29">
        <v>94</v>
      </c>
      <c r="H16" s="27">
        <f t="shared" si="1"/>
        <v>262</v>
      </c>
      <c r="I16" s="52">
        <f t="shared" si="2"/>
        <v>65.5</v>
      </c>
      <c r="J16" s="29">
        <v>70</v>
      </c>
      <c r="K16" s="29">
        <v>51</v>
      </c>
      <c r="L16" s="29">
        <v>79</v>
      </c>
      <c r="M16" s="29">
        <v>95</v>
      </c>
      <c r="N16" s="27">
        <f t="shared" si="3"/>
        <v>295</v>
      </c>
      <c r="O16" s="27">
        <f t="shared" si="4"/>
        <v>73.75</v>
      </c>
      <c r="P16" s="29">
        <v>62</v>
      </c>
      <c r="Q16" s="29">
        <v>66</v>
      </c>
      <c r="R16" s="29">
        <v>89</v>
      </c>
      <c r="S16" s="29">
        <v>81</v>
      </c>
      <c r="T16" s="27">
        <f t="shared" si="5"/>
        <v>298</v>
      </c>
      <c r="U16" s="27">
        <f t="shared" si="6"/>
        <v>74.5</v>
      </c>
      <c r="V16" s="29">
        <v>71</v>
      </c>
      <c r="W16" s="29">
        <v>61</v>
      </c>
      <c r="X16" s="29">
        <v>86</v>
      </c>
      <c r="Y16" s="29">
        <v>56</v>
      </c>
      <c r="Z16" s="27">
        <f t="shared" si="7"/>
        <v>274</v>
      </c>
      <c r="AA16" s="27">
        <f t="shared" si="8"/>
        <v>68.5</v>
      </c>
      <c r="AB16" s="29">
        <v>75</v>
      </c>
      <c r="AC16" s="29">
        <v>94</v>
      </c>
      <c r="AD16" s="29">
        <v>37</v>
      </c>
      <c r="AE16" s="29">
        <v>58</v>
      </c>
      <c r="AF16" s="27">
        <f t="shared" si="9"/>
        <v>264</v>
      </c>
      <c r="AG16" s="39">
        <f t="shared" si="10"/>
        <v>66</v>
      </c>
      <c r="AH16" s="32"/>
      <c r="AI16" s="52">
        <f t="shared" si="0"/>
        <v>62.8</v>
      </c>
      <c r="AJ16" s="28">
        <f>ROWS($C$4:C16)</f>
        <v>13</v>
      </c>
      <c r="AK16" s="28" t="str">
        <f>IF($AJ$1=Table5[[#This Row],[Column3]],AJ16,"")</f>
        <v/>
      </c>
      <c r="AL16" s="28">
        <f>IFERROR(SMALL($AK$2:$AK$903,ROWS($AK$4:AK16)),"")</f>
        <v>563</v>
      </c>
    </row>
    <row r="17" spans="1:38" s="28" customFormat="1" ht="14.25">
      <c r="A17" s="36">
        <v>11101182</v>
      </c>
      <c r="B17" s="30" t="s">
        <v>36</v>
      </c>
      <c r="C17" s="31">
        <v>1</v>
      </c>
      <c r="D17" s="29">
        <v>57</v>
      </c>
      <c r="E17" s="29">
        <v>70</v>
      </c>
      <c r="F17" s="29">
        <v>42</v>
      </c>
      <c r="G17" s="29">
        <v>82</v>
      </c>
      <c r="H17" s="27">
        <f t="shared" si="1"/>
        <v>251</v>
      </c>
      <c r="I17" s="52">
        <f t="shared" si="2"/>
        <v>62.75</v>
      </c>
      <c r="J17" s="29">
        <v>46</v>
      </c>
      <c r="K17" s="29">
        <v>65</v>
      </c>
      <c r="L17" s="29">
        <v>42</v>
      </c>
      <c r="M17" s="29">
        <v>67</v>
      </c>
      <c r="N17" s="27">
        <f t="shared" si="3"/>
        <v>220</v>
      </c>
      <c r="O17" s="27">
        <f t="shared" si="4"/>
        <v>55</v>
      </c>
      <c r="P17" s="29">
        <v>70</v>
      </c>
      <c r="Q17" s="29">
        <v>52</v>
      </c>
      <c r="R17" s="29">
        <v>42</v>
      </c>
      <c r="S17" s="29">
        <v>89</v>
      </c>
      <c r="T17" s="27">
        <f t="shared" si="5"/>
        <v>253</v>
      </c>
      <c r="U17" s="27">
        <f t="shared" si="6"/>
        <v>63.25</v>
      </c>
      <c r="V17" s="29">
        <v>41</v>
      </c>
      <c r="W17" s="29">
        <v>83</v>
      </c>
      <c r="X17" s="29">
        <v>48</v>
      </c>
      <c r="Y17" s="29">
        <v>39</v>
      </c>
      <c r="Z17" s="27">
        <f t="shared" si="7"/>
        <v>211</v>
      </c>
      <c r="AA17" s="27">
        <f t="shared" si="8"/>
        <v>52.75</v>
      </c>
      <c r="AB17" s="29">
        <v>95</v>
      </c>
      <c r="AC17" s="29">
        <v>95</v>
      </c>
      <c r="AD17" s="29">
        <v>35</v>
      </c>
      <c r="AE17" s="29">
        <v>96</v>
      </c>
      <c r="AF17" s="27">
        <f t="shared" si="9"/>
        <v>321</v>
      </c>
      <c r="AG17" s="39">
        <f t="shared" si="10"/>
        <v>80.25</v>
      </c>
      <c r="AH17" s="32"/>
      <c r="AI17" s="52">
        <f t="shared" si="0"/>
        <v>65.55</v>
      </c>
      <c r="AJ17" s="28">
        <f>ROWS($C$4:C17)</f>
        <v>14</v>
      </c>
      <c r="AK17" s="28" t="str">
        <f>IF($AJ$1=Table5[[#This Row],[Column3]],AJ17,"")</f>
        <v/>
      </c>
      <c r="AL17" s="28">
        <f>IFERROR(SMALL($AK$2:$AK$903,ROWS($AK$4:AK17)),"")</f>
        <v>564</v>
      </c>
    </row>
    <row r="18" spans="1:38" s="28" customFormat="1" ht="14.25">
      <c r="A18" s="36">
        <v>11108170</v>
      </c>
      <c r="B18" s="30" t="s">
        <v>38</v>
      </c>
      <c r="C18" s="31">
        <v>1</v>
      </c>
      <c r="D18" s="29">
        <v>69</v>
      </c>
      <c r="E18" s="29">
        <v>66</v>
      </c>
      <c r="F18" s="29">
        <v>53</v>
      </c>
      <c r="G18" s="29">
        <v>71</v>
      </c>
      <c r="H18" s="27">
        <f t="shared" si="1"/>
        <v>259</v>
      </c>
      <c r="I18" s="52">
        <f t="shared" si="2"/>
        <v>64.75</v>
      </c>
      <c r="J18" s="29">
        <v>54</v>
      </c>
      <c r="K18" s="29">
        <v>96</v>
      </c>
      <c r="L18" s="29">
        <v>71</v>
      </c>
      <c r="M18" s="29">
        <v>37</v>
      </c>
      <c r="N18" s="27">
        <f t="shared" si="3"/>
        <v>258</v>
      </c>
      <c r="O18" s="27">
        <f t="shared" si="4"/>
        <v>64.5</v>
      </c>
      <c r="P18" s="29">
        <v>57</v>
      </c>
      <c r="Q18" s="29">
        <v>71</v>
      </c>
      <c r="R18" s="29">
        <v>97</v>
      </c>
      <c r="S18" s="29">
        <v>44</v>
      </c>
      <c r="T18" s="27">
        <f t="shared" si="5"/>
        <v>269</v>
      </c>
      <c r="U18" s="27">
        <f t="shared" si="6"/>
        <v>67.25</v>
      </c>
      <c r="V18" s="29">
        <v>49</v>
      </c>
      <c r="W18" s="29">
        <v>83</v>
      </c>
      <c r="X18" s="29">
        <v>80</v>
      </c>
      <c r="Y18" s="29">
        <v>36</v>
      </c>
      <c r="Z18" s="27">
        <f t="shared" si="7"/>
        <v>248</v>
      </c>
      <c r="AA18" s="27">
        <f t="shared" si="8"/>
        <v>62</v>
      </c>
      <c r="AB18" s="29">
        <v>99</v>
      </c>
      <c r="AC18" s="29">
        <v>60</v>
      </c>
      <c r="AD18" s="29">
        <v>65</v>
      </c>
      <c r="AE18" s="29">
        <v>53</v>
      </c>
      <c r="AF18" s="27">
        <f t="shared" si="9"/>
        <v>277</v>
      </c>
      <c r="AG18" s="39">
        <f t="shared" si="10"/>
        <v>69.25</v>
      </c>
      <c r="AH18" s="32"/>
      <c r="AI18" s="52">
        <f t="shared" si="0"/>
        <v>67.349999999999994</v>
      </c>
      <c r="AJ18" s="28">
        <f>ROWS($C$4:C18)</f>
        <v>15</v>
      </c>
      <c r="AK18" s="28" t="str">
        <f>IF($AJ$1=Table5[[#This Row],[Column3]],AJ18,"")</f>
        <v/>
      </c>
      <c r="AL18" s="28">
        <f>IFERROR(SMALL($AK$2:$AK$903,ROWS($AK$4:AK18)),"")</f>
        <v>565</v>
      </c>
    </row>
    <row r="19" spans="1:38" s="28" customFormat="1" ht="14.25">
      <c r="A19" s="36">
        <v>11101866</v>
      </c>
      <c r="B19" s="30" t="s">
        <v>40</v>
      </c>
      <c r="C19" s="31">
        <v>1</v>
      </c>
      <c r="D19" s="29">
        <v>91</v>
      </c>
      <c r="E19" s="29">
        <v>40</v>
      </c>
      <c r="F19" s="29">
        <v>60</v>
      </c>
      <c r="G19" s="29">
        <v>60</v>
      </c>
      <c r="H19" s="27">
        <f t="shared" si="1"/>
        <v>251</v>
      </c>
      <c r="I19" s="52">
        <f t="shared" si="2"/>
        <v>62.75</v>
      </c>
      <c r="J19" s="29">
        <v>46</v>
      </c>
      <c r="K19" s="29">
        <v>91</v>
      </c>
      <c r="L19" s="29">
        <v>64</v>
      </c>
      <c r="M19" s="29">
        <v>45</v>
      </c>
      <c r="N19" s="27">
        <f t="shared" si="3"/>
        <v>246</v>
      </c>
      <c r="O19" s="27">
        <f t="shared" si="4"/>
        <v>61.5</v>
      </c>
      <c r="P19" s="29">
        <v>71</v>
      </c>
      <c r="Q19" s="29">
        <v>66</v>
      </c>
      <c r="R19" s="29">
        <v>77</v>
      </c>
      <c r="S19" s="29">
        <v>50</v>
      </c>
      <c r="T19" s="27">
        <f t="shared" si="5"/>
        <v>264</v>
      </c>
      <c r="U19" s="27">
        <f t="shared" si="6"/>
        <v>66</v>
      </c>
      <c r="V19" s="29">
        <v>83</v>
      </c>
      <c r="W19" s="29">
        <v>54</v>
      </c>
      <c r="X19" s="29">
        <v>93</v>
      </c>
      <c r="Y19" s="29">
        <v>38</v>
      </c>
      <c r="Z19" s="27">
        <f t="shared" si="7"/>
        <v>268</v>
      </c>
      <c r="AA19" s="27">
        <f t="shared" si="8"/>
        <v>67</v>
      </c>
      <c r="AB19" s="29">
        <v>62</v>
      </c>
      <c r="AC19" s="29">
        <v>84</v>
      </c>
      <c r="AD19" s="29">
        <v>92</v>
      </c>
      <c r="AE19" s="29">
        <v>80</v>
      </c>
      <c r="AF19" s="27">
        <f t="shared" si="9"/>
        <v>318</v>
      </c>
      <c r="AG19" s="39">
        <f t="shared" si="10"/>
        <v>79.5</v>
      </c>
      <c r="AH19" s="32"/>
      <c r="AI19" s="52">
        <f t="shared" si="0"/>
        <v>70</v>
      </c>
      <c r="AJ19" s="28">
        <f>ROWS($C$4:C19)</f>
        <v>16</v>
      </c>
      <c r="AK19" s="28" t="str">
        <f>IF($AJ$1=Table5[[#This Row],[Column3]],AJ19,"")</f>
        <v/>
      </c>
      <c r="AL19" s="28">
        <f>IFERROR(SMALL($AK$2:$AK$903,ROWS($AK$4:AK19)),"")</f>
        <v>566</v>
      </c>
    </row>
    <row r="20" spans="1:38" s="28" customFormat="1" ht="14.25">
      <c r="A20" s="36">
        <v>11102134</v>
      </c>
      <c r="B20" s="30" t="s">
        <v>42</v>
      </c>
      <c r="C20" s="31">
        <v>1</v>
      </c>
      <c r="D20" s="29">
        <v>81</v>
      </c>
      <c r="E20" s="29">
        <v>64</v>
      </c>
      <c r="F20" s="29">
        <v>64</v>
      </c>
      <c r="G20" s="29">
        <v>76</v>
      </c>
      <c r="H20" s="27">
        <f t="shared" si="1"/>
        <v>285</v>
      </c>
      <c r="I20" s="52">
        <f t="shared" si="2"/>
        <v>71.25</v>
      </c>
      <c r="J20" s="29">
        <v>67</v>
      </c>
      <c r="K20" s="29">
        <v>43</v>
      </c>
      <c r="L20" s="29">
        <v>67</v>
      </c>
      <c r="M20" s="29">
        <v>58</v>
      </c>
      <c r="N20" s="27">
        <f t="shared" si="3"/>
        <v>235</v>
      </c>
      <c r="O20" s="27">
        <f t="shared" si="4"/>
        <v>58.75</v>
      </c>
      <c r="P20" s="29">
        <v>53</v>
      </c>
      <c r="Q20" s="29">
        <v>65</v>
      </c>
      <c r="R20" s="29">
        <v>78</v>
      </c>
      <c r="S20" s="29">
        <v>43</v>
      </c>
      <c r="T20" s="27">
        <f t="shared" si="5"/>
        <v>239</v>
      </c>
      <c r="U20" s="27">
        <f t="shared" si="6"/>
        <v>59.75</v>
      </c>
      <c r="V20" s="29">
        <v>69</v>
      </c>
      <c r="W20" s="29">
        <v>90</v>
      </c>
      <c r="X20" s="29">
        <v>63</v>
      </c>
      <c r="Y20" s="29">
        <v>83</v>
      </c>
      <c r="Z20" s="27">
        <f t="shared" si="7"/>
        <v>305</v>
      </c>
      <c r="AA20" s="27">
        <f t="shared" si="8"/>
        <v>76.25</v>
      </c>
      <c r="AB20" s="29">
        <v>85</v>
      </c>
      <c r="AC20" s="29">
        <v>80</v>
      </c>
      <c r="AD20" s="29">
        <v>72</v>
      </c>
      <c r="AE20" s="29">
        <v>99</v>
      </c>
      <c r="AF20" s="27">
        <f t="shared" si="9"/>
        <v>336</v>
      </c>
      <c r="AG20" s="39">
        <f t="shared" si="10"/>
        <v>84</v>
      </c>
      <c r="AH20" s="32"/>
      <c r="AI20" s="52">
        <f t="shared" si="0"/>
        <v>57.2</v>
      </c>
      <c r="AJ20" s="28">
        <f>ROWS($C$4:C20)</f>
        <v>17</v>
      </c>
      <c r="AK20" s="28" t="str">
        <f>IF($AJ$1=Table5[[#This Row],[Column3]],AJ20,"")</f>
        <v/>
      </c>
      <c r="AL20" s="28">
        <f>IFERROR(SMALL($AK$2:$AK$903,ROWS($AK$4:AK20)),"")</f>
        <v>567</v>
      </c>
    </row>
    <row r="21" spans="1:38" s="28" customFormat="1" ht="14.25">
      <c r="A21" s="36">
        <v>11108006</v>
      </c>
      <c r="B21" s="30" t="s">
        <v>44</v>
      </c>
      <c r="C21" s="31">
        <v>1</v>
      </c>
      <c r="D21" s="29">
        <v>89</v>
      </c>
      <c r="E21" s="29">
        <v>55</v>
      </c>
      <c r="F21" s="29">
        <v>49</v>
      </c>
      <c r="G21" s="29">
        <v>40</v>
      </c>
      <c r="H21" s="27">
        <f t="shared" si="1"/>
        <v>233</v>
      </c>
      <c r="I21" s="52">
        <f t="shared" si="2"/>
        <v>58.25</v>
      </c>
      <c r="J21" s="29">
        <v>69</v>
      </c>
      <c r="K21" s="29">
        <v>38</v>
      </c>
      <c r="L21" s="29">
        <v>92</v>
      </c>
      <c r="M21" s="29">
        <v>40</v>
      </c>
      <c r="N21" s="27">
        <f t="shared" si="3"/>
        <v>239</v>
      </c>
      <c r="O21" s="27">
        <f t="shared" si="4"/>
        <v>59.75</v>
      </c>
      <c r="P21" s="29">
        <v>77</v>
      </c>
      <c r="Q21" s="29">
        <v>41</v>
      </c>
      <c r="R21" s="29">
        <v>38</v>
      </c>
      <c r="S21" s="29">
        <v>37</v>
      </c>
      <c r="T21" s="27">
        <f t="shared" si="5"/>
        <v>193</v>
      </c>
      <c r="U21" s="27">
        <f t="shared" si="6"/>
        <v>48.25</v>
      </c>
      <c r="V21" s="29">
        <v>55</v>
      </c>
      <c r="W21" s="29">
        <v>46</v>
      </c>
      <c r="X21" s="29">
        <v>95</v>
      </c>
      <c r="Y21" s="29">
        <v>41</v>
      </c>
      <c r="Z21" s="27">
        <f t="shared" si="7"/>
        <v>237</v>
      </c>
      <c r="AA21" s="27">
        <f t="shared" si="8"/>
        <v>59.25</v>
      </c>
      <c r="AB21" s="29">
        <v>70</v>
      </c>
      <c r="AC21" s="29">
        <v>57</v>
      </c>
      <c r="AD21" s="29">
        <v>59</v>
      </c>
      <c r="AE21" s="29">
        <v>56</v>
      </c>
      <c r="AF21" s="27">
        <f t="shared" si="9"/>
        <v>242</v>
      </c>
      <c r="AG21" s="39">
        <f t="shared" si="10"/>
        <v>60.5</v>
      </c>
      <c r="AH21" s="32"/>
      <c r="AI21" s="52">
        <f t="shared" si="0"/>
        <v>63.15</v>
      </c>
      <c r="AJ21" s="28">
        <f>ROWS($C$4:C21)</f>
        <v>18</v>
      </c>
      <c r="AK21" s="28" t="str">
        <f>IF($AJ$1=Table5[[#This Row],[Column3]],AJ21,"")</f>
        <v/>
      </c>
      <c r="AL21" s="28">
        <f>IFERROR(SMALL($AK$2:$AK$903,ROWS($AK$4:AK21)),"")</f>
        <v>568</v>
      </c>
    </row>
    <row r="22" spans="1:38" s="28" customFormat="1" ht="14.25">
      <c r="A22" s="36">
        <v>11104011</v>
      </c>
      <c r="B22" s="30" t="s">
        <v>46</v>
      </c>
      <c r="C22" s="31">
        <v>1</v>
      </c>
      <c r="D22" s="29">
        <v>72</v>
      </c>
      <c r="E22" s="29">
        <v>43</v>
      </c>
      <c r="F22" s="29">
        <v>53</v>
      </c>
      <c r="G22" s="29">
        <v>44</v>
      </c>
      <c r="H22" s="27">
        <f t="shared" si="1"/>
        <v>212</v>
      </c>
      <c r="I22" s="52">
        <f t="shared" si="2"/>
        <v>53</v>
      </c>
      <c r="J22" s="29">
        <v>47</v>
      </c>
      <c r="K22" s="29">
        <v>80</v>
      </c>
      <c r="L22" s="29">
        <v>45</v>
      </c>
      <c r="M22" s="29">
        <v>73</v>
      </c>
      <c r="N22" s="27">
        <f t="shared" si="3"/>
        <v>245</v>
      </c>
      <c r="O22" s="27">
        <f t="shared" si="4"/>
        <v>61.25</v>
      </c>
      <c r="P22" s="29">
        <v>51</v>
      </c>
      <c r="Q22" s="29">
        <v>42</v>
      </c>
      <c r="R22" s="29">
        <v>44</v>
      </c>
      <c r="S22" s="29">
        <v>84</v>
      </c>
      <c r="T22" s="27">
        <f t="shared" si="5"/>
        <v>221</v>
      </c>
      <c r="U22" s="27">
        <f t="shared" si="6"/>
        <v>55.25</v>
      </c>
      <c r="V22" s="29">
        <v>87</v>
      </c>
      <c r="W22" s="29">
        <v>53</v>
      </c>
      <c r="X22" s="29">
        <v>89</v>
      </c>
      <c r="Y22" s="29">
        <v>81</v>
      </c>
      <c r="Z22" s="27">
        <f t="shared" si="7"/>
        <v>310</v>
      </c>
      <c r="AA22" s="27">
        <f t="shared" si="8"/>
        <v>77.5</v>
      </c>
      <c r="AB22" s="29">
        <v>37</v>
      </c>
      <c r="AC22" s="29">
        <v>73</v>
      </c>
      <c r="AD22" s="29">
        <v>91</v>
      </c>
      <c r="AE22" s="29">
        <v>74</v>
      </c>
      <c r="AF22" s="27">
        <f t="shared" si="9"/>
        <v>275</v>
      </c>
      <c r="AG22" s="39">
        <f t="shared" si="10"/>
        <v>68.75</v>
      </c>
      <c r="AH22" s="32"/>
      <c r="AI22" s="52">
        <f t="shared" si="0"/>
        <v>68.2</v>
      </c>
      <c r="AJ22" s="28">
        <f>ROWS($C$4:C22)</f>
        <v>19</v>
      </c>
      <c r="AK22" s="28" t="str">
        <f>IF($AJ$1=Table5[[#This Row],[Column3]],AJ22,"")</f>
        <v/>
      </c>
      <c r="AL22" s="28">
        <f>IFERROR(SMALL($AK$2:$AK$903,ROWS($AK$4:AK22)),"")</f>
        <v>569</v>
      </c>
    </row>
    <row r="23" spans="1:38" s="28" customFormat="1" ht="14.25">
      <c r="A23" s="36">
        <v>11105853</v>
      </c>
      <c r="B23" s="30" t="s">
        <v>48</v>
      </c>
      <c r="C23" s="31">
        <v>1</v>
      </c>
      <c r="D23" s="29">
        <v>83</v>
      </c>
      <c r="E23" s="29">
        <v>71</v>
      </c>
      <c r="F23" s="29">
        <v>53</v>
      </c>
      <c r="G23" s="29">
        <v>74</v>
      </c>
      <c r="H23" s="27">
        <f t="shared" si="1"/>
        <v>281</v>
      </c>
      <c r="I23" s="52">
        <f t="shared" si="2"/>
        <v>70.25</v>
      </c>
      <c r="J23" s="29">
        <v>87</v>
      </c>
      <c r="K23" s="29">
        <v>83</v>
      </c>
      <c r="L23" s="29">
        <v>66</v>
      </c>
      <c r="M23" s="29">
        <v>82</v>
      </c>
      <c r="N23" s="27">
        <f t="shared" si="3"/>
        <v>318</v>
      </c>
      <c r="O23" s="27">
        <f t="shared" si="4"/>
        <v>79.5</v>
      </c>
      <c r="P23" s="29">
        <v>35</v>
      </c>
      <c r="Q23" s="29">
        <v>89</v>
      </c>
      <c r="R23" s="29">
        <v>57</v>
      </c>
      <c r="S23" s="29">
        <v>83</v>
      </c>
      <c r="T23" s="27">
        <f t="shared" si="5"/>
        <v>264</v>
      </c>
      <c r="U23" s="27">
        <f t="shared" si="6"/>
        <v>66</v>
      </c>
      <c r="V23" s="29">
        <v>84</v>
      </c>
      <c r="W23" s="29">
        <v>51</v>
      </c>
      <c r="X23" s="29">
        <v>55</v>
      </c>
      <c r="Y23" s="29">
        <v>54</v>
      </c>
      <c r="Z23" s="27">
        <f t="shared" si="7"/>
        <v>244</v>
      </c>
      <c r="AA23" s="27">
        <f t="shared" si="8"/>
        <v>61</v>
      </c>
      <c r="AB23" s="29">
        <v>57</v>
      </c>
      <c r="AC23" s="29">
        <v>74</v>
      </c>
      <c r="AD23" s="29">
        <v>78</v>
      </c>
      <c r="AE23" s="29">
        <v>48</v>
      </c>
      <c r="AF23" s="27">
        <f t="shared" si="9"/>
        <v>257</v>
      </c>
      <c r="AG23" s="39">
        <f t="shared" si="10"/>
        <v>64.25</v>
      </c>
      <c r="AH23" s="32"/>
      <c r="AI23" s="52">
        <f t="shared" si="0"/>
        <v>70.55</v>
      </c>
      <c r="AJ23" s="28">
        <f>ROWS($C$4:C23)</f>
        <v>20</v>
      </c>
      <c r="AK23" s="28" t="str">
        <f>IF($AJ$1=Table5[[#This Row],[Column3]],AJ23,"")</f>
        <v/>
      </c>
      <c r="AL23" s="28">
        <f>IFERROR(SMALL($AK$2:$AK$903,ROWS($AK$4:AK23)),"")</f>
        <v>570</v>
      </c>
    </row>
    <row r="24" spans="1:38" s="28" customFormat="1" ht="14.25">
      <c r="A24" s="36">
        <v>11106556</v>
      </c>
      <c r="B24" s="30" t="s">
        <v>50</v>
      </c>
      <c r="C24" s="31">
        <v>1</v>
      </c>
      <c r="D24" s="29">
        <v>62</v>
      </c>
      <c r="E24" s="29">
        <v>59</v>
      </c>
      <c r="F24" s="29">
        <v>36</v>
      </c>
      <c r="G24" s="29">
        <v>64</v>
      </c>
      <c r="H24" s="27">
        <f t="shared" si="1"/>
        <v>221</v>
      </c>
      <c r="I24" s="52">
        <f t="shared" si="2"/>
        <v>55.25</v>
      </c>
      <c r="J24" s="29">
        <v>51</v>
      </c>
      <c r="K24" s="29">
        <v>59</v>
      </c>
      <c r="L24" s="29">
        <v>93</v>
      </c>
      <c r="M24" s="29">
        <v>88</v>
      </c>
      <c r="N24" s="27">
        <f t="shared" si="3"/>
        <v>291</v>
      </c>
      <c r="O24" s="27">
        <f t="shared" si="4"/>
        <v>72.75</v>
      </c>
      <c r="P24" s="29">
        <v>38</v>
      </c>
      <c r="Q24" s="29">
        <v>71</v>
      </c>
      <c r="R24" s="29">
        <v>45</v>
      </c>
      <c r="S24" s="29">
        <v>92</v>
      </c>
      <c r="T24" s="27">
        <f t="shared" si="5"/>
        <v>246</v>
      </c>
      <c r="U24" s="27">
        <f t="shared" si="6"/>
        <v>61.5</v>
      </c>
      <c r="V24" s="29">
        <v>93</v>
      </c>
      <c r="W24" s="29">
        <v>99</v>
      </c>
      <c r="X24" s="29">
        <v>58</v>
      </c>
      <c r="Y24" s="29">
        <v>95</v>
      </c>
      <c r="Z24" s="27">
        <f t="shared" si="7"/>
        <v>345</v>
      </c>
      <c r="AA24" s="27">
        <f t="shared" si="8"/>
        <v>86.25</v>
      </c>
      <c r="AB24" s="29">
        <v>56</v>
      </c>
      <c r="AC24" s="29">
        <v>87</v>
      </c>
      <c r="AD24" s="29">
        <v>92</v>
      </c>
      <c r="AE24" s="29">
        <v>73</v>
      </c>
      <c r="AF24" s="27">
        <f t="shared" si="9"/>
        <v>308</v>
      </c>
      <c r="AG24" s="39">
        <f t="shared" si="10"/>
        <v>77</v>
      </c>
      <c r="AH24" s="32"/>
      <c r="AI24" s="52">
        <f t="shared" si="0"/>
        <v>63.3</v>
      </c>
      <c r="AJ24" s="28">
        <f>ROWS($C$4:C24)</f>
        <v>21</v>
      </c>
      <c r="AK24" s="28" t="str">
        <f>IF($AJ$1=Table5[[#This Row],[Column3]],AJ24,"")</f>
        <v/>
      </c>
      <c r="AL24" s="28">
        <f>IFERROR(SMALL($AK$2:$AK$903,ROWS($AK$4:AK24)),"")</f>
        <v>571</v>
      </c>
    </row>
    <row r="25" spans="1:38" s="28" customFormat="1" ht="14.25">
      <c r="A25" s="36">
        <v>11108195</v>
      </c>
      <c r="B25" s="30" t="s">
        <v>52</v>
      </c>
      <c r="C25" s="31">
        <v>1</v>
      </c>
      <c r="D25" s="29">
        <v>57</v>
      </c>
      <c r="E25" s="29">
        <v>89</v>
      </c>
      <c r="F25" s="29">
        <v>44</v>
      </c>
      <c r="G25" s="29">
        <v>84</v>
      </c>
      <c r="H25" s="27">
        <f t="shared" si="1"/>
        <v>274</v>
      </c>
      <c r="I25" s="52">
        <f t="shared" si="2"/>
        <v>68.5</v>
      </c>
      <c r="J25" s="29">
        <v>85</v>
      </c>
      <c r="K25" s="29">
        <v>52</v>
      </c>
      <c r="L25" s="29">
        <v>75</v>
      </c>
      <c r="M25" s="29">
        <v>89</v>
      </c>
      <c r="N25" s="27">
        <f t="shared" si="3"/>
        <v>301</v>
      </c>
      <c r="O25" s="27">
        <f t="shared" si="4"/>
        <v>75.25</v>
      </c>
      <c r="P25" s="29">
        <v>83</v>
      </c>
      <c r="Q25" s="29">
        <v>83</v>
      </c>
      <c r="R25" s="29">
        <v>38</v>
      </c>
      <c r="S25" s="29">
        <v>64</v>
      </c>
      <c r="T25" s="27">
        <f t="shared" si="5"/>
        <v>268</v>
      </c>
      <c r="U25" s="27">
        <f t="shared" si="6"/>
        <v>67</v>
      </c>
      <c r="V25" s="29">
        <v>52</v>
      </c>
      <c r="W25" s="29">
        <v>49</v>
      </c>
      <c r="X25" s="29">
        <v>36</v>
      </c>
      <c r="Y25" s="29">
        <v>40</v>
      </c>
      <c r="Z25" s="27">
        <f t="shared" si="7"/>
        <v>177</v>
      </c>
      <c r="AA25" s="27">
        <f t="shared" si="8"/>
        <v>44.25</v>
      </c>
      <c r="AB25" s="29">
        <v>75</v>
      </c>
      <c r="AC25" s="29">
        <v>46</v>
      </c>
      <c r="AD25" s="29">
        <v>76</v>
      </c>
      <c r="AE25" s="29">
        <v>49</v>
      </c>
      <c r="AF25" s="27">
        <f t="shared" si="9"/>
        <v>246</v>
      </c>
      <c r="AG25" s="39">
        <f t="shared" si="10"/>
        <v>61.5</v>
      </c>
      <c r="AH25" s="32"/>
      <c r="AI25" s="52">
        <f t="shared" si="0"/>
        <v>68.5</v>
      </c>
      <c r="AJ25" s="28">
        <f>ROWS($C$4:C25)</f>
        <v>22</v>
      </c>
      <c r="AK25" s="28" t="str">
        <f>IF($AJ$1=Table5[[#This Row],[Column3]],AJ25,"")</f>
        <v/>
      </c>
      <c r="AL25" s="28">
        <f>IFERROR(SMALL($AK$2:$AK$903,ROWS($AK$4:AK25)),"")</f>
        <v>572</v>
      </c>
    </row>
    <row r="26" spans="1:38" s="28" customFormat="1" ht="14.25">
      <c r="A26" s="36">
        <v>11108947</v>
      </c>
      <c r="B26" s="30" t="s">
        <v>54</v>
      </c>
      <c r="C26" s="31">
        <v>1</v>
      </c>
      <c r="D26" s="29">
        <v>58</v>
      </c>
      <c r="E26" s="29">
        <v>88</v>
      </c>
      <c r="F26" s="29">
        <v>43</v>
      </c>
      <c r="G26" s="29">
        <v>70</v>
      </c>
      <c r="H26" s="27">
        <f t="shared" si="1"/>
        <v>259</v>
      </c>
      <c r="I26" s="52">
        <f t="shared" si="2"/>
        <v>64.75</v>
      </c>
      <c r="J26" s="29">
        <v>40</v>
      </c>
      <c r="K26" s="29">
        <v>67</v>
      </c>
      <c r="L26" s="29">
        <v>93</v>
      </c>
      <c r="M26" s="29">
        <v>90</v>
      </c>
      <c r="N26" s="27">
        <f t="shared" si="3"/>
        <v>290</v>
      </c>
      <c r="O26" s="27">
        <f t="shared" si="4"/>
        <v>72.5</v>
      </c>
      <c r="P26" s="29">
        <v>75</v>
      </c>
      <c r="Q26" s="29">
        <v>39</v>
      </c>
      <c r="R26" s="29">
        <v>79</v>
      </c>
      <c r="S26" s="29">
        <v>36</v>
      </c>
      <c r="T26" s="27">
        <f t="shared" si="5"/>
        <v>229</v>
      </c>
      <c r="U26" s="27">
        <f t="shared" si="6"/>
        <v>57.25</v>
      </c>
      <c r="V26" s="29">
        <v>60</v>
      </c>
      <c r="W26" s="29">
        <v>40</v>
      </c>
      <c r="X26" s="29">
        <v>83</v>
      </c>
      <c r="Y26" s="29">
        <v>95</v>
      </c>
      <c r="Z26" s="27">
        <f t="shared" si="7"/>
        <v>278</v>
      </c>
      <c r="AA26" s="27">
        <f t="shared" si="8"/>
        <v>69.5</v>
      </c>
      <c r="AB26" s="29">
        <v>69</v>
      </c>
      <c r="AC26" s="29">
        <v>79</v>
      </c>
      <c r="AD26" s="29">
        <v>89</v>
      </c>
      <c r="AE26" s="29">
        <v>77</v>
      </c>
      <c r="AF26" s="27">
        <f t="shared" si="9"/>
        <v>314</v>
      </c>
      <c r="AG26" s="39">
        <f t="shared" si="10"/>
        <v>78.5</v>
      </c>
      <c r="AH26" s="32"/>
      <c r="AI26" s="52">
        <f t="shared" si="0"/>
        <v>73.3</v>
      </c>
      <c r="AJ26" s="28">
        <f>ROWS($C$4:C26)</f>
        <v>23</v>
      </c>
      <c r="AK26" s="28" t="str">
        <f>IF($AJ$1=Table5[[#This Row],[Column3]],AJ26,"")</f>
        <v/>
      </c>
      <c r="AL26" s="28">
        <f>IFERROR(SMALL($AK$2:$AK$903,ROWS($AK$4:AK26)),"")</f>
        <v>573</v>
      </c>
    </row>
    <row r="27" spans="1:38" s="28" customFormat="1" ht="14.25">
      <c r="A27" s="36">
        <v>11106464</v>
      </c>
      <c r="B27" s="30" t="s">
        <v>56</v>
      </c>
      <c r="C27" s="31">
        <v>1</v>
      </c>
      <c r="D27" s="29">
        <v>38</v>
      </c>
      <c r="E27" s="29">
        <v>72</v>
      </c>
      <c r="F27" s="29">
        <v>67</v>
      </c>
      <c r="G27" s="29">
        <v>62</v>
      </c>
      <c r="H27" s="27">
        <f t="shared" si="1"/>
        <v>239</v>
      </c>
      <c r="I27" s="52">
        <f t="shared" si="2"/>
        <v>59.75</v>
      </c>
      <c r="J27" s="29">
        <v>72</v>
      </c>
      <c r="K27" s="29">
        <v>61</v>
      </c>
      <c r="L27" s="29">
        <v>92</v>
      </c>
      <c r="M27" s="29">
        <v>68</v>
      </c>
      <c r="N27" s="27">
        <f t="shared" si="3"/>
        <v>293</v>
      </c>
      <c r="O27" s="27">
        <f t="shared" si="4"/>
        <v>73.25</v>
      </c>
      <c r="P27" s="29">
        <v>78</v>
      </c>
      <c r="Q27" s="29">
        <v>95</v>
      </c>
      <c r="R27" s="29">
        <v>39</v>
      </c>
      <c r="S27" s="29">
        <v>69</v>
      </c>
      <c r="T27" s="27">
        <f t="shared" si="5"/>
        <v>281</v>
      </c>
      <c r="U27" s="27">
        <f t="shared" si="6"/>
        <v>70.25</v>
      </c>
      <c r="V27" s="29">
        <v>73</v>
      </c>
      <c r="W27" s="29">
        <v>92</v>
      </c>
      <c r="X27" s="29">
        <v>91</v>
      </c>
      <c r="Y27" s="29">
        <v>84</v>
      </c>
      <c r="Z27" s="27">
        <f t="shared" si="7"/>
        <v>340</v>
      </c>
      <c r="AA27" s="27">
        <f t="shared" si="8"/>
        <v>85</v>
      </c>
      <c r="AB27" s="29">
        <v>87</v>
      </c>
      <c r="AC27" s="29">
        <v>93</v>
      </c>
      <c r="AD27" s="29">
        <v>38</v>
      </c>
      <c r="AE27" s="29">
        <v>95</v>
      </c>
      <c r="AF27" s="27">
        <f t="shared" si="9"/>
        <v>313</v>
      </c>
      <c r="AG27" s="39">
        <f t="shared" si="10"/>
        <v>78.25</v>
      </c>
      <c r="AH27" s="32"/>
      <c r="AI27" s="52">
        <f t="shared" si="0"/>
        <v>71.55</v>
      </c>
      <c r="AJ27" s="28">
        <f>ROWS($C$4:C27)</f>
        <v>24</v>
      </c>
      <c r="AK27" s="28" t="str">
        <f>IF($AJ$1=Table5[[#This Row],[Column3]],AJ27,"")</f>
        <v/>
      </c>
      <c r="AL27" s="28">
        <f>IFERROR(SMALL($AK$2:$AK$903,ROWS($AK$4:AK27)),"")</f>
        <v>574</v>
      </c>
    </row>
    <row r="28" spans="1:38" s="28" customFormat="1" ht="14.25">
      <c r="A28" s="36">
        <v>11101840</v>
      </c>
      <c r="B28" s="30" t="s">
        <v>58</v>
      </c>
      <c r="C28" s="31">
        <v>1</v>
      </c>
      <c r="D28" s="29">
        <v>40</v>
      </c>
      <c r="E28" s="29">
        <v>84</v>
      </c>
      <c r="F28" s="29">
        <v>96</v>
      </c>
      <c r="G28" s="29">
        <v>66</v>
      </c>
      <c r="H28" s="27">
        <f t="shared" si="1"/>
        <v>286</v>
      </c>
      <c r="I28" s="52">
        <f t="shared" si="2"/>
        <v>71.5</v>
      </c>
      <c r="J28" s="29">
        <v>50</v>
      </c>
      <c r="K28" s="29">
        <v>87</v>
      </c>
      <c r="L28" s="29">
        <v>45</v>
      </c>
      <c r="M28" s="29">
        <v>97</v>
      </c>
      <c r="N28" s="27">
        <f t="shared" si="3"/>
        <v>279</v>
      </c>
      <c r="O28" s="27">
        <f t="shared" si="4"/>
        <v>69.75</v>
      </c>
      <c r="P28" s="29">
        <v>65</v>
      </c>
      <c r="Q28" s="29">
        <v>90</v>
      </c>
      <c r="R28" s="29">
        <v>53</v>
      </c>
      <c r="S28" s="29">
        <v>84</v>
      </c>
      <c r="T28" s="27">
        <f t="shared" si="5"/>
        <v>292</v>
      </c>
      <c r="U28" s="27">
        <f t="shared" si="6"/>
        <v>73</v>
      </c>
      <c r="V28" s="29">
        <v>61</v>
      </c>
      <c r="W28" s="29">
        <v>69</v>
      </c>
      <c r="X28" s="29">
        <v>98</v>
      </c>
      <c r="Y28" s="29">
        <v>66</v>
      </c>
      <c r="Z28" s="27">
        <f t="shared" si="7"/>
        <v>294</v>
      </c>
      <c r="AA28" s="27">
        <f t="shared" si="8"/>
        <v>73.5</v>
      </c>
      <c r="AB28" s="29">
        <v>88</v>
      </c>
      <c r="AC28" s="29">
        <v>49</v>
      </c>
      <c r="AD28" s="29">
        <v>64</v>
      </c>
      <c r="AE28" s="29">
        <v>79</v>
      </c>
      <c r="AF28" s="27">
        <f t="shared" si="9"/>
        <v>280</v>
      </c>
      <c r="AG28" s="39">
        <f t="shared" si="10"/>
        <v>70</v>
      </c>
      <c r="AH28" s="32"/>
      <c r="AI28" s="52">
        <f t="shared" si="0"/>
        <v>68.05</v>
      </c>
      <c r="AJ28" s="28">
        <f>ROWS($C$4:C28)</f>
        <v>25</v>
      </c>
      <c r="AK28" s="28" t="str">
        <f>IF($AJ$1=Table5[[#This Row],[Column3]],AJ28,"")</f>
        <v/>
      </c>
      <c r="AL28" s="28">
        <f>IFERROR(SMALL($AK$2:$AK$903,ROWS($AK$4:AK28)),"")</f>
        <v>575</v>
      </c>
    </row>
    <row r="29" spans="1:38" s="28" customFormat="1" ht="14.25">
      <c r="A29" s="36">
        <v>11102531</v>
      </c>
      <c r="B29" s="30" t="s">
        <v>60</v>
      </c>
      <c r="C29" s="31">
        <v>1</v>
      </c>
      <c r="D29" s="29">
        <v>65</v>
      </c>
      <c r="E29" s="29">
        <v>98</v>
      </c>
      <c r="F29" s="29">
        <v>56</v>
      </c>
      <c r="G29" s="29">
        <v>76</v>
      </c>
      <c r="H29" s="27">
        <f t="shared" si="1"/>
        <v>295</v>
      </c>
      <c r="I29" s="52">
        <f t="shared" si="2"/>
        <v>73.75</v>
      </c>
      <c r="J29" s="29">
        <v>85</v>
      </c>
      <c r="K29" s="29">
        <v>83</v>
      </c>
      <c r="L29" s="29">
        <v>51</v>
      </c>
      <c r="M29" s="29">
        <v>63</v>
      </c>
      <c r="N29" s="27">
        <f t="shared" si="3"/>
        <v>282</v>
      </c>
      <c r="O29" s="27">
        <f t="shared" si="4"/>
        <v>70.5</v>
      </c>
      <c r="P29" s="29">
        <v>89</v>
      </c>
      <c r="Q29" s="29">
        <v>66</v>
      </c>
      <c r="R29" s="29">
        <v>61</v>
      </c>
      <c r="S29" s="29">
        <v>61</v>
      </c>
      <c r="T29" s="27">
        <f t="shared" si="5"/>
        <v>277</v>
      </c>
      <c r="U29" s="27">
        <f t="shared" si="6"/>
        <v>69.25</v>
      </c>
      <c r="V29" s="29">
        <v>80</v>
      </c>
      <c r="W29" s="29">
        <v>35</v>
      </c>
      <c r="X29" s="29">
        <v>47</v>
      </c>
      <c r="Y29" s="29">
        <v>87</v>
      </c>
      <c r="Z29" s="27">
        <f t="shared" si="7"/>
        <v>249</v>
      </c>
      <c r="AA29" s="27">
        <f t="shared" si="8"/>
        <v>62.25</v>
      </c>
      <c r="AB29" s="29">
        <v>56</v>
      </c>
      <c r="AC29" s="29">
        <v>43</v>
      </c>
      <c r="AD29" s="29">
        <v>70</v>
      </c>
      <c r="AE29" s="29">
        <v>89</v>
      </c>
      <c r="AF29" s="27">
        <f t="shared" si="9"/>
        <v>258</v>
      </c>
      <c r="AG29" s="39">
        <f t="shared" si="10"/>
        <v>64.5</v>
      </c>
      <c r="AH29" s="32"/>
      <c r="AI29" s="52">
        <f t="shared" si="0"/>
        <v>70.599999999999994</v>
      </c>
      <c r="AJ29" s="28">
        <f>ROWS($C$4:C29)</f>
        <v>26</v>
      </c>
      <c r="AK29" s="28" t="str">
        <f>IF($AJ$1=Table5[[#This Row],[Column3]],AJ29,"")</f>
        <v/>
      </c>
      <c r="AL29" s="28">
        <f>IFERROR(SMALL($AK$2:$AK$903,ROWS($AK$4:AK29)),"")</f>
        <v>576</v>
      </c>
    </row>
    <row r="30" spans="1:38" s="28" customFormat="1" ht="14.25">
      <c r="A30" s="36">
        <v>11109061</v>
      </c>
      <c r="B30" s="30" t="s">
        <v>62</v>
      </c>
      <c r="C30" s="31">
        <v>1</v>
      </c>
      <c r="D30" s="29">
        <v>87</v>
      </c>
      <c r="E30" s="29">
        <v>51</v>
      </c>
      <c r="F30" s="29">
        <v>60</v>
      </c>
      <c r="G30" s="29">
        <v>44</v>
      </c>
      <c r="H30" s="27">
        <f t="shared" si="1"/>
        <v>242</v>
      </c>
      <c r="I30" s="52">
        <f t="shared" si="2"/>
        <v>60.5</v>
      </c>
      <c r="J30" s="29">
        <v>35</v>
      </c>
      <c r="K30" s="29">
        <v>87</v>
      </c>
      <c r="L30" s="29">
        <v>94</v>
      </c>
      <c r="M30" s="29">
        <v>93</v>
      </c>
      <c r="N30" s="27">
        <f t="shared" si="3"/>
        <v>309</v>
      </c>
      <c r="O30" s="27">
        <f t="shared" si="4"/>
        <v>77.25</v>
      </c>
      <c r="P30" s="29">
        <v>51</v>
      </c>
      <c r="Q30" s="29">
        <v>37</v>
      </c>
      <c r="R30" s="29">
        <v>41</v>
      </c>
      <c r="S30" s="29">
        <v>66</v>
      </c>
      <c r="T30" s="27">
        <f t="shared" si="5"/>
        <v>195</v>
      </c>
      <c r="U30" s="27">
        <f t="shared" si="6"/>
        <v>48.75</v>
      </c>
      <c r="V30" s="29">
        <v>99</v>
      </c>
      <c r="W30" s="29">
        <v>70</v>
      </c>
      <c r="X30" s="29">
        <v>96</v>
      </c>
      <c r="Y30" s="29">
        <v>95</v>
      </c>
      <c r="Z30" s="27">
        <f t="shared" si="7"/>
        <v>360</v>
      </c>
      <c r="AA30" s="27">
        <f t="shared" si="8"/>
        <v>90</v>
      </c>
      <c r="AB30" s="29">
        <v>63</v>
      </c>
      <c r="AC30" s="29">
        <v>83</v>
      </c>
      <c r="AD30" s="29">
        <v>92</v>
      </c>
      <c r="AE30" s="29">
        <v>68</v>
      </c>
      <c r="AF30" s="27">
        <f t="shared" si="9"/>
        <v>306</v>
      </c>
      <c r="AG30" s="39">
        <f t="shared" si="10"/>
        <v>76.5</v>
      </c>
      <c r="AH30" s="32"/>
      <c r="AI30" s="52">
        <f t="shared" si="0"/>
        <v>72.599999999999994</v>
      </c>
      <c r="AJ30" s="28">
        <f>ROWS($C$4:C30)</f>
        <v>27</v>
      </c>
      <c r="AK30" s="28" t="str">
        <f>IF($AJ$1=Table5[[#This Row],[Column3]],AJ30,"")</f>
        <v/>
      </c>
      <c r="AL30" s="28">
        <f>IFERROR(SMALL($AK$2:$AK$903,ROWS($AK$4:AK30)),"")</f>
        <v>577</v>
      </c>
    </row>
    <row r="31" spans="1:38" s="28" customFormat="1" ht="14.25">
      <c r="A31" s="36">
        <v>11106203</v>
      </c>
      <c r="B31" s="30" t="s">
        <v>64</v>
      </c>
      <c r="C31" s="31">
        <v>1</v>
      </c>
      <c r="D31" s="29">
        <v>53</v>
      </c>
      <c r="E31" s="29">
        <v>98</v>
      </c>
      <c r="F31" s="29">
        <v>58</v>
      </c>
      <c r="G31" s="29">
        <v>64</v>
      </c>
      <c r="H31" s="27">
        <f t="shared" si="1"/>
        <v>273</v>
      </c>
      <c r="I31" s="52">
        <f t="shared" si="2"/>
        <v>68.25</v>
      </c>
      <c r="J31" s="29">
        <v>57</v>
      </c>
      <c r="K31" s="29">
        <v>94</v>
      </c>
      <c r="L31" s="29">
        <v>44</v>
      </c>
      <c r="M31" s="29">
        <v>76</v>
      </c>
      <c r="N31" s="27">
        <f t="shared" si="3"/>
        <v>271</v>
      </c>
      <c r="O31" s="27">
        <f t="shared" si="4"/>
        <v>67.75</v>
      </c>
      <c r="P31" s="29">
        <v>76</v>
      </c>
      <c r="Q31" s="29">
        <v>66</v>
      </c>
      <c r="R31" s="29">
        <v>58</v>
      </c>
      <c r="S31" s="29">
        <v>88</v>
      </c>
      <c r="T31" s="27">
        <f t="shared" si="5"/>
        <v>288</v>
      </c>
      <c r="U31" s="27">
        <f t="shared" si="6"/>
        <v>72</v>
      </c>
      <c r="V31" s="29">
        <v>98</v>
      </c>
      <c r="W31" s="29">
        <v>48</v>
      </c>
      <c r="X31" s="29">
        <v>93</v>
      </c>
      <c r="Y31" s="29">
        <v>84</v>
      </c>
      <c r="Z31" s="27">
        <f t="shared" si="7"/>
        <v>323</v>
      </c>
      <c r="AA31" s="27">
        <f t="shared" si="8"/>
        <v>80.75</v>
      </c>
      <c r="AB31" s="29">
        <v>56</v>
      </c>
      <c r="AC31" s="29">
        <v>78</v>
      </c>
      <c r="AD31" s="29">
        <v>86</v>
      </c>
      <c r="AE31" s="29">
        <v>77</v>
      </c>
      <c r="AF31" s="27">
        <f t="shared" si="9"/>
        <v>297</v>
      </c>
      <c r="AG31" s="39">
        <f t="shared" si="10"/>
        <v>74.25</v>
      </c>
      <c r="AH31" s="32"/>
      <c r="AI31" s="52">
        <f t="shared" si="0"/>
        <v>61.55</v>
      </c>
      <c r="AJ31" s="28">
        <f>ROWS($C$4:C31)</f>
        <v>28</v>
      </c>
      <c r="AK31" s="28" t="str">
        <f>IF($AJ$1=Table5[[#This Row],[Column3]],AJ31,"")</f>
        <v/>
      </c>
      <c r="AL31" s="28">
        <f>IFERROR(SMALL($AK$2:$AK$903,ROWS($AK$4:AK31)),"")</f>
        <v>578</v>
      </c>
    </row>
    <row r="32" spans="1:38" s="28" customFormat="1" ht="14.25">
      <c r="A32" s="36">
        <v>11108179</v>
      </c>
      <c r="B32" s="30" t="s">
        <v>66</v>
      </c>
      <c r="C32" s="31">
        <v>1</v>
      </c>
      <c r="D32" s="29">
        <v>97</v>
      </c>
      <c r="E32" s="29">
        <v>53</v>
      </c>
      <c r="F32" s="29">
        <v>55</v>
      </c>
      <c r="G32" s="29">
        <v>86</v>
      </c>
      <c r="H32" s="27">
        <f t="shared" si="1"/>
        <v>291</v>
      </c>
      <c r="I32" s="52">
        <f t="shared" si="2"/>
        <v>72.75</v>
      </c>
      <c r="J32" s="29">
        <v>89</v>
      </c>
      <c r="K32" s="29">
        <v>64</v>
      </c>
      <c r="L32" s="29">
        <v>37</v>
      </c>
      <c r="M32" s="29">
        <v>45</v>
      </c>
      <c r="N32" s="27">
        <f t="shared" si="3"/>
        <v>235</v>
      </c>
      <c r="O32" s="27">
        <f t="shared" si="4"/>
        <v>58.75</v>
      </c>
      <c r="P32" s="29">
        <v>48</v>
      </c>
      <c r="Q32" s="29">
        <v>57</v>
      </c>
      <c r="R32" s="29">
        <v>43</v>
      </c>
      <c r="S32" s="29">
        <v>55</v>
      </c>
      <c r="T32" s="27">
        <f t="shared" si="5"/>
        <v>203</v>
      </c>
      <c r="U32" s="27">
        <f t="shared" si="6"/>
        <v>50.75</v>
      </c>
      <c r="V32" s="29">
        <v>78</v>
      </c>
      <c r="W32" s="29">
        <v>61</v>
      </c>
      <c r="X32" s="29">
        <v>35</v>
      </c>
      <c r="Y32" s="29">
        <v>72</v>
      </c>
      <c r="Z32" s="27">
        <f t="shared" si="7"/>
        <v>246</v>
      </c>
      <c r="AA32" s="27">
        <f t="shared" si="8"/>
        <v>61.5</v>
      </c>
      <c r="AB32" s="29">
        <v>94</v>
      </c>
      <c r="AC32" s="29">
        <v>67</v>
      </c>
      <c r="AD32" s="29">
        <v>43</v>
      </c>
      <c r="AE32" s="29">
        <v>52</v>
      </c>
      <c r="AF32" s="27">
        <f t="shared" si="9"/>
        <v>256</v>
      </c>
      <c r="AG32" s="39">
        <f t="shared" si="10"/>
        <v>64</v>
      </c>
      <c r="AH32" s="32"/>
      <c r="AI32" s="52">
        <f t="shared" si="0"/>
        <v>69.650000000000006</v>
      </c>
      <c r="AJ32" s="28">
        <f>ROWS($C$4:C32)</f>
        <v>29</v>
      </c>
      <c r="AK32" s="28" t="str">
        <f>IF($AJ$1=Table5[[#This Row],[Column3]],AJ32,"")</f>
        <v/>
      </c>
      <c r="AL32" s="28">
        <f>IFERROR(SMALL($AK$2:$AK$903,ROWS($AK$4:AK32)),"")</f>
        <v>579</v>
      </c>
    </row>
    <row r="33" spans="1:38" s="28" customFormat="1" ht="14.25">
      <c r="A33" s="36">
        <v>11105862</v>
      </c>
      <c r="B33" s="30" t="s">
        <v>68</v>
      </c>
      <c r="C33" s="31">
        <v>1</v>
      </c>
      <c r="D33" s="29">
        <v>99</v>
      </c>
      <c r="E33" s="29">
        <v>96</v>
      </c>
      <c r="F33" s="29">
        <v>39</v>
      </c>
      <c r="G33" s="29">
        <v>90</v>
      </c>
      <c r="H33" s="27">
        <f t="shared" si="1"/>
        <v>324</v>
      </c>
      <c r="I33" s="52">
        <f t="shared" si="2"/>
        <v>81</v>
      </c>
      <c r="J33" s="29">
        <v>67</v>
      </c>
      <c r="K33" s="29">
        <v>81</v>
      </c>
      <c r="L33" s="29">
        <v>90</v>
      </c>
      <c r="M33" s="29">
        <v>92</v>
      </c>
      <c r="N33" s="27">
        <f t="shared" si="3"/>
        <v>330</v>
      </c>
      <c r="O33" s="27">
        <f t="shared" si="4"/>
        <v>82.5</v>
      </c>
      <c r="P33" s="29">
        <v>75</v>
      </c>
      <c r="Q33" s="29">
        <v>73</v>
      </c>
      <c r="R33" s="29">
        <v>64</v>
      </c>
      <c r="S33" s="29">
        <v>47</v>
      </c>
      <c r="T33" s="27">
        <f t="shared" si="5"/>
        <v>259</v>
      </c>
      <c r="U33" s="27">
        <f t="shared" si="6"/>
        <v>64.75</v>
      </c>
      <c r="V33" s="29">
        <v>76</v>
      </c>
      <c r="W33" s="29">
        <v>40</v>
      </c>
      <c r="X33" s="29">
        <v>49</v>
      </c>
      <c r="Y33" s="29">
        <v>38</v>
      </c>
      <c r="Z33" s="27">
        <f t="shared" si="7"/>
        <v>203</v>
      </c>
      <c r="AA33" s="27">
        <f t="shared" si="8"/>
        <v>50.75</v>
      </c>
      <c r="AB33" s="29">
        <v>92</v>
      </c>
      <c r="AC33" s="29">
        <v>67</v>
      </c>
      <c r="AD33" s="29">
        <v>52</v>
      </c>
      <c r="AE33" s="29">
        <v>66</v>
      </c>
      <c r="AF33" s="27">
        <f t="shared" si="9"/>
        <v>277</v>
      </c>
      <c r="AG33" s="39">
        <f t="shared" si="10"/>
        <v>69.25</v>
      </c>
      <c r="AH33" s="32"/>
      <c r="AI33" s="52">
        <f t="shared" si="0"/>
        <v>74.55</v>
      </c>
      <c r="AJ33" s="28">
        <f>ROWS($C$4:C33)</f>
        <v>30</v>
      </c>
      <c r="AK33" s="28" t="str">
        <f>IF($AJ$1=Table5[[#This Row],[Column3]],AJ33,"")</f>
        <v/>
      </c>
      <c r="AL33" s="28">
        <f>IFERROR(SMALL($AK$2:$AK$903,ROWS($AK$4:AK33)),"")</f>
        <v>580</v>
      </c>
    </row>
    <row r="34" spans="1:38" s="28" customFormat="1" ht="28.5">
      <c r="A34" s="36">
        <v>11108832</v>
      </c>
      <c r="B34" s="30" t="s">
        <v>70</v>
      </c>
      <c r="C34" s="31">
        <v>1</v>
      </c>
      <c r="D34" s="29">
        <v>99</v>
      </c>
      <c r="E34" s="29">
        <v>94</v>
      </c>
      <c r="F34" s="29">
        <v>89</v>
      </c>
      <c r="G34" s="29">
        <v>87</v>
      </c>
      <c r="H34" s="27">
        <f t="shared" si="1"/>
        <v>369</v>
      </c>
      <c r="I34" s="52">
        <f t="shared" si="2"/>
        <v>92.25</v>
      </c>
      <c r="J34" s="29">
        <v>78</v>
      </c>
      <c r="K34" s="29">
        <v>49</v>
      </c>
      <c r="L34" s="29">
        <v>86</v>
      </c>
      <c r="M34" s="29">
        <v>61</v>
      </c>
      <c r="N34" s="27">
        <f t="shared" si="3"/>
        <v>274</v>
      </c>
      <c r="O34" s="27">
        <f t="shared" si="4"/>
        <v>68.5</v>
      </c>
      <c r="P34" s="29">
        <v>97</v>
      </c>
      <c r="Q34" s="29">
        <v>71</v>
      </c>
      <c r="R34" s="29">
        <v>46</v>
      </c>
      <c r="S34" s="29">
        <v>88</v>
      </c>
      <c r="T34" s="27">
        <f t="shared" si="5"/>
        <v>302</v>
      </c>
      <c r="U34" s="27">
        <f t="shared" si="6"/>
        <v>75.5</v>
      </c>
      <c r="V34" s="29">
        <v>60</v>
      </c>
      <c r="W34" s="29">
        <v>44</v>
      </c>
      <c r="X34" s="29">
        <v>68</v>
      </c>
      <c r="Y34" s="29">
        <v>97</v>
      </c>
      <c r="Z34" s="27">
        <f t="shared" si="7"/>
        <v>269</v>
      </c>
      <c r="AA34" s="27">
        <f t="shared" si="8"/>
        <v>67.25</v>
      </c>
      <c r="AB34" s="29">
        <v>74</v>
      </c>
      <c r="AC34" s="29">
        <v>50</v>
      </c>
      <c r="AD34" s="29">
        <v>85</v>
      </c>
      <c r="AE34" s="29">
        <v>68</v>
      </c>
      <c r="AF34" s="27">
        <f t="shared" si="9"/>
        <v>277</v>
      </c>
      <c r="AG34" s="39">
        <f t="shared" si="10"/>
        <v>69.25</v>
      </c>
      <c r="AH34" s="32"/>
      <c r="AI34" s="52">
        <f t="shared" si="0"/>
        <v>69.55</v>
      </c>
      <c r="AJ34" s="28">
        <f>ROWS($C$4:C34)</f>
        <v>31</v>
      </c>
      <c r="AK34" s="28" t="str">
        <f>IF($AJ$1=Table5[[#This Row],[Column3]],AJ34,"")</f>
        <v/>
      </c>
      <c r="AL34" s="28">
        <f>IFERROR(SMALL($AK$2:$AK$903,ROWS($AK$4:AK34)),"")</f>
        <v>581</v>
      </c>
    </row>
    <row r="35" spans="1:38" s="28" customFormat="1" ht="14.25">
      <c r="A35" s="36">
        <v>11100000</v>
      </c>
      <c r="B35" s="30" t="s">
        <v>72</v>
      </c>
      <c r="C35" s="31">
        <v>1</v>
      </c>
      <c r="D35" s="29">
        <v>70</v>
      </c>
      <c r="E35" s="29">
        <v>49</v>
      </c>
      <c r="F35" s="29">
        <v>98</v>
      </c>
      <c r="G35" s="29">
        <v>71</v>
      </c>
      <c r="H35" s="27">
        <f t="shared" si="1"/>
        <v>288</v>
      </c>
      <c r="I35" s="52">
        <f t="shared" si="2"/>
        <v>72</v>
      </c>
      <c r="J35" s="29">
        <v>78</v>
      </c>
      <c r="K35" s="29">
        <v>85</v>
      </c>
      <c r="L35" s="29">
        <v>45</v>
      </c>
      <c r="M35" s="29">
        <v>81</v>
      </c>
      <c r="N35" s="27">
        <f t="shared" si="3"/>
        <v>289</v>
      </c>
      <c r="O35" s="27">
        <f t="shared" si="4"/>
        <v>72.25</v>
      </c>
      <c r="P35" s="29">
        <v>69</v>
      </c>
      <c r="Q35" s="29">
        <v>51</v>
      </c>
      <c r="R35" s="29">
        <v>40</v>
      </c>
      <c r="S35" s="29">
        <v>42</v>
      </c>
      <c r="T35" s="27">
        <f t="shared" si="5"/>
        <v>202</v>
      </c>
      <c r="U35" s="27">
        <f t="shared" si="6"/>
        <v>50.5</v>
      </c>
      <c r="V35" s="29">
        <v>70</v>
      </c>
      <c r="W35" s="29">
        <v>58</v>
      </c>
      <c r="X35" s="29">
        <v>81</v>
      </c>
      <c r="Y35" s="29">
        <v>98</v>
      </c>
      <c r="Z35" s="27">
        <f t="shared" si="7"/>
        <v>307</v>
      </c>
      <c r="AA35" s="27">
        <f t="shared" si="8"/>
        <v>76.75</v>
      </c>
      <c r="AB35" s="29">
        <v>88</v>
      </c>
      <c r="AC35" s="29">
        <v>72</v>
      </c>
      <c r="AD35" s="29">
        <v>81</v>
      </c>
      <c r="AE35" s="29">
        <v>64</v>
      </c>
      <c r="AF35" s="27">
        <f t="shared" si="9"/>
        <v>305</v>
      </c>
      <c r="AG35" s="39">
        <f t="shared" si="10"/>
        <v>76.25</v>
      </c>
      <c r="AH35" s="32"/>
      <c r="AI35" s="52">
        <f t="shared" si="0"/>
        <v>69.599999999999994</v>
      </c>
      <c r="AJ35" s="28">
        <f>ROWS($C$4:C35)</f>
        <v>32</v>
      </c>
      <c r="AK35" s="28" t="str">
        <f>IF($AJ$1=Table5[[#This Row],[Column3]],AJ35,"")</f>
        <v/>
      </c>
      <c r="AL35" s="28">
        <f>IFERROR(SMALL($AK$2:$AK$903,ROWS($AK$4:AK35)),"")</f>
        <v>582</v>
      </c>
    </row>
    <row r="36" spans="1:38" s="28" customFormat="1" ht="14.25">
      <c r="A36" s="36">
        <v>11106682</v>
      </c>
      <c r="B36" s="30" t="s">
        <v>74</v>
      </c>
      <c r="C36" s="31">
        <v>1</v>
      </c>
      <c r="D36" s="29">
        <v>48</v>
      </c>
      <c r="E36" s="29">
        <v>76</v>
      </c>
      <c r="F36" s="29">
        <v>97</v>
      </c>
      <c r="G36" s="29">
        <v>57</v>
      </c>
      <c r="H36" s="27">
        <f t="shared" si="1"/>
        <v>278</v>
      </c>
      <c r="I36" s="52">
        <f t="shared" si="2"/>
        <v>69.5</v>
      </c>
      <c r="J36" s="29">
        <v>95</v>
      </c>
      <c r="K36" s="29">
        <v>38</v>
      </c>
      <c r="L36" s="29">
        <v>93</v>
      </c>
      <c r="M36" s="29">
        <v>43</v>
      </c>
      <c r="N36" s="27">
        <f t="shared" si="3"/>
        <v>269</v>
      </c>
      <c r="O36" s="27">
        <f t="shared" si="4"/>
        <v>67.25</v>
      </c>
      <c r="P36" s="29">
        <v>96</v>
      </c>
      <c r="Q36" s="29">
        <v>94</v>
      </c>
      <c r="R36" s="29">
        <v>69</v>
      </c>
      <c r="S36" s="29">
        <v>52</v>
      </c>
      <c r="T36" s="27">
        <f t="shared" si="5"/>
        <v>311</v>
      </c>
      <c r="U36" s="27">
        <f t="shared" si="6"/>
        <v>77.75</v>
      </c>
      <c r="V36" s="29">
        <v>43</v>
      </c>
      <c r="W36" s="29">
        <v>71</v>
      </c>
      <c r="X36" s="29">
        <v>54</v>
      </c>
      <c r="Y36" s="29">
        <v>61</v>
      </c>
      <c r="Z36" s="27">
        <f t="shared" si="7"/>
        <v>229</v>
      </c>
      <c r="AA36" s="27">
        <f t="shared" si="8"/>
        <v>57.25</v>
      </c>
      <c r="AB36" s="29">
        <v>76</v>
      </c>
      <c r="AC36" s="29">
        <v>69</v>
      </c>
      <c r="AD36" s="29">
        <v>91</v>
      </c>
      <c r="AE36" s="29">
        <v>69</v>
      </c>
      <c r="AF36" s="27">
        <f t="shared" si="9"/>
        <v>305</v>
      </c>
      <c r="AG36" s="39">
        <f t="shared" si="10"/>
        <v>76.25</v>
      </c>
      <c r="AH36" s="32"/>
      <c r="AI36" s="52">
        <f t="shared" si="0"/>
        <v>76.8</v>
      </c>
      <c r="AJ36" s="28">
        <f>ROWS($C$4:C36)</f>
        <v>33</v>
      </c>
      <c r="AK36" s="28" t="str">
        <f>IF($AJ$1=Table5[[#This Row],[Column3]],AJ36,"")</f>
        <v/>
      </c>
      <c r="AL36" s="28">
        <f>IFERROR(SMALL($AK$2:$AK$903,ROWS($AK$4:AK36)),"")</f>
        <v>583</v>
      </c>
    </row>
    <row r="37" spans="1:38" s="28" customFormat="1" ht="14.25">
      <c r="A37" s="36">
        <v>11108680</v>
      </c>
      <c r="B37" s="30" t="s">
        <v>76</v>
      </c>
      <c r="C37" s="31">
        <v>1</v>
      </c>
      <c r="D37" s="29">
        <v>94</v>
      </c>
      <c r="E37" s="29">
        <v>36</v>
      </c>
      <c r="F37" s="29">
        <v>95</v>
      </c>
      <c r="G37" s="29">
        <v>93</v>
      </c>
      <c r="H37" s="27">
        <f t="shared" si="1"/>
        <v>318</v>
      </c>
      <c r="I37" s="52">
        <f t="shared" si="2"/>
        <v>79.5</v>
      </c>
      <c r="J37" s="29">
        <v>84</v>
      </c>
      <c r="K37" s="29">
        <v>57</v>
      </c>
      <c r="L37" s="29">
        <v>80</v>
      </c>
      <c r="M37" s="29">
        <v>59</v>
      </c>
      <c r="N37" s="27">
        <f t="shared" si="3"/>
        <v>280</v>
      </c>
      <c r="O37" s="27">
        <f t="shared" si="4"/>
        <v>70</v>
      </c>
      <c r="P37" s="29">
        <v>68</v>
      </c>
      <c r="Q37" s="29">
        <v>89</v>
      </c>
      <c r="R37" s="29">
        <v>83</v>
      </c>
      <c r="S37" s="29">
        <v>71</v>
      </c>
      <c r="T37" s="27">
        <f t="shared" si="5"/>
        <v>311</v>
      </c>
      <c r="U37" s="27">
        <f t="shared" si="6"/>
        <v>77.75</v>
      </c>
      <c r="V37" s="29">
        <v>78</v>
      </c>
      <c r="W37" s="29">
        <v>82</v>
      </c>
      <c r="X37" s="29">
        <v>72</v>
      </c>
      <c r="Y37" s="29">
        <v>66</v>
      </c>
      <c r="Z37" s="27">
        <f t="shared" si="7"/>
        <v>298</v>
      </c>
      <c r="AA37" s="27">
        <f t="shared" si="8"/>
        <v>74.5</v>
      </c>
      <c r="AB37" s="29">
        <v>74</v>
      </c>
      <c r="AC37" s="29">
        <v>83</v>
      </c>
      <c r="AD37" s="29">
        <v>88</v>
      </c>
      <c r="AE37" s="29">
        <v>84</v>
      </c>
      <c r="AF37" s="27">
        <f t="shared" si="9"/>
        <v>329</v>
      </c>
      <c r="AG37" s="39">
        <f t="shared" si="10"/>
        <v>82.25</v>
      </c>
      <c r="AH37" s="32"/>
      <c r="AI37" s="52">
        <f t="shared" si="0"/>
        <v>73.650000000000006</v>
      </c>
      <c r="AJ37" s="28">
        <f>ROWS($C$4:C37)</f>
        <v>34</v>
      </c>
      <c r="AK37" s="28" t="str">
        <f>IF($AJ$1=Table5[[#This Row],[Column3]],AJ37,"")</f>
        <v/>
      </c>
      <c r="AL37" s="28">
        <f>IFERROR(SMALL($AK$2:$AK$903,ROWS($AK$4:AK37)),"")</f>
        <v>584</v>
      </c>
    </row>
    <row r="38" spans="1:38" s="28" customFormat="1" ht="14.25">
      <c r="A38" s="36">
        <v>11105494</v>
      </c>
      <c r="B38" s="30" t="s">
        <v>78</v>
      </c>
      <c r="C38" s="31">
        <v>1</v>
      </c>
      <c r="D38" s="29">
        <v>46</v>
      </c>
      <c r="E38" s="29">
        <v>95</v>
      </c>
      <c r="F38" s="29">
        <v>43</v>
      </c>
      <c r="G38" s="29">
        <v>45</v>
      </c>
      <c r="H38" s="27">
        <f t="shared" si="1"/>
        <v>229</v>
      </c>
      <c r="I38" s="52">
        <f t="shared" si="2"/>
        <v>57.25</v>
      </c>
      <c r="J38" s="29">
        <v>77</v>
      </c>
      <c r="K38" s="29">
        <v>54</v>
      </c>
      <c r="L38" s="29">
        <v>87</v>
      </c>
      <c r="M38" s="29">
        <v>82</v>
      </c>
      <c r="N38" s="27">
        <f t="shared" si="3"/>
        <v>300</v>
      </c>
      <c r="O38" s="27">
        <f t="shared" si="4"/>
        <v>75</v>
      </c>
      <c r="P38" s="29">
        <v>67</v>
      </c>
      <c r="Q38" s="29">
        <v>99</v>
      </c>
      <c r="R38" s="29">
        <v>82</v>
      </c>
      <c r="S38" s="29">
        <v>83</v>
      </c>
      <c r="T38" s="27">
        <f t="shared" si="5"/>
        <v>331</v>
      </c>
      <c r="U38" s="27">
        <f t="shared" si="6"/>
        <v>82.75</v>
      </c>
      <c r="V38" s="29">
        <v>67</v>
      </c>
      <c r="W38" s="29">
        <v>73</v>
      </c>
      <c r="X38" s="29">
        <v>46</v>
      </c>
      <c r="Y38" s="29">
        <v>87</v>
      </c>
      <c r="Z38" s="27">
        <f t="shared" si="7"/>
        <v>273</v>
      </c>
      <c r="AA38" s="27">
        <f t="shared" si="8"/>
        <v>68.25</v>
      </c>
      <c r="AB38" s="29">
        <v>93</v>
      </c>
      <c r="AC38" s="29">
        <v>61</v>
      </c>
      <c r="AD38" s="29">
        <v>92</v>
      </c>
      <c r="AE38" s="29">
        <v>94</v>
      </c>
      <c r="AF38" s="27">
        <f t="shared" si="9"/>
        <v>340</v>
      </c>
      <c r="AG38" s="39">
        <f t="shared" si="10"/>
        <v>85</v>
      </c>
      <c r="AH38" s="32"/>
      <c r="AI38" s="52">
        <f t="shared" si="0"/>
        <v>69.05</v>
      </c>
      <c r="AJ38" s="28">
        <f>ROWS($C$4:C38)</f>
        <v>35</v>
      </c>
      <c r="AK38" s="28" t="str">
        <f>IF($AJ$1=Table5[[#This Row],[Column3]],AJ38,"")</f>
        <v/>
      </c>
      <c r="AL38" s="28">
        <f>IFERROR(SMALL($AK$2:$AK$903,ROWS($AK$4:AK38)),"")</f>
        <v>585</v>
      </c>
    </row>
    <row r="39" spans="1:38" s="28" customFormat="1" ht="14.25">
      <c r="A39" s="36">
        <v>11103183</v>
      </c>
      <c r="B39" s="30" t="s">
        <v>80</v>
      </c>
      <c r="C39" s="31">
        <v>1</v>
      </c>
      <c r="D39" s="29">
        <v>74</v>
      </c>
      <c r="E39" s="29">
        <v>41</v>
      </c>
      <c r="F39" s="29">
        <v>83</v>
      </c>
      <c r="G39" s="29">
        <v>91</v>
      </c>
      <c r="H39" s="27">
        <f t="shared" si="1"/>
        <v>289</v>
      </c>
      <c r="I39" s="52">
        <f t="shared" si="2"/>
        <v>72.25</v>
      </c>
      <c r="J39" s="29">
        <v>56</v>
      </c>
      <c r="K39" s="29">
        <v>89</v>
      </c>
      <c r="L39" s="29">
        <v>35</v>
      </c>
      <c r="M39" s="29">
        <v>90</v>
      </c>
      <c r="N39" s="27">
        <f t="shared" si="3"/>
        <v>270</v>
      </c>
      <c r="O39" s="27">
        <f t="shared" si="4"/>
        <v>67.5</v>
      </c>
      <c r="P39" s="29">
        <v>80</v>
      </c>
      <c r="Q39" s="29">
        <v>42</v>
      </c>
      <c r="R39" s="29">
        <v>62</v>
      </c>
      <c r="S39" s="29">
        <v>61</v>
      </c>
      <c r="T39" s="27">
        <f t="shared" si="5"/>
        <v>245</v>
      </c>
      <c r="U39" s="27">
        <f t="shared" si="6"/>
        <v>61.25</v>
      </c>
      <c r="V39" s="29">
        <v>56</v>
      </c>
      <c r="W39" s="29">
        <v>47</v>
      </c>
      <c r="X39" s="29">
        <v>76</v>
      </c>
      <c r="Y39" s="29">
        <v>77</v>
      </c>
      <c r="Z39" s="27">
        <f t="shared" si="7"/>
        <v>256</v>
      </c>
      <c r="AA39" s="27">
        <f t="shared" si="8"/>
        <v>64</v>
      </c>
      <c r="AB39" s="29">
        <v>83</v>
      </c>
      <c r="AC39" s="29">
        <v>72</v>
      </c>
      <c r="AD39" s="29">
        <v>79</v>
      </c>
      <c r="AE39" s="29">
        <v>87</v>
      </c>
      <c r="AF39" s="27">
        <f t="shared" si="9"/>
        <v>321</v>
      </c>
      <c r="AG39" s="39">
        <f t="shared" si="10"/>
        <v>80.25</v>
      </c>
      <c r="AH39" s="32"/>
      <c r="AI39" s="52">
        <f t="shared" si="0"/>
        <v>66.900000000000006</v>
      </c>
      <c r="AJ39" s="28">
        <f>ROWS($C$4:C39)</f>
        <v>36</v>
      </c>
      <c r="AK39" s="28" t="str">
        <f>IF($AJ$1=Table5[[#This Row],[Column3]],AJ39,"")</f>
        <v/>
      </c>
      <c r="AL39" s="28">
        <f>IFERROR(SMALL($AK$2:$AK$903,ROWS($AK$4:AK39)),"")</f>
        <v>586</v>
      </c>
    </row>
    <row r="40" spans="1:38" s="28" customFormat="1" ht="14.25">
      <c r="A40" s="36">
        <v>11107323</v>
      </c>
      <c r="B40" s="30" t="s">
        <v>82</v>
      </c>
      <c r="C40" s="31">
        <v>1</v>
      </c>
      <c r="D40" s="29">
        <v>68</v>
      </c>
      <c r="E40" s="29">
        <v>35</v>
      </c>
      <c r="F40" s="29">
        <v>37</v>
      </c>
      <c r="G40" s="29">
        <v>80</v>
      </c>
      <c r="H40" s="27">
        <f t="shared" si="1"/>
        <v>220</v>
      </c>
      <c r="I40" s="52">
        <f t="shared" si="2"/>
        <v>55</v>
      </c>
      <c r="J40" s="29">
        <v>93</v>
      </c>
      <c r="K40" s="29">
        <v>91</v>
      </c>
      <c r="L40" s="29">
        <v>70</v>
      </c>
      <c r="M40" s="29">
        <v>95</v>
      </c>
      <c r="N40" s="27">
        <f t="shared" si="3"/>
        <v>349</v>
      </c>
      <c r="O40" s="27">
        <f t="shared" si="4"/>
        <v>87.25</v>
      </c>
      <c r="P40" s="29">
        <v>78</v>
      </c>
      <c r="Q40" s="29">
        <v>48</v>
      </c>
      <c r="R40" s="29">
        <v>85</v>
      </c>
      <c r="S40" s="29">
        <v>73</v>
      </c>
      <c r="T40" s="27">
        <f t="shared" si="5"/>
        <v>284</v>
      </c>
      <c r="U40" s="27">
        <f t="shared" si="6"/>
        <v>71</v>
      </c>
      <c r="V40" s="29">
        <v>87</v>
      </c>
      <c r="W40" s="29">
        <v>87</v>
      </c>
      <c r="X40" s="29">
        <v>83</v>
      </c>
      <c r="Y40" s="29">
        <v>46</v>
      </c>
      <c r="Z40" s="27">
        <f t="shared" si="7"/>
        <v>303</v>
      </c>
      <c r="AA40" s="27">
        <f t="shared" si="8"/>
        <v>75.75</v>
      </c>
      <c r="AB40" s="29">
        <v>46</v>
      </c>
      <c r="AC40" s="29">
        <v>46</v>
      </c>
      <c r="AD40" s="29">
        <v>38</v>
      </c>
      <c r="AE40" s="29">
        <v>52</v>
      </c>
      <c r="AF40" s="27">
        <f t="shared" si="9"/>
        <v>182</v>
      </c>
      <c r="AG40" s="39">
        <f t="shared" si="10"/>
        <v>45.5</v>
      </c>
      <c r="AH40" s="32"/>
      <c r="AI40" s="52">
        <f t="shared" si="0"/>
        <v>64.099999999999994</v>
      </c>
      <c r="AJ40" s="28">
        <f>ROWS($C$4:C40)</f>
        <v>37</v>
      </c>
      <c r="AK40" s="28" t="str">
        <f>IF($AJ$1=Table5[[#This Row],[Column3]],AJ40,"")</f>
        <v/>
      </c>
      <c r="AL40" s="28">
        <f>IFERROR(SMALL($AK$2:$AK$903,ROWS($AK$4:AK40)),"")</f>
        <v>587</v>
      </c>
    </row>
    <row r="41" spans="1:38" s="28" customFormat="1" ht="14.25">
      <c r="A41" s="36">
        <v>11104249</v>
      </c>
      <c r="B41" s="30" t="s">
        <v>84</v>
      </c>
      <c r="C41" s="31">
        <v>1</v>
      </c>
      <c r="D41" s="29">
        <v>54</v>
      </c>
      <c r="E41" s="29">
        <v>94</v>
      </c>
      <c r="F41" s="29">
        <v>43</v>
      </c>
      <c r="G41" s="29">
        <v>84</v>
      </c>
      <c r="H41" s="27">
        <f t="shared" si="1"/>
        <v>275</v>
      </c>
      <c r="I41" s="52">
        <f t="shared" si="2"/>
        <v>68.75</v>
      </c>
      <c r="J41" s="29">
        <v>45</v>
      </c>
      <c r="K41" s="29">
        <v>81</v>
      </c>
      <c r="L41" s="29">
        <v>93</v>
      </c>
      <c r="M41" s="29">
        <v>91</v>
      </c>
      <c r="N41" s="27">
        <f t="shared" si="3"/>
        <v>310</v>
      </c>
      <c r="O41" s="27">
        <f t="shared" si="4"/>
        <v>77.5</v>
      </c>
      <c r="P41" s="29">
        <v>53</v>
      </c>
      <c r="Q41" s="29">
        <v>39</v>
      </c>
      <c r="R41" s="29">
        <v>64</v>
      </c>
      <c r="S41" s="29">
        <v>54</v>
      </c>
      <c r="T41" s="27">
        <f t="shared" si="5"/>
        <v>210</v>
      </c>
      <c r="U41" s="27">
        <f t="shared" si="6"/>
        <v>52.5</v>
      </c>
      <c r="V41" s="29">
        <v>96</v>
      </c>
      <c r="W41" s="29">
        <v>37</v>
      </c>
      <c r="X41" s="29">
        <v>79</v>
      </c>
      <c r="Y41" s="29">
        <v>56</v>
      </c>
      <c r="Z41" s="27">
        <f t="shared" si="7"/>
        <v>268</v>
      </c>
      <c r="AA41" s="27">
        <f t="shared" si="8"/>
        <v>67</v>
      </c>
      <c r="AB41" s="29">
        <v>47</v>
      </c>
      <c r="AC41" s="29">
        <v>52</v>
      </c>
      <c r="AD41" s="29">
        <v>45</v>
      </c>
      <c r="AE41" s="29">
        <v>75</v>
      </c>
      <c r="AF41" s="27">
        <f t="shared" si="9"/>
        <v>219</v>
      </c>
      <c r="AG41" s="39">
        <f t="shared" si="10"/>
        <v>54.75</v>
      </c>
      <c r="AH41" s="32"/>
      <c r="AI41" s="52">
        <f t="shared" si="0"/>
        <v>56</v>
      </c>
      <c r="AJ41" s="28">
        <f>ROWS($C$4:C41)</f>
        <v>38</v>
      </c>
      <c r="AK41" s="28" t="str">
        <f>IF($AJ$1=Table5[[#This Row],[Column3]],AJ41,"")</f>
        <v/>
      </c>
      <c r="AL41" s="28">
        <f>IFERROR(SMALL($AK$2:$AK$903,ROWS($AK$4:AK41)),"")</f>
        <v>588</v>
      </c>
    </row>
    <row r="42" spans="1:38" s="28" customFormat="1" ht="14.25">
      <c r="A42" s="36">
        <v>11105834</v>
      </c>
      <c r="B42" s="30" t="s">
        <v>86</v>
      </c>
      <c r="C42" s="31">
        <v>1</v>
      </c>
      <c r="D42" s="29">
        <v>66</v>
      </c>
      <c r="E42" s="29">
        <v>50</v>
      </c>
      <c r="F42" s="29">
        <v>86</v>
      </c>
      <c r="G42" s="29">
        <v>39</v>
      </c>
      <c r="H42" s="27">
        <f t="shared" si="1"/>
        <v>241</v>
      </c>
      <c r="I42" s="52">
        <f t="shared" si="2"/>
        <v>60.25</v>
      </c>
      <c r="J42" s="29">
        <v>51</v>
      </c>
      <c r="K42" s="29">
        <v>39</v>
      </c>
      <c r="L42" s="29">
        <v>58</v>
      </c>
      <c r="M42" s="29">
        <v>37</v>
      </c>
      <c r="N42" s="27">
        <f t="shared" si="3"/>
        <v>185</v>
      </c>
      <c r="O42" s="27">
        <f t="shared" si="4"/>
        <v>46.25</v>
      </c>
      <c r="P42" s="29">
        <v>38</v>
      </c>
      <c r="Q42" s="29">
        <v>95</v>
      </c>
      <c r="R42" s="29">
        <v>67</v>
      </c>
      <c r="S42" s="29">
        <v>42</v>
      </c>
      <c r="T42" s="27">
        <f t="shared" si="5"/>
        <v>242</v>
      </c>
      <c r="U42" s="27">
        <f t="shared" si="6"/>
        <v>60.5</v>
      </c>
      <c r="V42" s="29">
        <v>51</v>
      </c>
      <c r="W42" s="29">
        <v>41</v>
      </c>
      <c r="X42" s="29">
        <v>62</v>
      </c>
      <c r="Y42" s="29">
        <v>66</v>
      </c>
      <c r="Z42" s="27">
        <f t="shared" si="7"/>
        <v>220</v>
      </c>
      <c r="AA42" s="27">
        <f t="shared" si="8"/>
        <v>55</v>
      </c>
      <c r="AB42" s="29">
        <v>39</v>
      </c>
      <c r="AC42" s="29">
        <v>80</v>
      </c>
      <c r="AD42" s="29">
        <v>47</v>
      </c>
      <c r="AE42" s="29">
        <v>66</v>
      </c>
      <c r="AF42" s="27">
        <f t="shared" si="9"/>
        <v>232</v>
      </c>
      <c r="AG42" s="39">
        <f t="shared" si="10"/>
        <v>58</v>
      </c>
      <c r="AH42" s="32"/>
      <c r="AI42" s="52">
        <f t="shared" si="0"/>
        <v>68.150000000000006</v>
      </c>
      <c r="AJ42" s="28">
        <f>ROWS($C$4:C42)</f>
        <v>39</v>
      </c>
      <c r="AK42" s="28" t="str">
        <f>IF($AJ$1=Table5[[#This Row],[Column3]],AJ42,"")</f>
        <v/>
      </c>
      <c r="AL42" s="28">
        <f>IFERROR(SMALL($AK$2:$AK$903,ROWS($AK$4:AK42)),"")</f>
        <v>589</v>
      </c>
    </row>
    <row r="43" spans="1:38" s="28" customFormat="1" ht="14.25">
      <c r="A43" s="36">
        <v>11100446</v>
      </c>
      <c r="B43" s="30" t="s">
        <v>88</v>
      </c>
      <c r="C43" s="31">
        <v>1</v>
      </c>
      <c r="D43" s="29">
        <v>44</v>
      </c>
      <c r="E43" s="29">
        <v>80</v>
      </c>
      <c r="F43" s="29">
        <v>72</v>
      </c>
      <c r="G43" s="29">
        <v>37</v>
      </c>
      <c r="H43" s="27">
        <f t="shared" si="1"/>
        <v>233</v>
      </c>
      <c r="I43" s="52">
        <f t="shared" si="2"/>
        <v>58.25</v>
      </c>
      <c r="J43" s="29">
        <v>99</v>
      </c>
      <c r="K43" s="29">
        <v>72</v>
      </c>
      <c r="L43" s="29">
        <v>44</v>
      </c>
      <c r="M43" s="29">
        <v>94</v>
      </c>
      <c r="N43" s="27">
        <f t="shared" si="3"/>
        <v>309</v>
      </c>
      <c r="O43" s="27">
        <f t="shared" si="4"/>
        <v>77.25</v>
      </c>
      <c r="P43" s="29">
        <v>38</v>
      </c>
      <c r="Q43" s="29">
        <v>72</v>
      </c>
      <c r="R43" s="29">
        <v>69</v>
      </c>
      <c r="S43" s="29">
        <v>43</v>
      </c>
      <c r="T43" s="27">
        <f t="shared" si="5"/>
        <v>222</v>
      </c>
      <c r="U43" s="27">
        <f t="shared" si="6"/>
        <v>55.5</v>
      </c>
      <c r="V43" s="29">
        <v>81</v>
      </c>
      <c r="W43" s="29">
        <v>69</v>
      </c>
      <c r="X43" s="29">
        <v>71</v>
      </c>
      <c r="Y43" s="29">
        <v>96</v>
      </c>
      <c r="Z43" s="27">
        <f t="shared" si="7"/>
        <v>317</v>
      </c>
      <c r="AA43" s="27">
        <f t="shared" si="8"/>
        <v>79.25</v>
      </c>
      <c r="AB43" s="29">
        <v>46</v>
      </c>
      <c r="AC43" s="29">
        <v>83</v>
      </c>
      <c r="AD43" s="29">
        <v>59</v>
      </c>
      <c r="AE43" s="29">
        <v>94</v>
      </c>
      <c r="AF43" s="27">
        <f t="shared" si="9"/>
        <v>282</v>
      </c>
      <c r="AG43" s="39">
        <f t="shared" si="10"/>
        <v>70.5</v>
      </c>
      <c r="AH43" s="32"/>
      <c r="AI43" s="52">
        <f t="shared" si="0"/>
        <v>70.349999999999994</v>
      </c>
      <c r="AJ43" s="28">
        <f>ROWS($C$4:C43)</f>
        <v>40</v>
      </c>
      <c r="AK43" s="28" t="str">
        <f>IF($AJ$1=Table5[[#This Row],[Column3]],AJ43,"")</f>
        <v/>
      </c>
      <c r="AL43" s="28">
        <f>IFERROR(SMALL($AK$2:$AK$903,ROWS($AK$4:AK43)),"")</f>
        <v>590</v>
      </c>
    </row>
    <row r="44" spans="1:38" s="28" customFormat="1" ht="14.25">
      <c r="A44" s="36">
        <v>11109139</v>
      </c>
      <c r="B44" s="30" t="s">
        <v>90</v>
      </c>
      <c r="C44" s="31">
        <v>1</v>
      </c>
      <c r="D44" s="29">
        <v>59</v>
      </c>
      <c r="E44" s="29">
        <v>55</v>
      </c>
      <c r="F44" s="29">
        <v>75</v>
      </c>
      <c r="G44" s="29">
        <v>45</v>
      </c>
      <c r="H44" s="27">
        <f t="shared" si="1"/>
        <v>234</v>
      </c>
      <c r="I44" s="52">
        <f t="shared" si="2"/>
        <v>58.5</v>
      </c>
      <c r="J44" s="29">
        <v>41</v>
      </c>
      <c r="K44" s="29">
        <v>52</v>
      </c>
      <c r="L44" s="29">
        <v>75</v>
      </c>
      <c r="M44" s="29">
        <v>62</v>
      </c>
      <c r="N44" s="27">
        <f t="shared" si="3"/>
        <v>230</v>
      </c>
      <c r="O44" s="27">
        <f t="shared" si="4"/>
        <v>57.5</v>
      </c>
      <c r="P44" s="29">
        <v>77</v>
      </c>
      <c r="Q44" s="29">
        <v>94</v>
      </c>
      <c r="R44" s="29">
        <v>78</v>
      </c>
      <c r="S44" s="29">
        <v>74</v>
      </c>
      <c r="T44" s="27">
        <f t="shared" si="5"/>
        <v>323</v>
      </c>
      <c r="U44" s="27">
        <f t="shared" si="6"/>
        <v>80.75</v>
      </c>
      <c r="V44" s="29">
        <v>51</v>
      </c>
      <c r="W44" s="29">
        <v>82</v>
      </c>
      <c r="X44" s="29">
        <v>38</v>
      </c>
      <c r="Y44" s="29">
        <v>96</v>
      </c>
      <c r="Z44" s="27">
        <f t="shared" si="7"/>
        <v>267</v>
      </c>
      <c r="AA44" s="27">
        <f t="shared" si="8"/>
        <v>66.75</v>
      </c>
      <c r="AB44" s="29">
        <v>80</v>
      </c>
      <c r="AC44" s="29">
        <v>99</v>
      </c>
      <c r="AD44" s="29">
        <v>84</v>
      </c>
      <c r="AE44" s="29">
        <v>90</v>
      </c>
      <c r="AF44" s="27">
        <f t="shared" si="9"/>
        <v>353</v>
      </c>
      <c r="AG44" s="39">
        <f t="shared" si="10"/>
        <v>88.25</v>
      </c>
      <c r="AH44" s="32"/>
      <c r="AI44" s="52">
        <f t="shared" si="0"/>
        <v>65.349999999999994</v>
      </c>
      <c r="AJ44" s="28">
        <f>ROWS($C$4:C44)</f>
        <v>41</v>
      </c>
      <c r="AK44" s="28" t="str">
        <f>IF($AJ$1=Table5[[#This Row],[Column3]],AJ44,"")</f>
        <v/>
      </c>
      <c r="AL44" s="28">
        <f>IFERROR(SMALL($AK$2:$AK$903,ROWS($AK$4:AK44)),"")</f>
        <v>591</v>
      </c>
    </row>
    <row r="45" spans="1:38" s="28" customFormat="1" ht="14.25">
      <c r="A45" s="36">
        <v>11109453</v>
      </c>
      <c r="B45" s="30" t="s">
        <v>92</v>
      </c>
      <c r="C45" s="31">
        <v>1</v>
      </c>
      <c r="D45" s="29">
        <v>60</v>
      </c>
      <c r="E45" s="29">
        <v>97</v>
      </c>
      <c r="F45" s="29">
        <v>85</v>
      </c>
      <c r="G45" s="29">
        <v>52</v>
      </c>
      <c r="H45" s="27">
        <f t="shared" si="1"/>
        <v>294</v>
      </c>
      <c r="I45" s="52">
        <f t="shared" si="2"/>
        <v>73.5</v>
      </c>
      <c r="J45" s="29">
        <v>90</v>
      </c>
      <c r="K45" s="29">
        <v>48</v>
      </c>
      <c r="L45" s="29">
        <v>60</v>
      </c>
      <c r="M45" s="29">
        <v>40</v>
      </c>
      <c r="N45" s="27">
        <f t="shared" si="3"/>
        <v>238</v>
      </c>
      <c r="O45" s="27">
        <f t="shared" si="4"/>
        <v>59.5</v>
      </c>
      <c r="P45" s="29">
        <v>96</v>
      </c>
      <c r="Q45" s="29">
        <v>43</v>
      </c>
      <c r="R45" s="29">
        <v>69</v>
      </c>
      <c r="S45" s="29">
        <v>79</v>
      </c>
      <c r="T45" s="27">
        <f t="shared" si="5"/>
        <v>287</v>
      </c>
      <c r="U45" s="27">
        <f t="shared" si="6"/>
        <v>71.75</v>
      </c>
      <c r="V45" s="29">
        <v>73</v>
      </c>
      <c r="W45" s="29">
        <v>58</v>
      </c>
      <c r="X45" s="29">
        <v>89</v>
      </c>
      <c r="Y45" s="29">
        <v>42</v>
      </c>
      <c r="Z45" s="27">
        <f t="shared" si="7"/>
        <v>262</v>
      </c>
      <c r="AA45" s="27">
        <f t="shared" si="8"/>
        <v>65.5</v>
      </c>
      <c r="AB45" s="29">
        <v>83</v>
      </c>
      <c r="AC45" s="29">
        <v>37</v>
      </c>
      <c r="AD45" s="29">
        <v>71</v>
      </c>
      <c r="AE45" s="29">
        <v>35</v>
      </c>
      <c r="AF45" s="27">
        <f t="shared" si="9"/>
        <v>226</v>
      </c>
      <c r="AG45" s="39">
        <f t="shared" si="10"/>
        <v>56.5</v>
      </c>
      <c r="AH45" s="32"/>
      <c r="AI45" s="52">
        <f t="shared" si="0"/>
        <v>70.150000000000006</v>
      </c>
      <c r="AJ45" s="28">
        <f>ROWS($C$4:C45)</f>
        <v>42</v>
      </c>
      <c r="AK45" s="28" t="str">
        <f>IF($AJ$1=Table5[[#This Row],[Column3]],AJ45,"")</f>
        <v/>
      </c>
      <c r="AL45" s="28">
        <f>IFERROR(SMALL($AK$2:$AK$903,ROWS($AK$4:AK45)),"")</f>
        <v>592</v>
      </c>
    </row>
    <row r="46" spans="1:38" s="28" customFormat="1" ht="14.25">
      <c r="A46" s="36">
        <v>11104875</v>
      </c>
      <c r="B46" s="30" t="s">
        <v>94</v>
      </c>
      <c r="C46" s="31">
        <v>1</v>
      </c>
      <c r="D46" s="29">
        <v>77</v>
      </c>
      <c r="E46" s="29">
        <v>48</v>
      </c>
      <c r="F46" s="29">
        <v>94</v>
      </c>
      <c r="G46" s="29">
        <v>92</v>
      </c>
      <c r="H46" s="27">
        <f t="shared" si="1"/>
        <v>311</v>
      </c>
      <c r="I46" s="52">
        <f t="shared" si="2"/>
        <v>77.75</v>
      </c>
      <c r="J46" s="29">
        <v>48</v>
      </c>
      <c r="K46" s="29">
        <v>88</v>
      </c>
      <c r="L46" s="29">
        <v>75</v>
      </c>
      <c r="M46" s="29">
        <v>52</v>
      </c>
      <c r="N46" s="27">
        <f t="shared" si="3"/>
        <v>263</v>
      </c>
      <c r="O46" s="27">
        <f t="shared" si="4"/>
        <v>65.75</v>
      </c>
      <c r="P46" s="29">
        <v>70</v>
      </c>
      <c r="Q46" s="29">
        <v>93</v>
      </c>
      <c r="R46" s="29">
        <v>50</v>
      </c>
      <c r="S46" s="29">
        <v>61</v>
      </c>
      <c r="T46" s="27">
        <f t="shared" si="5"/>
        <v>274</v>
      </c>
      <c r="U46" s="27">
        <f t="shared" si="6"/>
        <v>68.5</v>
      </c>
      <c r="V46" s="29">
        <v>65</v>
      </c>
      <c r="W46" s="29">
        <v>55</v>
      </c>
      <c r="X46" s="29">
        <v>68</v>
      </c>
      <c r="Y46" s="29">
        <v>88</v>
      </c>
      <c r="Z46" s="27">
        <f t="shared" si="7"/>
        <v>276</v>
      </c>
      <c r="AA46" s="27">
        <f t="shared" si="8"/>
        <v>69</v>
      </c>
      <c r="AB46" s="29">
        <v>79</v>
      </c>
      <c r="AC46" s="29">
        <v>54</v>
      </c>
      <c r="AD46" s="29">
        <v>99</v>
      </c>
      <c r="AE46" s="29">
        <v>47</v>
      </c>
      <c r="AF46" s="27">
        <f t="shared" si="9"/>
        <v>279</v>
      </c>
      <c r="AG46" s="39">
        <f t="shared" si="10"/>
        <v>69.75</v>
      </c>
      <c r="AH46" s="32"/>
      <c r="AI46" s="52">
        <f t="shared" si="0"/>
        <v>64.25</v>
      </c>
      <c r="AJ46" s="28">
        <f>ROWS($C$4:C46)</f>
        <v>43</v>
      </c>
      <c r="AK46" s="28" t="str">
        <f>IF($AJ$1=Table5[[#This Row],[Column3]],AJ46,"")</f>
        <v/>
      </c>
      <c r="AL46" s="28">
        <f>IFERROR(SMALL($AK$2:$AK$903,ROWS($AK$4:AK46)),"")</f>
        <v>593</v>
      </c>
    </row>
    <row r="47" spans="1:38" s="28" customFormat="1" ht="14.25">
      <c r="A47" s="36">
        <v>11100984</v>
      </c>
      <c r="B47" s="30" t="s">
        <v>96</v>
      </c>
      <c r="C47" s="31">
        <v>1</v>
      </c>
      <c r="D47" s="29">
        <v>46</v>
      </c>
      <c r="E47" s="29">
        <v>82</v>
      </c>
      <c r="F47" s="29">
        <v>39</v>
      </c>
      <c r="G47" s="29">
        <v>39</v>
      </c>
      <c r="H47" s="27">
        <f t="shared" si="1"/>
        <v>206</v>
      </c>
      <c r="I47" s="52">
        <f t="shared" si="2"/>
        <v>51.5</v>
      </c>
      <c r="J47" s="29">
        <v>39</v>
      </c>
      <c r="K47" s="29">
        <v>57</v>
      </c>
      <c r="L47" s="29">
        <v>91</v>
      </c>
      <c r="M47" s="29">
        <v>53</v>
      </c>
      <c r="N47" s="27">
        <f t="shared" si="3"/>
        <v>240</v>
      </c>
      <c r="O47" s="27">
        <f t="shared" si="4"/>
        <v>60</v>
      </c>
      <c r="P47" s="29">
        <v>81</v>
      </c>
      <c r="Q47" s="29">
        <v>65</v>
      </c>
      <c r="R47" s="29">
        <v>66</v>
      </c>
      <c r="S47" s="29">
        <v>57</v>
      </c>
      <c r="T47" s="27">
        <f t="shared" si="5"/>
        <v>269</v>
      </c>
      <c r="U47" s="27">
        <f t="shared" si="6"/>
        <v>67.25</v>
      </c>
      <c r="V47" s="29">
        <v>96</v>
      </c>
      <c r="W47" s="29">
        <v>77</v>
      </c>
      <c r="X47" s="29">
        <v>39</v>
      </c>
      <c r="Y47" s="29">
        <v>63</v>
      </c>
      <c r="Z47" s="27">
        <f t="shared" si="7"/>
        <v>275</v>
      </c>
      <c r="AA47" s="27">
        <f t="shared" si="8"/>
        <v>68.75</v>
      </c>
      <c r="AB47" s="29">
        <v>75</v>
      </c>
      <c r="AC47" s="29">
        <v>97</v>
      </c>
      <c r="AD47" s="29">
        <v>76</v>
      </c>
      <c r="AE47" s="29">
        <v>47</v>
      </c>
      <c r="AF47" s="27">
        <f t="shared" si="9"/>
        <v>295</v>
      </c>
      <c r="AG47" s="39">
        <f t="shared" si="10"/>
        <v>73.75</v>
      </c>
      <c r="AH47" s="32"/>
      <c r="AI47" s="52">
        <f t="shared" si="0"/>
        <v>66.400000000000006</v>
      </c>
      <c r="AJ47" s="28">
        <f>ROWS($C$4:C47)</f>
        <v>44</v>
      </c>
      <c r="AK47" s="28" t="str">
        <f>IF($AJ$1=Table5[[#This Row],[Column3]],AJ47,"")</f>
        <v/>
      </c>
      <c r="AL47" s="28">
        <f>IFERROR(SMALL($AK$2:$AK$903,ROWS($AK$4:AK47)),"")</f>
        <v>594</v>
      </c>
    </row>
    <row r="48" spans="1:38" s="28" customFormat="1" ht="14.25">
      <c r="A48" s="36">
        <v>11107761</v>
      </c>
      <c r="B48" s="30" t="s">
        <v>98</v>
      </c>
      <c r="C48" s="31">
        <v>1</v>
      </c>
      <c r="D48" s="29">
        <v>53</v>
      </c>
      <c r="E48" s="29">
        <v>40</v>
      </c>
      <c r="F48" s="29">
        <v>49</v>
      </c>
      <c r="G48" s="29">
        <v>91</v>
      </c>
      <c r="H48" s="27">
        <f t="shared" si="1"/>
        <v>233</v>
      </c>
      <c r="I48" s="52">
        <f t="shared" si="2"/>
        <v>58.25</v>
      </c>
      <c r="J48" s="29">
        <v>59</v>
      </c>
      <c r="K48" s="29">
        <v>91</v>
      </c>
      <c r="L48" s="29">
        <v>98</v>
      </c>
      <c r="M48" s="29">
        <v>64</v>
      </c>
      <c r="N48" s="27">
        <f t="shared" si="3"/>
        <v>312</v>
      </c>
      <c r="O48" s="27">
        <f t="shared" si="4"/>
        <v>78</v>
      </c>
      <c r="P48" s="29">
        <v>98</v>
      </c>
      <c r="Q48" s="29">
        <v>49</v>
      </c>
      <c r="R48" s="29">
        <v>35</v>
      </c>
      <c r="S48" s="29">
        <v>98</v>
      </c>
      <c r="T48" s="27">
        <f t="shared" si="5"/>
        <v>280</v>
      </c>
      <c r="U48" s="27">
        <f t="shared" si="6"/>
        <v>70</v>
      </c>
      <c r="V48" s="29">
        <v>62</v>
      </c>
      <c r="W48" s="29">
        <v>81</v>
      </c>
      <c r="X48" s="29">
        <v>50</v>
      </c>
      <c r="Y48" s="29">
        <v>36</v>
      </c>
      <c r="Z48" s="27">
        <f t="shared" si="7"/>
        <v>229</v>
      </c>
      <c r="AA48" s="27">
        <f t="shared" si="8"/>
        <v>57.25</v>
      </c>
      <c r="AB48" s="29">
        <v>45</v>
      </c>
      <c r="AC48" s="29">
        <v>91</v>
      </c>
      <c r="AD48" s="29">
        <v>77</v>
      </c>
      <c r="AE48" s="29">
        <v>61</v>
      </c>
      <c r="AF48" s="27">
        <f t="shared" si="9"/>
        <v>274</v>
      </c>
      <c r="AG48" s="39">
        <f t="shared" si="10"/>
        <v>68.5</v>
      </c>
      <c r="AH48" s="32"/>
      <c r="AI48" s="52">
        <f t="shared" si="0"/>
        <v>68.099999999999994</v>
      </c>
      <c r="AJ48" s="28">
        <f>ROWS($C$4:C48)</f>
        <v>45</v>
      </c>
      <c r="AK48" s="28" t="str">
        <f>IF($AJ$1=Table5[[#This Row],[Column3]],AJ48,"")</f>
        <v/>
      </c>
      <c r="AL48" s="28">
        <f>IFERROR(SMALL($AK$2:$AK$903,ROWS($AK$4:AK48)),"")</f>
        <v>595</v>
      </c>
    </row>
    <row r="49" spans="1:38" s="28" customFormat="1" ht="14.25">
      <c r="A49" s="36">
        <v>11105671</v>
      </c>
      <c r="B49" s="30" t="s">
        <v>100</v>
      </c>
      <c r="C49" s="31">
        <v>1</v>
      </c>
      <c r="D49" s="29">
        <v>81</v>
      </c>
      <c r="E49" s="29">
        <v>84</v>
      </c>
      <c r="F49" s="29">
        <v>64</v>
      </c>
      <c r="G49" s="29">
        <v>56</v>
      </c>
      <c r="H49" s="27">
        <f t="shared" si="1"/>
        <v>285</v>
      </c>
      <c r="I49" s="52">
        <f t="shared" si="2"/>
        <v>71.25</v>
      </c>
      <c r="J49" s="29">
        <v>37</v>
      </c>
      <c r="K49" s="29">
        <v>93</v>
      </c>
      <c r="L49" s="29">
        <v>90</v>
      </c>
      <c r="M49" s="29">
        <v>49</v>
      </c>
      <c r="N49" s="27">
        <f t="shared" si="3"/>
        <v>269</v>
      </c>
      <c r="O49" s="27">
        <f t="shared" si="4"/>
        <v>67.25</v>
      </c>
      <c r="P49" s="29">
        <v>58</v>
      </c>
      <c r="Q49" s="29">
        <v>56</v>
      </c>
      <c r="R49" s="29">
        <v>91</v>
      </c>
      <c r="S49" s="29">
        <v>58</v>
      </c>
      <c r="T49" s="27">
        <f t="shared" si="5"/>
        <v>263</v>
      </c>
      <c r="U49" s="27">
        <f t="shared" si="6"/>
        <v>65.75</v>
      </c>
      <c r="V49" s="29">
        <v>52</v>
      </c>
      <c r="W49" s="29">
        <v>93</v>
      </c>
      <c r="X49" s="29">
        <v>38</v>
      </c>
      <c r="Y49" s="29">
        <v>83</v>
      </c>
      <c r="Z49" s="27">
        <f t="shared" si="7"/>
        <v>266</v>
      </c>
      <c r="AA49" s="27">
        <f t="shared" si="8"/>
        <v>66.5</v>
      </c>
      <c r="AB49" s="29">
        <v>62</v>
      </c>
      <c r="AC49" s="29">
        <v>68</v>
      </c>
      <c r="AD49" s="29">
        <v>96</v>
      </c>
      <c r="AE49" s="29">
        <v>53</v>
      </c>
      <c r="AF49" s="27">
        <f t="shared" si="9"/>
        <v>279</v>
      </c>
      <c r="AG49" s="39">
        <f t="shared" si="10"/>
        <v>69.75</v>
      </c>
      <c r="AH49" s="32"/>
      <c r="AI49" s="52">
        <f t="shared" si="0"/>
        <v>68.099999999999994</v>
      </c>
      <c r="AJ49" s="28">
        <f>ROWS($C$4:C49)</f>
        <v>46</v>
      </c>
      <c r="AK49" s="28" t="str">
        <f>IF($AJ$1=Table5[[#This Row],[Column3]],AJ49,"")</f>
        <v/>
      </c>
      <c r="AL49" s="28">
        <f>IFERROR(SMALL($AK$2:$AK$903,ROWS($AK$4:AK49)),"")</f>
        <v>596</v>
      </c>
    </row>
    <row r="50" spans="1:38" s="28" customFormat="1" ht="14.25">
      <c r="A50" s="36">
        <v>11104376</v>
      </c>
      <c r="B50" s="30" t="s">
        <v>102</v>
      </c>
      <c r="C50" s="31">
        <v>1</v>
      </c>
      <c r="D50" s="29">
        <v>99</v>
      </c>
      <c r="E50" s="29">
        <v>47</v>
      </c>
      <c r="F50" s="29">
        <v>85</v>
      </c>
      <c r="G50" s="29">
        <v>48</v>
      </c>
      <c r="H50" s="27">
        <f t="shared" si="1"/>
        <v>279</v>
      </c>
      <c r="I50" s="52">
        <f t="shared" si="2"/>
        <v>69.75</v>
      </c>
      <c r="J50" s="29">
        <v>42</v>
      </c>
      <c r="K50" s="29">
        <v>41</v>
      </c>
      <c r="L50" s="29">
        <v>47</v>
      </c>
      <c r="M50" s="29">
        <v>38</v>
      </c>
      <c r="N50" s="27">
        <f t="shared" si="3"/>
        <v>168</v>
      </c>
      <c r="O50" s="27">
        <f t="shared" si="4"/>
        <v>42</v>
      </c>
      <c r="P50" s="29">
        <v>36</v>
      </c>
      <c r="Q50" s="29">
        <v>90</v>
      </c>
      <c r="R50" s="29">
        <v>74</v>
      </c>
      <c r="S50" s="29">
        <v>68</v>
      </c>
      <c r="T50" s="27">
        <f t="shared" si="5"/>
        <v>268</v>
      </c>
      <c r="U50" s="27">
        <f t="shared" si="6"/>
        <v>67</v>
      </c>
      <c r="V50" s="29">
        <v>94</v>
      </c>
      <c r="W50" s="29">
        <v>93</v>
      </c>
      <c r="X50" s="29">
        <v>70</v>
      </c>
      <c r="Y50" s="29">
        <v>38</v>
      </c>
      <c r="Z50" s="27">
        <f t="shared" si="7"/>
        <v>295</v>
      </c>
      <c r="AA50" s="27">
        <f t="shared" si="8"/>
        <v>73.75</v>
      </c>
      <c r="AB50" s="29">
        <v>92</v>
      </c>
      <c r="AC50" s="29">
        <v>95</v>
      </c>
      <c r="AD50" s="29">
        <v>77</v>
      </c>
      <c r="AE50" s="29">
        <v>88</v>
      </c>
      <c r="AF50" s="27">
        <f t="shared" si="9"/>
        <v>352</v>
      </c>
      <c r="AG50" s="39">
        <f t="shared" si="10"/>
        <v>88</v>
      </c>
      <c r="AH50" s="32"/>
      <c r="AI50" s="52">
        <f t="shared" si="0"/>
        <v>64.05</v>
      </c>
      <c r="AJ50" s="28">
        <f>ROWS($C$4:C50)</f>
        <v>47</v>
      </c>
      <c r="AK50" s="28" t="str">
        <f>IF($AJ$1=Table5[[#This Row],[Column3]],AJ50,"")</f>
        <v/>
      </c>
      <c r="AL50" s="28">
        <f>IFERROR(SMALL($AK$2:$AK$903,ROWS($AK$4:AK50)),"")</f>
        <v>597</v>
      </c>
    </row>
    <row r="51" spans="1:38" s="28" customFormat="1" ht="14.25">
      <c r="A51" s="36">
        <v>11109550</v>
      </c>
      <c r="B51" s="30" t="s">
        <v>104</v>
      </c>
      <c r="C51" s="31">
        <v>1</v>
      </c>
      <c r="D51" s="29">
        <v>59</v>
      </c>
      <c r="E51" s="29">
        <v>57</v>
      </c>
      <c r="F51" s="29">
        <v>88</v>
      </c>
      <c r="G51" s="29">
        <v>84</v>
      </c>
      <c r="H51" s="27">
        <f t="shared" si="1"/>
        <v>288</v>
      </c>
      <c r="I51" s="52">
        <f t="shared" si="2"/>
        <v>72</v>
      </c>
      <c r="J51" s="29">
        <v>74</v>
      </c>
      <c r="K51" s="29">
        <v>96</v>
      </c>
      <c r="L51" s="29">
        <v>96</v>
      </c>
      <c r="M51" s="29">
        <v>66</v>
      </c>
      <c r="N51" s="27">
        <f t="shared" si="3"/>
        <v>332</v>
      </c>
      <c r="O51" s="27">
        <f t="shared" si="4"/>
        <v>83</v>
      </c>
      <c r="P51" s="29">
        <v>43</v>
      </c>
      <c r="Q51" s="29">
        <v>47</v>
      </c>
      <c r="R51" s="29">
        <v>56</v>
      </c>
      <c r="S51" s="29">
        <v>59</v>
      </c>
      <c r="T51" s="27">
        <f t="shared" si="5"/>
        <v>205</v>
      </c>
      <c r="U51" s="27">
        <f t="shared" si="6"/>
        <v>51.25</v>
      </c>
      <c r="V51" s="29">
        <v>69</v>
      </c>
      <c r="W51" s="29">
        <v>40</v>
      </c>
      <c r="X51" s="29">
        <v>42</v>
      </c>
      <c r="Y51" s="29">
        <v>94</v>
      </c>
      <c r="Z51" s="27">
        <f t="shared" si="7"/>
        <v>245</v>
      </c>
      <c r="AA51" s="27">
        <f t="shared" si="8"/>
        <v>61.25</v>
      </c>
      <c r="AB51" s="29">
        <v>46</v>
      </c>
      <c r="AC51" s="29">
        <v>56</v>
      </c>
      <c r="AD51" s="29">
        <v>44</v>
      </c>
      <c r="AE51" s="29">
        <v>65</v>
      </c>
      <c r="AF51" s="27">
        <f t="shared" si="9"/>
        <v>211</v>
      </c>
      <c r="AG51" s="39">
        <f t="shared" si="10"/>
        <v>52.75</v>
      </c>
      <c r="AH51" s="32"/>
      <c r="AI51" s="52">
        <f t="shared" si="0"/>
        <v>64.5</v>
      </c>
      <c r="AJ51" s="28">
        <f>ROWS($C$4:C51)</f>
        <v>48</v>
      </c>
      <c r="AK51" s="28" t="str">
        <f>IF($AJ$1=Table5[[#This Row],[Column3]],AJ51,"")</f>
        <v/>
      </c>
      <c r="AL51" s="28">
        <f>IFERROR(SMALL($AK$2:$AK$903,ROWS($AK$4:AK51)),"")</f>
        <v>598</v>
      </c>
    </row>
    <row r="52" spans="1:38" s="28" customFormat="1" ht="14.25">
      <c r="A52" s="36">
        <v>11100281</v>
      </c>
      <c r="B52" s="30" t="s">
        <v>106</v>
      </c>
      <c r="C52" s="31">
        <v>1</v>
      </c>
      <c r="D52" s="29">
        <v>78</v>
      </c>
      <c r="E52" s="29">
        <v>55</v>
      </c>
      <c r="F52" s="29">
        <v>57</v>
      </c>
      <c r="G52" s="29">
        <v>76</v>
      </c>
      <c r="H52" s="27">
        <f t="shared" si="1"/>
        <v>266</v>
      </c>
      <c r="I52" s="52">
        <f t="shared" si="2"/>
        <v>66.5</v>
      </c>
      <c r="J52" s="29">
        <v>62</v>
      </c>
      <c r="K52" s="29">
        <v>62</v>
      </c>
      <c r="L52" s="29">
        <v>40</v>
      </c>
      <c r="M52" s="29">
        <v>63</v>
      </c>
      <c r="N52" s="27">
        <f t="shared" si="3"/>
        <v>227</v>
      </c>
      <c r="O52" s="27">
        <f t="shared" si="4"/>
        <v>56.75</v>
      </c>
      <c r="P52" s="29">
        <v>43</v>
      </c>
      <c r="Q52" s="29">
        <v>89</v>
      </c>
      <c r="R52" s="29">
        <v>78</v>
      </c>
      <c r="S52" s="29">
        <v>61</v>
      </c>
      <c r="T52" s="27">
        <f t="shared" si="5"/>
        <v>271</v>
      </c>
      <c r="U52" s="27">
        <f t="shared" si="6"/>
        <v>67.75</v>
      </c>
      <c r="V52" s="29">
        <v>59</v>
      </c>
      <c r="W52" s="29">
        <v>93</v>
      </c>
      <c r="X52" s="29">
        <v>51</v>
      </c>
      <c r="Y52" s="29">
        <v>48</v>
      </c>
      <c r="Z52" s="27">
        <f t="shared" si="7"/>
        <v>251</v>
      </c>
      <c r="AA52" s="27">
        <f t="shared" si="8"/>
        <v>62.75</v>
      </c>
      <c r="AB52" s="29">
        <v>87</v>
      </c>
      <c r="AC52" s="29">
        <v>68</v>
      </c>
      <c r="AD52" s="29">
        <v>77</v>
      </c>
      <c r="AE52" s="29">
        <v>43</v>
      </c>
      <c r="AF52" s="27">
        <f t="shared" si="9"/>
        <v>275</v>
      </c>
      <c r="AG52" s="39">
        <f t="shared" si="10"/>
        <v>68.75</v>
      </c>
      <c r="AH52" s="32"/>
      <c r="AI52" s="52">
        <f t="shared" si="0"/>
        <v>65.8</v>
      </c>
      <c r="AJ52" s="28">
        <f>ROWS($C$4:C52)</f>
        <v>49</v>
      </c>
      <c r="AK52" s="28" t="str">
        <f>IF($AJ$1=Table5[[#This Row],[Column3]],AJ52,"")</f>
        <v/>
      </c>
      <c r="AL52" s="28">
        <f>IFERROR(SMALL($AK$2:$AK$903,ROWS($AK$4:AK52)),"")</f>
        <v>599</v>
      </c>
    </row>
    <row r="53" spans="1:38" s="28" customFormat="1" ht="14.25">
      <c r="A53" s="36">
        <v>11106112</v>
      </c>
      <c r="B53" s="30" t="s">
        <v>108</v>
      </c>
      <c r="C53" s="31">
        <v>1</v>
      </c>
      <c r="D53" s="29">
        <v>97</v>
      </c>
      <c r="E53" s="29">
        <v>66</v>
      </c>
      <c r="F53" s="29">
        <v>68</v>
      </c>
      <c r="G53" s="29">
        <v>77</v>
      </c>
      <c r="H53" s="27">
        <f t="shared" si="1"/>
        <v>308</v>
      </c>
      <c r="I53" s="52">
        <f t="shared" si="2"/>
        <v>77</v>
      </c>
      <c r="J53" s="29">
        <v>70</v>
      </c>
      <c r="K53" s="29">
        <v>98</v>
      </c>
      <c r="L53" s="29">
        <v>95</v>
      </c>
      <c r="M53" s="29">
        <v>54</v>
      </c>
      <c r="N53" s="27">
        <f t="shared" si="3"/>
        <v>317</v>
      </c>
      <c r="O53" s="27">
        <f t="shared" si="4"/>
        <v>79.25</v>
      </c>
      <c r="P53" s="29">
        <v>65</v>
      </c>
      <c r="Q53" s="29">
        <v>44</v>
      </c>
      <c r="R53" s="29">
        <v>51</v>
      </c>
      <c r="S53" s="29">
        <v>41</v>
      </c>
      <c r="T53" s="27">
        <f t="shared" si="5"/>
        <v>201</v>
      </c>
      <c r="U53" s="27">
        <f t="shared" si="6"/>
        <v>50.25</v>
      </c>
      <c r="V53" s="29">
        <v>84</v>
      </c>
      <c r="W53" s="29">
        <v>68</v>
      </c>
      <c r="X53" s="29">
        <v>38</v>
      </c>
      <c r="Y53" s="29">
        <v>64</v>
      </c>
      <c r="Z53" s="27">
        <f t="shared" si="7"/>
        <v>254</v>
      </c>
      <c r="AA53" s="27">
        <f t="shared" si="8"/>
        <v>63.5</v>
      </c>
      <c r="AB53" s="29">
        <v>40</v>
      </c>
      <c r="AC53" s="29">
        <v>78</v>
      </c>
      <c r="AD53" s="29">
        <v>67</v>
      </c>
      <c r="AE53" s="29">
        <v>51</v>
      </c>
      <c r="AF53" s="27">
        <f t="shared" si="9"/>
        <v>236</v>
      </c>
      <c r="AG53" s="39">
        <f t="shared" si="10"/>
        <v>59</v>
      </c>
      <c r="AH53" s="32"/>
      <c r="AI53" s="52">
        <f t="shared" si="0"/>
        <v>73.400000000000006</v>
      </c>
      <c r="AJ53" s="28">
        <f>ROWS($C$4:C53)</f>
        <v>50</v>
      </c>
      <c r="AK53" s="28" t="str">
        <f>IF($AJ$1=Table5[[#This Row],[Column3]],AJ53,"")</f>
        <v/>
      </c>
      <c r="AL53" s="28">
        <f>IFERROR(SMALL($AK$2:$AK$903,ROWS($AK$4:AK53)),"")</f>
        <v>600</v>
      </c>
    </row>
    <row r="54" spans="1:38" s="28" customFormat="1" ht="14.25">
      <c r="A54" s="36">
        <v>11106578</v>
      </c>
      <c r="B54" s="30" t="s">
        <v>110</v>
      </c>
      <c r="C54" s="31">
        <v>1</v>
      </c>
      <c r="D54" s="29">
        <v>73</v>
      </c>
      <c r="E54" s="29">
        <v>84</v>
      </c>
      <c r="F54" s="29">
        <v>45</v>
      </c>
      <c r="G54" s="29">
        <v>55</v>
      </c>
      <c r="H54" s="27">
        <f t="shared" si="1"/>
        <v>257</v>
      </c>
      <c r="I54" s="52">
        <f t="shared" si="2"/>
        <v>64.25</v>
      </c>
      <c r="J54" s="29">
        <v>93</v>
      </c>
      <c r="K54" s="29">
        <v>46</v>
      </c>
      <c r="L54" s="29">
        <v>65</v>
      </c>
      <c r="M54" s="29">
        <v>97</v>
      </c>
      <c r="N54" s="27">
        <f t="shared" si="3"/>
        <v>301</v>
      </c>
      <c r="O54" s="27">
        <f t="shared" si="4"/>
        <v>75.25</v>
      </c>
      <c r="P54" s="29">
        <v>96</v>
      </c>
      <c r="Q54" s="29">
        <v>98</v>
      </c>
      <c r="R54" s="29">
        <v>85</v>
      </c>
      <c r="S54" s="29">
        <v>94</v>
      </c>
      <c r="T54" s="27">
        <f t="shared" si="5"/>
        <v>373</v>
      </c>
      <c r="U54" s="27">
        <f t="shared" si="6"/>
        <v>93.25</v>
      </c>
      <c r="V54" s="29">
        <v>49</v>
      </c>
      <c r="W54" s="29">
        <v>37</v>
      </c>
      <c r="X54" s="29">
        <v>85</v>
      </c>
      <c r="Y54" s="29">
        <v>95</v>
      </c>
      <c r="Z54" s="27">
        <f t="shared" si="7"/>
        <v>266</v>
      </c>
      <c r="AA54" s="27">
        <f t="shared" si="8"/>
        <v>66.5</v>
      </c>
      <c r="AB54" s="29">
        <v>53</v>
      </c>
      <c r="AC54" s="29">
        <v>76</v>
      </c>
      <c r="AD54" s="29">
        <v>46</v>
      </c>
      <c r="AE54" s="29">
        <v>96</v>
      </c>
      <c r="AF54" s="27">
        <f t="shared" si="9"/>
        <v>271</v>
      </c>
      <c r="AG54" s="39">
        <f t="shared" si="10"/>
        <v>67.75</v>
      </c>
      <c r="AH54" s="32"/>
      <c r="AI54" s="52">
        <f t="shared" si="0"/>
        <v>66.349999999999994</v>
      </c>
      <c r="AJ54" s="28">
        <f>ROWS($C$4:C54)</f>
        <v>51</v>
      </c>
      <c r="AK54" s="28" t="str">
        <f>IF($AJ$1=Table5[[#This Row],[Column3]],AJ54,"")</f>
        <v/>
      </c>
      <c r="AL54" s="28">
        <f>IFERROR(SMALL($AK$2:$AK$903,ROWS($AK$4:AK54)),"")</f>
        <v>601</v>
      </c>
    </row>
    <row r="55" spans="1:38" s="28" customFormat="1" ht="14.25">
      <c r="A55" s="36">
        <v>11104970</v>
      </c>
      <c r="B55" s="30" t="s">
        <v>112</v>
      </c>
      <c r="C55" s="31">
        <v>1</v>
      </c>
      <c r="D55" s="29">
        <v>47</v>
      </c>
      <c r="E55" s="29">
        <v>79</v>
      </c>
      <c r="F55" s="29">
        <v>40</v>
      </c>
      <c r="G55" s="29">
        <v>74</v>
      </c>
      <c r="H55" s="27">
        <f t="shared" si="1"/>
        <v>240</v>
      </c>
      <c r="I55" s="52">
        <f t="shared" si="2"/>
        <v>60</v>
      </c>
      <c r="J55" s="29">
        <v>60</v>
      </c>
      <c r="K55" s="29">
        <v>40</v>
      </c>
      <c r="L55" s="29">
        <v>51</v>
      </c>
      <c r="M55" s="29">
        <v>38</v>
      </c>
      <c r="N55" s="27">
        <f t="shared" si="3"/>
        <v>189</v>
      </c>
      <c r="O55" s="27">
        <f t="shared" si="4"/>
        <v>47.25</v>
      </c>
      <c r="P55" s="29">
        <v>95</v>
      </c>
      <c r="Q55" s="29">
        <v>90</v>
      </c>
      <c r="R55" s="29">
        <v>59</v>
      </c>
      <c r="S55" s="29">
        <v>79</v>
      </c>
      <c r="T55" s="27">
        <f t="shared" si="5"/>
        <v>323</v>
      </c>
      <c r="U55" s="27">
        <f t="shared" si="6"/>
        <v>80.75</v>
      </c>
      <c r="V55" s="29">
        <v>58</v>
      </c>
      <c r="W55" s="29">
        <v>90</v>
      </c>
      <c r="X55" s="29">
        <v>54</v>
      </c>
      <c r="Y55" s="29">
        <v>94</v>
      </c>
      <c r="Z55" s="27">
        <f t="shared" si="7"/>
        <v>296</v>
      </c>
      <c r="AA55" s="27">
        <f t="shared" si="8"/>
        <v>74</v>
      </c>
      <c r="AB55" s="29">
        <v>54</v>
      </c>
      <c r="AC55" s="29">
        <v>73</v>
      </c>
      <c r="AD55" s="29">
        <v>56</v>
      </c>
      <c r="AE55" s="29">
        <v>96</v>
      </c>
      <c r="AF55" s="27">
        <f t="shared" si="9"/>
        <v>279</v>
      </c>
      <c r="AG55" s="39">
        <f t="shared" si="10"/>
        <v>69.75</v>
      </c>
      <c r="AH55" s="32"/>
      <c r="AI55" s="52">
        <f t="shared" si="0"/>
        <v>66.7</v>
      </c>
      <c r="AJ55" s="28">
        <f>ROWS($C$4:C55)</f>
        <v>52</v>
      </c>
      <c r="AK55" s="28" t="str">
        <f>IF($AJ$1=Table5[[#This Row],[Column3]],AJ55,"")</f>
        <v/>
      </c>
      <c r="AL55" s="28">
        <f>IFERROR(SMALL($AK$2:$AK$903,ROWS($AK$4:AK55)),"")</f>
        <v>602</v>
      </c>
    </row>
    <row r="56" spans="1:38" s="28" customFormat="1" ht="14.25">
      <c r="A56" s="36">
        <v>11103227</v>
      </c>
      <c r="B56" s="30" t="s">
        <v>114</v>
      </c>
      <c r="C56" s="31">
        <v>1</v>
      </c>
      <c r="D56" s="29">
        <v>97</v>
      </c>
      <c r="E56" s="29">
        <v>93</v>
      </c>
      <c r="F56" s="29">
        <v>64</v>
      </c>
      <c r="G56" s="29">
        <v>68</v>
      </c>
      <c r="H56" s="27">
        <f t="shared" si="1"/>
        <v>322</v>
      </c>
      <c r="I56" s="52">
        <f t="shared" si="2"/>
        <v>80.5</v>
      </c>
      <c r="J56" s="29">
        <v>47</v>
      </c>
      <c r="K56" s="29">
        <v>59</v>
      </c>
      <c r="L56" s="29">
        <v>51</v>
      </c>
      <c r="M56" s="29">
        <v>71</v>
      </c>
      <c r="N56" s="27">
        <f t="shared" si="3"/>
        <v>228</v>
      </c>
      <c r="O56" s="27">
        <f t="shared" si="4"/>
        <v>57</v>
      </c>
      <c r="P56" s="29">
        <v>98</v>
      </c>
      <c r="Q56" s="29">
        <v>83</v>
      </c>
      <c r="R56" s="29">
        <v>38</v>
      </c>
      <c r="S56" s="29">
        <v>64</v>
      </c>
      <c r="T56" s="27">
        <f t="shared" si="5"/>
        <v>283</v>
      </c>
      <c r="U56" s="27">
        <f t="shared" si="6"/>
        <v>70.75</v>
      </c>
      <c r="V56" s="29">
        <v>75</v>
      </c>
      <c r="W56" s="29">
        <v>54</v>
      </c>
      <c r="X56" s="29">
        <v>69</v>
      </c>
      <c r="Y56" s="29">
        <v>69</v>
      </c>
      <c r="Z56" s="27">
        <f t="shared" si="7"/>
        <v>267</v>
      </c>
      <c r="AA56" s="27">
        <f t="shared" si="8"/>
        <v>66.75</v>
      </c>
      <c r="AB56" s="29">
        <v>70</v>
      </c>
      <c r="AC56" s="29">
        <v>43</v>
      </c>
      <c r="AD56" s="29">
        <v>50</v>
      </c>
      <c r="AE56" s="29">
        <v>71</v>
      </c>
      <c r="AF56" s="27">
        <f t="shared" si="9"/>
        <v>234</v>
      </c>
      <c r="AG56" s="39">
        <f t="shared" si="10"/>
        <v>58.5</v>
      </c>
      <c r="AH56" s="32"/>
      <c r="AI56" s="52">
        <f t="shared" si="0"/>
        <v>68.650000000000006</v>
      </c>
      <c r="AJ56" s="28">
        <f>ROWS($C$4:C56)</f>
        <v>53</v>
      </c>
      <c r="AK56" s="28" t="str">
        <f>IF($AJ$1=Table5[[#This Row],[Column3]],AJ56,"")</f>
        <v/>
      </c>
      <c r="AL56" s="28">
        <f>IFERROR(SMALL($AK$2:$AK$903,ROWS($AK$4:AK56)),"")</f>
        <v>603</v>
      </c>
    </row>
    <row r="57" spans="1:38" s="28" customFormat="1" ht="14.25">
      <c r="A57" s="36">
        <v>11102035</v>
      </c>
      <c r="B57" s="30" t="s">
        <v>116</v>
      </c>
      <c r="C57" s="31">
        <v>1</v>
      </c>
      <c r="D57" s="29">
        <v>56</v>
      </c>
      <c r="E57" s="29">
        <v>79</v>
      </c>
      <c r="F57" s="29">
        <v>91</v>
      </c>
      <c r="G57" s="29">
        <v>36</v>
      </c>
      <c r="H57" s="27">
        <f t="shared" si="1"/>
        <v>262</v>
      </c>
      <c r="I57" s="52">
        <f t="shared" si="2"/>
        <v>65.5</v>
      </c>
      <c r="J57" s="29">
        <v>43</v>
      </c>
      <c r="K57" s="29">
        <v>62</v>
      </c>
      <c r="L57" s="29">
        <v>44</v>
      </c>
      <c r="M57" s="29">
        <v>85</v>
      </c>
      <c r="N57" s="27">
        <f t="shared" si="3"/>
        <v>234</v>
      </c>
      <c r="O57" s="27">
        <f t="shared" si="4"/>
        <v>58.5</v>
      </c>
      <c r="P57" s="29">
        <v>75</v>
      </c>
      <c r="Q57" s="29">
        <v>40</v>
      </c>
      <c r="R57" s="29">
        <v>98</v>
      </c>
      <c r="S57" s="29">
        <v>94</v>
      </c>
      <c r="T57" s="27">
        <f t="shared" si="5"/>
        <v>307</v>
      </c>
      <c r="U57" s="27">
        <f t="shared" si="6"/>
        <v>76.75</v>
      </c>
      <c r="V57" s="29">
        <v>55</v>
      </c>
      <c r="W57" s="29">
        <v>88</v>
      </c>
      <c r="X57" s="29">
        <v>53</v>
      </c>
      <c r="Y57" s="29">
        <v>64</v>
      </c>
      <c r="Z57" s="27">
        <f t="shared" si="7"/>
        <v>260</v>
      </c>
      <c r="AA57" s="27">
        <f t="shared" si="8"/>
        <v>65</v>
      </c>
      <c r="AB57" s="29">
        <v>87</v>
      </c>
      <c r="AC57" s="29">
        <v>59</v>
      </c>
      <c r="AD57" s="29">
        <v>92</v>
      </c>
      <c r="AE57" s="29">
        <v>72</v>
      </c>
      <c r="AF57" s="27">
        <f t="shared" si="9"/>
        <v>310</v>
      </c>
      <c r="AG57" s="39">
        <f t="shared" si="10"/>
        <v>77.5</v>
      </c>
      <c r="AH57" s="32"/>
      <c r="AI57" s="52">
        <f t="shared" si="0"/>
        <v>65.25</v>
      </c>
      <c r="AJ57" s="28">
        <f>ROWS($C$4:C57)</f>
        <v>54</v>
      </c>
      <c r="AK57" s="28" t="str">
        <f>IF($AJ$1=Table5[[#This Row],[Column3]],AJ57,"")</f>
        <v/>
      </c>
      <c r="AL57" s="28">
        <f>IFERROR(SMALL($AK$2:$AK$903,ROWS($AK$4:AK57)),"")</f>
        <v>604</v>
      </c>
    </row>
    <row r="58" spans="1:38" s="28" customFormat="1" ht="14.25">
      <c r="A58" s="36">
        <v>11102631</v>
      </c>
      <c r="B58" s="30" t="s">
        <v>118</v>
      </c>
      <c r="C58" s="31">
        <v>1</v>
      </c>
      <c r="D58" s="29">
        <v>50</v>
      </c>
      <c r="E58" s="29">
        <v>55</v>
      </c>
      <c r="F58" s="29">
        <v>87</v>
      </c>
      <c r="G58" s="29">
        <v>87</v>
      </c>
      <c r="H58" s="27">
        <f t="shared" si="1"/>
        <v>279</v>
      </c>
      <c r="I58" s="52">
        <f t="shared" si="2"/>
        <v>69.75</v>
      </c>
      <c r="J58" s="29">
        <v>68</v>
      </c>
      <c r="K58" s="29">
        <v>45</v>
      </c>
      <c r="L58" s="29">
        <v>71</v>
      </c>
      <c r="M58" s="29">
        <v>43</v>
      </c>
      <c r="N58" s="27">
        <f t="shared" si="3"/>
        <v>227</v>
      </c>
      <c r="O58" s="27">
        <f t="shared" si="4"/>
        <v>56.75</v>
      </c>
      <c r="P58" s="29">
        <v>55</v>
      </c>
      <c r="Q58" s="29">
        <v>98</v>
      </c>
      <c r="R58" s="29">
        <v>90</v>
      </c>
      <c r="S58" s="29">
        <v>53</v>
      </c>
      <c r="T58" s="27">
        <f t="shared" si="5"/>
        <v>296</v>
      </c>
      <c r="U58" s="27">
        <f t="shared" si="6"/>
        <v>74</v>
      </c>
      <c r="V58" s="29">
        <v>48</v>
      </c>
      <c r="W58" s="29">
        <v>48</v>
      </c>
      <c r="X58" s="29">
        <v>86</v>
      </c>
      <c r="Y58" s="29">
        <v>94</v>
      </c>
      <c r="Z58" s="27">
        <f t="shared" si="7"/>
        <v>276</v>
      </c>
      <c r="AA58" s="27">
        <f t="shared" si="8"/>
        <v>69</v>
      </c>
      <c r="AB58" s="29">
        <v>73</v>
      </c>
      <c r="AC58" s="29">
        <v>37</v>
      </c>
      <c r="AD58" s="29">
        <v>42</v>
      </c>
      <c r="AE58" s="29">
        <v>75</v>
      </c>
      <c r="AF58" s="27">
        <f t="shared" si="9"/>
        <v>227</v>
      </c>
      <c r="AG58" s="39">
        <f t="shared" si="10"/>
        <v>56.75</v>
      </c>
      <c r="AH58" s="32"/>
      <c r="AI58" s="52">
        <f t="shared" si="0"/>
        <v>69.099999999999994</v>
      </c>
      <c r="AJ58" s="28">
        <f>ROWS($C$4:C58)</f>
        <v>55</v>
      </c>
      <c r="AK58" s="28" t="str">
        <f>IF($AJ$1=Table5[[#This Row],[Column3]],AJ58,"")</f>
        <v/>
      </c>
      <c r="AL58" s="28">
        <f>IFERROR(SMALL($AK$2:$AK$903,ROWS($AK$4:AK58)),"")</f>
        <v>605</v>
      </c>
    </row>
    <row r="59" spans="1:38" s="28" customFormat="1" ht="14.25">
      <c r="A59" s="36">
        <v>11104914</v>
      </c>
      <c r="B59" s="30" t="s">
        <v>120</v>
      </c>
      <c r="C59" s="31">
        <v>1</v>
      </c>
      <c r="D59" s="29">
        <v>43</v>
      </c>
      <c r="E59" s="29">
        <v>57</v>
      </c>
      <c r="F59" s="29">
        <v>85</v>
      </c>
      <c r="G59" s="29">
        <v>46</v>
      </c>
      <c r="H59" s="27">
        <f t="shared" si="1"/>
        <v>231</v>
      </c>
      <c r="I59" s="52">
        <f t="shared" si="2"/>
        <v>57.75</v>
      </c>
      <c r="J59" s="29">
        <v>91</v>
      </c>
      <c r="K59" s="29">
        <v>51</v>
      </c>
      <c r="L59" s="29">
        <v>89</v>
      </c>
      <c r="M59" s="29">
        <v>84</v>
      </c>
      <c r="N59" s="27">
        <f t="shared" si="3"/>
        <v>315</v>
      </c>
      <c r="O59" s="27">
        <f t="shared" si="4"/>
        <v>78.75</v>
      </c>
      <c r="P59" s="29">
        <v>85</v>
      </c>
      <c r="Q59" s="29">
        <v>58</v>
      </c>
      <c r="R59" s="29">
        <v>83</v>
      </c>
      <c r="S59" s="29">
        <v>41</v>
      </c>
      <c r="T59" s="27">
        <f t="shared" si="5"/>
        <v>267</v>
      </c>
      <c r="U59" s="27">
        <f t="shared" si="6"/>
        <v>66.75</v>
      </c>
      <c r="V59" s="29">
        <v>74</v>
      </c>
      <c r="W59" s="29">
        <v>51</v>
      </c>
      <c r="X59" s="29">
        <v>88</v>
      </c>
      <c r="Y59" s="29">
        <v>81</v>
      </c>
      <c r="Z59" s="27">
        <f t="shared" si="7"/>
        <v>294</v>
      </c>
      <c r="AA59" s="27">
        <f t="shared" si="8"/>
        <v>73.5</v>
      </c>
      <c r="AB59" s="29">
        <v>43</v>
      </c>
      <c r="AC59" s="29">
        <v>76</v>
      </c>
      <c r="AD59" s="29">
        <v>58</v>
      </c>
      <c r="AE59" s="29">
        <v>98</v>
      </c>
      <c r="AF59" s="27">
        <f t="shared" si="9"/>
        <v>275</v>
      </c>
      <c r="AG59" s="39">
        <f t="shared" si="10"/>
        <v>68.75</v>
      </c>
      <c r="AH59" s="32"/>
      <c r="AI59" s="52">
        <f t="shared" si="0"/>
        <v>63.25</v>
      </c>
      <c r="AJ59" s="28">
        <f>ROWS($C$4:C59)</f>
        <v>56</v>
      </c>
      <c r="AK59" s="28" t="str">
        <f>IF($AJ$1=Table5[[#This Row],[Column3]],AJ59,"")</f>
        <v/>
      </c>
      <c r="AL59" s="28">
        <f>IFERROR(SMALL($AK$2:$AK$903,ROWS($AK$4:AK59)),"")</f>
        <v>606</v>
      </c>
    </row>
    <row r="60" spans="1:38" s="28" customFormat="1" ht="14.25">
      <c r="A60" s="36">
        <v>11107622</v>
      </c>
      <c r="B60" s="30" t="s">
        <v>122</v>
      </c>
      <c r="C60" s="31">
        <v>1</v>
      </c>
      <c r="D60" s="29">
        <v>42</v>
      </c>
      <c r="E60" s="29">
        <v>73</v>
      </c>
      <c r="F60" s="29">
        <v>74</v>
      </c>
      <c r="G60" s="29">
        <v>92</v>
      </c>
      <c r="H60" s="27">
        <f t="shared" si="1"/>
        <v>281</v>
      </c>
      <c r="I60" s="52">
        <f t="shared" si="2"/>
        <v>70.25</v>
      </c>
      <c r="J60" s="29">
        <v>65</v>
      </c>
      <c r="K60" s="29">
        <v>79</v>
      </c>
      <c r="L60" s="29">
        <v>56</v>
      </c>
      <c r="M60" s="29">
        <v>95</v>
      </c>
      <c r="N60" s="27">
        <f t="shared" si="3"/>
        <v>295</v>
      </c>
      <c r="O60" s="27">
        <f t="shared" si="4"/>
        <v>73.75</v>
      </c>
      <c r="P60" s="29">
        <v>43</v>
      </c>
      <c r="Q60" s="29">
        <v>60</v>
      </c>
      <c r="R60" s="29">
        <v>82</v>
      </c>
      <c r="S60" s="29">
        <v>46</v>
      </c>
      <c r="T60" s="27">
        <f t="shared" si="5"/>
        <v>231</v>
      </c>
      <c r="U60" s="27">
        <f t="shared" si="6"/>
        <v>57.75</v>
      </c>
      <c r="V60" s="29">
        <v>40</v>
      </c>
      <c r="W60" s="29">
        <v>61</v>
      </c>
      <c r="X60" s="29">
        <v>40</v>
      </c>
      <c r="Y60" s="29">
        <v>75</v>
      </c>
      <c r="Z60" s="27">
        <f t="shared" si="7"/>
        <v>216</v>
      </c>
      <c r="AA60" s="27">
        <f t="shared" si="8"/>
        <v>54</v>
      </c>
      <c r="AB60" s="29">
        <v>59</v>
      </c>
      <c r="AC60" s="29">
        <v>70</v>
      </c>
      <c r="AD60" s="29">
        <v>66</v>
      </c>
      <c r="AE60" s="29">
        <v>47</v>
      </c>
      <c r="AF60" s="27">
        <f t="shared" si="9"/>
        <v>242</v>
      </c>
      <c r="AG60" s="39">
        <f t="shared" si="10"/>
        <v>60.5</v>
      </c>
      <c r="AH60" s="32"/>
      <c r="AI60" s="52">
        <f t="shared" si="0"/>
        <v>69.95</v>
      </c>
      <c r="AJ60" s="28">
        <f>ROWS($C$4:C60)</f>
        <v>57</v>
      </c>
      <c r="AK60" s="28" t="str">
        <f>IF($AJ$1=Table5[[#This Row],[Column3]],AJ60,"")</f>
        <v/>
      </c>
      <c r="AL60" s="28">
        <f>IFERROR(SMALL($AK$2:$AK$903,ROWS($AK$4:AK60)),"")</f>
        <v>607</v>
      </c>
    </row>
    <row r="61" spans="1:38" s="28" customFormat="1" ht="14.25">
      <c r="A61" s="36">
        <v>11103321</v>
      </c>
      <c r="B61" s="30" t="s">
        <v>124</v>
      </c>
      <c r="C61" s="31">
        <v>1</v>
      </c>
      <c r="D61" s="29">
        <v>94</v>
      </c>
      <c r="E61" s="29">
        <v>80</v>
      </c>
      <c r="F61" s="29">
        <v>52</v>
      </c>
      <c r="G61" s="29">
        <v>91</v>
      </c>
      <c r="H61" s="27">
        <f t="shared" si="1"/>
        <v>317</v>
      </c>
      <c r="I61" s="52">
        <f t="shared" si="2"/>
        <v>79.25</v>
      </c>
      <c r="J61" s="29">
        <v>70</v>
      </c>
      <c r="K61" s="29">
        <v>39</v>
      </c>
      <c r="L61" s="29">
        <v>98</v>
      </c>
      <c r="M61" s="29">
        <v>78</v>
      </c>
      <c r="N61" s="27">
        <f t="shared" si="3"/>
        <v>285</v>
      </c>
      <c r="O61" s="27">
        <f t="shared" si="4"/>
        <v>71.25</v>
      </c>
      <c r="P61" s="29">
        <v>48</v>
      </c>
      <c r="Q61" s="29">
        <v>48</v>
      </c>
      <c r="R61" s="29">
        <v>77</v>
      </c>
      <c r="S61" s="29">
        <v>49</v>
      </c>
      <c r="T61" s="27">
        <f t="shared" si="5"/>
        <v>222</v>
      </c>
      <c r="U61" s="27">
        <f t="shared" si="6"/>
        <v>55.5</v>
      </c>
      <c r="V61" s="29">
        <v>96</v>
      </c>
      <c r="W61" s="29">
        <v>54</v>
      </c>
      <c r="X61" s="29">
        <v>46</v>
      </c>
      <c r="Y61" s="29">
        <v>92</v>
      </c>
      <c r="Z61" s="27">
        <f t="shared" si="7"/>
        <v>288</v>
      </c>
      <c r="AA61" s="27">
        <f t="shared" si="8"/>
        <v>72</v>
      </c>
      <c r="AB61" s="29">
        <v>40</v>
      </c>
      <c r="AC61" s="29">
        <v>91</v>
      </c>
      <c r="AD61" s="29">
        <v>76</v>
      </c>
      <c r="AE61" s="29">
        <v>80</v>
      </c>
      <c r="AF61" s="27">
        <f t="shared" si="9"/>
        <v>287</v>
      </c>
      <c r="AG61" s="39">
        <f t="shared" si="10"/>
        <v>71.75</v>
      </c>
      <c r="AH61" s="32"/>
      <c r="AI61" s="52">
        <f t="shared" si="0"/>
        <v>66.25</v>
      </c>
      <c r="AJ61" s="28">
        <f>ROWS($C$4:C61)</f>
        <v>58</v>
      </c>
      <c r="AK61" s="28" t="str">
        <f>IF($AJ$1=Table5[[#This Row],[Column3]],AJ61,"")</f>
        <v/>
      </c>
      <c r="AL61" s="28">
        <f>IFERROR(SMALL($AK$2:$AK$903,ROWS($AK$4:AK61)),"")</f>
        <v>608</v>
      </c>
    </row>
    <row r="62" spans="1:38" s="28" customFormat="1" ht="14.25">
      <c r="A62" s="36">
        <v>11105252</v>
      </c>
      <c r="B62" s="30" t="s">
        <v>126</v>
      </c>
      <c r="C62" s="31">
        <v>1</v>
      </c>
      <c r="D62" s="29">
        <v>99</v>
      </c>
      <c r="E62" s="29">
        <v>84</v>
      </c>
      <c r="F62" s="29">
        <v>94</v>
      </c>
      <c r="G62" s="29">
        <v>39</v>
      </c>
      <c r="H62" s="27">
        <f t="shared" si="1"/>
        <v>316</v>
      </c>
      <c r="I62" s="52">
        <f t="shared" si="2"/>
        <v>79</v>
      </c>
      <c r="J62" s="29">
        <v>86</v>
      </c>
      <c r="K62" s="29">
        <v>35</v>
      </c>
      <c r="L62" s="29">
        <v>51</v>
      </c>
      <c r="M62" s="29">
        <v>46</v>
      </c>
      <c r="N62" s="27">
        <f t="shared" si="3"/>
        <v>218</v>
      </c>
      <c r="O62" s="27">
        <f t="shared" si="4"/>
        <v>54.5</v>
      </c>
      <c r="P62" s="29">
        <v>90</v>
      </c>
      <c r="Q62" s="29">
        <v>72</v>
      </c>
      <c r="R62" s="29">
        <v>61</v>
      </c>
      <c r="S62" s="29">
        <v>84</v>
      </c>
      <c r="T62" s="27">
        <f t="shared" si="5"/>
        <v>307</v>
      </c>
      <c r="U62" s="27">
        <f t="shared" si="6"/>
        <v>76.75</v>
      </c>
      <c r="V62" s="29">
        <v>37</v>
      </c>
      <c r="W62" s="29">
        <v>81</v>
      </c>
      <c r="X62" s="29">
        <v>75</v>
      </c>
      <c r="Y62" s="29">
        <v>68</v>
      </c>
      <c r="Z62" s="27">
        <f t="shared" si="7"/>
        <v>261</v>
      </c>
      <c r="AA62" s="27">
        <f t="shared" si="8"/>
        <v>65.25</v>
      </c>
      <c r="AB62" s="29">
        <v>62</v>
      </c>
      <c r="AC62" s="29">
        <v>43</v>
      </c>
      <c r="AD62" s="29">
        <v>50</v>
      </c>
      <c r="AE62" s="29">
        <v>68</v>
      </c>
      <c r="AF62" s="27">
        <f t="shared" si="9"/>
        <v>223</v>
      </c>
      <c r="AG62" s="39">
        <f t="shared" si="10"/>
        <v>55.75</v>
      </c>
      <c r="AH62" s="32"/>
      <c r="AI62" s="52">
        <f t="shared" si="0"/>
        <v>70.7</v>
      </c>
      <c r="AJ62" s="28">
        <f>ROWS($C$4:C62)</f>
        <v>59</v>
      </c>
      <c r="AK62" s="28" t="str">
        <f>IF($AJ$1=Table5[[#This Row],[Column3]],AJ62,"")</f>
        <v/>
      </c>
      <c r="AL62" s="28">
        <f>IFERROR(SMALL($AK$2:$AK$903,ROWS($AK$4:AK62)),"")</f>
        <v>609</v>
      </c>
    </row>
    <row r="63" spans="1:38" s="28" customFormat="1" ht="14.25">
      <c r="A63" s="36">
        <v>11105369</v>
      </c>
      <c r="B63" s="30" t="s">
        <v>128</v>
      </c>
      <c r="C63" s="31">
        <v>1</v>
      </c>
      <c r="D63" s="29">
        <v>82</v>
      </c>
      <c r="E63" s="29">
        <v>95</v>
      </c>
      <c r="F63" s="29">
        <v>47</v>
      </c>
      <c r="G63" s="29">
        <v>74</v>
      </c>
      <c r="H63" s="27">
        <f t="shared" si="1"/>
        <v>298</v>
      </c>
      <c r="I63" s="52">
        <f t="shared" si="2"/>
        <v>74.5</v>
      </c>
      <c r="J63" s="29">
        <v>95</v>
      </c>
      <c r="K63" s="29">
        <v>60</v>
      </c>
      <c r="L63" s="29">
        <v>64</v>
      </c>
      <c r="M63" s="29">
        <v>49</v>
      </c>
      <c r="N63" s="27">
        <f t="shared" si="3"/>
        <v>268</v>
      </c>
      <c r="O63" s="27">
        <f t="shared" si="4"/>
        <v>67</v>
      </c>
      <c r="P63" s="29">
        <v>84</v>
      </c>
      <c r="Q63" s="29">
        <v>62</v>
      </c>
      <c r="R63" s="29">
        <v>54</v>
      </c>
      <c r="S63" s="29">
        <v>78</v>
      </c>
      <c r="T63" s="27">
        <f t="shared" si="5"/>
        <v>278</v>
      </c>
      <c r="U63" s="27">
        <f t="shared" si="6"/>
        <v>69.5</v>
      </c>
      <c r="V63" s="29">
        <v>92</v>
      </c>
      <c r="W63" s="29">
        <v>66</v>
      </c>
      <c r="X63" s="29">
        <v>91</v>
      </c>
      <c r="Y63" s="29">
        <v>57</v>
      </c>
      <c r="Z63" s="27">
        <f t="shared" si="7"/>
        <v>306</v>
      </c>
      <c r="AA63" s="27">
        <f t="shared" si="8"/>
        <v>76.5</v>
      </c>
      <c r="AB63" s="29">
        <v>94</v>
      </c>
      <c r="AC63" s="29">
        <v>55</v>
      </c>
      <c r="AD63" s="29">
        <v>55</v>
      </c>
      <c r="AE63" s="29">
        <v>60</v>
      </c>
      <c r="AF63" s="27">
        <f t="shared" si="9"/>
        <v>264</v>
      </c>
      <c r="AG63" s="39">
        <f t="shared" si="10"/>
        <v>66</v>
      </c>
      <c r="AH63" s="32"/>
      <c r="AI63" s="52">
        <f t="shared" si="0"/>
        <v>65.599999999999994</v>
      </c>
      <c r="AJ63" s="28">
        <f>ROWS($C$4:C63)</f>
        <v>60</v>
      </c>
      <c r="AK63" s="28" t="str">
        <f>IF($AJ$1=Table5[[#This Row],[Column3]],AJ63,"")</f>
        <v/>
      </c>
      <c r="AL63" s="28">
        <f>IFERROR(SMALL($AK$2:$AK$903,ROWS($AK$4:AK63)),"")</f>
        <v>610</v>
      </c>
    </row>
    <row r="64" spans="1:38" s="28" customFormat="1" ht="14.25">
      <c r="A64" s="36">
        <v>11109295</v>
      </c>
      <c r="B64" s="30" t="s">
        <v>130</v>
      </c>
      <c r="C64" s="31">
        <v>1</v>
      </c>
      <c r="D64" s="29">
        <v>42</v>
      </c>
      <c r="E64" s="29">
        <v>69</v>
      </c>
      <c r="F64" s="29">
        <v>59</v>
      </c>
      <c r="G64" s="29">
        <v>88</v>
      </c>
      <c r="H64" s="27">
        <f t="shared" si="1"/>
        <v>258</v>
      </c>
      <c r="I64" s="52">
        <f t="shared" si="2"/>
        <v>64.5</v>
      </c>
      <c r="J64" s="29">
        <v>48</v>
      </c>
      <c r="K64" s="29">
        <v>44</v>
      </c>
      <c r="L64" s="29">
        <v>83</v>
      </c>
      <c r="M64" s="29">
        <v>71</v>
      </c>
      <c r="N64" s="27">
        <f t="shared" si="3"/>
        <v>246</v>
      </c>
      <c r="O64" s="27">
        <f t="shared" si="4"/>
        <v>61.5</v>
      </c>
      <c r="P64" s="29">
        <v>58</v>
      </c>
      <c r="Q64" s="29">
        <v>61</v>
      </c>
      <c r="R64" s="29">
        <v>44</v>
      </c>
      <c r="S64" s="29">
        <v>89</v>
      </c>
      <c r="T64" s="27">
        <f t="shared" si="5"/>
        <v>252</v>
      </c>
      <c r="U64" s="27">
        <f t="shared" si="6"/>
        <v>63</v>
      </c>
      <c r="V64" s="29">
        <v>58</v>
      </c>
      <c r="W64" s="29">
        <v>48</v>
      </c>
      <c r="X64" s="29">
        <v>76</v>
      </c>
      <c r="Y64" s="29">
        <v>91</v>
      </c>
      <c r="Z64" s="27">
        <f t="shared" si="7"/>
        <v>273</v>
      </c>
      <c r="AA64" s="27">
        <f t="shared" si="8"/>
        <v>68.25</v>
      </c>
      <c r="AB64" s="29">
        <v>45</v>
      </c>
      <c r="AC64" s="29">
        <v>91</v>
      </c>
      <c r="AD64" s="29">
        <v>53</v>
      </c>
      <c r="AE64" s="29">
        <v>94</v>
      </c>
      <c r="AF64" s="27">
        <f t="shared" si="9"/>
        <v>283</v>
      </c>
      <c r="AG64" s="39">
        <f t="shared" si="10"/>
        <v>70.75</v>
      </c>
      <c r="AH64" s="32"/>
      <c r="AI64" s="52">
        <f t="shared" si="0"/>
        <v>69.3</v>
      </c>
      <c r="AJ64" s="28">
        <f>ROWS($C$4:C64)</f>
        <v>61</v>
      </c>
      <c r="AK64" s="28" t="str">
        <f>IF($AJ$1=Table5[[#This Row],[Column3]],AJ64,"")</f>
        <v/>
      </c>
      <c r="AL64" s="28">
        <f>IFERROR(SMALL($AK$2:$AK$903,ROWS($AK$4:AK64)),"")</f>
        <v>611</v>
      </c>
    </row>
    <row r="65" spans="1:38" s="28" customFormat="1" ht="14.25">
      <c r="A65" s="36">
        <v>11101557</v>
      </c>
      <c r="B65" s="30" t="s">
        <v>132</v>
      </c>
      <c r="C65" s="31">
        <v>1</v>
      </c>
      <c r="D65" s="29">
        <v>57</v>
      </c>
      <c r="E65" s="29">
        <v>76</v>
      </c>
      <c r="F65" s="29">
        <v>82</v>
      </c>
      <c r="G65" s="29">
        <v>85</v>
      </c>
      <c r="H65" s="27">
        <f t="shared" si="1"/>
        <v>300</v>
      </c>
      <c r="I65" s="52">
        <f t="shared" si="2"/>
        <v>75</v>
      </c>
      <c r="J65" s="29">
        <v>64</v>
      </c>
      <c r="K65" s="29">
        <v>53</v>
      </c>
      <c r="L65" s="29">
        <v>80</v>
      </c>
      <c r="M65" s="29">
        <v>82</v>
      </c>
      <c r="N65" s="27">
        <f t="shared" si="3"/>
        <v>279</v>
      </c>
      <c r="O65" s="27">
        <f t="shared" si="4"/>
        <v>69.75</v>
      </c>
      <c r="P65" s="29">
        <v>77</v>
      </c>
      <c r="Q65" s="29">
        <v>62</v>
      </c>
      <c r="R65" s="29">
        <v>60</v>
      </c>
      <c r="S65" s="29">
        <v>55</v>
      </c>
      <c r="T65" s="27">
        <f t="shared" si="5"/>
        <v>254</v>
      </c>
      <c r="U65" s="27">
        <f t="shared" si="6"/>
        <v>63.5</v>
      </c>
      <c r="V65" s="29">
        <v>74</v>
      </c>
      <c r="W65" s="29">
        <v>74</v>
      </c>
      <c r="X65" s="29">
        <v>76</v>
      </c>
      <c r="Y65" s="29">
        <v>60</v>
      </c>
      <c r="Z65" s="27">
        <f t="shared" si="7"/>
        <v>284</v>
      </c>
      <c r="AA65" s="27">
        <f t="shared" si="8"/>
        <v>71</v>
      </c>
      <c r="AB65" s="29">
        <v>52</v>
      </c>
      <c r="AC65" s="29">
        <v>64</v>
      </c>
      <c r="AD65" s="29">
        <v>86</v>
      </c>
      <c r="AE65" s="29">
        <v>67</v>
      </c>
      <c r="AF65" s="27">
        <f t="shared" si="9"/>
        <v>269</v>
      </c>
      <c r="AG65" s="39">
        <f t="shared" si="10"/>
        <v>67.25</v>
      </c>
      <c r="AH65" s="32"/>
      <c r="AI65" s="52">
        <f t="shared" si="0"/>
        <v>75.75</v>
      </c>
      <c r="AJ65" s="28">
        <f>ROWS($C$4:C65)</f>
        <v>62</v>
      </c>
      <c r="AK65" s="28" t="str">
        <f>IF($AJ$1=Table5[[#This Row],[Column3]],AJ65,"")</f>
        <v/>
      </c>
      <c r="AL65" s="28">
        <f>IFERROR(SMALL($AK$2:$AK$903,ROWS($AK$4:AK65)),"")</f>
        <v>612</v>
      </c>
    </row>
    <row r="66" spans="1:38" s="28" customFormat="1" ht="14.25">
      <c r="A66" s="36">
        <v>11106432</v>
      </c>
      <c r="B66" s="30" t="s">
        <v>134</v>
      </c>
      <c r="C66" s="31">
        <v>1</v>
      </c>
      <c r="D66" s="29">
        <v>68</v>
      </c>
      <c r="E66" s="29">
        <v>68</v>
      </c>
      <c r="F66" s="29">
        <v>69</v>
      </c>
      <c r="G66" s="29">
        <v>98</v>
      </c>
      <c r="H66" s="27">
        <f t="shared" si="1"/>
        <v>303</v>
      </c>
      <c r="I66" s="52">
        <f t="shared" si="2"/>
        <v>75.75</v>
      </c>
      <c r="J66" s="29">
        <v>66</v>
      </c>
      <c r="K66" s="29">
        <v>74</v>
      </c>
      <c r="L66" s="29">
        <v>91</v>
      </c>
      <c r="M66" s="29">
        <v>97</v>
      </c>
      <c r="N66" s="27">
        <f t="shared" si="3"/>
        <v>328</v>
      </c>
      <c r="O66" s="27">
        <f t="shared" si="4"/>
        <v>82</v>
      </c>
      <c r="P66" s="29">
        <v>79</v>
      </c>
      <c r="Q66" s="29">
        <v>49</v>
      </c>
      <c r="R66" s="29">
        <v>70</v>
      </c>
      <c r="S66" s="29">
        <v>88</v>
      </c>
      <c r="T66" s="27">
        <f t="shared" si="5"/>
        <v>286</v>
      </c>
      <c r="U66" s="27">
        <f t="shared" si="6"/>
        <v>71.5</v>
      </c>
      <c r="V66" s="29">
        <v>91</v>
      </c>
      <c r="W66" s="29">
        <v>39</v>
      </c>
      <c r="X66" s="29">
        <v>96</v>
      </c>
      <c r="Y66" s="29">
        <v>37</v>
      </c>
      <c r="Z66" s="27">
        <f t="shared" si="7"/>
        <v>263</v>
      </c>
      <c r="AA66" s="27">
        <f t="shared" si="8"/>
        <v>65.75</v>
      </c>
      <c r="AB66" s="29">
        <v>95</v>
      </c>
      <c r="AC66" s="29">
        <v>90</v>
      </c>
      <c r="AD66" s="29">
        <v>83</v>
      </c>
      <c r="AE66" s="29">
        <v>67</v>
      </c>
      <c r="AF66" s="27">
        <f t="shared" si="9"/>
        <v>335</v>
      </c>
      <c r="AG66" s="39">
        <f t="shared" si="10"/>
        <v>83.75</v>
      </c>
      <c r="AH66" s="32"/>
      <c r="AI66" s="52">
        <f t="shared" si="0"/>
        <v>65.849999999999994</v>
      </c>
      <c r="AJ66" s="28">
        <f>ROWS($C$4:C66)</f>
        <v>63</v>
      </c>
      <c r="AK66" s="28" t="str">
        <f>IF($AJ$1=Table5[[#This Row],[Column3]],AJ66,"")</f>
        <v/>
      </c>
      <c r="AL66" s="28">
        <f>IFERROR(SMALL($AK$2:$AK$903,ROWS($AK$4:AK66)),"")</f>
        <v>613</v>
      </c>
    </row>
    <row r="67" spans="1:38" s="28" customFormat="1" ht="14.25">
      <c r="A67" s="36">
        <v>11107644</v>
      </c>
      <c r="B67" s="30" t="s">
        <v>136</v>
      </c>
      <c r="C67" s="31">
        <v>1</v>
      </c>
      <c r="D67" s="29">
        <v>73</v>
      </c>
      <c r="E67" s="29">
        <v>52</v>
      </c>
      <c r="F67" s="29">
        <v>66</v>
      </c>
      <c r="G67" s="29">
        <v>38</v>
      </c>
      <c r="H67" s="27">
        <f t="shared" si="1"/>
        <v>229</v>
      </c>
      <c r="I67" s="52">
        <f t="shared" si="2"/>
        <v>57.25</v>
      </c>
      <c r="J67" s="29">
        <v>85</v>
      </c>
      <c r="K67" s="29">
        <v>76</v>
      </c>
      <c r="L67" s="29">
        <v>58</v>
      </c>
      <c r="M67" s="29">
        <v>42</v>
      </c>
      <c r="N67" s="27">
        <f t="shared" si="3"/>
        <v>261</v>
      </c>
      <c r="O67" s="27">
        <f t="shared" si="4"/>
        <v>65.25</v>
      </c>
      <c r="P67" s="29">
        <v>54</v>
      </c>
      <c r="Q67" s="29">
        <v>73</v>
      </c>
      <c r="R67" s="29">
        <v>87</v>
      </c>
      <c r="S67" s="29">
        <v>40</v>
      </c>
      <c r="T67" s="27">
        <f t="shared" si="5"/>
        <v>254</v>
      </c>
      <c r="U67" s="27">
        <f t="shared" si="6"/>
        <v>63.5</v>
      </c>
      <c r="V67" s="29">
        <v>98</v>
      </c>
      <c r="W67" s="29">
        <v>68</v>
      </c>
      <c r="X67" s="29">
        <v>84</v>
      </c>
      <c r="Y67" s="29">
        <v>47</v>
      </c>
      <c r="Z67" s="27">
        <f t="shared" si="7"/>
        <v>297</v>
      </c>
      <c r="AA67" s="27">
        <f t="shared" si="8"/>
        <v>74.25</v>
      </c>
      <c r="AB67" s="29">
        <v>90</v>
      </c>
      <c r="AC67" s="29">
        <v>57</v>
      </c>
      <c r="AD67" s="29">
        <v>40</v>
      </c>
      <c r="AE67" s="29">
        <v>89</v>
      </c>
      <c r="AF67" s="27">
        <f t="shared" si="9"/>
        <v>276</v>
      </c>
      <c r="AG67" s="39">
        <f t="shared" si="10"/>
        <v>69</v>
      </c>
      <c r="AH67" s="32"/>
      <c r="AI67" s="52">
        <f t="shared" ref="AI67:AI130" si="11">AVERAGE(I68,O68,U68,AA68,AG68)</f>
        <v>67.599999999999994</v>
      </c>
      <c r="AJ67" s="28">
        <f>ROWS($C$4:C67)</f>
        <v>64</v>
      </c>
      <c r="AK67" s="28" t="str">
        <f>IF($AJ$1=Table5[[#This Row],[Column3]],AJ67,"")</f>
        <v/>
      </c>
      <c r="AL67" s="28">
        <f>IFERROR(SMALL($AK$2:$AK$903,ROWS($AK$4:AK67)),"")</f>
        <v>614</v>
      </c>
    </row>
    <row r="68" spans="1:38" s="28" customFormat="1" ht="14.25">
      <c r="A68" s="36">
        <v>11109083</v>
      </c>
      <c r="B68" s="30" t="s">
        <v>138</v>
      </c>
      <c r="C68" s="31">
        <v>1</v>
      </c>
      <c r="D68" s="29">
        <v>89</v>
      </c>
      <c r="E68" s="29">
        <v>35</v>
      </c>
      <c r="F68" s="29">
        <v>82</v>
      </c>
      <c r="G68" s="29">
        <v>68</v>
      </c>
      <c r="H68" s="27">
        <f t="shared" si="1"/>
        <v>274</v>
      </c>
      <c r="I68" s="52">
        <f t="shared" si="2"/>
        <v>68.5</v>
      </c>
      <c r="J68" s="29">
        <v>44</v>
      </c>
      <c r="K68" s="29">
        <v>63</v>
      </c>
      <c r="L68" s="29">
        <v>44</v>
      </c>
      <c r="M68" s="29">
        <v>71</v>
      </c>
      <c r="N68" s="27">
        <f t="shared" si="3"/>
        <v>222</v>
      </c>
      <c r="O68" s="27">
        <f t="shared" si="4"/>
        <v>55.5</v>
      </c>
      <c r="P68" s="29">
        <v>63</v>
      </c>
      <c r="Q68" s="29">
        <v>97</v>
      </c>
      <c r="R68" s="29">
        <v>89</v>
      </c>
      <c r="S68" s="29">
        <v>36</v>
      </c>
      <c r="T68" s="27">
        <f t="shared" si="5"/>
        <v>285</v>
      </c>
      <c r="U68" s="27">
        <f t="shared" si="6"/>
        <v>71.25</v>
      </c>
      <c r="V68" s="29">
        <v>67</v>
      </c>
      <c r="W68" s="29">
        <v>46</v>
      </c>
      <c r="X68" s="29">
        <v>65</v>
      </c>
      <c r="Y68" s="29">
        <v>80</v>
      </c>
      <c r="Z68" s="27">
        <f t="shared" si="7"/>
        <v>258</v>
      </c>
      <c r="AA68" s="27">
        <f t="shared" si="8"/>
        <v>64.5</v>
      </c>
      <c r="AB68" s="29">
        <v>78</v>
      </c>
      <c r="AC68" s="29">
        <v>95</v>
      </c>
      <c r="AD68" s="29">
        <v>93</v>
      </c>
      <c r="AE68" s="29">
        <v>47</v>
      </c>
      <c r="AF68" s="27">
        <f t="shared" si="9"/>
        <v>313</v>
      </c>
      <c r="AG68" s="39">
        <f t="shared" si="10"/>
        <v>78.25</v>
      </c>
      <c r="AH68" s="32"/>
      <c r="AI68" s="52">
        <f t="shared" si="11"/>
        <v>65.05</v>
      </c>
      <c r="AJ68" s="28">
        <f>ROWS($C$4:C68)</f>
        <v>65</v>
      </c>
      <c r="AK68" s="28" t="str">
        <f>IF($AJ$1=Table5[[#This Row],[Column3]],AJ68,"")</f>
        <v/>
      </c>
      <c r="AL68" s="28">
        <f>IFERROR(SMALL($AK$2:$AK$903,ROWS($AK$4:AK68)),"")</f>
        <v>615</v>
      </c>
    </row>
    <row r="69" spans="1:38" s="28" customFormat="1" ht="28.5">
      <c r="A69" s="36">
        <v>11104649</v>
      </c>
      <c r="B69" s="30" t="s">
        <v>140</v>
      </c>
      <c r="C69" s="31">
        <v>1</v>
      </c>
      <c r="D69" s="29">
        <v>37</v>
      </c>
      <c r="E69" s="29">
        <v>56</v>
      </c>
      <c r="F69" s="29">
        <v>97</v>
      </c>
      <c r="G69" s="29">
        <v>45</v>
      </c>
      <c r="H69" s="27">
        <f t="shared" ref="H69:H132" si="12">SUM(D69:G69)</f>
        <v>235</v>
      </c>
      <c r="I69" s="52">
        <f t="shared" ref="I69:I132" si="13">AVERAGE(D69:G69)</f>
        <v>58.75</v>
      </c>
      <c r="J69" s="29">
        <v>88</v>
      </c>
      <c r="K69" s="29">
        <v>82</v>
      </c>
      <c r="L69" s="29">
        <v>56</v>
      </c>
      <c r="M69" s="29">
        <v>41</v>
      </c>
      <c r="N69" s="27">
        <f t="shared" ref="N69:N132" si="14">SUM(J69:M69)</f>
        <v>267</v>
      </c>
      <c r="O69" s="27">
        <f t="shared" ref="O69:O132" si="15">AVERAGE(J69:M69)</f>
        <v>66.75</v>
      </c>
      <c r="P69" s="29">
        <v>61</v>
      </c>
      <c r="Q69" s="29">
        <v>52</v>
      </c>
      <c r="R69" s="29">
        <v>42</v>
      </c>
      <c r="S69" s="29">
        <v>69</v>
      </c>
      <c r="T69" s="27">
        <f t="shared" ref="T69:T132" si="16">SUM(P69:S69)</f>
        <v>224</v>
      </c>
      <c r="U69" s="27">
        <f t="shared" ref="U69:U132" si="17">AVERAGE(P69:S69)</f>
        <v>56</v>
      </c>
      <c r="V69" s="29">
        <v>39</v>
      </c>
      <c r="W69" s="29">
        <v>37</v>
      </c>
      <c r="X69" s="29">
        <v>82</v>
      </c>
      <c r="Y69" s="29">
        <v>93</v>
      </c>
      <c r="Z69" s="27">
        <f t="shared" ref="Z69:Z132" si="18">SUM(V69:Y69)</f>
        <v>251</v>
      </c>
      <c r="AA69" s="27">
        <f t="shared" ref="AA69:AA132" si="19">AVERAGE(V69:Y69)</f>
        <v>62.75</v>
      </c>
      <c r="AB69" s="29">
        <v>96</v>
      </c>
      <c r="AC69" s="29">
        <v>70</v>
      </c>
      <c r="AD69" s="29">
        <v>88</v>
      </c>
      <c r="AE69" s="29">
        <v>70</v>
      </c>
      <c r="AF69" s="27">
        <f t="shared" ref="AF69:AF132" si="20">SUM(AB69:AE69)</f>
        <v>324</v>
      </c>
      <c r="AG69" s="39">
        <f t="shared" ref="AG69:AG132" si="21">AVERAGE(AB69:AE69)</f>
        <v>81</v>
      </c>
      <c r="AH69" s="32"/>
      <c r="AI69" s="52">
        <f t="shared" si="11"/>
        <v>70.849999999999994</v>
      </c>
      <c r="AJ69" s="28">
        <f>ROWS($C$4:C69)</f>
        <v>66</v>
      </c>
      <c r="AK69" s="28" t="str">
        <f>IF($AJ$1=Table5[[#This Row],[Column3]],AJ69,"")</f>
        <v/>
      </c>
      <c r="AL69" s="28">
        <f>IFERROR(SMALL($AK$2:$AK$903,ROWS($AK$4:AK69)),"")</f>
        <v>616</v>
      </c>
    </row>
    <row r="70" spans="1:38" s="28" customFormat="1" ht="14.25">
      <c r="A70" s="36">
        <v>11105735</v>
      </c>
      <c r="B70" s="30" t="s">
        <v>142</v>
      </c>
      <c r="C70" s="31">
        <v>1</v>
      </c>
      <c r="D70" s="29">
        <v>35</v>
      </c>
      <c r="E70" s="29">
        <v>67</v>
      </c>
      <c r="F70" s="29">
        <v>61</v>
      </c>
      <c r="G70" s="29">
        <v>83</v>
      </c>
      <c r="H70" s="27">
        <f t="shared" si="12"/>
        <v>246</v>
      </c>
      <c r="I70" s="52">
        <f t="shared" si="13"/>
        <v>61.5</v>
      </c>
      <c r="J70" s="29">
        <v>93</v>
      </c>
      <c r="K70" s="29">
        <v>62</v>
      </c>
      <c r="L70" s="29">
        <v>95</v>
      </c>
      <c r="M70" s="29">
        <v>95</v>
      </c>
      <c r="N70" s="27">
        <f t="shared" si="14"/>
        <v>345</v>
      </c>
      <c r="O70" s="27">
        <f t="shared" si="15"/>
        <v>86.25</v>
      </c>
      <c r="P70" s="29">
        <v>82</v>
      </c>
      <c r="Q70" s="29">
        <v>52</v>
      </c>
      <c r="R70" s="29">
        <v>58</v>
      </c>
      <c r="S70" s="29">
        <v>60</v>
      </c>
      <c r="T70" s="27">
        <f t="shared" si="16"/>
        <v>252</v>
      </c>
      <c r="U70" s="27">
        <f t="shared" si="17"/>
        <v>63</v>
      </c>
      <c r="V70" s="29">
        <v>81</v>
      </c>
      <c r="W70" s="29">
        <v>77</v>
      </c>
      <c r="X70" s="29">
        <v>93</v>
      </c>
      <c r="Y70" s="29">
        <v>75</v>
      </c>
      <c r="Z70" s="27">
        <f t="shared" si="18"/>
        <v>326</v>
      </c>
      <c r="AA70" s="27">
        <f t="shared" si="19"/>
        <v>81.5</v>
      </c>
      <c r="AB70" s="29">
        <v>52</v>
      </c>
      <c r="AC70" s="29">
        <v>85</v>
      </c>
      <c r="AD70" s="29">
        <v>42</v>
      </c>
      <c r="AE70" s="29">
        <v>69</v>
      </c>
      <c r="AF70" s="27">
        <f t="shared" si="20"/>
        <v>248</v>
      </c>
      <c r="AG70" s="39">
        <f t="shared" si="21"/>
        <v>62</v>
      </c>
      <c r="AH70" s="32"/>
      <c r="AI70" s="52">
        <f t="shared" si="11"/>
        <v>71.25</v>
      </c>
      <c r="AJ70" s="28">
        <f>ROWS($C$4:C70)</f>
        <v>67</v>
      </c>
      <c r="AK70" s="28" t="str">
        <f>IF($AJ$1=Table5[[#This Row],[Column3]],AJ70,"")</f>
        <v/>
      </c>
      <c r="AL70" s="28">
        <f>IFERROR(SMALL($AK$2:$AK$903,ROWS($AK$4:AK70)),"")</f>
        <v>617</v>
      </c>
    </row>
    <row r="71" spans="1:38" s="28" customFormat="1" ht="14.25">
      <c r="A71" s="36">
        <v>11105455</v>
      </c>
      <c r="B71" s="30" t="s">
        <v>144</v>
      </c>
      <c r="C71" s="31">
        <v>1</v>
      </c>
      <c r="D71" s="29">
        <v>42</v>
      </c>
      <c r="E71" s="29">
        <v>86</v>
      </c>
      <c r="F71" s="29">
        <v>68</v>
      </c>
      <c r="G71" s="29">
        <v>49</v>
      </c>
      <c r="H71" s="27">
        <f t="shared" si="12"/>
        <v>245</v>
      </c>
      <c r="I71" s="52">
        <f t="shared" si="13"/>
        <v>61.25</v>
      </c>
      <c r="J71" s="29">
        <v>85</v>
      </c>
      <c r="K71" s="29">
        <v>88</v>
      </c>
      <c r="L71" s="29">
        <v>38</v>
      </c>
      <c r="M71" s="29">
        <v>56</v>
      </c>
      <c r="N71" s="27">
        <f t="shared" si="14"/>
        <v>267</v>
      </c>
      <c r="O71" s="27">
        <f t="shared" si="15"/>
        <v>66.75</v>
      </c>
      <c r="P71" s="29">
        <v>42</v>
      </c>
      <c r="Q71" s="29">
        <v>95</v>
      </c>
      <c r="R71" s="29">
        <v>70</v>
      </c>
      <c r="S71" s="29">
        <v>80</v>
      </c>
      <c r="T71" s="27">
        <f t="shared" si="16"/>
        <v>287</v>
      </c>
      <c r="U71" s="27">
        <f t="shared" si="17"/>
        <v>71.75</v>
      </c>
      <c r="V71" s="29">
        <v>97</v>
      </c>
      <c r="W71" s="29">
        <v>85</v>
      </c>
      <c r="X71" s="29">
        <v>81</v>
      </c>
      <c r="Y71" s="29">
        <v>68</v>
      </c>
      <c r="Z71" s="27">
        <f t="shared" si="18"/>
        <v>331</v>
      </c>
      <c r="AA71" s="27">
        <f t="shared" si="19"/>
        <v>82.75</v>
      </c>
      <c r="AB71" s="29">
        <v>52</v>
      </c>
      <c r="AC71" s="29">
        <v>64</v>
      </c>
      <c r="AD71" s="29">
        <v>98</v>
      </c>
      <c r="AE71" s="29">
        <v>81</v>
      </c>
      <c r="AF71" s="27">
        <f t="shared" si="20"/>
        <v>295</v>
      </c>
      <c r="AG71" s="39">
        <f t="shared" si="21"/>
        <v>73.75</v>
      </c>
      <c r="AH71" s="32"/>
      <c r="AI71" s="52">
        <f t="shared" si="11"/>
        <v>63.9</v>
      </c>
      <c r="AJ71" s="28">
        <f>ROWS($C$4:C71)</f>
        <v>68</v>
      </c>
      <c r="AK71" s="28" t="str">
        <f>IF($AJ$1=Table5[[#This Row],[Column3]],AJ71,"")</f>
        <v/>
      </c>
      <c r="AL71" s="28">
        <f>IFERROR(SMALL($AK$2:$AK$903,ROWS($AK$4:AK71)),"")</f>
        <v>618</v>
      </c>
    </row>
    <row r="72" spans="1:38" s="28" customFormat="1" ht="14.25">
      <c r="A72" s="36">
        <v>11107136</v>
      </c>
      <c r="B72" s="30" t="s">
        <v>146</v>
      </c>
      <c r="C72" s="31">
        <v>1</v>
      </c>
      <c r="D72" s="29">
        <v>49</v>
      </c>
      <c r="E72" s="29">
        <v>61</v>
      </c>
      <c r="F72" s="29">
        <v>38</v>
      </c>
      <c r="G72" s="29">
        <v>78</v>
      </c>
      <c r="H72" s="27">
        <f t="shared" si="12"/>
        <v>226</v>
      </c>
      <c r="I72" s="52">
        <f t="shared" si="13"/>
        <v>56.5</v>
      </c>
      <c r="J72" s="29">
        <v>35</v>
      </c>
      <c r="K72" s="29">
        <v>41</v>
      </c>
      <c r="L72" s="29">
        <v>87</v>
      </c>
      <c r="M72" s="29">
        <v>95</v>
      </c>
      <c r="N72" s="27">
        <f t="shared" si="14"/>
        <v>258</v>
      </c>
      <c r="O72" s="27">
        <f t="shared" si="15"/>
        <v>64.5</v>
      </c>
      <c r="P72" s="29">
        <v>90</v>
      </c>
      <c r="Q72" s="29">
        <v>65</v>
      </c>
      <c r="R72" s="29">
        <v>79</v>
      </c>
      <c r="S72" s="29">
        <v>83</v>
      </c>
      <c r="T72" s="27">
        <f t="shared" si="16"/>
        <v>317</v>
      </c>
      <c r="U72" s="27">
        <f t="shared" si="17"/>
        <v>79.25</v>
      </c>
      <c r="V72" s="29">
        <v>71</v>
      </c>
      <c r="W72" s="29">
        <v>72</v>
      </c>
      <c r="X72" s="29">
        <v>48</v>
      </c>
      <c r="Y72" s="29">
        <v>61</v>
      </c>
      <c r="Z72" s="27">
        <f t="shared" si="18"/>
        <v>252</v>
      </c>
      <c r="AA72" s="27">
        <f t="shared" si="19"/>
        <v>63</v>
      </c>
      <c r="AB72" s="29">
        <v>87</v>
      </c>
      <c r="AC72" s="29">
        <v>48</v>
      </c>
      <c r="AD72" s="29">
        <v>38</v>
      </c>
      <c r="AE72" s="29">
        <v>52</v>
      </c>
      <c r="AF72" s="27">
        <f t="shared" si="20"/>
        <v>225</v>
      </c>
      <c r="AG72" s="39">
        <f t="shared" si="21"/>
        <v>56.25</v>
      </c>
      <c r="AH72" s="32"/>
      <c r="AI72" s="52">
        <f t="shared" si="11"/>
        <v>64.3</v>
      </c>
      <c r="AJ72" s="28">
        <f>ROWS($C$4:C72)</f>
        <v>69</v>
      </c>
      <c r="AK72" s="28" t="str">
        <f>IF($AJ$1=Table5[[#This Row],[Column3]],AJ72,"")</f>
        <v/>
      </c>
      <c r="AL72" s="28">
        <f>IFERROR(SMALL($AK$2:$AK$903,ROWS($AK$4:AK72)),"")</f>
        <v>619</v>
      </c>
    </row>
    <row r="73" spans="1:38" s="28" customFormat="1" ht="14.25">
      <c r="A73" s="36">
        <v>11100007</v>
      </c>
      <c r="B73" s="30" t="s">
        <v>148</v>
      </c>
      <c r="C73" s="31">
        <v>1</v>
      </c>
      <c r="D73" s="29">
        <v>35</v>
      </c>
      <c r="E73" s="29">
        <v>68</v>
      </c>
      <c r="F73" s="29">
        <v>40</v>
      </c>
      <c r="G73" s="29">
        <v>68</v>
      </c>
      <c r="H73" s="27">
        <f t="shared" si="12"/>
        <v>211</v>
      </c>
      <c r="I73" s="52">
        <f t="shared" si="13"/>
        <v>52.75</v>
      </c>
      <c r="J73" s="29">
        <v>64</v>
      </c>
      <c r="K73" s="29">
        <v>94</v>
      </c>
      <c r="L73" s="29">
        <v>72</v>
      </c>
      <c r="M73" s="29">
        <v>51</v>
      </c>
      <c r="N73" s="27">
        <f t="shared" si="14"/>
        <v>281</v>
      </c>
      <c r="O73" s="27">
        <f t="shared" si="15"/>
        <v>70.25</v>
      </c>
      <c r="P73" s="29">
        <v>71</v>
      </c>
      <c r="Q73" s="29">
        <v>55</v>
      </c>
      <c r="R73" s="29">
        <v>78</v>
      </c>
      <c r="S73" s="29">
        <v>85</v>
      </c>
      <c r="T73" s="27">
        <f t="shared" si="16"/>
        <v>289</v>
      </c>
      <c r="U73" s="27">
        <f t="shared" si="17"/>
        <v>72.25</v>
      </c>
      <c r="V73" s="29">
        <v>64</v>
      </c>
      <c r="W73" s="29">
        <v>42</v>
      </c>
      <c r="X73" s="29">
        <v>62</v>
      </c>
      <c r="Y73" s="29">
        <v>96</v>
      </c>
      <c r="Z73" s="27">
        <f t="shared" si="18"/>
        <v>264</v>
      </c>
      <c r="AA73" s="27">
        <f t="shared" si="19"/>
        <v>66</v>
      </c>
      <c r="AB73" s="29">
        <v>42</v>
      </c>
      <c r="AC73" s="29">
        <v>40</v>
      </c>
      <c r="AD73" s="29">
        <v>72</v>
      </c>
      <c r="AE73" s="29">
        <v>87</v>
      </c>
      <c r="AF73" s="27">
        <f t="shared" si="20"/>
        <v>241</v>
      </c>
      <c r="AG73" s="39">
        <f t="shared" si="21"/>
        <v>60.25</v>
      </c>
      <c r="AH73" s="32"/>
      <c r="AI73" s="52">
        <f t="shared" si="11"/>
        <v>59.1</v>
      </c>
      <c r="AJ73" s="28">
        <f>ROWS($C$4:C73)</f>
        <v>70</v>
      </c>
      <c r="AK73" s="28" t="str">
        <f>IF($AJ$1=Table5[[#This Row],[Column3]],AJ73,"")</f>
        <v/>
      </c>
      <c r="AL73" s="28">
        <f>IFERROR(SMALL($AK$2:$AK$903,ROWS($AK$4:AK73)),"")</f>
        <v>620</v>
      </c>
    </row>
    <row r="74" spans="1:38" s="28" customFormat="1" ht="14.25">
      <c r="A74" s="36">
        <v>11102699</v>
      </c>
      <c r="B74" s="30" t="s">
        <v>150</v>
      </c>
      <c r="C74" s="31">
        <v>1</v>
      </c>
      <c r="D74" s="29">
        <v>43</v>
      </c>
      <c r="E74" s="29">
        <v>55</v>
      </c>
      <c r="F74" s="29">
        <v>86</v>
      </c>
      <c r="G74" s="29">
        <v>40</v>
      </c>
      <c r="H74" s="27">
        <f t="shared" si="12"/>
        <v>224</v>
      </c>
      <c r="I74" s="52">
        <f t="shared" si="13"/>
        <v>56</v>
      </c>
      <c r="J74" s="29">
        <v>72</v>
      </c>
      <c r="K74" s="29">
        <v>69</v>
      </c>
      <c r="L74" s="29">
        <v>68</v>
      </c>
      <c r="M74" s="29">
        <v>92</v>
      </c>
      <c r="N74" s="27">
        <f t="shared" si="14"/>
        <v>301</v>
      </c>
      <c r="O74" s="27">
        <f t="shared" si="15"/>
        <v>75.25</v>
      </c>
      <c r="P74" s="29">
        <v>65</v>
      </c>
      <c r="Q74" s="29">
        <v>40</v>
      </c>
      <c r="R74" s="29">
        <v>84</v>
      </c>
      <c r="S74" s="29">
        <v>74</v>
      </c>
      <c r="T74" s="27">
        <f t="shared" si="16"/>
        <v>263</v>
      </c>
      <c r="U74" s="27">
        <f t="shared" si="17"/>
        <v>65.75</v>
      </c>
      <c r="V74" s="29">
        <v>50</v>
      </c>
      <c r="W74" s="29">
        <v>59</v>
      </c>
      <c r="X74" s="29">
        <v>38</v>
      </c>
      <c r="Y74" s="29">
        <v>64</v>
      </c>
      <c r="Z74" s="27">
        <f t="shared" si="18"/>
        <v>211</v>
      </c>
      <c r="AA74" s="27">
        <f t="shared" si="19"/>
        <v>52.75</v>
      </c>
      <c r="AB74" s="29">
        <v>53</v>
      </c>
      <c r="AC74" s="29">
        <v>43</v>
      </c>
      <c r="AD74" s="29">
        <v>40</v>
      </c>
      <c r="AE74" s="29">
        <v>47</v>
      </c>
      <c r="AF74" s="27">
        <f t="shared" si="20"/>
        <v>183</v>
      </c>
      <c r="AG74" s="39">
        <f t="shared" si="21"/>
        <v>45.75</v>
      </c>
      <c r="AH74" s="32"/>
      <c r="AI74" s="52">
        <f t="shared" si="11"/>
        <v>74.3</v>
      </c>
      <c r="AJ74" s="28">
        <f>ROWS($C$4:C74)</f>
        <v>71</v>
      </c>
      <c r="AK74" s="28" t="str">
        <f>IF($AJ$1=Table5[[#This Row],[Column3]],AJ74,"")</f>
        <v/>
      </c>
      <c r="AL74" s="28">
        <f>IFERROR(SMALL($AK$2:$AK$903,ROWS($AK$4:AK74)),"")</f>
        <v>621</v>
      </c>
    </row>
    <row r="75" spans="1:38" s="28" customFormat="1" ht="14.25">
      <c r="A75" s="36">
        <v>11105935</v>
      </c>
      <c r="B75" s="30" t="s">
        <v>152</v>
      </c>
      <c r="C75" s="31">
        <v>1</v>
      </c>
      <c r="D75" s="29">
        <v>85</v>
      </c>
      <c r="E75" s="29">
        <v>54</v>
      </c>
      <c r="F75" s="29">
        <v>81</v>
      </c>
      <c r="G75" s="29">
        <v>64</v>
      </c>
      <c r="H75" s="27">
        <f t="shared" si="12"/>
        <v>284</v>
      </c>
      <c r="I75" s="52">
        <f t="shared" si="13"/>
        <v>71</v>
      </c>
      <c r="J75" s="29">
        <v>59</v>
      </c>
      <c r="K75" s="29">
        <v>76</v>
      </c>
      <c r="L75" s="29">
        <v>76</v>
      </c>
      <c r="M75" s="29">
        <v>79</v>
      </c>
      <c r="N75" s="27">
        <f t="shared" si="14"/>
        <v>290</v>
      </c>
      <c r="O75" s="27">
        <f t="shared" si="15"/>
        <v>72.5</v>
      </c>
      <c r="P75" s="29">
        <v>63</v>
      </c>
      <c r="Q75" s="29">
        <v>67</v>
      </c>
      <c r="R75" s="29">
        <v>75</v>
      </c>
      <c r="S75" s="29">
        <v>93</v>
      </c>
      <c r="T75" s="27">
        <f t="shared" si="16"/>
        <v>298</v>
      </c>
      <c r="U75" s="27">
        <f t="shared" si="17"/>
        <v>74.5</v>
      </c>
      <c r="V75" s="29">
        <v>89</v>
      </c>
      <c r="W75" s="29">
        <v>99</v>
      </c>
      <c r="X75" s="29">
        <v>73</v>
      </c>
      <c r="Y75" s="29">
        <v>86</v>
      </c>
      <c r="Z75" s="27">
        <f t="shared" si="18"/>
        <v>347</v>
      </c>
      <c r="AA75" s="27">
        <f t="shared" si="19"/>
        <v>86.75</v>
      </c>
      <c r="AB75" s="29">
        <v>64</v>
      </c>
      <c r="AC75" s="29">
        <v>68</v>
      </c>
      <c r="AD75" s="29">
        <v>82</v>
      </c>
      <c r="AE75" s="29">
        <v>53</v>
      </c>
      <c r="AF75" s="27">
        <f t="shared" si="20"/>
        <v>267</v>
      </c>
      <c r="AG75" s="39">
        <f t="shared" si="21"/>
        <v>66.75</v>
      </c>
      <c r="AH75" s="32"/>
      <c r="AI75" s="52">
        <f t="shared" si="11"/>
        <v>64.45</v>
      </c>
      <c r="AJ75" s="28">
        <f>ROWS($C$4:C75)</f>
        <v>72</v>
      </c>
      <c r="AK75" s="28" t="str">
        <f>IF($AJ$1=Table5[[#This Row],[Column3]],AJ75,"")</f>
        <v/>
      </c>
      <c r="AL75" s="28">
        <f>IFERROR(SMALL($AK$2:$AK$903,ROWS($AK$4:AK75)),"")</f>
        <v>622</v>
      </c>
    </row>
    <row r="76" spans="1:38" s="28" customFormat="1" ht="14.25">
      <c r="A76" s="36">
        <v>11107083</v>
      </c>
      <c r="B76" s="30" t="s">
        <v>154</v>
      </c>
      <c r="C76" s="31">
        <v>1</v>
      </c>
      <c r="D76" s="29">
        <v>35</v>
      </c>
      <c r="E76" s="29">
        <v>93</v>
      </c>
      <c r="F76" s="29">
        <v>55</v>
      </c>
      <c r="G76" s="29">
        <v>42</v>
      </c>
      <c r="H76" s="27">
        <f t="shared" si="12"/>
        <v>225</v>
      </c>
      <c r="I76" s="52">
        <f t="shared" si="13"/>
        <v>56.25</v>
      </c>
      <c r="J76" s="29">
        <v>44</v>
      </c>
      <c r="K76" s="29">
        <v>59</v>
      </c>
      <c r="L76" s="29">
        <v>79</v>
      </c>
      <c r="M76" s="29">
        <v>43</v>
      </c>
      <c r="N76" s="27">
        <f t="shared" si="14"/>
        <v>225</v>
      </c>
      <c r="O76" s="27">
        <f t="shared" si="15"/>
        <v>56.25</v>
      </c>
      <c r="P76" s="29">
        <v>87</v>
      </c>
      <c r="Q76" s="29">
        <v>96</v>
      </c>
      <c r="R76" s="29">
        <v>82</v>
      </c>
      <c r="S76" s="29">
        <v>63</v>
      </c>
      <c r="T76" s="27">
        <f t="shared" si="16"/>
        <v>328</v>
      </c>
      <c r="U76" s="27">
        <f t="shared" si="17"/>
        <v>82</v>
      </c>
      <c r="V76" s="29">
        <v>80</v>
      </c>
      <c r="W76" s="29">
        <v>72</v>
      </c>
      <c r="X76" s="29">
        <v>46</v>
      </c>
      <c r="Y76" s="29">
        <v>36</v>
      </c>
      <c r="Z76" s="27">
        <f t="shared" si="18"/>
        <v>234</v>
      </c>
      <c r="AA76" s="27">
        <f t="shared" si="19"/>
        <v>58.5</v>
      </c>
      <c r="AB76" s="29">
        <v>80</v>
      </c>
      <c r="AC76" s="29">
        <v>39</v>
      </c>
      <c r="AD76" s="29">
        <v>87</v>
      </c>
      <c r="AE76" s="29">
        <v>71</v>
      </c>
      <c r="AF76" s="27">
        <f t="shared" si="20"/>
        <v>277</v>
      </c>
      <c r="AG76" s="39">
        <f t="shared" si="21"/>
        <v>69.25</v>
      </c>
      <c r="AH76" s="32"/>
      <c r="AI76" s="52">
        <f t="shared" si="11"/>
        <v>66</v>
      </c>
      <c r="AJ76" s="28">
        <f>ROWS($C$4:C76)</f>
        <v>73</v>
      </c>
      <c r="AK76" s="28" t="str">
        <f>IF($AJ$1=Table5[[#This Row],[Column3]],AJ76,"")</f>
        <v/>
      </c>
      <c r="AL76" s="28">
        <f>IFERROR(SMALL($AK$2:$AK$903,ROWS($AK$4:AK76)),"")</f>
        <v>623</v>
      </c>
    </row>
    <row r="77" spans="1:38" s="28" customFormat="1" ht="14.25">
      <c r="A77" s="36">
        <v>11106899</v>
      </c>
      <c r="B77" s="30" t="s">
        <v>156</v>
      </c>
      <c r="C77" s="31">
        <v>1</v>
      </c>
      <c r="D77" s="29">
        <v>38</v>
      </c>
      <c r="E77" s="29">
        <v>73</v>
      </c>
      <c r="F77" s="29">
        <v>49</v>
      </c>
      <c r="G77" s="29">
        <v>81</v>
      </c>
      <c r="H77" s="27">
        <f t="shared" si="12"/>
        <v>241</v>
      </c>
      <c r="I77" s="52">
        <f t="shared" si="13"/>
        <v>60.25</v>
      </c>
      <c r="J77" s="29">
        <v>52</v>
      </c>
      <c r="K77" s="29">
        <v>43</v>
      </c>
      <c r="L77" s="29">
        <v>76</v>
      </c>
      <c r="M77" s="29">
        <v>41</v>
      </c>
      <c r="N77" s="27">
        <f t="shared" si="14"/>
        <v>212</v>
      </c>
      <c r="O77" s="27">
        <f t="shared" si="15"/>
        <v>53</v>
      </c>
      <c r="P77" s="29">
        <v>41</v>
      </c>
      <c r="Q77" s="29">
        <v>91</v>
      </c>
      <c r="R77" s="29">
        <v>92</v>
      </c>
      <c r="S77" s="29">
        <v>93</v>
      </c>
      <c r="T77" s="27">
        <f t="shared" si="16"/>
        <v>317</v>
      </c>
      <c r="U77" s="27">
        <f t="shared" si="17"/>
        <v>79.25</v>
      </c>
      <c r="V77" s="29">
        <v>85</v>
      </c>
      <c r="W77" s="29">
        <v>82</v>
      </c>
      <c r="X77" s="29">
        <v>68</v>
      </c>
      <c r="Y77" s="29">
        <v>58</v>
      </c>
      <c r="Z77" s="27">
        <f t="shared" si="18"/>
        <v>293</v>
      </c>
      <c r="AA77" s="27">
        <f t="shared" si="19"/>
        <v>73.25</v>
      </c>
      <c r="AB77" s="29">
        <v>45</v>
      </c>
      <c r="AC77" s="29">
        <v>49</v>
      </c>
      <c r="AD77" s="29">
        <v>94</v>
      </c>
      <c r="AE77" s="29">
        <v>69</v>
      </c>
      <c r="AF77" s="27">
        <f t="shared" si="20"/>
        <v>257</v>
      </c>
      <c r="AG77" s="39">
        <f t="shared" si="21"/>
        <v>64.25</v>
      </c>
      <c r="AH77" s="32"/>
      <c r="AI77" s="52">
        <f t="shared" si="11"/>
        <v>69.349999999999994</v>
      </c>
      <c r="AJ77" s="28">
        <f>ROWS($C$4:C77)</f>
        <v>74</v>
      </c>
      <c r="AK77" s="28" t="str">
        <f>IF($AJ$1=Table5[[#This Row],[Column3]],AJ77,"")</f>
        <v/>
      </c>
      <c r="AL77" s="28">
        <f>IFERROR(SMALL($AK$2:$AK$903,ROWS($AK$4:AK77)),"")</f>
        <v>624</v>
      </c>
    </row>
    <row r="78" spans="1:38" s="28" customFormat="1" ht="14.25">
      <c r="A78" s="36">
        <v>11101251</v>
      </c>
      <c r="B78" s="30" t="s">
        <v>158</v>
      </c>
      <c r="C78" s="31">
        <v>1</v>
      </c>
      <c r="D78" s="29">
        <v>54</v>
      </c>
      <c r="E78" s="29">
        <v>68</v>
      </c>
      <c r="F78" s="29">
        <v>38</v>
      </c>
      <c r="G78" s="29">
        <v>67</v>
      </c>
      <c r="H78" s="27">
        <f t="shared" si="12"/>
        <v>227</v>
      </c>
      <c r="I78" s="52">
        <f t="shared" si="13"/>
        <v>56.75</v>
      </c>
      <c r="J78" s="29">
        <v>69</v>
      </c>
      <c r="K78" s="29">
        <v>50</v>
      </c>
      <c r="L78" s="29">
        <v>82</v>
      </c>
      <c r="M78" s="29">
        <v>65</v>
      </c>
      <c r="N78" s="27">
        <f t="shared" si="14"/>
        <v>266</v>
      </c>
      <c r="O78" s="27">
        <f t="shared" si="15"/>
        <v>66.5</v>
      </c>
      <c r="P78" s="29">
        <v>75</v>
      </c>
      <c r="Q78" s="29">
        <v>92</v>
      </c>
      <c r="R78" s="29">
        <v>65</v>
      </c>
      <c r="S78" s="29">
        <v>61</v>
      </c>
      <c r="T78" s="27">
        <f t="shared" si="16"/>
        <v>293</v>
      </c>
      <c r="U78" s="27">
        <f t="shared" si="17"/>
        <v>73.25</v>
      </c>
      <c r="V78" s="29">
        <v>61</v>
      </c>
      <c r="W78" s="29">
        <v>88</v>
      </c>
      <c r="X78" s="29">
        <v>67</v>
      </c>
      <c r="Y78" s="29">
        <v>99</v>
      </c>
      <c r="Z78" s="27">
        <f t="shared" si="18"/>
        <v>315</v>
      </c>
      <c r="AA78" s="27">
        <f t="shared" si="19"/>
        <v>78.75</v>
      </c>
      <c r="AB78" s="29">
        <v>51</v>
      </c>
      <c r="AC78" s="29">
        <v>53</v>
      </c>
      <c r="AD78" s="29">
        <v>96</v>
      </c>
      <c r="AE78" s="29">
        <v>86</v>
      </c>
      <c r="AF78" s="27">
        <f t="shared" si="20"/>
        <v>286</v>
      </c>
      <c r="AG78" s="39">
        <f t="shared" si="21"/>
        <v>71.5</v>
      </c>
      <c r="AH78" s="32"/>
      <c r="AI78" s="52">
        <f t="shared" si="11"/>
        <v>61.45</v>
      </c>
      <c r="AJ78" s="28">
        <f>ROWS($C$4:C78)</f>
        <v>75</v>
      </c>
      <c r="AK78" s="28" t="str">
        <f>IF($AJ$1=Table5[[#This Row],[Column3]],AJ78,"")</f>
        <v/>
      </c>
      <c r="AL78" s="28">
        <f>IFERROR(SMALL($AK$2:$AK$903,ROWS($AK$4:AK78)),"")</f>
        <v>625</v>
      </c>
    </row>
    <row r="79" spans="1:38" s="28" customFormat="1" ht="14.25">
      <c r="A79" s="36">
        <v>11102502</v>
      </c>
      <c r="B79" s="30" t="s">
        <v>160</v>
      </c>
      <c r="C79" s="31">
        <v>1</v>
      </c>
      <c r="D79" s="29">
        <v>42</v>
      </c>
      <c r="E79" s="29">
        <v>81</v>
      </c>
      <c r="F79" s="29">
        <v>98</v>
      </c>
      <c r="G79" s="29">
        <v>43</v>
      </c>
      <c r="H79" s="27">
        <f t="shared" si="12"/>
        <v>264</v>
      </c>
      <c r="I79" s="52">
        <f t="shared" si="13"/>
        <v>66</v>
      </c>
      <c r="J79" s="29">
        <v>99</v>
      </c>
      <c r="K79" s="29">
        <v>46</v>
      </c>
      <c r="L79" s="29">
        <v>49</v>
      </c>
      <c r="M79" s="29">
        <v>56</v>
      </c>
      <c r="N79" s="27">
        <f t="shared" si="14"/>
        <v>250</v>
      </c>
      <c r="O79" s="27">
        <f t="shared" si="15"/>
        <v>62.5</v>
      </c>
      <c r="P79" s="29">
        <v>43</v>
      </c>
      <c r="Q79" s="29">
        <v>43</v>
      </c>
      <c r="R79" s="29">
        <v>61</v>
      </c>
      <c r="S79" s="29">
        <v>54</v>
      </c>
      <c r="T79" s="27">
        <f t="shared" si="16"/>
        <v>201</v>
      </c>
      <c r="U79" s="27">
        <f t="shared" si="17"/>
        <v>50.25</v>
      </c>
      <c r="V79" s="29">
        <v>50</v>
      </c>
      <c r="W79" s="29">
        <v>90</v>
      </c>
      <c r="X79" s="29">
        <v>56</v>
      </c>
      <c r="Y79" s="29">
        <v>94</v>
      </c>
      <c r="Z79" s="27">
        <f t="shared" si="18"/>
        <v>290</v>
      </c>
      <c r="AA79" s="27">
        <f t="shared" si="19"/>
        <v>72.5</v>
      </c>
      <c r="AB79" s="29">
        <v>64</v>
      </c>
      <c r="AC79" s="29">
        <v>73</v>
      </c>
      <c r="AD79" s="29">
        <v>37</v>
      </c>
      <c r="AE79" s="29">
        <v>50</v>
      </c>
      <c r="AF79" s="27">
        <f t="shared" si="20"/>
        <v>224</v>
      </c>
      <c r="AG79" s="39">
        <f t="shared" si="21"/>
        <v>56</v>
      </c>
      <c r="AH79" s="32"/>
      <c r="AI79" s="52">
        <f t="shared" si="11"/>
        <v>67.650000000000006</v>
      </c>
      <c r="AJ79" s="28">
        <f>ROWS($C$4:C79)</f>
        <v>76</v>
      </c>
      <c r="AK79" s="28" t="str">
        <f>IF($AJ$1=Table5[[#This Row],[Column3]],AJ79,"")</f>
        <v/>
      </c>
      <c r="AL79" s="28">
        <f>IFERROR(SMALL($AK$2:$AK$903,ROWS($AK$4:AK79)),"")</f>
        <v>626</v>
      </c>
    </row>
    <row r="80" spans="1:38" s="28" customFormat="1" ht="14.25">
      <c r="A80" s="36">
        <v>11107442</v>
      </c>
      <c r="B80" s="30" t="s">
        <v>162</v>
      </c>
      <c r="C80" s="31">
        <v>1</v>
      </c>
      <c r="D80" s="29">
        <v>44</v>
      </c>
      <c r="E80" s="29">
        <v>41</v>
      </c>
      <c r="F80" s="29">
        <v>72</v>
      </c>
      <c r="G80" s="29">
        <v>58</v>
      </c>
      <c r="H80" s="27">
        <f t="shared" si="12"/>
        <v>215</v>
      </c>
      <c r="I80" s="52">
        <f t="shared" si="13"/>
        <v>53.75</v>
      </c>
      <c r="J80" s="29">
        <v>85</v>
      </c>
      <c r="K80" s="29">
        <v>59</v>
      </c>
      <c r="L80" s="29">
        <v>70</v>
      </c>
      <c r="M80" s="29">
        <v>79</v>
      </c>
      <c r="N80" s="27">
        <f t="shared" si="14"/>
        <v>293</v>
      </c>
      <c r="O80" s="27">
        <f t="shared" si="15"/>
        <v>73.25</v>
      </c>
      <c r="P80" s="29">
        <v>93</v>
      </c>
      <c r="Q80" s="29">
        <v>59</v>
      </c>
      <c r="R80" s="29">
        <v>64</v>
      </c>
      <c r="S80" s="29">
        <v>53</v>
      </c>
      <c r="T80" s="27">
        <f t="shared" si="16"/>
        <v>269</v>
      </c>
      <c r="U80" s="27">
        <f t="shared" si="17"/>
        <v>67.25</v>
      </c>
      <c r="V80" s="29">
        <v>70</v>
      </c>
      <c r="W80" s="29">
        <v>94</v>
      </c>
      <c r="X80" s="29">
        <v>88</v>
      </c>
      <c r="Y80" s="29">
        <v>38</v>
      </c>
      <c r="Z80" s="27">
        <f t="shared" si="18"/>
        <v>290</v>
      </c>
      <c r="AA80" s="27">
        <f t="shared" si="19"/>
        <v>72.5</v>
      </c>
      <c r="AB80" s="29">
        <v>62</v>
      </c>
      <c r="AC80" s="29">
        <v>44</v>
      </c>
      <c r="AD80" s="29">
        <v>94</v>
      </c>
      <c r="AE80" s="29">
        <v>86</v>
      </c>
      <c r="AF80" s="27">
        <f t="shared" si="20"/>
        <v>286</v>
      </c>
      <c r="AG80" s="39">
        <f t="shared" si="21"/>
        <v>71.5</v>
      </c>
      <c r="AH80" s="32"/>
      <c r="AI80" s="52">
        <f t="shared" si="11"/>
        <v>64.7</v>
      </c>
      <c r="AJ80" s="28">
        <f>ROWS($C$4:C80)</f>
        <v>77</v>
      </c>
      <c r="AK80" s="28" t="str">
        <f>IF($AJ$1=Table5[[#This Row],[Column3]],AJ80,"")</f>
        <v/>
      </c>
      <c r="AL80" s="28">
        <f>IFERROR(SMALL($AK$2:$AK$903,ROWS($AK$4:AK80)),"")</f>
        <v>627</v>
      </c>
    </row>
    <row r="81" spans="1:38" s="28" customFormat="1" ht="14.25">
      <c r="A81" s="36">
        <v>11101145</v>
      </c>
      <c r="B81" s="30" t="s">
        <v>164</v>
      </c>
      <c r="C81" s="31">
        <v>1</v>
      </c>
      <c r="D81" s="29">
        <v>50</v>
      </c>
      <c r="E81" s="29">
        <v>62</v>
      </c>
      <c r="F81" s="29">
        <v>74</v>
      </c>
      <c r="G81" s="29">
        <v>61</v>
      </c>
      <c r="H81" s="27">
        <f t="shared" si="12"/>
        <v>247</v>
      </c>
      <c r="I81" s="52">
        <f t="shared" si="13"/>
        <v>61.75</v>
      </c>
      <c r="J81" s="29">
        <v>59</v>
      </c>
      <c r="K81" s="29">
        <v>51</v>
      </c>
      <c r="L81" s="29">
        <v>37</v>
      </c>
      <c r="M81" s="29">
        <v>99</v>
      </c>
      <c r="N81" s="27">
        <f t="shared" si="14"/>
        <v>246</v>
      </c>
      <c r="O81" s="27">
        <f t="shared" si="15"/>
        <v>61.5</v>
      </c>
      <c r="P81" s="29">
        <v>82</v>
      </c>
      <c r="Q81" s="29">
        <v>82</v>
      </c>
      <c r="R81" s="29">
        <v>89</v>
      </c>
      <c r="S81" s="29">
        <v>40</v>
      </c>
      <c r="T81" s="27">
        <f t="shared" si="16"/>
        <v>293</v>
      </c>
      <c r="U81" s="27">
        <f t="shared" si="17"/>
        <v>73.25</v>
      </c>
      <c r="V81" s="29">
        <v>43</v>
      </c>
      <c r="W81" s="29">
        <v>38</v>
      </c>
      <c r="X81" s="29">
        <v>71</v>
      </c>
      <c r="Y81" s="29">
        <v>65</v>
      </c>
      <c r="Z81" s="27">
        <f t="shared" si="18"/>
        <v>217</v>
      </c>
      <c r="AA81" s="27">
        <f t="shared" si="19"/>
        <v>54.25</v>
      </c>
      <c r="AB81" s="29">
        <v>53</v>
      </c>
      <c r="AC81" s="29">
        <v>77</v>
      </c>
      <c r="AD81" s="29">
        <v>68</v>
      </c>
      <c r="AE81" s="29">
        <v>93</v>
      </c>
      <c r="AF81" s="27">
        <f t="shared" si="20"/>
        <v>291</v>
      </c>
      <c r="AG81" s="39">
        <f t="shared" si="21"/>
        <v>72.75</v>
      </c>
      <c r="AH81" s="32"/>
      <c r="AI81" s="52">
        <f t="shared" si="11"/>
        <v>68.05</v>
      </c>
      <c r="AJ81" s="28">
        <f>ROWS($C$4:C81)</f>
        <v>78</v>
      </c>
      <c r="AK81" s="28" t="str">
        <f>IF($AJ$1=Table5[[#This Row],[Column3]],AJ81,"")</f>
        <v/>
      </c>
      <c r="AL81" s="28">
        <f>IFERROR(SMALL($AK$2:$AK$903,ROWS($AK$4:AK81)),"")</f>
        <v>628</v>
      </c>
    </row>
    <row r="82" spans="1:38" s="28" customFormat="1" ht="28.5">
      <c r="A82" s="36">
        <v>11102053</v>
      </c>
      <c r="B82" s="30" t="s">
        <v>166</v>
      </c>
      <c r="C82" s="31">
        <v>1</v>
      </c>
      <c r="D82" s="29">
        <v>93</v>
      </c>
      <c r="E82" s="29">
        <v>61</v>
      </c>
      <c r="F82" s="29">
        <v>70</v>
      </c>
      <c r="G82" s="29">
        <v>52</v>
      </c>
      <c r="H82" s="27">
        <f t="shared" si="12"/>
        <v>276</v>
      </c>
      <c r="I82" s="52">
        <f t="shared" si="13"/>
        <v>69</v>
      </c>
      <c r="J82" s="29">
        <v>43</v>
      </c>
      <c r="K82" s="29">
        <v>66</v>
      </c>
      <c r="L82" s="29">
        <v>40</v>
      </c>
      <c r="M82" s="29">
        <v>78</v>
      </c>
      <c r="N82" s="27">
        <f t="shared" si="14"/>
        <v>227</v>
      </c>
      <c r="O82" s="27">
        <f t="shared" si="15"/>
        <v>56.75</v>
      </c>
      <c r="P82" s="29">
        <v>61</v>
      </c>
      <c r="Q82" s="29">
        <v>90</v>
      </c>
      <c r="R82" s="29">
        <v>98</v>
      </c>
      <c r="S82" s="29">
        <v>89</v>
      </c>
      <c r="T82" s="27">
        <f t="shared" si="16"/>
        <v>338</v>
      </c>
      <c r="U82" s="27">
        <f t="shared" si="17"/>
        <v>84.5</v>
      </c>
      <c r="V82" s="29">
        <v>39</v>
      </c>
      <c r="W82" s="29">
        <v>84</v>
      </c>
      <c r="X82" s="29">
        <v>48</v>
      </c>
      <c r="Y82" s="29">
        <v>55</v>
      </c>
      <c r="Z82" s="27">
        <f t="shared" si="18"/>
        <v>226</v>
      </c>
      <c r="AA82" s="27">
        <f t="shared" si="19"/>
        <v>56.5</v>
      </c>
      <c r="AB82" s="29">
        <v>99</v>
      </c>
      <c r="AC82" s="29">
        <v>56</v>
      </c>
      <c r="AD82" s="29">
        <v>48</v>
      </c>
      <c r="AE82" s="29">
        <v>91</v>
      </c>
      <c r="AF82" s="27">
        <f t="shared" si="20"/>
        <v>294</v>
      </c>
      <c r="AG82" s="39">
        <f t="shared" si="21"/>
        <v>73.5</v>
      </c>
      <c r="AH82" s="32"/>
      <c r="AI82" s="52">
        <f t="shared" si="11"/>
        <v>57.85</v>
      </c>
      <c r="AJ82" s="28">
        <f>ROWS($C$4:C82)</f>
        <v>79</v>
      </c>
      <c r="AK82" s="28" t="str">
        <f>IF($AJ$1=Table5[[#This Row],[Column3]],AJ82,"")</f>
        <v/>
      </c>
      <c r="AL82" s="28">
        <f>IFERROR(SMALL($AK$2:$AK$903,ROWS($AK$4:AK82)),"")</f>
        <v>629</v>
      </c>
    </row>
    <row r="83" spans="1:38" s="28" customFormat="1" ht="14.25">
      <c r="A83" s="36">
        <v>11109721</v>
      </c>
      <c r="B83" s="30" t="s">
        <v>168</v>
      </c>
      <c r="C83" s="31">
        <v>1</v>
      </c>
      <c r="D83" s="29">
        <v>35</v>
      </c>
      <c r="E83" s="29">
        <v>87</v>
      </c>
      <c r="F83" s="29">
        <v>46</v>
      </c>
      <c r="G83" s="29">
        <v>75</v>
      </c>
      <c r="H83" s="27">
        <f t="shared" si="12"/>
        <v>243</v>
      </c>
      <c r="I83" s="52">
        <f t="shared" si="13"/>
        <v>60.75</v>
      </c>
      <c r="J83" s="29">
        <v>37</v>
      </c>
      <c r="K83" s="29">
        <v>40</v>
      </c>
      <c r="L83" s="29">
        <v>65</v>
      </c>
      <c r="M83" s="29">
        <v>74</v>
      </c>
      <c r="N83" s="27">
        <f t="shared" si="14"/>
        <v>216</v>
      </c>
      <c r="O83" s="27">
        <f t="shared" si="15"/>
        <v>54</v>
      </c>
      <c r="P83" s="29">
        <v>65</v>
      </c>
      <c r="Q83" s="29">
        <v>92</v>
      </c>
      <c r="R83" s="29">
        <v>70</v>
      </c>
      <c r="S83" s="29">
        <v>43</v>
      </c>
      <c r="T83" s="27">
        <f t="shared" si="16"/>
        <v>270</v>
      </c>
      <c r="U83" s="27">
        <f t="shared" si="17"/>
        <v>67.5</v>
      </c>
      <c r="V83" s="29">
        <v>39</v>
      </c>
      <c r="W83" s="29">
        <v>75</v>
      </c>
      <c r="X83" s="29">
        <v>36</v>
      </c>
      <c r="Y83" s="29">
        <v>74</v>
      </c>
      <c r="Z83" s="27">
        <f t="shared" si="18"/>
        <v>224</v>
      </c>
      <c r="AA83" s="27">
        <f t="shared" si="19"/>
        <v>56</v>
      </c>
      <c r="AB83" s="29">
        <v>48</v>
      </c>
      <c r="AC83" s="29">
        <v>62</v>
      </c>
      <c r="AD83" s="29">
        <v>44</v>
      </c>
      <c r="AE83" s="29">
        <v>50</v>
      </c>
      <c r="AF83" s="27">
        <f t="shared" si="20"/>
        <v>204</v>
      </c>
      <c r="AG83" s="39">
        <f t="shared" si="21"/>
        <v>51</v>
      </c>
      <c r="AH83" s="32"/>
      <c r="AI83" s="52">
        <f t="shared" si="11"/>
        <v>67.75</v>
      </c>
      <c r="AJ83" s="28">
        <f>ROWS($C$4:C83)</f>
        <v>80</v>
      </c>
      <c r="AK83" s="28" t="str">
        <f>IF($AJ$1=Table5[[#This Row],[Column3]],AJ83,"")</f>
        <v/>
      </c>
      <c r="AL83" s="28">
        <f>IFERROR(SMALL($AK$2:$AK$903,ROWS($AK$4:AK83)),"")</f>
        <v>630</v>
      </c>
    </row>
    <row r="84" spans="1:38" s="28" customFormat="1" ht="14.25">
      <c r="A84" s="36">
        <v>11107776</v>
      </c>
      <c r="B84" s="30" t="s">
        <v>170</v>
      </c>
      <c r="C84" s="31">
        <v>1</v>
      </c>
      <c r="D84" s="29">
        <v>60</v>
      </c>
      <c r="E84" s="29">
        <v>82</v>
      </c>
      <c r="F84" s="29">
        <v>56</v>
      </c>
      <c r="G84" s="29">
        <v>69</v>
      </c>
      <c r="H84" s="27">
        <f t="shared" si="12"/>
        <v>267</v>
      </c>
      <c r="I84" s="52">
        <f t="shared" si="13"/>
        <v>66.75</v>
      </c>
      <c r="J84" s="29">
        <v>95</v>
      </c>
      <c r="K84" s="29">
        <v>60</v>
      </c>
      <c r="L84" s="29">
        <v>47</v>
      </c>
      <c r="M84" s="29">
        <v>52</v>
      </c>
      <c r="N84" s="27">
        <f t="shared" si="14"/>
        <v>254</v>
      </c>
      <c r="O84" s="27">
        <f t="shared" si="15"/>
        <v>63.5</v>
      </c>
      <c r="P84" s="29">
        <v>81</v>
      </c>
      <c r="Q84" s="29">
        <v>81</v>
      </c>
      <c r="R84" s="29">
        <v>57</v>
      </c>
      <c r="S84" s="29">
        <v>94</v>
      </c>
      <c r="T84" s="27">
        <f t="shared" si="16"/>
        <v>313</v>
      </c>
      <c r="U84" s="27">
        <f t="shared" si="17"/>
        <v>78.25</v>
      </c>
      <c r="V84" s="29">
        <v>92</v>
      </c>
      <c r="W84" s="29">
        <v>55</v>
      </c>
      <c r="X84" s="29">
        <v>61</v>
      </c>
      <c r="Y84" s="29">
        <v>62</v>
      </c>
      <c r="Z84" s="27">
        <f t="shared" si="18"/>
        <v>270</v>
      </c>
      <c r="AA84" s="27">
        <f t="shared" si="19"/>
        <v>67.5</v>
      </c>
      <c r="AB84" s="29">
        <v>67</v>
      </c>
      <c r="AC84" s="29">
        <v>47</v>
      </c>
      <c r="AD84" s="29">
        <v>87</v>
      </c>
      <c r="AE84" s="29">
        <v>50</v>
      </c>
      <c r="AF84" s="27">
        <f t="shared" si="20"/>
        <v>251</v>
      </c>
      <c r="AG84" s="39">
        <f t="shared" si="21"/>
        <v>62.75</v>
      </c>
      <c r="AH84" s="32"/>
      <c r="AI84" s="52">
        <f t="shared" si="11"/>
        <v>65.8</v>
      </c>
      <c r="AJ84" s="28">
        <f>ROWS($C$4:C84)</f>
        <v>81</v>
      </c>
      <c r="AK84" s="28" t="str">
        <f>IF($AJ$1=Table5[[#This Row],[Column3]],AJ84,"")</f>
        <v/>
      </c>
      <c r="AL84" s="28">
        <f>IFERROR(SMALL($AK$2:$AK$903,ROWS($AK$4:AK84)),"")</f>
        <v>631</v>
      </c>
    </row>
    <row r="85" spans="1:38" s="28" customFormat="1" ht="14.25">
      <c r="A85" s="36">
        <v>11106090</v>
      </c>
      <c r="B85" s="30" t="s">
        <v>172</v>
      </c>
      <c r="C85" s="31">
        <v>1</v>
      </c>
      <c r="D85" s="29">
        <v>83</v>
      </c>
      <c r="E85" s="29">
        <v>56</v>
      </c>
      <c r="F85" s="29">
        <v>38</v>
      </c>
      <c r="G85" s="29">
        <v>90</v>
      </c>
      <c r="H85" s="27">
        <f t="shared" si="12"/>
        <v>267</v>
      </c>
      <c r="I85" s="52">
        <f t="shared" si="13"/>
        <v>66.75</v>
      </c>
      <c r="J85" s="29">
        <v>78</v>
      </c>
      <c r="K85" s="29">
        <v>88</v>
      </c>
      <c r="L85" s="29">
        <v>69</v>
      </c>
      <c r="M85" s="29">
        <v>39</v>
      </c>
      <c r="N85" s="27">
        <f t="shared" si="14"/>
        <v>274</v>
      </c>
      <c r="O85" s="27">
        <f t="shared" si="15"/>
        <v>68.5</v>
      </c>
      <c r="P85" s="29">
        <v>57</v>
      </c>
      <c r="Q85" s="29">
        <v>46</v>
      </c>
      <c r="R85" s="29">
        <v>97</v>
      </c>
      <c r="S85" s="29">
        <v>76</v>
      </c>
      <c r="T85" s="27">
        <f t="shared" si="16"/>
        <v>276</v>
      </c>
      <c r="U85" s="27">
        <f t="shared" si="17"/>
        <v>69</v>
      </c>
      <c r="V85" s="29">
        <v>74</v>
      </c>
      <c r="W85" s="29">
        <v>37</v>
      </c>
      <c r="X85" s="29">
        <v>70</v>
      </c>
      <c r="Y85" s="29">
        <v>93</v>
      </c>
      <c r="Z85" s="27">
        <f t="shared" si="18"/>
        <v>274</v>
      </c>
      <c r="AA85" s="27">
        <f t="shared" si="19"/>
        <v>68.5</v>
      </c>
      <c r="AB85" s="29">
        <v>66</v>
      </c>
      <c r="AC85" s="29">
        <v>44</v>
      </c>
      <c r="AD85" s="29">
        <v>80</v>
      </c>
      <c r="AE85" s="29">
        <v>35</v>
      </c>
      <c r="AF85" s="27">
        <f t="shared" si="20"/>
        <v>225</v>
      </c>
      <c r="AG85" s="39">
        <f t="shared" si="21"/>
        <v>56.25</v>
      </c>
      <c r="AH85" s="32"/>
      <c r="AI85" s="52">
        <f t="shared" si="11"/>
        <v>62.25</v>
      </c>
      <c r="AJ85" s="28">
        <f>ROWS($C$4:C85)</f>
        <v>82</v>
      </c>
      <c r="AK85" s="28" t="str">
        <f>IF($AJ$1=Table5[[#This Row],[Column3]],AJ85,"")</f>
        <v/>
      </c>
      <c r="AL85" s="28">
        <f>IFERROR(SMALL($AK$2:$AK$903,ROWS($AK$4:AK85)),"")</f>
        <v>632</v>
      </c>
    </row>
    <row r="86" spans="1:38" s="28" customFormat="1" ht="14.25">
      <c r="A86" s="36">
        <v>11107775</v>
      </c>
      <c r="B86" s="30" t="s">
        <v>174</v>
      </c>
      <c r="C86" s="31">
        <v>1</v>
      </c>
      <c r="D86" s="29">
        <v>76</v>
      </c>
      <c r="E86" s="29">
        <v>86</v>
      </c>
      <c r="F86" s="29">
        <v>85</v>
      </c>
      <c r="G86" s="29">
        <v>51</v>
      </c>
      <c r="H86" s="27">
        <f t="shared" si="12"/>
        <v>298</v>
      </c>
      <c r="I86" s="52">
        <f t="shared" si="13"/>
        <v>74.5</v>
      </c>
      <c r="J86" s="29">
        <v>47</v>
      </c>
      <c r="K86" s="29">
        <v>43</v>
      </c>
      <c r="L86" s="29">
        <v>45</v>
      </c>
      <c r="M86" s="29">
        <v>85</v>
      </c>
      <c r="N86" s="27">
        <f t="shared" si="14"/>
        <v>220</v>
      </c>
      <c r="O86" s="27">
        <f t="shared" si="15"/>
        <v>55</v>
      </c>
      <c r="P86" s="29">
        <v>62</v>
      </c>
      <c r="Q86" s="29">
        <v>35</v>
      </c>
      <c r="R86" s="29">
        <v>77</v>
      </c>
      <c r="S86" s="29">
        <v>80</v>
      </c>
      <c r="T86" s="27">
        <f t="shared" si="16"/>
        <v>254</v>
      </c>
      <c r="U86" s="27">
        <f t="shared" si="17"/>
        <v>63.5</v>
      </c>
      <c r="V86" s="29">
        <v>48</v>
      </c>
      <c r="W86" s="29">
        <v>50</v>
      </c>
      <c r="X86" s="29">
        <v>46</v>
      </c>
      <c r="Y86" s="29">
        <v>47</v>
      </c>
      <c r="Z86" s="27">
        <f t="shared" si="18"/>
        <v>191</v>
      </c>
      <c r="AA86" s="27">
        <f t="shared" si="19"/>
        <v>47.75</v>
      </c>
      <c r="AB86" s="29">
        <v>68</v>
      </c>
      <c r="AC86" s="29">
        <v>88</v>
      </c>
      <c r="AD86" s="29">
        <v>77</v>
      </c>
      <c r="AE86" s="29">
        <v>49</v>
      </c>
      <c r="AF86" s="27">
        <f t="shared" si="20"/>
        <v>282</v>
      </c>
      <c r="AG86" s="39">
        <f t="shared" si="21"/>
        <v>70.5</v>
      </c>
      <c r="AH86" s="32"/>
      <c r="AI86" s="52">
        <f t="shared" si="11"/>
        <v>69.599999999999994</v>
      </c>
      <c r="AJ86" s="28">
        <f>ROWS($C$4:C86)</f>
        <v>83</v>
      </c>
      <c r="AK86" s="28" t="str">
        <f>IF($AJ$1=Table5[[#This Row],[Column3]],AJ86,"")</f>
        <v/>
      </c>
      <c r="AL86" s="28">
        <f>IFERROR(SMALL($AK$2:$AK$903,ROWS($AK$4:AK86)),"")</f>
        <v>633</v>
      </c>
    </row>
    <row r="87" spans="1:38" s="28" customFormat="1" ht="14.25">
      <c r="A87" s="36">
        <v>11101421</v>
      </c>
      <c r="B87" s="30" t="s">
        <v>176</v>
      </c>
      <c r="C87" s="31">
        <v>1</v>
      </c>
      <c r="D87" s="29">
        <v>94</v>
      </c>
      <c r="E87" s="29">
        <v>53</v>
      </c>
      <c r="F87" s="29">
        <v>47</v>
      </c>
      <c r="G87" s="29">
        <v>82</v>
      </c>
      <c r="H87" s="27">
        <f t="shared" si="12"/>
        <v>276</v>
      </c>
      <c r="I87" s="52">
        <f t="shared" si="13"/>
        <v>69</v>
      </c>
      <c r="J87" s="29">
        <v>96</v>
      </c>
      <c r="K87" s="29">
        <v>52</v>
      </c>
      <c r="L87" s="29">
        <v>80</v>
      </c>
      <c r="M87" s="29">
        <v>47</v>
      </c>
      <c r="N87" s="27">
        <f t="shared" si="14"/>
        <v>275</v>
      </c>
      <c r="O87" s="27">
        <f t="shared" si="15"/>
        <v>68.75</v>
      </c>
      <c r="P87" s="29">
        <v>69</v>
      </c>
      <c r="Q87" s="29">
        <v>52</v>
      </c>
      <c r="R87" s="29">
        <v>39</v>
      </c>
      <c r="S87" s="29">
        <v>95</v>
      </c>
      <c r="T87" s="27">
        <f t="shared" si="16"/>
        <v>255</v>
      </c>
      <c r="U87" s="27">
        <f t="shared" si="17"/>
        <v>63.75</v>
      </c>
      <c r="V87" s="29">
        <v>88</v>
      </c>
      <c r="W87" s="29">
        <v>96</v>
      </c>
      <c r="X87" s="29">
        <v>48</v>
      </c>
      <c r="Y87" s="29">
        <v>80</v>
      </c>
      <c r="Z87" s="27">
        <f t="shared" si="18"/>
        <v>312</v>
      </c>
      <c r="AA87" s="27">
        <f t="shared" si="19"/>
        <v>78</v>
      </c>
      <c r="AB87" s="29">
        <v>48</v>
      </c>
      <c r="AC87" s="29">
        <v>70</v>
      </c>
      <c r="AD87" s="29">
        <v>96</v>
      </c>
      <c r="AE87" s="29">
        <v>60</v>
      </c>
      <c r="AF87" s="27">
        <f t="shared" si="20"/>
        <v>274</v>
      </c>
      <c r="AG87" s="39">
        <f t="shared" si="21"/>
        <v>68.5</v>
      </c>
      <c r="AH87" s="32"/>
      <c r="AI87" s="52">
        <f t="shared" si="11"/>
        <v>71.05</v>
      </c>
      <c r="AJ87" s="28">
        <f>ROWS($C$4:C87)</f>
        <v>84</v>
      </c>
      <c r="AK87" s="28" t="str">
        <f>IF($AJ$1=Table5[[#This Row],[Column3]],AJ87,"")</f>
        <v/>
      </c>
      <c r="AL87" s="28">
        <f>IFERROR(SMALL($AK$2:$AK$903,ROWS($AK$4:AK87)),"")</f>
        <v>634</v>
      </c>
    </row>
    <row r="88" spans="1:38" s="28" customFormat="1" ht="14.25">
      <c r="A88" s="36">
        <v>11108028</v>
      </c>
      <c r="B88" s="30" t="s">
        <v>178</v>
      </c>
      <c r="C88" s="31">
        <v>1</v>
      </c>
      <c r="D88" s="29">
        <v>75</v>
      </c>
      <c r="E88" s="29">
        <v>43</v>
      </c>
      <c r="F88" s="29">
        <v>63</v>
      </c>
      <c r="G88" s="29">
        <v>61</v>
      </c>
      <c r="H88" s="27">
        <f t="shared" si="12"/>
        <v>242</v>
      </c>
      <c r="I88" s="52">
        <f t="shared" si="13"/>
        <v>60.5</v>
      </c>
      <c r="J88" s="29">
        <v>92</v>
      </c>
      <c r="K88" s="29">
        <v>36</v>
      </c>
      <c r="L88" s="29">
        <v>65</v>
      </c>
      <c r="M88" s="29">
        <v>90</v>
      </c>
      <c r="N88" s="27">
        <f t="shared" si="14"/>
        <v>283</v>
      </c>
      <c r="O88" s="27">
        <f t="shared" si="15"/>
        <v>70.75</v>
      </c>
      <c r="P88" s="29">
        <v>69</v>
      </c>
      <c r="Q88" s="29">
        <v>94</v>
      </c>
      <c r="R88" s="29">
        <v>93</v>
      </c>
      <c r="S88" s="29">
        <v>92</v>
      </c>
      <c r="T88" s="27">
        <f t="shared" si="16"/>
        <v>348</v>
      </c>
      <c r="U88" s="27">
        <f t="shared" si="17"/>
        <v>87</v>
      </c>
      <c r="V88" s="29">
        <v>53</v>
      </c>
      <c r="W88" s="29">
        <v>86</v>
      </c>
      <c r="X88" s="29">
        <v>72</v>
      </c>
      <c r="Y88" s="29">
        <v>70</v>
      </c>
      <c r="Z88" s="27">
        <f t="shared" si="18"/>
        <v>281</v>
      </c>
      <c r="AA88" s="27">
        <f t="shared" si="19"/>
        <v>70.25</v>
      </c>
      <c r="AB88" s="29">
        <v>77</v>
      </c>
      <c r="AC88" s="29">
        <v>94</v>
      </c>
      <c r="AD88" s="29">
        <v>45</v>
      </c>
      <c r="AE88" s="29">
        <v>51</v>
      </c>
      <c r="AF88" s="27">
        <f t="shared" si="20"/>
        <v>267</v>
      </c>
      <c r="AG88" s="39">
        <f t="shared" si="21"/>
        <v>66.75</v>
      </c>
      <c r="AH88" s="32"/>
      <c r="AI88" s="52">
        <f t="shared" si="11"/>
        <v>67.5</v>
      </c>
      <c r="AJ88" s="28">
        <f>ROWS($C$4:C88)</f>
        <v>85</v>
      </c>
      <c r="AK88" s="28" t="str">
        <f>IF($AJ$1=Table5[[#This Row],[Column3]],AJ88,"")</f>
        <v/>
      </c>
      <c r="AL88" s="28">
        <f>IFERROR(SMALL($AK$2:$AK$903,ROWS($AK$4:AK88)),"")</f>
        <v>635</v>
      </c>
    </row>
    <row r="89" spans="1:38" s="28" customFormat="1" ht="14.25">
      <c r="A89" s="36">
        <v>11101159</v>
      </c>
      <c r="B89" s="30" t="s">
        <v>180</v>
      </c>
      <c r="C89" s="31">
        <v>1</v>
      </c>
      <c r="D89" s="29">
        <v>61</v>
      </c>
      <c r="E89" s="29">
        <v>48</v>
      </c>
      <c r="F89" s="29">
        <v>81</v>
      </c>
      <c r="G89" s="29">
        <v>49</v>
      </c>
      <c r="H89" s="27">
        <f t="shared" si="12"/>
        <v>239</v>
      </c>
      <c r="I89" s="52">
        <f t="shared" si="13"/>
        <v>59.75</v>
      </c>
      <c r="J89" s="29">
        <v>78</v>
      </c>
      <c r="K89" s="29">
        <v>40</v>
      </c>
      <c r="L89" s="29">
        <v>95</v>
      </c>
      <c r="M89" s="29">
        <v>66</v>
      </c>
      <c r="N89" s="27">
        <f t="shared" si="14"/>
        <v>279</v>
      </c>
      <c r="O89" s="27">
        <f t="shared" si="15"/>
        <v>69.75</v>
      </c>
      <c r="P89" s="29">
        <v>91</v>
      </c>
      <c r="Q89" s="29">
        <v>79</v>
      </c>
      <c r="R89" s="29">
        <v>47</v>
      </c>
      <c r="S89" s="29">
        <v>90</v>
      </c>
      <c r="T89" s="27">
        <f t="shared" si="16"/>
        <v>307</v>
      </c>
      <c r="U89" s="27">
        <f t="shared" si="17"/>
        <v>76.75</v>
      </c>
      <c r="V89" s="29">
        <v>79</v>
      </c>
      <c r="W89" s="29">
        <v>89</v>
      </c>
      <c r="X89" s="29">
        <v>61</v>
      </c>
      <c r="Y89" s="29">
        <v>63</v>
      </c>
      <c r="Z89" s="27">
        <f t="shared" si="18"/>
        <v>292</v>
      </c>
      <c r="AA89" s="27">
        <f t="shared" si="19"/>
        <v>73</v>
      </c>
      <c r="AB89" s="29">
        <v>35</v>
      </c>
      <c r="AC89" s="29">
        <v>78</v>
      </c>
      <c r="AD89" s="29">
        <v>66</v>
      </c>
      <c r="AE89" s="29">
        <v>54</v>
      </c>
      <c r="AF89" s="27">
        <f t="shared" si="20"/>
        <v>233</v>
      </c>
      <c r="AG89" s="39">
        <f t="shared" si="21"/>
        <v>58.25</v>
      </c>
      <c r="AH89" s="32"/>
      <c r="AI89" s="52">
        <f t="shared" si="11"/>
        <v>64.2</v>
      </c>
      <c r="AJ89" s="28">
        <f>ROWS($C$4:C89)</f>
        <v>86</v>
      </c>
      <c r="AK89" s="28" t="str">
        <f>IF($AJ$1=Table5[[#This Row],[Column3]],AJ89,"")</f>
        <v/>
      </c>
      <c r="AL89" s="28">
        <f>IFERROR(SMALL($AK$2:$AK$903,ROWS($AK$4:AK89)),"")</f>
        <v>636</v>
      </c>
    </row>
    <row r="90" spans="1:38" s="28" customFormat="1" ht="14.25">
      <c r="A90" s="36">
        <v>11107508</v>
      </c>
      <c r="B90" s="30" t="s">
        <v>182</v>
      </c>
      <c r="C90" s="31">
        <v>1</v>
      </c>
      <c r="D90" s="29">
        <v>91</v>
      </c>
      <c r="E90" s="29">
        <v>81</v>
      </c>
      <c r="F90" s="29">
        <v>44</v>
      </c>
      <c r="G90" s="29">
        <v>42</v>
      </c>
      <c r="H90" s="27">
        <f t="shared" si="12"/>
        <v>258</v>
      </c>
      <c r="I90" s="52">
        <f t="shared" si="13"/>
        <v>64.5</v>
      </c>
      <c r="J90" s="29">
        <v>49</v>
      </c>
      <c r="K90" s="29">
        <v>82</v>
      </c>
      <c r="L90" s="29">
        <v>98</v>
      </c>
      <c r="M90" s="29">
        <v>36</v>
      </c>
      <c r="N90" s="27">
        <f t="shared" si="14"/>
        <v>265</v>
      </c>
      <c r="O90" s="27">
        <f t="shared" si="15"/>
        <v>66.25</v>
      </c>
      <c r="P90" s="29">
        <v>55</v>
      </c>
      <c r="Q90" s="29">
        <v>61</v>
      </c>
      <c r="R90" s="29">
        <v>75</v>
      </c>
      <c r="S90" s="29">
        <v>53</v>
      </c>
      <c r="T90" s="27">
        <f t="shared" si="16"/>
        <v>244</v>
      </c>
      <c r="U90" s="27">
        <f t="shared" si="17"/>
        <v>61</v>
      </c>
      <c r="V90" s="29">
        <v>41</v>
      </c>
      <c r="W90" s="29">
        <v>79</v>
      </c>
      <c r="X90" s="29">
        <v>59</v>
      </c>
      <c r="Y90" s="29">
        <v>85</v>
      </c>
      <c r="Z90" s="27">
        <f t="shared" si="18"/>
        <v>264</v>
      </c>
      <c r="AA90" s="27">
        <f t="shared" si="19"/>
        <v>66</v>
      </c>
      <c r="AB90" s="29">
        <v>42</v>
      </c>
      <c r="AC90" s="29">
        <v>64</v>
      </c>
      <c r="AD90" s="29">
        <v>92</v>
      </c>
      <c r="AE90" s="29">
        <v>55</v>
      </c>
      <c r="AF90" s="27">
        <f t="shared" si="20"/>
        <v>253</v>
      </c>
      <c r="AG90" s="39">
        <f t="shared" si="21"/>
        <v>63.25</v>
      </c>
      <c r="AH90" s="32"/>
      <c r="AI90" s="52">
        <f t="shared" si="11"/>
        <v>66.2</v>
      </c>
      <c r="AJ90" s="28">
        <f>ROWS($C$4:C90)</f>
        <v>87</v>
      </c>
      <c r="AK90" s="28" t="str">
        <f>IF($AJ$1=Table5[[#This Row],[Column3]],AJ90,"")</f>
        <v/>
      </c>
      <c r="AL90" s="28">
        <f>IFERROR(SMALL($AK$2:$AK$903,ROWS($AK$4:AK90)),"")</f>
        <v>637</v>
      </c>
    </row>
    <row r="91" spans="1:38" s="28" customFormat="1" ht="14.25">
      <c r="A91" s="36">
        <v>11102403</v>
      </c>
      <c r="B91" s="30" t="s">
        <v>184</v>
      </c>
      <c r="C91" s="31">
        <v>1</v>
      </c>
      <c r="D91" s="29">
        <v>67</v>
      </c>
      <c r="E91" s="29">
        <v>85</v>
      </c>
      <c r="F91" s="29">
        <v>61</v>
      </c>
      <c r="G91" s="29">
        <v>79</v>
      </c>
      <c r="H91" s="27">
        <f t="shared" si="12"/>
        <v>292</v>
      </c>
      <c r="I91" s="52">
        <f t="shared" si="13"/>
        <v>73</v>
      </c>
      <c r="J91" s="29">
        <v>52</v>
      </c>
      <c r="K91" s="29">
        <v>83</v>
      </c>
      <c r="L91" s="29">
        <v>94</v>
      </c>
      <c r="M91" s="29">
        <v>60</v>
      </c>
      <c r="N91" s="27">
        <f t="shared" si="14"/>
        <v>289</v>
      </c>
      <c r="O91" s="27">
        <f t="shared" si="15"/>
        <v>72.25</v>
      </c>
      <c r="P91" s="29">
        <v>36</v>
      </c>
      <c r="Q91" s="29">
        <v>54</v>
      </c>
      <c r="R91" s="29">
        <v>71</v>
      </c>
      <c r="S91" s="29">
        <v>66</v>
      </c>
      <c r="T91" s="27">
        <f t="shared" si="16"/>
        <v>227</v>
      </c>
      <c r="U91" s="27">
        <f t="shared" si="17"/>
        <v>56.75</v>
      </c>
      <c r="V91" s="29">
        <v>99</v>
      </c>
      <c r="W91" s="29">
        <v>95</v>
      </c>
      <c r="X91" s="29">
        <v>77</v>
      </c>
      <c r="Y91" s="29">
        <v>40</v>
      </c>
      <c r="Z91" s="27">
        <f t="shared" si="18"/>
        <v>311</v>
      </c>
      <c r="AA91" s="27">
        <f t="shared" si="19"/>
        <v>77.75</v>
      </c>
      <c r="AB91" s="29">
        <v>62</v>
      </c>
      <c r="AC91" s="29">
        <v>60</v>
      </c>
      <c r="AD91" s="29">
        <v>37</v>
      </c>
      <c r="AE91" s="29">
        <v>46</v>
      </c>
      <c r="AF91" s="27">
        <f t="shared" si="20"/>
        <v>205</v>
      </c>
      <c r="AG91" s="39">
        <f t="shared" si="21"/>
        <v>51.25</v>
      </c>
      <c r="AH91" s="32"/>
      <c r="AI91" s="52">
        <f t="shared" si="11"/>
        <v>65.95</v>
      </c>
      <c r="AJ91" s="28">
        <f>ROWS($C$4:C91)</f>
        <v>88</v>
      </c>
      <c r="AK91" s="28" t="str">
        <f>IF($AJ$1=Table5[[#This Row],[Column3]],AJ91,"")</f>
        <v/>
      </c>
      <c r="AL91" s="28">
        <f>IFERROR(SMALL($AK$2:$AK$903,ROWS($AK$4:AK91)),"")</f>
        <v>638</v>
      </c>
    </row>
    <row r="92" spans="1:38" s="28" customFormat="1" ht="14.25">
      <c r="A92" s="36">
        <v>11102488</v>
      </c>
      <c r="B92" s="30" t="s">
        <v>186</v>
      </c>
      <c r="C92" s="31">
        <v>2</v>
      </c>
      <c r="D92" s="29">
        <v>82</v>
      </c>
      <c r="E92" s="29">
        <v>78</v>
      </c>
      <c r="F92" s="29">
        <v>86</v>
      </c>
      <c r="G92" s="29">
        <v>66</v>
      </c>
      <c r="H92" s="27">
        <f t="shared" si="12"/>
        <v>312</v>
      </c>
      <c r="I92" s="52">
        <f t="shared" si="13"/>
        <v>78</v>
      </c>
      <c r="J92" s="29">
        <v>45</v>
      </c>
      <c r="K92" s="29">
        <v>61</v>
      </c>
      <c r="L92" s="29">
        <v>37</v>
      </c>
      <c r="M92" s="29">
        <v>74</v>
      </c>
      <c r="N92" s="27">
        <f t="shared" si="14"/>
        <v>217</v>
      </c>
      <c r="O92" s="27">
        <f t="shared" si="15"/>
        <v>54.25</v>
      </c>
      <c r="P92" s="29">
        <v>51</v>
      </c>
      <c r="Q92" s="29">
        <v>53</v>
      </c>
      <c r="R92" s="29">
        <v>85</v>
      </c>
      <c r="S92" s="29">
        <v>53</v>
      </c>
      <c r="T92" s="27">
        <f t="shared" si="16"/>
        <v>242</v>
      </c>
      <c r="U92" s="27">
        <f t="shared" si="17"/>
        <v>60.5</v>
      </c>
      <c r="V92" s="29">
        <v>65</v>
      </c>
      <c r="W92" s="29">
        <v>74</v>
      </c>
      <c r="X92" s="29">
        <v>80</v>
      </c>
      <c r="Y92" s="29">
        <v>45</v>
      </c>
      <c r="Z92" s="27">
        <f t="shared" si="18"/>
        <v>264</v>
      </c>
      <c r="AA92" s="27">
        <f t="shared" si="19"/>
        <v>66</v>
      </c>
      <c r="AB92" s="29">
        <v>65</v>
      </c>
      <c r="AC92" s="29">
        <v>61</v>
      </c>
      <c r="AD92" s="29">
        <v>69</v>
      </c>
      <c r="AE92" s="29">
        <v>89</v>
      </c>
      <c r="AF92" s="27">
        <f t="shared" si="20"/>
        <v>284</v>
      </c>
      <c r="AG92" s="39">
        <f t="shared" si="21"/>
        <v>71</v>
      </c>
      <c r="AH92" s="32"/>
      <c r="AI92" s="52">
        <f t="shared" si="11"/>
        <v>64.25</v>
      </c>
      <c r="AJ92" s="28">
        <f>ROWS($C$4:C92)</f>
        <v>89</v>
      </c>
      <c r="AK92" s="28" t="str">
        <f>IF($AJ$1=Table5[[#This Row],[Column3]],AJ92,"")</f>
        <v/>
      </c>
      <c r="AL92" s="28" t="str">
        <f>IFERROR(SMALL($AK$2:$AK$903,ROWS($AK$4:AK92)),"")</f>
        <v/>
      </c>
    </row>
    <row r="93" spans="1:38" s="28" customFormat="1" ht="14.25">
      <c r="A93" s="36">
        <v>11105419</v>
      </c>
      <c r="B93" s="30" t="s">
        <v>188</v>
      </c>
      <c r="C93" s="31">
        <v>2</v>
      </c>
      <c r="D93" s="29">
        <v>35</v>
      </c>
      <c r="E93" s="29">
        <v>87</v>
      </c>
      <c r="F93" s="29">
        <v>45</v>
      </c>
      <c r="G93" s="29">
        <v>47</v>
      </c>
      <c r="H93" s="27">
        <f t="shared" si="12"/>
        <v>214</v>
      </c>
      <c r="I93" s="52">
        <f t="shared" si="13"/>
        <v>53.5</v>
      </c>
      <c r="J93" s="29">
        <v>74</v>
      </c>
      <c r="K93" s="29">
        <v>70</v>
      </c>
      <c r="L93" s="29">
        <v>66</v>
      </c>
      <c r="M93" s="29">
        <v>51</v>
      </c>
      <c r="N93" s="27">
        <f t="shared" si="14"/>
        <v>261</v>
      </c>
      <c r="O93" s="27">
        <f t="shared" si="15"/>
        <v>65.25</v>
      </c>
      <c r="P93" s="29">
        <v>87</v>
      </c>
      <c r="Q93" s="29">
        <v>56</v>
      </c>
      <c r="R93" s="29">
        <v>96</v>
      </c>
      <c r="S93" s="29">
        <v>55</v>
      </c>
      <c r="T93" s="27">
        <f t="shared" si="16"/>
        <v>294</v>
      </c>
      <c r="U93" s="27">
        <f t="shared" si="17"/>
        <v>73.5</v>
      </c>
      <c r="V93" s="29">
        <v>62</v>
      </c>
      <c r="W93" s="29">
        <v>49</v>
      </c>
      <c r="X93" s="29">
        <v>56</v>
      </c>
      <c r="Y93" s="29">
        <v>73</v>
      </c>
      <c r="Z93" s="27">
        <f t="shared" si="18"/>
        <v>240</v>
      </c>
      <c r="AA93" s="27">
        <f t="shared" si="19"/>
        <v>60</v>
      </c>
      <c r="AB93" s="29">
        <v>96</v>
      </c>
      <c r="AC93" s="29">
        <v>52</v>
      </c>
      <c r="AD93" s="29">
        <v>65</v>
      </c>
      <c r="AE93" s="29">
        <v>63</v>
      </c>
      <c r="AF93" s="27">
        <f t="shared" si="20"/>
        <v>276</v>
      </c>
      <c r="AG93" s="39">
        <f t="shared" si="21"/>
        <v>69</v>
      </c>
      <c r="AH93" s="32"/>
      <c r="AI93" s="52">
        <f t="shared" si="11"/>
        <v>72.150000000000006</v>
      </c>
      <c r="AJ93" s="28">
        <f>ROWS($C$4:C93)</f>
        <v>90</v>
      </c>
      <c r="AK93" s="28" t="str">
        <f>IF($AJ$1=Table5[[#This Row],[Column3]],AJ93,"")</f>
        <v/>
      </c>
      <c r="AL93" s="28" t="str">
        <f>IFERROR(SMALL($AK$2:$AK$903,ROWS($AK$4:AK93)),"")</f>
        <v/>
      </c>
    </row>
    <row r="94" spans="1:38" s="28" customFormat="1" ht="14.25">
      <c r="A94" s="36">
        <v>11101236</v>
      </c>
      <c r="B94" s="30" t="s">
        <v>190</v>
      </c>
      <c r="C94" s="31">
        <v>2</v>
      </c>
      <c r="D94" s="29">
        <v>91</v>
      </c>
      <c r="E94" s="29">
        <v>93</v>
      </c>
      <c r="F94" s="29">
        <v>51</v>
      </c>
      <c r="G94" s="29">
        <v>43</v>
      </c>
      <c r="H94" s="27">
        <f t="shared" si="12"/>
        <v>278</v>
      </c>
      <c r="I94" s="52">
        <f t="shared" si="13"/>
        <v>69.5</v>
      </c>
      <c r="J94" s="29">
        <v>60</v>
      </c>
      <c r="K94" s="29">
        <v>46</v>
      </c>
      <c r="L94" s="29">
        <v>53</v>
      </c>
      <c r="M94" s="29">
        <v>42</v>
      </c>
      <c r="N94" s="27">
        <f t="shared" si="14"/>
        <v>201</v>
      </c>
      <c r="O94" s="27">
        <f t="shared" si="15"/>
        <v>50.25</v>
      </c>
      <c r="P94" s="29">
        <v>86</v>
      </c>
      <c r="Q94" s="29">
        <v>95</v>
      </c>
      <c r="R94" s="29">
        <v>87</v>
      </c>
      <c r="S94" s="29">
        <v>76</v>
      </c>
      <c r="T94" s="27">
        <f t="shared" si="16"/>
        <v>344</v>
      </c>
      <c r="U94" s="27">
        <f t="shared" si="17"/>
        <v>86</v>
      </c>
      <c r="V94" s="29">
        <v>77</v>
      </c>
      <c r="W94" s="29">
        <v>88</v>
      </c>
      <c r="X94" s="29">
        <v>65</v>
      </c>
      <c r="Y94" s="29">
        <v>64</v>
      </c>
      <c r="Z94" s="27">
        <f t="shared" si="18"/>
        <v>294</v>
      </c>
      <c r="AA94" s="27">
        <f t="shared" si="19"/>
        <v>73.5</v>
      </c>
      <c r="AB94" s="29">
        <v>79</v>
      </c>
      <c r="AC94" s="29">
        <v>87</v>
      </c>
      <c r="AD94" s="29">
        <v>96</v>
      </c>
      <c r="AE94" s="29">
        <v>64</v>
      </c>
      <c r="AF94" s="27">
        <f t="shared" si="20"/>
        <v>326</v>
      </c>
      <c r="AG94" s="39">
        <f t="shared" si="21"/>
        <v>81.5</v>
      </c>
      <c r="AH94" s="32"/>
      <c r="AI94" s="52">
        <f t="shared" si="11"/>
        <v>66.25</v>
      </c>
      <c r="AJ94" s="28">
        <f>ROWS($C$4:C94)</f>
        <v>91</v>
      </c>
      <c r="AK94" s="28" t="str">
        <f>IF($AJ$1=Table5[[#This Row],[Column3]],AJ94,"")</f>
        <v/>
      </c>
      <c r="AL94" s="28" t="str">
        <f>IFERROR(SMALL($AK$2:$AK$903,ROWS($AK$4:AK94)),"")</f>
        <v/>
      </c>
    </row>
    <row r="95" spans="1:38" s="28" customFormat="1" ht="14.25">
      <c r="A95" s="36">
        <v>11103718</v>
      </c>
      <c r="B95" s="30" t="s">
        <v>192</v>
      </c>
      <c r="C95" s="31">
        <v>2</v>
      </c>
      <c r="D95" s="29">
        <v>76</v>
      </c>
      <c r="E95" s="29">
        <v>64</v>
      </c>
      <c r="F95" s="29">
        <v>39</v>
      </c>
      <c r="G95" s="29">
        <v>84</v>
      </c>
      <c r="H95" s="27">
        <f t="shared" si="12"/>
        <v>263</v>
      </c>
      <c r="I95" s="52">
        <f t="shared" si="13"/>
        <v>65.75</v>
      </c>
      <c r="J95" s="29">
        <v>72</v>
      </c>
      <c r="K95" s="29">
        <v>71</v>
      </c>
      <c r="L95" s="29">
        <v>86</v>
      </c>
      <c r="M95" s="29">
        <v>73</v>
      </c>
      <c r="N95" s="27">
        <f t="shared" si="14"/>
        <v>302</v>
      </c>
      <c r="O95" s="27">
        <f t="shared" si="15"/>
        <v>75.5</v>
      </c>
      <c r="P95" s="29">
        <v>76</v>
      </c>
      <c r="Q95" s="29">
        <v>66</v>
      </c>
      <c r="R95" s="29">
        <v>52</v>
      </c>
      <c r="S95" s="29">
        <v>41</v>
      </c>
      <c r="T95" s="27">
        <f t="shared" si="16"/>
        <v>235</v>
      </c>
      <c r="U95" s="27">
        <f t="shared" si="17"/>
        <v>58.75</v>
      </c>
      <c r="V95" s="29">
        <v>91</v>
      </c>
      <c r="W95" s="29">
        <v>39</v>
      </c>
      <c r="X95" s="29">
        <v>68</v>
      </c>
      <c r="Y95" s="29">
        <v>61</v>
      </c>
      <c r="Z95" s="27">
        <f t="shared" si="18"/>
        <v>259</v>
      </c>
      <c r="AA95" s="27">
        <f t="shared" si="19"/>
        <v>64.75</v>
      </c>
      <c r="AB95" s="29">
        <v>54</v>
      </c>
      <c r="AC95" s="29">
        <v>98</v>
      </c>
      <c r="AD95" s="29">
        <v>43</v>
      </c>
      <c r="AE95" s="29">
        <v>71</v>
      </c>
      <c r="AF95" s="27">
        <f t="shared" si="20"/>
        <v>266</v>
      </c>
      <c r="AG95" s="39">
        <f t="shared" si="21"/>
        <v>66.5</v>
      </c>
      <c r="AH95" s="32"/>
      <c r="AI95" s="52">
        <f t="shared" si="11"/>
        <v>62.4</v>
      </c>
      <c r="AJ95" s="28">
        <f>ROWS($C$4:C95)</f>
        <v>92</v>
      </c>
      <c r="AK95" s="28" t="str">
        <f>IF($AJ$1=Table5[[#This Row],[Column3]],AJ95,"")</f>
        <v/>
      </c>
      <c r="AL95" s="28" t="str">
        <f>IFERROR(SMALL($AK$2:$AK$903,ROWS($AK$4:AK95)),"")</f>
        <v/>
      </c>
    </row>
    <row r="96" spans="1:38" s="28" customFormat="1" ht="14.25">
      <c r="A96" s="36">
        <v>11103101</v>
      </c>
      <c r="B96" s="30" t="s">
        <v>194</v>
      </c>
      <c r="C96" s="31">
        <v>2</v>
      </c>
      <c r="D96" s="29">
        <v>83</v>
      </c>
      <c r="E96" s="29">
        <v>90</v>
      </c>
      <c r="F96" s="29">
        <v>87</v>
      </c>
      <c r="G96" s="29">
        <v>35</v>
      </c>
      <c r="H96" s="27">
        <f t="shared" si="12"/>
        <v>295</v>
      </c>
      <c r="I96" s="52">
        <f t="shared" si="13"/>
        <v>73.75</v>
      </c>
      <c r="J96" s="29">
        <v>35</v>
      </c>
      <c r="K96" s="29">
        <v>78</v>
      </c>
      <c r="L96" s="29">
        <v>49</v>
      </c>
      <c r="M96" s="29">
        <v>55</v>
      </c>
      <c r="N96" s="27">
        <f t="shared" si="14"/>
        <v>217</v>
      </c>
      <c r="O96" s="27">
        <f t="shared" si="15"/>
        <v>54.25</v>
      </c>
      <c r="P96" s="29">
        <v>61</v>
      </c>
      <c r="Q96" s="29">
        <v>63</v>
      </c>
      <c r="R96" s="29">
        <v>90</v>
      </c>
      <c r="S96" s="29">
        <v>93</v>
      </c>
      <c r="T96" s="27">
        <f t="shared" si="16"/>
        <v>307</v>
      </c>
      <c r="U96" s="27">
        <f t="shared" si="17"/>
        <v>76.75</v>
      </c>
      <c r="V96" s="29">
        <v>45</v>
      </c>
      <c r="W96" s="29">
        <v>46</v>
      </c>
      <c r="X96" s="29">
        <v>41</v>
      </c>
      <c r="Y96" s="29">
        <v>93</v>
      </c>
      <c r="Z96" s="27">
        <f t="shared" si="18"/>
        <v>225</v>
      </c>
      <c r="AA96" s="27">
        <f t="shared" si="19"/>
        <v>56.25</v>
      </c>
      <c r="AB96" s="29">
        <v>47</v>
      </c>
      <c r="AC96" s="29">
        <v>47</v>
      </c>
      <c r="AD96" s="29">
        <v>62</v>
      </c>
      <c r="AE96" s="29">
        <v>48</v>
      </c>
      <c r="AF96" s="27">
        <f t="shared" si="20"/>
        <v>204</v>
      </c>
      <c r="AG96" s="39">
        <f t="shared" si="21"/>
        <v>51</v>
      </c>
      <c r="AH96" s="32"/>
      <c r="AI96" s="52">
        <f t="shared" si="11"/>
        <v>65.8</v>
      </c>
      <c r="AJ96" s="28">
        <f>ROWS($C$4:C96)</f>
        <v>93</v>
      </c>
      <c r="AK96" s="28" t="str">
        <f>IF($AJ$1=Table5[[#This Row],[Column3]],AJ96,"")</f>
        <v/>
      </c>
      <c r="AL96" s="28" t="str">
        <f>IFERROR(SMALL($AK$2:$AK$903,ROWS($AK$4:AK96)),"")</f>
        <v/>
      </c>
    </row>
    <row r="97" spans="1:38" s="28" customFormat="1" ht="14.25">
      <c r="A97" s="36">
        <v>11105704</v>
      </c>
      <c r="B97" s="30" t="s">
        <v>196</v>
      </c>
      <c r="C97" s="31">
        <v>2</v>
      </c>
      <c r="D97" s="29">
        <v>78</v>
      </c>
      <c r="E97" s="29">
        <v>62</v>
      </c>
      <c r="F97" s="29">
        <v>67</v>
      </c>
      <c r="G97" s="29">
        <v>43</v>
      </c>
      <c r="H97" s="27">
        <f t="shared" si="12"/>
        <v>250</v>
      </c>
      <c r="I97" s="52">
        <f t="shared" si="13"/>
        <v>62.5</v>
      </c>
      <c r="J97" s="29">
        <v>86</v>
      </c>
      <c r="K97" s="29">
        <v>60</v>
      </c>
      <c r="L97" s="29">
        <v>72</v>
      </c>
      <c r="M97" s="29">
        <v>45</v>
      </c>
      <c r="N97" s="27">
        <f t="shared" si="14"/>
        <v>263</v>
      </c>
      <c r="O97" s="27">
        <f t="shared" si="15"/>
        <v>65.75</v>
      </c>
      <c r="P97" s="29">
        <v>80</v>
      </c>
      <c r="Q97" s="29">
        <v>86</v>
      </c>
      <c r="R97" s="29">
        <v>79</v>
      </c>
      <c r="S97" s="29">
        <v>85</v>
      </c>
      <c r="T97" s="27">
        <f t="shared" si="16"/>
        <v>330</v>
      </c>
      <c r="U97" s="27">
        <f t="shared" si="17"/>
        <v>82.5</v>
      </c>
      <c r="V97" s="29">
        <v>70</v>
      </c>
      <c r="W97" s="29">
        <v>51</v>
      </c>
      <c r="X97" s="29">
        <v>65</v>
      </c>
      <c r="Y97" s="29">
        <v>83</v>
      </c>
      <c r="Z97" s="27">
        <f t="shared" si="18"/>
        <v>269</v>
      </c>
      <c r="AA97" s="27">
        <f t="shared" si="19"/>
        <v>67.25</v>
      </c>
      <c r="AB97" s="29">
        <v>71</v>
      </c>
      <c r="AC97" s="29">
        <v>39</v>
      </c>
      <c r="AD97" s="29">
        <v>47</v>
      </c>
      <c r="AE97" s="29">
        <v>47</v>
      </c>
      <c r="AF97" s="27">
        <f t="shared" si="20"/>
        <v>204</v>
      </c>
      <c r="AG97" s="39">
        <f t="shared" si="21"/>
        <v>51</v>
      </c>
      <c r="AH97" s="32"/>
      <c r="AI97" s="52">
        <f t="shared" si="11"/>
        <v>66.7</v>
      </c>
      <c r="AJ97" s="28">
        <f>ROWS($C$4:C97)</f>
        <v>94</v>
      </c>
      <c r="AK97" s="28" t="str">
        <f>IF($AJ$1=Table5[[#This Row],[Column3]],AJ97,"")</f>
        <v/>
      </c>
      <c r="AL97" s="28" t="str">
        <f>IFERROR(SMALL($AK$2:$AK$903,ROWS($AK$4:AK97)),"")</f>
        <v/>
      </c>
    </row>
    <row r="98" spans="1:38" s="28" customFormat="1" ht="28.5">
      <c r="A98" s="36">
        <v>11108490</v>
      </c>
      <c r="B98" s="30" t="s">
        <v>198</v>
      </c>
      <c r="C98" s="31">
        <v>2</v>
      </c>
      <c r="D98" s="29">
        <v>71</v>
      </c>
      <c r="E98" s="29">
        <v>56</v>
      </c>
      <c r="F98" s="29">
        <v>60</v>
      </c>
      <c r="G98" s="29">
        <v>87</v>
      </c>
      <c r="H98" s="27">
        <f t="shared" si="12"/>
        <v>274</v>
      </c>
      <c r="I98" s="52">
        <f t="shared" si="13"/>
        <v>68.5</v>
      </c>
      <c r="J98" s="29">
        <v>78</v>
      </c>
      <c r="K98" s="29">
        <v>64</v>
      </c>
      <c r="L98" s="29">
        <v>35</v>
      </c>
      <c r="M98" s="29">
        <v>62</v>
      </c>
      <c r="N98" s="27">
        <f t="shared" si="14"/>
        <v>239</v>
      </c>
      <c r="O98" s="27">
        <f t="shared" si="15"/>
        <v>59.75</v>
      </c>
      <c r="P98" s="29">
        <v>47</v>
      </c>
      <c r="Q98" s="29">
        <v>66</v>
      </c>
      <c r="R98" s="29">
        <v>82</v>
      </c>
      <c r="S98" s="29">
        <v>93</v>
      </c>
      <c r="T98" s="27">
        <f t="shared" si="16"/>
        <v>288</v>
      </c>
      <c r="U98" s="27">
        <f t="shared" si="17"/>
        <v>72</v>
      </c>
      <c r="V98" s="29">
        <v>68</v>
      </c>
      <c r="W98" s="29">
        <v>51</v>
      </c>
      <c r="X98" s="29">
        <v>50</v>
      </c>
      <c r="Y98" s="29">
        <v>89</v>
      </c>
      <c r="Z98" s="27">
        <f t="shared" si="18"/>
        <v>258</v>
      </c>
      <c r="AA98" s="27">
        <f t="shared" si="19"/>
        <v>64.5</v>
      </c>
      <c r="AB98" s="29">
        <v>78</v>
      </c>
      <c r="AC98" s="29">
        <v>76</v>
      </c>
      <c r="AD98" s="29">
        <v>46</v>
      </c>
      <c r="AE98" s="29">
        <v>75</v>
      </c>
      <c r="AF98" s="27">
        <f t="shared" si="20"/>
        <v>275</v>
      </c>
      <c r="AG98" s="39">
        <f t="shared" si="21"/>
        <v>68.75</v>
      </c>
      <c r="AH98" s="32"/>
      <c r="AI98" s="52">
        <f t="shared" si="11"/>
        <v>67.55</v>
      </c>
      <c r="AJ98" s="28">
        <f>ROWS($C$4:C98)</f>
        <v>95</v>
      </c>
      <c r="AK98" s="28" t="str">
        <f>IF($AJ$1=Table5[[#This Row],[Column3]],AJ98,"")</f>
        <v/>
      </c>
      <c r="AL98" s="28" t="str">
        <f>IFERROR(SMALL($AK$2:$AK$903,ROWS($AK$4:AK98)),"")</f>
        <v/>
      </c>
    </row>
    <row r="99" spans="1:38" s="28" customFormat="1" ht="14.25">
      <c r="A99" s="36">
        <v>11100340</v>
      </c>
      <c r="B99" s="30" t="s">
        <v>200</v>
      </c>
      <c r="C99" s="31">
        <v>2</v>
      </c>
      <c r="D99" s="29">
        <v>80</v>
      </c>
      <c r="E99" s="29">
        <v>99</v>
      </c>
      <c r="F99" s="29">
        <v>35</v>
      </c>
      <c r="G99" s="29">
        <v>87</v>
      </c>
      <c r="H99" s="27">
        <f t="shared" si="12"/>
        <v>301</v>
      </c>
      <c r="I99" s="52">
        <f t="shared" si="13"/>
        <v>75.25</v>
      </c>
      <c r="J99" s="29">
        <v>95</v>
      </c>
      <c r="K99" s="29">
        <v>78</v>
      </c>
      <c r="L99" s="29">
        <v>71</v>
      </c>
      <c r="M99" s="29">
        <v>57</v>
      </c>
      <c r="N99" s="27">
        <f t="shared" si="14"/>
        <v>301</v>
      </c>
      <c r="O99" s="27">
        <f t="shared" si="15"/>
        <v>75.25</v>
      </c>
      <c r="P99" s="29">
        <v>76</v>
      </c>
      <c r="Q99" s="29">
        <v>42</v>
      </c>
      <c r="R99" s="29">
        <v>62</v>
      </c>
      <c r="S99" s="29">
        <v>89</v>
      </c>
      <c r="T99" s="27">
        <f t="shared" si="16"/>
        <v>269</v>
      </c>
      <c r="U99" s="27">
        <f t="shared" si="17"/>
        <v>67.25</v>
      </c>
      <c r="V99" s="29">
        <v>81</v>
      </c>
      <c r="W99" s="29">
        <v>52</v>
      </c>
      <c r="X99" s="29">
        <v>37</v>
      </c>
      <c r="Y99" s="29">
        <v>72</v>
      </c>
      <c r="Z99" s="27">
        <f t="shared" si="18"/>
        <v>242</v>
      </c>
      <c r="AA99" s="27">
        <f t="shared" si="19"/>
        <v>60.5</v>
      </c>
      <c r="AB99" s="29">
        <v>39</v>
      </c>
      <c r="AC99" s="29">
        <v>47</v>
      </c>
      <c r="AD99" s="29">
        <v>91</v>
      </c>
      <c r="AE99" s="29">
        <v>61</v>
      </c>
      <c r="AF99" s="27">
        <f t="shared" si="20"/>
        <v>238</v>
      </c>
      <c r="AG99" s="39">
        <f t="shared" si="21"/>
        <v>59.5</v>
      </c>
      <c r="AH99" s="32"/>
      <c r="AI99" s="52">
        <f t="shared" si="11"/>
        <v>62.95</v>
      </c>
      <c r="AJ99" s="28">
        <f>ROWS($C$4:C99)</f>
        <v>96</v>
      </c>
      <c r="AK99" s="28" t="str">
        <f>IF($AJ$1=Table5[[#This Row],[Column3]],AJ99,"")</f>
        <v/>
      </c>
      <c r="AL99" s="28" t="str">
        <f>IFERROR(SMALL($AK$2:$AK$903,ROWS($AK$4:AK99)),"")</f>
        <v/>
      </c>
    </row>
    <row r="100" spans="1:38" s="28" customFormat="1" ht="14.25">
      <c r="A100" s="36">
        <v>11102001</v>
      </c>
      <c r="B100" s="30" t="s">
        <v>202</v>
      </c>
      <c r="C100" s="31">
        <v>2</v>
      </c>
      <c r="D100" s="29">
        <v>40</v>
      </c>
      <c r="E100" s="29">
        <v>46</v>
      </c>
      <c r="F100" s="29">
        <v>60</v>
      </c>
      <c r="G100" s="29">
        <v>76</v>
      </c>
      <c r="H100" s="27">
        <f t="shared" si="12"/>
        <v>222</v>
      </c>
      <c r="I100" s="52">
        <f t="shared" si="13"/>
        <v>55.5</v>
      </c>
      <c r="J100" s="29">
        <v>89</v>
      </c>
      <c r="K100" s="29">
        <v>82</v>
      </c>
      <c r="L100" s="29">
        <v>41</v>
      </c>
      <c r="M100" s="29">
        <v>81</v>
      </c>
      <c r="N100" s="27">
        <f t="shared" si="14"/>
        <v>293</v>
      </c>
      <c r="O100" s="27">
        <f t="shared" si="15"/>
        <v>73.25</v>
      </c>
      <c r="P100" s="29">
        <v>49</v>
      </c>
      <c r="Q100" s="29">
        <v>86</v>
      </c>
      <c r="R100" s="29">
        <v>45</v>
      </c>
      <c r="S100" s="29">
        <v>80</v>
      </c>
      <c r="T100" s="27">
        <f t="shared" si="16"/>
        <v>260</v>
      </c>
      <c r="U100" s="27">
        <f t="shared" si="17"/>
        <v>65</v>
      </c>
      <c r="V100" s="29">
        <v>48</v>
      </c>
      <c r="W100" s="29">
        <v>46</v>
      </c>
      <c r="X100" s="29">
        <v>64</v>
      </c>
      <c r="Y100" s="29">
        <v>76</v>
      </c>
      <c r="Z100" s="27">
        <f t="shared" si="18"/>
        <v>234</v>
      </c>
      <c r="AA100" s="27">
        <f t="shared" si="19"/>
        <v>58.5</v>
      </c>
      <c r="AB100" s="29">
        <v>40</v>
      </c>
      <c r="AC100" s="29">
        <v>70</v>
      </c>
      <c r="AD100" s="29">
        <v>80</v>
      </c>
      <c r="AE100" s="29">
        <v>60</v>
      </c>
      <c r="AF100" s="27">
        <f t="shared" si="20"/>
        <v>250</v>
      </c>
      <c r="AG100" s="39">
        <f t="shared" si="21"/>
        <v>62.5</v>
      </c>
      <c r="AH100" s="32"/>
      <c r="AI100" s="52">
        <f t="shared" si="11"/>
        <v>71.150000000000006</v>
      </c>
      <c r="AJ100" s="28">
        <f>ROWS($C$4:C100)</f>
        <v>97</v>
      </c>
      <c r="AK100" s="28" t="str">
        <f>IF($AJ$1=Table5[[#This Row],[Column3]],AJ100,"")</f>
        <v/>
      </c>
      <c r="AL100" s="28" t="str">
        <f>IFERROR(SMALL($AK$2:$AK$903,ROWS($AK$4:AK100)),"")</f>
        <v/>
      </c>
    </row>
    <row r="101" spans="1:38" s="28" customFormat="1" ht="14.25">
      <c r="A101" s="36">
        <v>11102555</v>
      </c>
      <c r="B101" s="30" t="s">
        <v>204</v>
      </c>
      <c r="C101" s="31">
        <v>2</v>
      </c>
      <c r="D101" s="29">
        <v>37</v>
      </c>
      <c r="E101" s="29">
        <v>52</v>
      </c>
      <c r="F101" s="29">
        <v>85</v>
      </c>
      <c r="G101" s="29">
        <v>69</v>
      </c>
      <c r="H101" s="27">
        <f t="shared" si="12"/>
        <v>243</v>
      </c>
      <c r="I101" s="52">
        <f t="shared" si="13"/>
        <v>60.75</v>
      </c>
      <c r="J101" s="29">
        <v>76</v>
      </c>
      <c r="K101" s="29">
        <v>51</v>
      </c>
      <c r="L101" s="29">
        <v>76</v>
      </c>
      <c r="M101" s="29">
        <v>80</v>
      </c>
      <c r="N101" s="27">
        <f t="shared" si="14"/>
        <v>283</v>
      </c>
      <c r="O101" s="27">
        <f t="shared" si="15"/>
        <v>70.75</v>
      </c>
      <c r="P101" s="29">
        <v>83</v>
      </c>
      <c r="Q101" s="29">
        <v>89</v>
      </c>
      <c r="R101" s="29">
        <v>52</v>
      </c>
      <c r="S101" s="29">
        <v>75</v>
      </c>
      <c r="T101" s="27">
        <f t="shared" si="16"/>
        <v>299</v>
      </c>
      <c r="U101" s="27">
        <f t="shared" si="17"/>
        <v>74.75</v>
      </c>
      <c r="V101" s="29">
        <v>48</v>
      </c>
      <c r="W101" s="29">
        <v>62</v>
      </c>
      <c r="X101" s="29">
        <v>97</v>
      </c>
      <c r="Y101" s="29">
        <v>78</v>
      </c>
      <c r="Z101" s="27">
        <f t="shared" si="18"/>
        <v>285</v>
      </c>
      <c r="AA101" s="27">
        <f t="shared" si="19"/>
        <v>71.25</v>
      </c>
      <c r="AB101" s="29">
        <v>99</v>
      </c>
      <c r="AC101" s="29">
        <v>96</v>
      </c>
      <c r="AD101" s="29">
        <v>48</v>
      </c>
      <c r="AE101" s="29">
        <v>70</v>
      </c>
      <c r="AF101" s="27">
        <f t="shared" si="20"/>
        <v>313</v>
      </c>
      <c r="AG101" s="39">
        <f t="shared" si="21"/>
        <v>78.25</v>
      </c>
      <c r="AH101" s="32"/>
      <c r="AI101" s="52">
        <f t="shared" si="11"/>
        <v>70.05</v>
      </c>
      <c r="AJ101" s="28">
        <f>ROWS($C$4:C101)</f>
        <v>98</v>
      </c>
      <c r="AK101" s="28" t="str">
        <f>IF($AJ$1=Table5[[#This Row],[Column3]],AJ101,"")</f>
        <v/>
      </c>
      <c r="AL101" s="28" t="str">
        <f>IFERROR(SMALL($AK$2:$AK$903,ROWS($AK$4:AK101)),"")</f>
        <v/>
      </c>
    </row>
    <row r="102" spans="1:38" s="28" customFormat="1" ht="14.25">
      <c r="A102" s="36">
        <v>11106154</v>
      </c>
      <c r="B102" s="30" t="s">
        <v>206</v>
      </c>
      <c r="C102" s="31">
        <v>2</v>
      </c>
      <c r="D102" s="29">
        <v>98</v>
      </c>
      <c r="E102" s="29">
        <v>83</v>
      </c>
      <c r="F102" s="29">
        <v>72</v>
      </c>
      <c r="G102" s="29">
        <v>82</v>
      </c>
      <c r="H102" s="27">
        <f t="shared" si="12"/>
        <v>335</v>
      </c>
      <c r="I102" s="52">
        <f t="shared" si="13"/>
        <v>83.75</v>
      </c>
      <c r="J102" s="29">
        <v>89</v>
      </c>
      <c r="K102" s="29">
        <v>53</v>
      </c>
      <c r="L102" s="29">
        <v>49</v>
      </c>
      <c r="M102" s="29">
        <v>65</v>
      </c>
      <c r="N102" s="27">
        <f t="shared" si="14"/>
        <v>256</v>
      </c>
      <c r="O102" s="27">
        <f t="shared" si="15"/>
        <v>64</v>
      </c>
      <c r="P102" s="29">
        <v>37</v>
      </c>
      <c r="Q102" s="29">
        <v>52</v>
      </c>
      <c r="R102" s="29">
        <v>91</v>
      </c>
      <c r="S102" s="29">
        <v>92</v>
      </c>
      <c r="T102" s="27">
        <f t="shared" si="16"/>
        <v>272</v>
      </c>
      <c r="U102" s="27">
        <f t="shared" si="17"/>
        <v>68</v>
      </c>
      <c r="V102" s="29">
        <v>35</v>
      </c>
      <c r="W102" s="29">
        <v>94</v>
      </c>
      <c r="X102" s="29">
        <v>74</v>
      </c>
      <c r="Y102" s="29">
        <v>87</v>
      </c>
      <c r="Z102" s="27">
        <f t="shared" si="18"/>
        <v>290</v>
      </c>
      <c r="AA102" s="27">
        <f t="shared" si="19"/>
        <v>72.5</v>
      </c>
      <c r="AB102" s="29">
        <v>48</v>
      </c>
      <c r="AC102" s="29">
        <v>35</v>
      </c>
      <c r="AD102" s="29">
        <v>72</v>
      </c>
      <c r="AE102" s="29">
        <v>93</v>
      </c>
      <c r="AF102" s="27">
        <f t="shared" si="20"/>
        <v>248</v>
      </c>
      <c r="AG102" s="39">
        <f t="shared" si="21"/>
        <v>62</v>
      </c>
      <c r="AH102" s="32"/>
      <c r="AI102" s="52">
        <f t="shared" si="11"/>
        <v>64.650000000000006</v>
      </c>
      <c r="AJ102" s="28">
        <f>ROWS($C$4:C102)</f>
        <v>99</v>
      </c>
      <c r="AK102" s="28" t="str">
        <f>IF($AJ$1=Table5[[#This Row],[Column3]],AJ102,"")</f>
        <v/>
      </c>
      <c r="AL102" s="28" t="str">
        <f>IFERROR(SMALL($AK$2:$AK$903,ROWS($AK$4:AK102)),"")</f>
        <v/>
      </c>
    </row>
    <row r="103" spans="1:38" s="28" customFormat="1" ht="14.25">
      <c r="A103" s="36">
        <v>11106605</v>
      </c>
      <c r="B103" s="30" t="s">
        <v>208</v>
      </c>
      <c r="C103" s="31">
        <v>2</v>
      </c>
      <c r="D103" s="29">
        <v>89</v>
      </c>
      <c r="E103" s="29">
        <v>71</v>
      </c>
      <c r="F103" s="29">
        <v>50</v>
      </c>
      <c r="G103" s="29">
        <v>78</v>
      </c>
      <c r="H103" s="27">
        <f t="shared" si="12"/>
        <v>288</v>
      </c>
      <c r="I103" s="52">
        <f t="shared" si="13"/>
        <v>72</v>
      </c>
      <c r="J103" s="29">
        <v>78</v>
      </c>
      <c r="K103" s="29">
        <v>42</v>
      </c>
      <c r="L103" s="29">
        <v>36</v>
      </c>
      <c r="M103" s="29">
        <v>39</v>
      </c>
      <c r="N103" s="27">
        <f t="shared" si="14"/>
        <v>195</v>
      </c>
      <c r="O103" s="27">
        <f t="shared" si="15"/>
        <v>48.75</v>
      </c>
      <c r="P103" s="29">
        <v>36</v>
      </c>
      <c r="Q103" s="29">
        <v>96</v>
      </c>
      <c r="R103" s="29">
        <v>49</v>
      </c>
      <c r="S103" s="29">
        <v>47</v>
      </c>
      <c r="T103" s="27">
        <f t="shared" si="16"/>
        <v>228</v>
      </c>
      <c r="U103" s="27">
        <f t="shared" si="17"/>
        <v>57</v>
      </c>
      <c r="V103" s="29">
        <v>80</v>
      </c>
      <c r="W103" s="29">
        <v>85</v>
      </c>
      <c r="X103" s="29">
        <v>35</v>
      </c>
      <c r="Y103" s="29">
        <v>60</v>
      </c>
      <c r="Z103" s="27">
        <f t="shared" si="18"/>
        <v>260</v>
      </c>
      <c r="AA103" s="27">
        <f t="shared" si="19"/>
        <v>65</v>
      </c>
      <c r="AB103" s="29">
        <v>95</v>
      </c>
      <c r="AC103" s="29">
        <v>55</v>
      </c>
      <c r="AD103" s="29">
        <v>73</v>
      </c>
      <c r="AE103" s="29">
        <v>99</v>
      </c>
      <c r="AF103" s="27">
        <f t="shared" si="20"/>
        <v>322</v>
      </c>
      <c r="AG103" s="39">
        <f t="shared" si="21"/>
        <v>80.5</v>
      </c>
      <c r="AH103" s="32"/>
      <c r="AI103" s="52">
        <f t="shared" si="11"/>
        <v>64.45</v>
      </c>
      <c r="AJ103" s="28">
        <f>ROWS($C$4:C103)</f>
        <v>100</v>
      </c>
      <c r="AK103" s="28" t="str">
        <f>IF($AJ$1=Table5[[#This Row],[Column3]],AJ103,"")</f>
        <v/>
      </c>
      <c r="AL103" s="28" t="str">
        <f>IFERROR(SMALL($AK$2:$AK$903,ROWS($AK$4:AK103)),"")</f>
        <v/>
      </c>
    </row>
    <row r="104" spans="1:38" s="28" customFormat="1" ht="14.25">
      <c r="A104" s="36">
        <v>11108333</v>
      </c>
      <c r="B104" s="30" t="s">
        <v>210</v>
      </c>
      <c r="C104" s="31">
        <v>2</v>
      </c>
      <c r="D104" s="29">
        <v>82</v>
      </c>
      <c r="E104" s="29">
        <v>99</v>
      </c>
      <c r="F104" s="29">
        <v>42</v>
      </c>
      <c r="G104" s="29">
        <v>36</v>
      </c>
      <c r="H104" s="27">
        <f t="shared" si="12"/>
        <v>259</v>
      </c>
      <c r="I104" s="52">
        <f t="shared" si="13"/>
        <v>64.75</v>
      </c>
      <c r="J104" s="29">
        <v>70</v>
      </c>
      <c r="K104" s="29">
        <v>48</v>
      </c>
      <c r="L104" s="29">
        <v>99</v>
      </c>
      <c r="M104" s="29">
        <v>84</v>
      </c>
      <c r="N104" s="27">
        <f t="shared" si="14"/>
        <v>301</v>
      </c>
      <c r="O104" s="27">
        <f t="shared" si="15"/>
        <v>75.25</v>
      </c>
      <c r="P104" s="29">
        <v>43</v>
      </c>
      <c r="Q104" s="29">
        <v>91</v>
      </c>
      <c r="R104" s="29">
        <v>41</v>
      </c>
      <c r="S104" s="29">
        <v>72</v>
      </c>
      <c r="T104" s="27">
        <f t="shared" si="16"/>
        <v>247</v>
      </c>
      <c r="U104" s="27">
        <f t="shared" si="17"/>
        <v>61.75</v>
      </c>
      <c r="V104" s="29">
        <v>61</v>
      </c>
      <c r="W104" s="29">
        <v>64</v>
      </c>
      <c r="X104" s="29">
        <v>55</v>
      </c>
      <c r="Y104" s="29">
        <v>75</v>
      </c>
      <c r="Z104" s="27">
        <f t="shared" si="18"/>
        <v>255</v>
      </c>
      <c r="AA104" s="27">
        <f t="shared" si="19"/>
        <v>63.75</v>
      </c>
      <c r="AB104" s="29">
        <v>39</v>
      </c>
      <c r="AC104" s="29">
        <v>64</v>
      </c>
      <c r="AD104" s="29">
        <v>54</v>
      </c>
      <c r="AE104" s="29">
        <v>70</v>
      </c>
      <c r="AF104" s="27">
        <f t="shared" si="20"/>
        <v>227</v>
      </c>
      <c r="AG104" s="39">
        <f t="shared" si="21"/>
        <v>56.75</v>
      </c>
      <c r="AH104" s="32"/>
      <c r="AI104" s="52">
        <f t="shared" si="11"/>
        <v>63.5</v>
      </c>
      <c r="AJ104" s="28">
        <f>ROWS($C$4:C104)</f>
        <v>101</v>
      </c>
      <c r="AK104" s="28" t="str">
        <f>IF($AJ$1=Table5[[#This Row],[Column3]],AJ104,"")</f>
        <v/>
      </c>
      <c r="AL104" s="28" t="str">
        <f>IFERROR(SMALL($AK$2:$AK$903,ROWS($AK$4:AK104)),"")</f>
        <v/>
      </c>
    </row>
    <row r="105" spans="1:38" s="28" customFormat="1" ht="14.25">
      <c r="A105" s="36">
        <v>11109253</v>
      </c>
      <c r="B105" s="30" t="s">
        <v>212</v>
      </c>
      <c r="C105" s="31">
        <v>2</v>
      </c>
      <c r="D105" s="29">
        <v>48</v>
      </c>
      <c r="E105" s="29">
        <v>54</v>
      </c>
      <c r="F105" s="29">
        <v>44</v>
      </c>
      <c r="G105" s="29">
        <v>67</v>
      </c>
      <c r="H105" s="27">
        <f t="shared" si="12"/>
        <v>213</v>
      </c>
      <c r="I105" s="52">
        <f t="shared" si="13"/>
        <v>53.25</v>
      </c>
      <c r="J105" s="29">
        <v>74</v>
      </c>
      <c r="K105" s="29">
        <v>83</v>
      </c>
      <c r="L105" s="29">
        <v>47</v>
      </c>
      <c r="M105" s="29">
        <v>44</v>
      </c>
      <c r="N105" s="27">
        <f t="shared" si="14"/>
        <v>248</v>
      </c>
      <c r="O105" s="27">
        <f t="shared" si="15"/>
        <v>62</v>
      </c>
      <c r="P105" s="29">
        <v>48</v>
      </c>
      <c r="Q105" s="29">
        <v>64</v>
      </c>
      <c r="R105" s="29">
        <v>59</v>
      </c>
      <c r="S105" s="29">
        <v>37</v>
      </c>
      <c r="T105" s="27">
        <f t="shared" si="16"/>
        <v>208</v>
      </c>
      <c r="U105" s="27">
        <f t="shared" si="17"/>
        <v>52</v>
      </c>
      <c r="V105" s="29">
        <v>97</v>
      </c>
      <c r="W105" s="29">
        <v>86</v>
      </c>
      <c r="X105" s="29">
        <v>68</v>
      </c>
      <c r="Y105" s="29">
        <v>63</v>
      </c>
      <c r="Z105" s="27">
        <f t="shared" si="18"/>
        <v>314</v>
      </c>
      <c r="AA105" s="27">
        <f t="shared" si="19"/>
        <v>78.5</v>
      </c>
      <c r="AB105" s="29">
        <v>64</v>
      </c>
      <c r="AC105" s="29">
        <v>84</v>
      </c>
      <c r="AD105" s="29">
        <v>47</v>
      </c>
      <c r="AE105" s="29">
        <v>92</v>
      </c>
      <c r="AF105" s="27">
        <f t="shared" si="20"/>
        <v>287</v>
      </c>
      <c r="AG105" s="39">
        <f t="shared" si="21"/>
        <v>71.75</v>
      </c>
      <c r="AH105" s="32"/>
      <c r="AI105" s="52">
        <f t="shared" si="11"/>
        <v>69.099999999999994</v>
      </c>
      <c r="AJ105" s="28">
        <f>ROWS($C$4:C105)</f>
        <v>102</v>
      </c>
      <c r="AK105" s="28" t="str">
        <f>IF($AJ$1=Table5[[#This Row],[Column3]],AJ105,"")</f>
        <v/>
      </c>
      <c r="AL105" s="28" t="str">
        <f>IFERROR(SMALL($AK$2:$AK$903,ROWS($AK$4:AK105)),"")</f>
        <v/>
      </c>
    </row>
    <row r="106" spans="1:38" s="28" customFormat="1" ht="14.25">
      <c r="A106" s="36">
        <v>11104747</v>
      </c>
      <c r="B106" s="30" t="s">
        <v>214</v>
      </c>
      <c r="C106" s="31">
        <v>2</v>
      </c>
      <c r="D106" s="29">
        <v>59</v>
      </c>
      <c r="E106" s="29">
        <v>77</v>
      </c>
      <c r="F106" s="29">
        <v>48</v>
      </c>
      <c r="G106" s="29">
        <v>98</v>
      </c>
      <c r="H106" s="27">
        <f t="shared" si="12"/>
        <v>282</v>
      </c>
      <c r="I106" s="52">
        <f t="shared" si="13"/>
        <v>70.5</v>
      </c>
      <c r="J106" s="29">
        <v>50</v>
      </c>
      <c r="K106" s="29">
        <v>81</v>
      </c>
      <c r="L106" s="29">
        <v>90</v>
      </c>
      <c r="M106" s="29">
        <v>39</v>
      </c>
      <c r="N106" s="27">
        <f t="shared" si="14"/>
        <v>260</v>
      </c>
      <c r="O106" s="27">
        <f t="shared" si="15"/>
        <v>65</v>
      </c>
      <c r="P106" s="29">
        <v>42</v>
      </c>
      <c r="Q106" s="29">
        <v>66</v>
      </c>
      <c r="R106" s="29">
        <v>84</v>
      </c>
      <c r="S106" s="29">
        <v>49</v>
      </c>
      <c r="T106" s="27">
        <f t="shared" si="16"/>
        <v>241</v>
      </c>
      <c r="U106" s="27">
        <f t="shared" si="17"/>
        <v>60.25</v>
      </c>
      <c r="V106" s="29">
        <v>63</v>
      </c>
      <c r="W106" s="29">
        <v>35</v>
      </c>
      <c r="X106" s="29">
        <v>79</v>
      </c>
      <c r="Y106" s="29">
        <v>81</v>
      </c>
      <c r="Z106" s="27">
        <f t="shared" si="18"/>
        <v>258</v>
      </c>
      <c r="AA106" s="27">
        <f t="shared" si="19"/>
        <v>64.5</v>
      </c>
      <c r="AB106" s="29">
        <v>94</v>
      </c>
      <c r="AC106" s="29">
        <v>93</v>
      </c>
      <c r="AD106" s="29">
        <v>62</v>
      </c>
      <c r="AE106" s="29">
        <v>92</v>
      </c>
      <c r="AF106" s="27">
        <f t="shared" si="20"/>
        <v>341</v>
      </c>
      <c r="AG106" s="39">
        <f t="shared" si="21"/>
        <v>85.25</v>
      </c>
      <c r="AH106" s="32"/>
      <c r="AI106" s="52">
        <f t="shared" si="11"/>
        <v>69.25</v>
      </c>
      <c r="AJ106" s="28">
        <f>ROWS($C$4:C106)</f>
        <v>103</v>
      </c>
      <c r="AK106" s="28" t="str">
        <f>IF($AJ$1=Table5[[#This Row],[Column3]],AJ106,"")</f>
        <v/>
      </c>
      <c r="AL106" s="28" t="str">
        <f>IFERROR(SMALL($AK$2:$AK$903,ROWS($AK$4:AK106)),"")</f>
        <v/>
      </c>
    </row>
    <row r="107" spans="1:38" s="28" customFormat="1" ht="14.25">
      <c r="A107" s="36">
        <v>11106554</v>
      </c>
      <c r="B107" s="30" t="s">
        <v>216</v>
      </c>
      <c r="C107" s="31">
        <v>2</v>
      </c>
      <c r="D107" s="29">
        <v>62</v>
      </c>
      <c r="E107" s="29">
        <v>82</v>
      </c>
      <c r="F107" s="29">
        <v>60</v>
      </c>
      <c r="G107" s="29">
        <v>77</v>
      </c>
      <c r="H107" s="27">
        <f t="shared" si="12"/>
        <v>281</v>
      </c>
      <c r="I107" s="52">
        <f t="shared" si="13"/>
        <v>70.25</v>
      </c>
      <c r="J107" s="29">
        <v>88</v>
      </c>
      <c r="K107" s="29">
        <v>98</v>
      </c>
      <c r="L107" s="29">
        <v>44</v>
      </c>
      <c r="M107" s="29">
        <v>58</v>
      </c>
      <c r="N107" s="27">
        <f t="shared" si="14"/>
        <v>288</v>
      </c>
      <c r="O107" s="27">
        <f t="shared" si="15"/>
        <v>72</v>
      </c>
      <c r="P107" s="29">
        <v>83</v>
      </c>
      <c r="Q107" s="29">
        <v>48</v>
      </c>
      <c r="R107" s="29">
        <v>39</v>
      </c>
      <c r="S107" s="29">
        <v>68</v>
      </c>
      <c r="T107" s="27">
        <f t="shared" si="16"/>
        <v>238</v>
      </c>
      <c r="U107" s="27">
        <f t="shared" si="17"/>
        <v>59.5</v>
      </c>
      <c r="V107" s="29">
        <v>97</v>
      </c>
      <c r="W107" s="29">
        <v>79</v>
      </c>
      <c r="X107" s="29">
        <v>53</v>
      </c>
      <c r="Y107" s="29">
        <v>51</v>
      </c>
      <c r="Z107" s="27">
        <f t="shared" si="18"/>
        <v>280</v>
      </c>
      <c r="AA107" s="27">
        <f t="shared" si="19"/>
        <v>70</v>
      </c>
      <c r="AB107" s="29">
        <v>96</v>
      </c>
      <c r="AC107" s="29">
        <v>43</v>
      </c>
      <c r="AD107" s="29">
        <v>86</v>
      </c>
      <c r="AE107" s="29">
        <v>73</v>
      </c>
      <c r="AF107" s="27">
        <f t="shared" si="20"/>
        <v>298</v>
      </c>
      <c r="AG107" s="39">
        <f t="shared" si="21"/>
        <v>74.5</v>
      </c>
      <c r="AH107" s="32"/>
      <c r="AI107" s="52">
        <f t="shared" si="11"/>
        <v>64.400000000000006</v>
      </c>
      <c r="AJ107" s="28">
        <f>ROWS($C$4:C107)</f>
        <v>104</v>
      </c>
      <c r="AK107" s="28" t="str">
        <f>IF($AJ$1=Table5[[#This Row],[Column3]],AJ107,"")</f>
        <v/>
      </c>
      <c r="AL107" s="28" t="str">
        <f>IFERROR(SMALL($AK$2:$AK$903,ROWS($AK$4:AK107)),"")</f>
        <v/>
      </c>
    </row>
    <row r="108" spans="1:38" s="28" customFormat="1" ht="14.25">
      <c r="A108" s="36">
        <v>11108627</v>
      </c>
      <c r="B108" s="30" t="s">
        <v>218</v>
      </c>
      <c r="C108" s="31">
        <v>2</v>
      </c>
      <c r="D108" s="29">
        <v>57</v>
      </c>
      <c r="E108" s="29">
        <v>65</v>
      </c>
      <c r="F108" s="29">
        <v>96</v>
      </c>
      <c r="G108" s="29">
        <v>77</v>
      </c>
      <c r="H108" s="27">
        <f t="shared" si="12"/>
        <v>295</v>
      </c>
      <c r="I108" s="52">
        <f t="shared" si="13"/>
        <v>73.75</v>
      </c>
      <c r="J108" s="29">
        <v>38</v>
      </c>
      <c r="K108" s="29">
        <v>75</v>
      </c>
      <c r="L108" s="29">
        <v>69</v>
      </c>
      <c r="M108" s="29">
        <v>65</v>
      </c>
      <c r="N108" s="27">
        <f t="shared" si="14"/>
        <v>247</v>
      </c>
      <c r="O108" s="27">
        <f t="shared" si="15"/>
        <v>61.75</v>
      </c>
      <c r="P108" s="29">
        <v>58</v>
      </c>
      <c r="Q108" s="29">
        <v>71</v>
      </c>
      <c r="R108" s="29">
        <v>42</v>
      </c>
      <c r="S108" s="29">
        <v>58</v>
      </c>
      <c r="T108" s="27">
        <f t="shared" si="16"/>
        <v>229</v>
      </c>
      <c r="U108" s="27">
        <f t="shared" si="17"/>
        <v>57.25</v>
      </c>
      <c r="V108" s="29">
        <v>42</v>
      </c>
      <c r="W108" s="29">
        <v>40</v>
      </c>
      <c r="X108" s="29">
        <v>66</v>
      </c>
      <c r="Y108" s="29">
        <v>61</v>
      </c>
      <c r="Z108" s="27">
        <f t="shared" si="18"/>
        <v>209</v>
      </c>
      <c r="AA108" s="27">
        <f t="shared" si="19"/>
        <v>52.25</v>
      </c>
      <c r="AB108" s="29">
        <v>93</v>
      </c>
      <c r="AC108" s="29">
        <v>52</v>
      </c>
      <c r="AD108" s="29">
        <v>72</v>
      </c>
      <c r="AE108" s="29">
        <v>91</v>
      </c>
      <c r="AF108" s="27">
        <f t="shared" si="20"/>
        <v>308</v>
      </c>
      <c r="AG108" s="39">
        <f t="shared" si="21"/>
        <v>77</v>
      </c>
      <c r="AH108" s="32"/>
      <c r="AI108" s="52">
        <f t="shared" si="11"/>
        <v>68.45</v>
      </c>
      <c r="AJ108" s="28">
        <f>ROWS($C$4:C108)</f>
        <v>105</v>
      </c>
      <c r="AK108" s="28" t="str">
        <f>IF($AJ$1=Table5[[#This Row],[Column3]],AJ108,"")</f>
        <v/>
      </c>
      <c r="AL108" s="28" t="str">
        <f>IFERROR(SMALL($AK$2:$AK$903,ROWS($AK$4:AK108)),"")</f>
        <v/>
      </c>
    </row>
    <row r="109" spans="1:38" s="28" customFormat="1" ht="14.25">
      <c r="A109" s="36">
        <v>11103470</v>
      </c>
      <c r="B109" s="30" t="s">
        <v>220</v>
      </c>
      <c r="C109" s="31">
        <v>2</v>
      </c>
      <c r="D109" s="29">
        <v>74</v>
      </c>
      <c r="E109" s="29">
        <v>90</v>
      </c>
      <c r="F109" s="29">
        <v>78</v>
      </c>
      <c r="G109" s="29">
        <v>40</v>
      </c>
      <c r="H109" s="27">
        <f t="shared" si="12"/>
        <v>282</v>
      </c>
      <c r="I109" s="52">
        <f t="shared" si="13"/>
        <v>70.5</v>
      </c>
      <c r="J109" s="29">
        <v>68</v>
      </c>
      <c r="K109" s="29">
        <v>80</v>
      </c>
      <c r="L109" s="29">
        <v>83</v>
      </c>
      <c r="M109" s="29">
        <v>37</v>
      </c>
      <c r="N109" s="27">
        <f t="shared" si="14"/>
        <v>268</v>
      </c>
      <c r="O109" s="27">
        <f t="shared" si="15"/>
        <v>67</v>
      </c>
      <c r="P109" s="29">
        <v>56</v>
      </c>
      <c r="Q109" s="29">
        <v>82</v>
      </c>
      <c r="R109" s="29">
        <v>49</v>
      </c>
      <c r="S109" s="29">
        <v>87</v>
      </c>
      <c r="T109" s="27">
        <f t="shared" si="16"/>
        <v>274</v>
      </c>
      <c r="U109" s="27">
        <f t="shared" si="17"/>
        <v>68.5</v>
      </c>
      <c r="V109" s="29">
        <v>54</v>
      </c>
      <c r="W109" s="29">
        <v>40</v>
      </c>
      <c r="X109" s="29">
        <v>63</v>
      </c>
      <c r="Y109" s="29">
        <v>82</v>
      </c>
      <c r="Z109" s="27">
        <f t="shared" si="18"/>
        <v>239</v>
      </c>
      <c r="AA109" s="27">
        <f t="shared" si="19"/>
        <v>59.75</v>
      </c>
      <c r="AB109" s="29">
        <v>87</v>
      </c>
      <c r="AC109" s="29">
        <v>76</v>
      </c>
      <c r="AD109" s="29">
        <v>95</v>
      </c>
      <c r="AE109" s="29">
        <v>48</v>
      </c>
      <c r="AF109" s="27">
        <f t="shared" si="20"/>
        <v>306</v>
      </c>
      <c r="AG109" s="39">
        <f t="shared" si="21"/>
        <v>76.5</v>
      </c>
      <c r="AH109" s="32"/>
      <c r="AI109" s="52">
        <f t="shared" si="11"/>
        <v>68.099999999999994</v>
      </c>
      <c r="AJ109" s="28">
        <f>ROWS($C$4:C109)</f>
        <v>106</v>
      </c>
      <c r="AK109" s="28" t="str">
        <f>IF($AJ$1=Table5[[#This Row],[Column3]],AJ109,"")</f>
        <v/>
      </c>
      <c r="AL109" s="28" t="str">
        <f>IFERROR(SMALL($AK$2:$AK$903,ROWS($AK$4:AK109)),"")</f>
        <v/>
      </c>
    </row>
    <row r="110" spans="1:38" s="28" customFormat="1" ht="14.25">
      <c r="A110" s="36">
        <v>11104004</v>
      </c>
      <c r="B110" s="30" t="s">
        <v>222</v>
      </c>
      <c r="C110" s="31">
        <v>2</v>
      </c>
      <c r="D110" s="29">
        <v>90</v>
      </c>
      <c r="E110" s="29">
        <v>93</v>
      </c>
      <c r="F110" s="29">
        <v>96</v>
      </c>
      <c r="G110" s="29">
        <v>78</v>
      </c>
      <c r="H110" s="27">
        <f t="shared" si="12"/>
        <v>357</v>
      </c>
      <c r="I110" s="52">
        <f t="shared" si="13"/>
        <v>89.25</v>
      </c>
      <c r="J110" s="29">
        <v>79</v>
      </c>
      <c r="K110" s="29">
        <v>65</v>
      </c>
      <c r="L110" s="29">
        <v>58</v>
      </c>
      <c r="M110" s="29">
        <v>52</v>
      </c>
      <c r="N110" s="27">
        <f t="shared" si="14"/>
        <v>254</v>
      </c>
      <c r="O110" s="27">
        <f t="shared" si="15"/>
        <v>63.5</v>
      </c>
      <c r="P110" s="29">
        <v>44</v>
      </c>
      <c r="Q110" s="29">
        <v>46</v>
      </c>
      <c r="R110" s="29">
        <v>55</v>
      </c>
      <c r="S110" s="29">
        <v>70</v>
      </c>
      <c r="T110" s="27">
        <f t="shared" si="16"/>
        <v>215</v>
      </c>
      <c r="U110" s="27">
        <f t="shared" si="17"/>
        <v>53.75</v>
      </c>
      <c r="V110" s="29">
        <v>45</v>
      </c>
      <c r="W110" s="29">
        <v>93</v>
      </c>
      <c r="X110" s="29">
        <v>75</v>
      </c>
      <c r="Y110" s="29">
        <v>54</v>
      </c>
      <c r="Z110" s="27">
        <f t="shared" si="18"/>
        <v>267</v>
      </c>
      <c r="AA110" s="27">
        <f t="shared" si="19"/>
        <v>66.75</v>
      </c>
      <c r="AB110" s="29">
        <v>71</v>
      </c>
      <c r="AC110" s="29">
        <v>56</v>
      </c>
      <c r="AD110" s="29">
        <v>67</v>
      </c>
      <c r="AE110" s="29">
        <v>75</v>
      </c>
      <c r="AF110" s="27">
        <f t="shared" si="20"/>
        <v>269</v>
      </c>
      <c r="AG110" s="39">
        <f t="shared" si="21"/>
        <v>67.25</v>
      </c>
      <c r="AH110" s="32"/>
      <c r="AI110" s="52">
        <f t="shared" si="11"/>
        <v>65.25</v>
      </c>
      <c r="AJ110" s="28">
        <f>ROWS($C$4:C110)</f>
        <v>107</v>
      </c>
      <c r="AK110" s="28" t="str">
        <f>IF($AJ$1=Table5[[#This Row],[Column3]],AJ110,"")</f>
        <v/>
      </c>
      <c r="AL110" s="28" t="str">
        <f>IFERROR(SMALL($AK$2:$AK$903,ROWS($AK$4:AK110)),"")</f>
        <v/>
      </c>
    </row>
    <row r="111" spans="1:38" s="28" customFormat="1" ht="28.5">
      <c r="A111" s="36">
        <v>11104890</v>
      </c>
      <c r="B111" s="30" t="s">
        <v>224</v>
      </c>
      <c r="C111" s="31">
        <v>2</v>
      </c>
      <c r="D111" s="29">
        <v>76</v>
      </c>
      <c r="E111" s="29">
        <v>36</v>
      </c>
      <c r="F111" s="29">
        <v>39</v>
      </c>
      <c r="G111" s="29">
        <v>98</v>
      </c>
      <c r="H111" s="27">
        <f t="shared" si="12"/>
        <v>249</v>
      </c>
      <c r="I111" s="52">
        <f t="shared" si="13"/>
        <v>62.25</v>
      </c>
      <c r="J111" s="29">
        <v>58</v>
      </c>
      <c r="K111" s="29">
        <v>89</v>
      </c>
      <c r="L111" s="29">
        <v>44</v>
      </c>
      <c r="M111" s="29">
        <v>42</v>
      </c>
      <c r="N111" s="27">
        <f t="shared" si="14"/>
        <v>233</v>
      </c>
      <c r="O111" s="27">
        <f t="shared" si="15"/>
        <v>58.25</v>
      </c>
      <c r="P111" s="29">
        <v>64</v>
      </c>
      <c r="Q111" s="29">
        <v>79</v>
      </c>
      <c r="R111" s="29">
        <v>77</v>
      </c>
      <c r="S111" s="29">
        <v>50</v>
      </c>
      <c r="T111" s="27">
        <f t="shared" si="16"/>
        <v>270</v>
      </c>
      <c r="U111" s="27">
        <f t="shared" si="17"/>
        <v>67.5</v>
      </c>
      <c r="V111" s="29">
        <v>98</v>
      </c>
      <c r="W111" s="29">
        <v>52</v>
      </c>
      <c r="X111" s="29">
        <v>46</v>
      </c>
      <c r="Y111" s="29">
        <v>72</v>
      </c>
      <c r="Z111" s="27">
        <f t="shared" si="18"/>
        <v>268</v>
      </c>
      <c r="AA111" s="27">
        <f t="shared" si="19"/>
        <v>67</v>
      </c>
      <c r="AB111" s="29">
        <v>91</v>
      </c>
      <c r="AC111" s="29">
        <v>48</v>
      </c>
      <c r="AD111" s="29">
        <v>63</v>
      </c>
      <c r="AE111" s="29">
        <v>83</v>
      </c>
      <c r="AF111" s="27">
        <f t="shared" si="20"/>
        <v>285</v>
      </c>
      <c r="AG111" s="39">
        <f t="shared" si="21"/>
        <v>71.25</v>
      </c>
      <c r="AH111" s="32"/>
      <c r="AI111" s="52">
        <f t="shared" si="11"/>
        <v>60.65</v>
      </c>
      <c r="AJ111" s="28">
        <f>ROWS($C$4:C111)</f>
        <v>108</v>
      </c>
      <c r="AK111" s="28" t="str">
        <f>IF($AJ$1=Table5[[#This Row],[Column3]],AJ111,"")</f>
        <v/>
      </c>
      <c r="AL111" s="28" t="str">
        <f>IFERROR(SMALL($AK$2:$AK$903,ROWS($AK$4:AK111)),"")</f>
        <v/>
      </c>
    </row>
    <row r="112" spans="1:38" s="28" customFormat="1" ht="14.25">
      <c r="A112" s="36">
        <v>11101537</v>
      </c>
      <c r="B112" s="30" t="s">
        <v>226</v>
      </c>
      <c r="C112" s="31">
        <v>2</v>
      </c>
      <c r="D112" s="29">
        <v>35</v>
      </c>
      <c r="E112" s="29">
        <v>98</v>
      </c>
      <c r="F112" s="29">
        <v>48</v>
      </c>
      <c r="G112" s="29">
        <v>68</v>
      </c>
      <c r="H112" s="27">
        <f t="shared" si="12"/>
        <v>249</v>
      </c>
      <c r="I112" s="52">
        <f t="shared" si="13"/>
        <v>62.25</v>
      </c>
      <c r="J112" s="29">
        <v>54</v>
      </c>
      <c r="K112" s="29">
        <v>36</v>
      </c>
      <c r="L112" s="29">
        <v>81</v>
      </c>
      <c r="M112" s="29">
        <v>65</v>
      </c>
      <c r="N112" s="27">
        <f t="shared" si="14"/>
        <v>236</v>
      </c>
      <c r="O112" s="27">
        <f t="shared" si="15"/>
        <v>59</v>
      </c>
      <c r="P112" s="29">
        <v>37</v>
      </c>
      <c r="Q112" s="29">
        <v>74</v>
      </c>
      <c r="R112" s="29">
        <v>62</v>
      </c>
      <c r="S112" s="29">
        <v>40</v>
      </c>
      <c r="T112" s="27">
        <f t="shared" si="16"/>
        <v>213</v>
      </c>
      <c r="U112" s="27">
        <f t="shared" si="17"/>
        <v>53.25</v>
      </c>
      <c r="V112" s="29">
        <v>70</v>
      </c>
      <c r="W112" s="29">
        <v>49</v>
      </c>
      <c r="X112" s="29">
        <v>68</v>
      </c>
      <c r="Y112" s="29">
        <v>68</v>
      </c>
      <c r="Z112" s="27">
        <f t="shared" si="18"/>
        <v>255</v>
      </c>
      <c r="AA112" s="27">
        <f t="shared" si="19"/>
        <v>63.75</v>
      </c>
      <c r="AB112" s="29">
        <v>65</v>
      </c>
      <c r="AC112" s="29">
        <v>55</v>
      </c>
      <c r="AD112" s="29">
        <v>87</v>
      </c>
      <c r="AE112" s="29">
        <v>53</v>
      </c>
      <c r="AF112" s="27">
        <f t="shared" si="20"/>
        <v>260</v>
      </c>
      <c r="AG112" s="39">
        <f t="shared" si="21"/>
        <v>65</v>
      </c>
      <c r="AH112" s="32"/>
      <c r="AI112" s="52">
        <f t="shared" si="11"/>
        <v>68</v>
      </c>
      <c r="AJ112" s="28">
        <f>ROWS($C$4:C112)</f>
        <v>109</v>
      </c>
      <c r="AK112" s="28" t="str">
        <f>IF($AJ$1=Table5[[#This Row],[Column3]],AJ112,"")</f>
        <v/>
      </c>
      <c r="AL112" s="28" t="str">
        <f>IFERROR(SMALL($AK$2:$AK$903,ROWS($AK$4:AK112)),"")</f>
        <v/>
      </c>
    </row>
    <row r="113" spans="1:38" s="28" customFormat="1" ht="14.25">
      <c r="A113" s="36">
        <v>11108238</v>
      </c>
      <c r="B113" s="30" t="s">
        <v>228</v>
      </c>
      <c r="C113" s="31">
        <v>2</v>
      </c>
      <c r="D113" s="29">
        <v>78</v>
      </c>
      <c r="E113" s="29">
        <v>87</v>
      </c>
      <c r="F113" s="29">
        <v>77</v>
      </c>
      <c r="G113" s="29">
        <v>70</v>
      </c>
      <c r="H113" s="27">
        <f t="shared" si="12"/>
        <v>312</v>
      </c>
      <c r="I113" s="52">
        <f t="shared" si="13"/>
        <v>78</v>
      </c>
      <c r="J113" s="29">
        <v>81</v>
      </c>
      <c r="K113" s="29">
        <v>58</v>
      </c>
      <c r="L113" s="29">
        <v>86</v>
      </c>
      <c r="M113" s="29">
        <v>98</v>
      </c>
      <c r="N113" s="27">
        <f t="shared" si="14"/>
        <v>323</v>
      </c>
      <c r="O113" s="27">
        <f t="shared" si="15"/>
        <v>80.75</v>
      </c>
      <c r="P113" s="29">
        <v>60</v>
      </c>
      <c r="Q113" s="29">
        <v>69</v>
      </c>
      <c r="R113" s="29">
        <v>35</v>
      </c>
      <c r="S113" s="29">
        <v>79</v>
      </c>
      <c r="T113" s="27">
        <f t="shared" si="16"/>
        <v>243</v>
      </c>
      <c r="U113" s="27">
        <f t="shared" si="17"/>
        <v>60.75</v>
      </c>
      <c r="V113" s="29">
        <v>48</v>
      </c>
      <c r="W113" s="29">
        <v>83</v>
      </c>
      <c r="X113" s="29">
        <v>51</v>
      </c>
      <c r="Y113" s="29">
        <v>68</v>
      </c>
      <c r="Z113" s="27">
        <f t="shared" si="18"/>
        <v>250</v>
      </c>
      <c r="AA113" s="27">
        <f t="shared" si="19"/>
        <v>62.5</v>
      </c>
      <c r="AB113" s="29">
        <v>89</v>
      </c>
      <c r="AC113" s="29">
        <v>51</v>
      </c>
      <c r="AD113" s="29">
        <v>49</v>
      </c>
      <c r="AE113" s="29">
        <v>43</v>
      </c>
      <c r="AF113" s="27">
        <f t="shared" si="20"/>
        <v>232</v>
      </c>
      <c r="AG113" s="39">
        <f t="shared" si="21"/>
        <v>58</v>
      </c>
      <c r="AH113" s="32"/>
      <c r="AI113" s="52">
        <f t="shared" si="11"/>
        <v>65.650000000000006</v>
      </c>
      <c r="AJ113" s="28">
        <f>ROWS($C$4:C113)</f>
        <v>110</v>
      </c>
      <c r="AK113" s="28" t="str">
        <f>IF($AJ$1=Table5[[#This Row],[Column3]],AJ113,"")</f>
        <v/>
      </c>
      <c r="AL113" s="28" t="str">
        <f>IFERROR(SMALL($AK$2:$AK$903,ROWS($AK$4:AK113)),"")</f>
        <v/>
      </c>
    </row>
    <row r="114" spans="1:38" s="28" customFormat="1" ht="14.25">
      <c r="A114" s="36">
        <v>11102520</v>
      </c>
      <c r="B114" s="30" t="s">
        <v>230</v>
      </c>
      <c r="C114" s="31">
        <v>2</v>
      </c>
      <c r="D114" s="29">
        <v>91</v>
      </c>
      <c r="E114" s="29">
        <v>40</v>
      </c>
      <c r="F114" s="29">
        <v>67</v>
      </c>
      <c r="G114" s="29">
        <v>59</v>
      </c>
      <c r="H114" s="27">
        <f t="shared" si="12"/>
        <v>257</v>
      </c>
      <c r="I114" s="52">
        <f t="shared" si="13"/>
        <v>64.25</v>
      </c>
      <c r="J114" s="29">
        <v>41</v>
      </c>
      <c r="K114" s="29">
        <v>46</v>
      </c>
      <c r="L114" s="29">
        <v>87</v>
      </c>
      <c r="M114" s="29">
        <v>39</v>
      </c>
      <c r="N114" s="27">
        <f t="shared" si="14"/>
        <v>213</v>
      </c>
      <c r="O114" s="27">
        <f t="shared" si="15"/>
        <v>53.25</v>
      </c>
      <c r="P114" s="29">
        <v>82</v>
      </c>
      <c r="Q114" s="29">
        <v>66</v>
      </c>
      <c r="R114" s="29">
        <v>72</v>
      </c>
      <c r="S114" s="29">
        <v>91</v>
      </c>
      <c r="T114" s="27">
        <f t="shared" si="16"/>
        <v>311</v>
      </c>
      <c r="U114" s="27">
        <f t="shared" si="17"/>
        <v>77.75</v>
      </c>
      <c r="V114" s="29">
        <v>51</v>
      </c>
      <c r="W114" s="29">
        <v>94</v>
      </c>
      <c r="X114" s="29">
        <v>73</v>
      </c>
      <c r="Y114" s="29">
        <v>47</v>
      </c>
      <c r="Z114" s="27">
        <f t="shared" si="18"/>
        <v>265</v>
      </c>
      <c r="AA114" s="27">
        <f t="shared" si="19"/>
        <v>66.25</v>
      </c>
      <c r="AB114" s="29">
        <v>81</v>
      </c>
      <c r="AC114" s="29">
        <v>75</v>
      </c>
      <c r="AD114" s="29">
        <v>57</v>
      </c>
      <c r="AE114" s="29">
        <v>54</v>
      </c>
      <c r="AF114" s="27">
        <f t="shared" si="20"/>
        <v>267</v>
      </c>
      <c r="AG114" s="39">
        <f t="shared" si="21"/>
        <v>66.75</v>
      </c>
      <c r="AH114" s="32"/>
      <c r="AI114" s="52">
        <f t="shared" si="11"/>
        <v>63.55</v>
      </c>
      <c r="AJ114" s="28">
        <f>ROWS($C$4:C114)</f>
        <v>111</v>
      </c>
      <c r="AK114" s="28" t="str">
        <f>IF($AJ$1=Table5[[#This Row],[Column3]],AJ114,"")</f>
        <v/>
      </c>
      <c r="AL114" s="28" t="str">
        <f>IFERROR(SMALL($AK$2:$AK$903,ROWS($AK$4:AK114)),"")</f>
        <v/>
      </c>
    </row>
    <row r="115" spans="1:38" s="28" customFormat="1" ht="14.25">
      <c r="A115" s="36">
        <v>11104850</v>
      </c>
      <c r="B115" s="30" t="s">
        <v>232</v>
      </c>
      <c r="C115" s="31">
        <v>2</v>
      </c>
      <c r="D115" s="29">
        <v>54</v>
      </c>
      <c r="E115" s="29">
        <v>63</v>
      </c>
      <c r="F115" s="29">
        <v>80</v>
      </c>
      <c r="G115" s="29">
        <v>42</v>
      </c>
      <c r="H115" s="27">
        <f t="shared" si="12"/>
        <v>239</v>
      </c>
      <c r="I115" s="52">
        <f t="shared" si="13"/>
        <v>59.75</v>
      </c>
      <c r="J115" s="29">
        <v>75</v>
      </c>
      <c r="K115" s="29">
        <v>74</v>
      </c>
      <c r="L115" s="29">
        <v>92</v>
      </c>
      <c r="M115" s="29">
        <v>39</v>
      </c>
      <c r="N115" s="27">
        <f t="shared" si="14"/>
        <v>280</v>
      </c>
      <c r="O115" s="27">
        <f t="shared" si="15"/>
        <v>70</v>
      </c>
      <c r="P115" s="29">
        <v>45</v>
      </c>
      <c r="Q115" s="29">
        <v>72</v>
      </c>
      <c r="R115" s="29">
        <v>43</v>
      </c>
      <c r="S115" s="29">
        <v>46</v>
      </c>
      <c r="T115" s="27">
        <f t="shared" si="16"/>
        <v>206</v>
      </c>
      <c r="U115" s="27">
        <f t="shared" si="17"/>
        <v>51.5</v>
      </c>
      <c r="V115" s="29">
        <v>92</v>
      </c>
      <c r="W115" s="29">
        <v>64</v>
      </c>
      <c r="X115" s="29">
        <v>98</v>
      </c>
      <c r="Y115" s="29">
        <v>65</v>
      </c>
      <c r="Z115" s="27">
        <f t="shared" si="18"/>
        <v>319</v>
      </c>
      <c r="AA115" s="27">
        <f t="shared" si="19"/>
        <v>79.75</v>
      </c>
      <c r="AB115" s="29">
        <v>65</v>
      </c>
      <c r="AC115" s="29">
        <v>64</v>
      </c>
      <c r="AD115" s="29">
        <v>47</v>
      </c>
      <c r="AE115" s="29">
        <v>51</v>
      </c>
      <c r="AF115" s="27">
        <f t="shared" si="20"/>
        <v>227</v>
      </c>
      <c r="AG115" s="39">
        <f t="shared" si="21"/>
        <v>56.75</v>
      </c>
      <c r="AH115" s="32"/>
      <c r="AI115" s="52">
        <f t="shared" si="11"/>
        <v>71</v>
      </c>
      <c r="AJ115" s="28">
        <f>ROWS($C$4:C115)</f>
        <v>112</v>
      </c>
      <c r="AK115" s="28" t="str">
        <f>IF($AJ$1=Table5[[#This Row],[Column3]],AJ115,"")</f>
        <v/>
      </c>
      <c r="AL115" s="28" t="str">
        <f>IFERROR(SMALL($AK$2:$AK$903,ROWS($AK$4:AK115)),"")</f>
        <v/>
      </c>
    </row>
    <row r="116" spans="1:38" s="28" customFormat="1" ht="14.25">
      <c r="A116" s="36">
        <v>11100683</v>
      </c>
      <c r="B116" s="30" t="s">
        <v>234</v>
      </c>
      <c r="C116" s="31">
        <v>2</v>
      </c>
      <c r="D116" s="29">
        <v>35</v>
      </c>
      <c r="E116" s="29">
        <v>99</v>
      </c>
      <c r="F116" s="29">
        <v>66</v>
      </c>
      <c r="G116" s="29">
        <v>64</v>
      </c>
      <c r="H116" s="27">
        <f t="shared" si="12"/>
        <v>264</v>
      </c>
      <c r="I116" s="52">
        <f t="shared" si="13"/>
        <v>66</v>
      </c>
      <c r="J116" s="29">
        <v>46</v>
      </c>
      <c r="K116" s="29">
        <v>69</v>
      </c>
      <c r="L116" s="29">
        <v>93</v>
      </c>
      <c r="M116" s="29">
        <v>95</v>
      </c>
      <c r="N116" s="27">
        <f t="shared" si="14"/>
        <v>303</v>
      </c>
      <c r="O116" s="27">
        <f t="shared" si="15"/>
        <v>75.75</v>
      </c>
      <c r="P116" s="29">
        <v>95</v>
      </c>
      <c r="Q116" s="29">
        <v>37</v>
      </c>
      <c r="R116" s="29">
        <v>36</v>
      </c>
      <c r="S116" s="29">
        <v>92</v>
      </c>
      <c r="T116" s="27">
        <f t="shared" si="16"/>
        <v>260</v>
      </c>
      <c r="U116" s="27">
        <f t="shared" si="17"/>
        <v>65</v>
      </c>
      <c r="V116" s="29">
        <v>95</v>
      </c>
      <c r="W116" s="29">
        <v>60</v>
      </c>
      <c r="X116" s="29">
        <v>74</v>
      </c>
      <c r="Y116" s="29">
        <v>42</v>
      </c>
      <c r="Z116" s="27">
        <f t="shared" si="18"/>
        <v>271</v>
      </c>
      <c r="AA116" s="27">
        <f t="shared" si="19"/>
        <v>67.75</v>
      </c>
      <c r="AB116" s="29">
        <v>96</v>
      </c>
      <c r="AC116" s="29">
        <v>81</v>
      </c>
      <c r="AD116" s="29">
        <v>66</v>
      </c>
      <c r="AE116" s="29">
        <v>79</v>
      </c>
      <c r="AF116" s="27">
        <f t="shared" si="20"/>
        <v>322</v>
      </c>
      <c r="AG116" s="39">
        <f t="shared" si="21"/>
        <v>80.5</v>
      </c>
      <c r="AH116" s="32"/>
      <c r="AI116" s="52">
        <f t="shared" si="11"/>
        <v>60.1</v>
      </c>
      <c r="AJ116" s="28">
        <f>ROWS($C$4:C116)</f>
        <v>113</v>
      </c>
      <c r="AK116" s="28" t="str">
        <f>IF($AJ$1=Table5[[#This Row],[Column3]],AJ116,"")</f>
        <v/>
      </c>
      <c r="AL116" s="28" t="str">
        <f>IFERROR(SMALL($AK$2:$AK$903,ROWS($AK$4:AK116)),"")</f>
        <v/>
      </c>
    </row>
    <row r="117" spans="1:38" s="28" customFormat="1" ht="14.25">
      <c r="A117" s="36">
        <v>11109145</v>
      </c>
      <c r="B117" s="30" t="s">
        <v>236</v>
      </c>
      <c r="C117" s="31">
        <v>2</v>
      </c>
      <c r="D117" s="29">
        <v>44</v>
      </c>
      <c r="E117" s="29">
        <v>38</v>
      </c>
      <c r="F117" s="29">
        <v>75</v>
      </c>
      <c r="G117" s="29">
        <v>53</v>
      </c>
      <c r="H117" s="27">
        <f t="shared" si="12"/>
        <v>210</v>
      </c>
      <c r="I117" s="52">
        <f t="shared" si="13"/>
        <v>52.5</v>
      </c>
      <c r="J117" s="29">
        <v>40</v>
      </c>
      <c r="K117" s="29">
        <v>82</v>
      </c>
      <c r="L117" s="29">
        <v>53</v>
      </c>
      <c r="M117" s="29">
        <v>57</v>
      </c>
      <c r="N117" s="27">
        <f t="shared" si="14"/>
        <v>232</v>
      </c>
      <c r="O117" s="27">
        <f t="shared" si="15"/>
        <v>58</v>
      </c>
      <c r="P117" s="29">
        <v>73</v>
      </c>
      <c r="Q117" s="29">
        <v>46</v>
      </c>
      <c r="R117" s="29">
        <v>56</v>
      </c>
      <c r="S117" s="29">
        <v>64</v>
      </c>
      <c r="T117" s="27">
        <f t="shared" si="16"/>
        <v>239</v>
      </c>
      <c r="U117" s="27">
        <f t="shared" si="17"/>
        <v>59.75</v>
      </c>
      <c r="V117" s="29">
        <v>52</v>
      </c>
      <c r="W117" s="29">
        <v>51</v>
      </c>
      <c r="X117" s="29">
        <v>35</v>
      </c>
      <c r="Y117" s="29">
        <v>90</v>
      </c>
      <c r="Z117" s="27">
        <f t="shared" si="18"/>
        <v>228</v>
      </c>
      <c r="AA117" s="27">
        <f t="shared" si="19"/>
        <v>57</v>
      </c>
      <c r="AB117" s="29">
        <v>74</v>
      </c>
      <c r="AC117" s="29">
        <v>86</v>
      </c>
      <c r="AD117" s="29">
        <v>54</v>
      </c>
      <c r="AE117" s="29">
        <v>79</v>
      </c>
      <c r="AF117" s="27">
        <f t="shared" si="20"/>
        <v>293</v>
      </c>
      <c r="AG117" s="39">
        <f t="shared" si="21"/>
        <v>73.25</v>
      </c>
      <c r="AH117" s="32"/>
      <c r="AI117" s="52">
        <f t="shared" si="11"/>
        <v>65.25</v>
      </c>
      <c r="AJ117" s="28">
        <f>ROWS($C$4:C117)</f>
        <v>114</v>
      </c>
      <c r="AK117" s="28" t="str">
        <f>IF($AJ$1=Table5[[#This Row],[Column3]],AJ117,"")</f>
        <v/>
      </c>
      <c r="AL117" s="28" t="str">
        <f>IFERROR(SMALL($AK$2:$AK$903,ROWS($AK$4:AK117)),"")</f>
        <v/>
      </c>
    </row>
    <row r="118" spans="1:38" s="28" customFormat="1" ht="14.25">
      <c r="A118" s="36">
        <v>11100922</v>
      </c>
      <c r="B118" s="30" t="s">
        <v>238</v>
      </c>
      <c r="C118" s="31">
        <v>2</v>
      </c>
      <c r="D118" s="29">
        <v>74</v>
      </c>
      <c r="E118" s="29">
        <v>55</v>
      </c>
      <c r="F118" s="29">
        <v>36</v>
      </c>
      <c r="G118" s="29">
        <v>87</v>
      </c>
      <c r="H118" s="27">
        <f t="shared" si="12"/>
        <v>252</v>
      </c>
      <c r="I118" s="52">
        <f t="shared" si="13"/>
        <v>63</v>
      </c>
      <c r="J118" s="29">
        <v>61</v>
      </c>
      <c r="K118" s="29">
        <v>35</v>
      </c>
      <c r="L118" s="29">
        <v>35</v>
      </c>
      <c r="M118" s="29">
        <v>39</v>
      </c>
      <c r="N118" s="27">
        <f t="shared" si="14"/>
        <v>170</v>
      </c>
      <c r="O118" s="27">
        <f t="shared" si="15"/>
        <v>42.5</v>
      </c>
      <c r="P118" s="29">
        <v>54</v>
      </c>
      <c r="Q118" s="29">
        <v>83</v>
      </c>
      <c r="R118" s="29">
        <v>82</v>
      </c>
      <c r="S118" s="29">
        <v>83</v>
      </c>
      <c r="T118" s="27">
        <f t="shared" si="16"/>
        <v>302</v>
      </c>
      <c r="U118" s="27">
        <f t="shared" si="17"/>
        <v>75.5</v>
      </c>
      <c r="V118" s="29">
        <v>78</v>
      </c>
      <c r="W118" s="29">
        <v>38</v>
      </c>
      <c r="X118" s="29">
        <v>68</v>
      </c>
      <c r="Y118" s="29">
        <v>95</v>
      </c>
      <c r="Z118" s="27">
        <f t="shared" si="18"/>
        <v>279</v>
      </c>
      <c r="AA118" s="27">
        <f t="shared" si="19"/>
        <v>69.75</v>
      </c>
      <c r="AB118" s="29">
        <v>72</v>
      </c>
      <c r="AC118" s="29">
        <v>86</v>
      </c>
      <c r="AD118" s="29">
        <v>98</v>
      </c>
      <c r="AE118" s="29">
        <v>46</v>
      </c>
      <c r="AF118" s="27">
        <f t="shared" si="20"/>
        <v>302</v>
      </c>
      <c r="AG118" s="39">
        <f t="shared" si="21"/>
        <v>75.5</v>
      </c>
      <c r="AH118" s="32"/>
      <c r="AI118" s="52">
        <f t="shared" si="11"/>
        <v>68.7</v>
      </c>
      <c r="AJ118" s="28">
        <f>ROWS($C$4:C118)</f>
        <v>115</v>
      </c>
      <c r="AK118" s="28" t="str">
        <f>IF($AJ$1=Table5[[#This Row],[Column3]],AJ118,"")</f>
        <v/>
      </c>
      <c r="AL118" s="28" t="str">
        <f>IFERROR(SMALL($AK$2:$AK$903,ROWS($AK$4:AK118)),"")</f>
        <v/>
      </c>
    </row>
    <row r="119" spans="1:38" s="28" customFormat="1" ht="14.25">
      <c r="A119" s="36">
        <v>11108382</v>
      </c>
      <c r="B119" s="30" t="s">
        <v>240</v>
      </c>
      <c r="C119" s="31">
        <v>2</v>
      </c>
      <c r="D119" s="29">
        <v>77</v>
      </c>
      <c r="E119" s="29">
        <v>36</v>
      </c>
      <c r="F119" s="29">
        <v>44</v>
      </c>
      <c r="G119" s="29">
        <v>70</v>
      </c>
      <c r="H119" s="27">
        <f t="shared" si="12"/>
        <v>227</v>
      </c>
      <c r="I119" s="52">
        <f t="shared" si="13"/>
        <v>56.75</v>
      </c>
      <c r="J119" s="29">
        <v>99</v>
      </c>
      <c r="K119" s="29">
        <v>69</v>
      </c>
      <c r="L119" s="29">
        <v>76</v>
      </c>
      <c r="M119" s="29">
        <v>40</v>
      </c>
      <c r="N119" s="27">
        <f t="shared" si="14"/>
        <v>284</v>
      </c>
      <c r="O119" s="27">
        <f t="shared" si="15"/>
        <v>71</v>
      </c>
      <c r="P119" s="29">
        <v>88</v>
      </c>
      <c r="Q119" s="29">
        <v>78</v>
      </c>
      <c r="R119" s="29">
        <v>70</v>
      </c>
      <c r="S119" s="29">
        <v>84</v>
      </c>
      <c r="T119" s="27">
        <f t="shared" si="16"/>
        <v>320</v>
      </c>
      <c r="U119" s="27">
        <f t="shared" si="17"/>
        <v>80</v>
      </c>
      <c r="V119" s="29">
        <v>84</v>
      </c>
      <c r="W119" s="29">
        <v>64</v>
      </c>
      <c r="X119" s="29">
        <v>69</v>
      </c>
      <c r="Y119" s="29">
        <v>80</v>
      </c>
      <c r="Z119" s="27">
        <f t="shared" si="18"/>
        <v>297</v>
      </c>
      <c r="AA119" s="27">
        <f t="shared" si="19"/>
        <v>74.25</v>
      </c>
      <c r="AB119" s="29">
        <v>41</v>
      </c>
      <c r="AC119" s="29">
        <v>57</v>
      </c>
      <c r="AD119" s="29">
        <v>86</v>
      </c>
      <c r="AE119" s="29">
        <v>62</v>
      </c>
      <c r="AF119" s="27">
        <f t="shared" si="20"/>
        <v>246</v>
      </c>
      <c r="AG119" s="39">
        <f t="shared" si="21"/>
        <v>61.5</v>
      </c>
      <c r="AH119" s="32"/>
      <c r="AI119" s="52">
        <f t="shared" si="11"/>
        <v>71.3</v>
      </c>
      <c r="AJ119" s="28">
        <f>ROWS($C$4:C119)</f>
        <v>116</v>
      </c>
      <c r="AK119" s="28" t="str">
        <f>IF($AJ$1=Table5[[#This Row],[Column3]],AJ119,"")</f>
        <v/>
      </c>
      <c r="AL119" s="28" t="str">
        <f>IFERROR(SMALL($AK$2:$AK$903,ROWS($AK$4:AK119)),"")</f>
        <v/>
      </c>
    </row>
    <row r="120" spans="1:38" s="28" customFormat="1" ht="14.25">
      <c r="A120" s="36">
        <v>11109460</v>
      </c>
      <c r="B120" s="30" t="s">
        <v>242</v>
      </c>
      <c r="C120" s="31">
        <v>2</v>
      </c>
      <c r="D120" s="29">
        <v>49</v>
      </c>
      <c r="E120" s="29">
        <v>91</v>
      </c>
      <c r="F120" s="29">
        <v>97</v>
      </c>
      <c r="G120" s="29">
        <v>93</v>
      </c>
      <c r="H120" s="27">
        <f t="shared" si="12"/>
        <v>330</v>
      </c>
      <c r="I120" s="52">
        <f t="shared" si="13"/>
        <v>82.5</v>
      </c>
      <c r="J120" s="29">
        <v>59</v>
      </c>
      <c r="K120" s="29">
        <v>70</v>
      </c>
      <c r="L120" s="29">
        <v>65</v>
      </c>
      <c r="M120" s="29">
        <v>69</v>
      </c>
      <c r="N120" s="27">
        <f t="shared" si="14"/>
        <v>263</v>
      </c>
      <c r="O120" s="27">
        <f t="shared" si="15"/>
        <v>65.75</v>
      </c>
      <c r="P120" s="29">
        <v>85</v>
      </c>
      <c r="Q120" s="29">
        <v>35</v>
      </c>
      <c r="R120" s="29">
        <v>68</v>
      </c>
      <c r="S120" s="29">
        <v>90</v>
      </c>
      <c r="T120" s="27">
        <f t="shared" si="16"/>
        <v>278</v>
      </c>
      <c r="U120" s="27">
        <f t="shared" si="17"/>
        <v>69.5</v>
      </c>
      <c r="V120" s="29">
        <v>70</v>
      </c>
      <c r="W120" s="29">
        <v>64</v>
      </c>
      <c r="X120" s="29">
        <v>70</v>
      </c>
      <c r="Y120" s="29">
        <v>96</v>
      </c>
      <c r="Z120" s="27">
        <f t="shared" si="18"/>
        <v>300</v>
      </c>
      <c r="AA120" s="27">
        <f t="shared" si="19"/>
        <v>75</v>
      </c>
      <c r="AB120" s="29">
        <v>79</v>
      </c>
      <c r="AC120" s="29">
        <v>57</v>
      </c>
      <c r="AD120" s="29">
        <v>56</v>
      </c>
      <c r="AE120" s="29">
        <v>63</v>
      </c>
      <c r="AF120" s="27">
        <f t="shared" si="20"/>
        <v>255</v>
      </c>
      <c r="AG120" s="39">
        <f t="shared" si="21"/>
        <v>63.75</v>
      </c>
      <c r="AH120" s="32"/>
      <c r="AI120" s="52">
        <f t="shared" si="11"/>
        <v>65.150000000000006</v>
      </c>
      <c r="AJ120" s="28">
        <f>ROWS($C$4:C120)</f>
        <v>117</v>
      </c>
      <c r="AK120" s="28" t="str">
        <f>IF($AJ$1=Table5[[#This Row],[Column3]],AJ120,"")</f>
        <v/>
      </c>
      <c r="AL120" s="28" t="str">
        <f>IFERROR(SMALL($AK$2:$AK$903,ROWS($AK$4:AK120)),"")</f>
        <v/>
      </c>
    </row>
    <row r="121" spans="1:38" s="28" customFormat="1" ht="14.25">
      <c r="A121" s="36">
        <v>11103572</v>
      </c>
      <c r="B121" s="30" t="s">
        <v>244</v>
      </c>
      <c r="C121" s="31">
        <v>2</v>
      </c>
      <c r="D121" s="29">
        <v>47</v>
      </c>
      <c r="E121" s="29">
        <v>88</v>
      </c>
      <c r="F121" s="29">
        <v>60</v>
      </c>
      <c r="G121" s="29">
        <v>45</v>
      </c>
      <c r="H121" s="27">
        <f t="shared" si="12"/>
        <v>240</v>
      </c>
      <c r="I121" s="52">
        <f t="shared" si="13"/>
        <v>60</v>
      </c>
      <c r="J121" s="29">
        <v>93</v>
      </c>
      <c r="K121" s="29">
        <v>93</v>
      </c>
      <c r="L121" s="29">
        <v>56</v>
      </c>
      <c r="M121" s="29">
        <v>71</v>
      </c>
      <c r="N121" s="27">
        <f t="shared" si="14"/>
        <v>313</v>
      </c>
      <c r="O121" s="27">
        <f t="shared" si="15"/>
        <v>78.25</v>
      </c>
      <c r="P121" s="29">
        <v>64</v>
      </c>
      <c r="Q121" s="29">
        <v>63</v>
      </c>
      <c r="R121" s="29">
        <v>41</v>
      </c>
      <c r="S121" s="29">
        <v>73</v>
      </c>
      <c r="T121" s="27">
        <f t="shared" si="16"/>
        <v>241</v>
      </c>
      <c r="U121" s="27">
        <f t="shared" si="17"/>
        <v>60.25</v>
      </c>
      <c r="V121" s="29">
        <v>59</v>
      </c>
      <c r="W121" s="29">
        <v>60</v>
      </c>
      <c r="X121" s="29">
        <v>99</v>
      </c>
      <c r="Y121" s="29">
        <v>56</v>
      </c>
      <c r="Z121" s="27">
        <f t="shared" si="18"/>
        <v>274</v>
      </c>
      <c r="AA121" s="27">
        <f t="shared" si="19"/>
        <v>68.5</v>
      </c>
      <c r="AB121" s="29">
        <v>77</v>
      </c>
      <c r="AC121" s="29">
        <v>74</v>
      </c>
      <c r="AD121" s="29">
        <v>49</v>
      </c>
      <c r="AE121" s="29">
        <v>35</v>
      </c>
      <c r="AF121" s="27">
        <f t="shared" si="20"/>
        <v>235</v>
      </c>
      <c r="AG121" s="39">
        <f t="shared" si="21"/>
        <v>58.75</v>
      </c>
      <c r="AH121" s="32"/>
      <c r="AI121" s="52">
        <f t="shared" si="11"/>
        <v>58.2</v>
      </c>
      <c r="AJ121" s="28">
        <f>ROWS($C$4:C121)</f>
        <v>118</v>
      </c>
      <c r="AK121" s="28" t="str">
        <f>IF($AJ$1=Table5[[#This Row],[Column3]],AJ121,"")</f>
        <v/>
      </c>
      <c r="AL121" s="28" t="str">
        <f>IFERROR(SMALL($AK$2:$AK$903,ROWS($AK$4:AK121)),"")</f>
        <v/>
      </c>
    </row>
    <row r="122" spans="1:38" s="28" customFormat="1" ht="14.25">
      <c r="A122" s="36">
        <v>11103604</v>
      </c>
      <c r="B122" s="30" t="s">
        <v>246</v>
      </c>
      <c r="C122" s="31">
        <v>2</v>
      </c>
      <c r="D122" s="29">
        <v>38</v>
      </c>
      <c r="E122" s="29">
        <v>53</v>
      </c>
      <c r="F122" s="29">
        <v>52</v>
      </c>
      <c r="G122" s="29">
        <v>36</v>
      </c>
      <c r="H122" s="27">
        <f t="shared" si="12"/>
        <v>179</v>
      </c>
      <c r="I122" s="52">
        <f t="shared" si="13"/>
        <v>44.75</v>
      </c>
      <c r="J122" s="29">
        <v>38</v>
      </c>
      <c r="K122" s="29">
        <v>91</v>
      </c>
      <c r="L122" s="29">
        <v>92</v>
      </c>
      <c r="M122" s="29">
        <v>35</v>
      </c>
      <c r="N122" s="27">
        <f t="shared" si="14"/>
        <v>256</v>
      </c>
      <c r="O122" s="27">
        <f t="shared" si="15"/>
        <v>64</v>
      </c>
      <c r="P122" s="29">
        <v>93</v>
      </c>
      <c r="Q122" s="29">
        <v>59</v>
      </c>
      <c r="R122" s="29">
        <v>51</v>
      </c>
      <c r="S122" s="29">
        <v>42</v>
      </c>
      <c r="T122" s="27">
        <f t="shared" si="16"/>
        <v>245</v>
      </c>
      <c r="U122" s="27">
        <f t="shared" si="17"/>
        <v>61.25</v>
      </c>
      <c r="V122" s="29">
        <v>41</v>
      </c>
      <c r="W122" s="29">
        <v>55</v>
      </c>
      <c r="X122" s="29">
        <v>49</v>
      </c>
      <c r="Y122" s="29">
        <v>82</v>
      </c>
      <c r="Z122" s="27">
        <f t="shared" si="18"/>
        <v>227</v>
      </c>
      <c r="AA122" s="27">
        <f t="shared" si="19"/>
        <v>56.75</v>
      </c>
      <c r="AB122" s="29">
        <v>65</v>
      </c>
      <c r="AC122" s="29">
        <v>56</v>
      </c>
      <c r="AD122" s="29">
        <v>63</v>
      </c>
      <c r="AE122" s="29">
        <v>73</v>
      </c>
      <c r="AF122" s="27">
        <f t="shared" si="20"/>
        <v>257</v>
      </c>
      <c r="AG122" s="39">
        <f t="shared" si="21"/>
        <v>64.25</v>
      </c>
      <c r="AH122" s="32"/>
      <c r="AI122" s="52">
        <f t="shared" si="11"/>
        <v>69.95</v>
      </c>
      <c r="AJ122" s="28">
        <f>ROWS($C$4:C122)</f>
        <v>119</v>
      </c>
      <c r="AK122" s="28" t="str">
        <f>IF($AJ$1=Table5[[#This Row],[Column3]],AJ122,"")</f>
        <v/>
      </c>
      <c r="AL122" s="28" t="str">
        <f>IFERROR(SMALL($AK$2:$AK$903,ROWS($AK$4:AK122)),"")</f>
        <v/>
      </c>
    </row>
    <row r="123" spans="1:38" s="28" customFormat="1" ht="14.25">
      <c r="A123" s="36">
        <v>11107851</v>
      </c>
      <c r="B123" s="30" t="s">
        <v>248</v>
      </c>
      <c r="C123" s="31">
        <v>2</v>
      </c>
      <c r="D123" s="29">
        <v>51</v>
      </c>
      <c r="E123" s="29">
        <v>86</v>
      </c>
      <c r="F123" s="29">
        <v>42</v>
      </c>
      <c r="G123" s="29">
        <v>97</v>
      </c>
      <c r="H123" s="27">
        <f t="shared" si="12"/>
        <v>276</v>
      </c>
      <c r="I123" s="52">
        <f t="shared" si="13"/>
        <v>69</v>
      </c>
      <c r="J123" s="29">
        <v>72</v>
      </c>
      <c r="K123" s="29">
        <v>71</v>
      </c>
      <c r="L123" s="29">
        <v>45</v>
      </c>
      <c r="M123" s="29">
        <v>52</v>
      </c>
      <c r="N123" s="27">
        <f t="shared" si="14"/>
        <v>240</v>
      </c>
      <c r="O123" s="27">
        <f t="shared" si="15"/>
        <v>60</v>
      </c>
      <c r="P123" s="29">
        <v>97</v>
      </c>
      <c r="Q123" s="29">
        <v>59</v>
      </c>
      <c r="R123" s="29">
        <v>69</v>
      </c>
      <c r="S123" s="29">
        <v>95</v>
      </c>
      <c r="T123" s="27">
        <f t="shared" si="16"/>
        <v>320</v>
      </c>
      <c r="U123" s="27">
        <f t="shared" si="17"/>
        <v>80</v>
      </c>
      <c r="V123" s="29">
        <v>68</v>
      </c>
      <c r="W123" s="29">
        <v>54</v>
      </c>
      <c r="X123" s="29">
        <v>97</v>
      </c>
      <c r="Y123" s="29">
        <v>70</v>
      </c>
      <c r="Z123" s="27">
        <f t="shared" si="18"/>
        <v>289</v>
      </c>
      <c r="AA123" s="27">
        <f t="shared" si="19"/>
        <v>72.25</v>
      </c>
      <c r="AB123" s="29">
        <v>89</v>
      </c>
      <c r="AC123" s="29">
        <v>47</v>
      </c>
      <c r="AD123" s="29">
        <v>59</v>
      </c>
      <c r="AE123" s="29">
        <v>79</v>
      </c>
      <c r="AF123" s="27">
        <f t="shared" si="20"/>
        <v>274</v>
      </c>
      <c r="AG123" s="39">
        <f t="shared" si="21"/>
        <v>68.5</v>
      </c>
      <c r="AH123" s="32"/>
      <c r="AI123" s="52">
        <f t="shared" si="11"/>
        <v>57.2</v>
      </c>
      <c r="AJ123" s="28">
        <f>ROWS($C$4:C123)</f>
        <v>120</v>
      </c>
      <c r="AK123" s="28" t="str">
        <f>IF($AJ$1=Table5[[#This Row],[Column3]],AJ123,"")</f>
        <v/>
      </c>
      <c r="AL123" s="28" t="str">
        <f>IFERROR(SMALL($AK$2:$AK$903,ROWS($AK$4:AK123)),"")</f>
        <v/>
      </c>
    </row>
    <row r="124" spans="1:38" s="28" customFormat="1" ht="14.25">
      <c r="A124" s="36">
        <v>11109785</v>
      </c>
      <c r="B124" s="30" t="s">
        <v>250</v>
      </c>
      <c r="C124" s="31">
        <v>2</v>
      </c>
      <c r="D124" s="29">
        <v>36</v>
      </c>
      <c r="E124" s="29">
        <v>85</v>
      </c>
      <c r="F124" s="29">
        <v>82</v>
      </c>
      <c r="G124" s="29">
        <v>49</v>
      </c>
      <c r="H124" s="27">
        <f t="shared" si="12"/>
        <v>252</v>
      </c>
      <c r="I124" s="52">
        <f t="shared" si="13"/>
        <v>63</v>
      </c>
      <c r="J124" s="29">
        <v>46</v>
      </c>
      <c r="K124" s="29">
        <v>71</v>
      </c>
      <c r="L124" s="29">
        <v>37</v>
      </c>
      <c r="M124" s="29">
        <v>40</v>
      </c>
      <c r="N124" s="27">
        <f t="shared" si="14"/>
        <v>194</v>
      </c>
      <c r="O124" s="27">
        <f t="shared" si="15"/>
        <v>48.5</v>
      </c>
      <c r="P124" s="29">
        <v>78</v>
      </c>
      <c r="Q124" s="29">
        <v>35</v>
      </c>
      <c r="R124" s="29">
        <v>39</v>
      </c>
      <c r="S124" s="29">
        <v>84</v>
      </c>
      <c r="T124" s="27">
        <f t="shared" si="16"/>
        <v>236</v>
      </c>
      <c r="U124" s="27">
        <f t="shared" si="17"/>
        <v>59</v>
      </c>
      <c r="V124" s="29">
        <v>40</v>
      </c>
      <c r="W124" s="29">
        <v>36</v>
      </c>
      <c r="X124" s="29">
        <v>80</v>
      </c>
      <c r="Y124" s="29">
        <v>98</v>
      </c>
      <c r="Z124" s="27">
        <f t="shared" si="18"/>
        <v>254</v>
      </c>
      <c r="AA124" s="27">
        <f t="shared" si="19"/>
        <v>63.5</v>
      </c>
      <c r="AB124" s="29">
        <v>50</v>
      </c>
      <c r="AC124" s="29">
        <v>40</v>
      </c>
      <c r="AD124" s="29">
        <v>48</v>
      </c>
      <c r="AE124" s="29">
        <v>70</v>
      </c>
      <c r="AF124" s="27">
        <f t="shared" si="20"/>
        <v>208</v>
      </c>
      <c r="AG124" s="39">
        <f t="shared" si="21"/>
        <v>52</v>
      </c>
      <c r="AH124" s="32"/>
      <c r="AI124" s="52">
        <f t="shared" si="11"/>
        <v>59.9</v>
      </c>
      <c r="AJ124" s="28">
        <f>ROWS($C$4:C124)</f>
        <v>121</v>
      </c>
      <c r="AK124" s="28" t="str">
        <f>IF($AJ$1=Table5[[#This Row],[Column3]],AJ124,"")</f>
        <v/>
      </c>
      <c r="AL124" s="28" t="str">
        <f>IFERROR(SMALL($AK$2:$AK$903,ROWS($AK$4:AK124)),"")</f>
        <v/>
      </c>
    </row>
    <row r="125" spans="1:38" s="28" customFormat="1" ht="14.25">
      <c r="A125" s="36">
        <v>11100445</v>
      </c>
      <c r="B125" s="30" t="s">
        <v>252</v>
      </c>
      <c r="C125" s="31">
        <v>2</v>
      </c>
      <c r="D125" s="29">
        <v>75</v>
      </c>
      <c r="E125" s="29">
        <v>49</v>
      </c>
      <c r="F125" s="29">
        <v>37</v>
      </c>
      <c r="G125" s="29">
        <v>94</v>
      </c>
      <c r="H125" s="27">
        <f t="shared" si="12"/>
        <v>255</v>
      </c>
      <c r="I125" s="52">
        <f t="shared" si="13"/>
        <v>63.75</v>
      </c>
      <c r="J125" s="29">
        <v>44</v>
      </c>
      <c r="K125" s="29">
        <v>50</v>
      </c>
      <c r="L125" s="29">
        <v>58</v>
      </c>
      <c r="M125" s="29">
        <v>42</v>
      </c>
      <c r="N125" s="27">
        <f t="shared" si="14"/>
        <v>194</v>
      </c>
      <c r="O125" s="27">
        <f t="shared" si="15"/>
        <v>48.5</v>
      </c>
      <c r="P125" s="29">
        <v>47</v>
      </c>
      <c r="Q125" s="29">
        <v>59</v>
      </c>
      <c r="R125" s="29">
        <v>99</v>
      </c>
      <c r="S125" s="29">
        <v>58</v>
      </c>
      <c r="T125" s="27">
        <f t="shared" si="16"/>
        <v>263</v>
      </c>
      <c r="U125" s="27">
        <f t="shared" si="17"/>
        <v>65.75</v>
      </c>
      <c r="V125" s="29">
        <v>39</v>
      </c>
      <c r="W125" s="29">
        <v>68</v>
      </c>
      <c r="X125" s="29">
        <v>41</v>
      </c>
      <c r="Y125" s="29">
        <v>54</v>
      </c>
      <c r="Z125" s="27">
        <f t="shared" si="18"/>
        <v>202</v>
      </c>
      <c r="AA125" s="27">
        <f t="shared" si="19"/>
        <v>50.5</v>
      </c>
      <c r="AB125" s="29">
        <v>82</v>
      </c>
      <c r="AC125" s="29">
        <v>54</v>
      </c>
      <c r="AD125" s="29">
        <v>92</v>
      </c>
      <c r="AE125" s="29">
        <v>56</v>
      </c>
      <c r="AF125" s="27">
        <f t="shared" si="20"/>
        <v>284</v>
      </c>
      <c r="AG125" s="39">
        <f t="shared" si="21"/>
        <v>71</v>
      </c>
      <c r="AH125" s="32"/>
      <c r="AI125" s="52">
        <f t="shared" si="11"/>
        <v>63.75</v>
      </c>
      <c r="AJ125" s="28">
        <f>ROWS($C$4:C125)</f>
        <v>122</v>
      </c>
      <c r="AK125" s="28" t="str">
        <f>IF($AJ$1=Table5[[#This Row],[Column3]],AJ125,"")</f>
        <v/>
      </c>
      <c r="AL125" s="28" t="str">
        <f>IFERROR(SMALL($AK$2:$AK$903,ROWS($AK$4:AK125)),"")</f>
        <v/>
      </c>
    </row>
    <row r="126" spans="1:38" s="28" customFormat="1" ht="14.25">
      <c r="A126" s="36">
        <v>11108348</v>
      </c>
      <c r="B126" s="30" t="s">
        <v>254</v>
      </c>
      <c r="C126" s="31">
        <v>2</v>
      </c>
      <c r="D126" s="29">
        <v>49</v>
      </c>
      <c r="E126" s="29">
        <v>71</v>
      </c>
      <c r="F126" s="29">
        <v>43</v>
      </c>
      <c r="G126" s="29">
        <v>65</v>
      </c>
      <c r="H126" s="27">
        <f t="shared" si="12"/>
        <v>228</v>
      </c>
      <c r="I126" s="52">
        <f t="shared" si="13"/>
        <v>57</v>
      </c>
      <c r="J126" s="29">
        <v>59</v>
      </c>
      <c r="K126" s="29">
        <v>52</v>
      </c>
      <c r="L126" s="29">
        <v>98</v>
      </c>
      <c r="M126" s="29">
        <v>39</v>
      </c>
      <c r="N126" s="27">
        <f t="shared" si="14"/>
        <v>248</v>
      </c>
      <c r="O126" s="27">
        <f t="shared" si="15"/>
        <v>62</v>
      </c>
      <c r="P126" s="29">
        <v>55</v>
      </c>
      <c r="Q126" s="29">
        <v>40</v>
      </c>
      <c r="R126" s="29">
        <v>90</v>
      </c>
      <c r="S126" s="29">
        <v>45</v>
      </c>
      <c r="T126" s="27">
        <f t="shared" si="16"/>
        <v>230</v>
      </c>
      <c r="U126" s="27">
        <f t="shared" si="17"/>
        <v>57.5</v>
      </c>
      <c r="V126" s="29">
        <v>56</v>
      </c>
      <c r="W126" s="29">
        <v>74</v>
      </c>
      <c r="X126" s="29">
        <v>92</v>
      </c>
      <c r="Y126" s="29">
        <v>96</v>
      </c>
      <c r="Z126" s="27">
        <f t="shared" si="18"/>
        <v>318</v>
      </c>
      <c r="AA126" s="27">
        <f t="shared" si="19"/>
        <v>79.5</v>
      </c>
      <c r="AB126" s="29">
        <v>86</v>
      </c>
      <c r="AC126" s="29">
        <v>52</v>
      </c>
      <c r="AD126" s="29">
        <v>75</v>
      </c>
      <c r="AE126" s="29">
        <v>38</v>
      </c>
      <c r="AF126" s="27">
        <f t="shared" si="20"/>
        <v>251</v>
      </c>
      <c r="AG126" s="39">
        <f t="shared" si="21"/>
        <v>62.75</v>
      </c>
      <c r="AH126" s="32"/>
      <c r="AI126" s="52">
        <f t="shared" si="11"/>
        <v>70.25</v>
      </c>
      <c r="AJ126" s="28">
        <f>ROWS($C$4:C126)</f>
        <v>123</v>
      </c>
      <c r="AK126" s="28" t="str">
        <f>IF($AJ$1=Table5[[#This Row],[Column3]],AJ126,"")</f>
        <v/>
      </c>
      <c r="AL126" s="28" t="str">
        <f>IFERROR(SMALL($AK$2:$AK$903,ROWS($AK$4:AK126)),"")</f>
        <v/>
      </c>
    </row>
    <row r="127" spans="1:38" s="28" customFormat="1" ht="14.25">
      <c r="A127" s="36">
        <v>11101897</v>
      </c>
      <c r="B127" s="30" t="s">
        <v>256</v>
      </c>
      <c r="C127" s="31">
        <v>2</v>
      </c>
      <c r="D127" s="29">
        <v>42</v>
      </c>
      <c r="E127" s="29">
        <v>96</v>
      </c>
      <c r="F127" s="29">
        <v>37</v>
      </c>
      <c r="G127" s="29">
        <v>76</v>
      </c>
      <c r="H127" s="27">
        <f t="shared" si="12"/>
        <v>251</v>
      </c>
      <c r="I127" s="52">
        <f t="shared" si="13"/>
        <v>62.75</v>
      </c>
      <c r="J127" s="29">
        <v>93</v>
      </c>
      <c r="K127" s="29">
        <v>71</v>
      </c>
      <c r="L127" s="29">
        <v>79</v>
      </c>
      <c r="M127" s="29">
        <v>70</v>
      </c>
      <c r="N127" s="27">
        <f t="shared" si="14"/>
        <v>313</v>
      </c>
      <c r="O127" s="27">
        <f t="shared" si="15"/>
        <v>78.25</v>
      </c>
      <c r="P127" s="29">
        <v>98</v>
      </c>
      <c r="Q127" s="29">
        <v>78</v>
      </c>
      <c r="R127" s="29">
        <v>95</v>
      </c>
      <c r="S127" s="29">
        <v>85</v>
      </c>
      <c r="T127" s="27">
        <f t="shared" si="16"/>
        <v>356</v>
      </c>
      <c r="U127" s="27">
        <f t="shared" si="17"/>
        <v>89</v>
      </c>
      <c r="V127" s="29">
        <v>64</v>
      </c>
      <c r="W127" s="29">
        <v>80</v>
      </c>
      <c r="X127" s="29">
        <v>47</v>
      </c>
      <c r="Y127" s="29">
        <v>39</v>
      </c>
      <c r="Z127" s="27">
        <f t="shared" si="18"/>
        <v>230</v>
      </c>
      <c r="AA127" s="27">
        <f t="shared" si="19"/>
        <v>57.5</v>
      </c>
      <c r="AB127" s="29">
        <v>88</v>
      </c>
      <c r="AC127" s="29">
        <v>47</v>
      </c>
      <c r="AD127" s="29">
        <v>57</v>
      </c>
      <c r="AE127" s="29">
        <v>63</v>
      </c>
      <c r="AF127" s="27">
        <f t="shared" si="20"/>
        <v>255</v>
      </c>
      <c r="AG127" s="39">
        <f t="shared" si="21"/>
        <v>63.75</v>
      </c>
      <c r="AH127" s="32"/>
      <c r="AI127" s="52">
        <f t="shared" si="11"/>
        <v>70.099999999999994</v>
      </c>
      <c r="AJ127" s="28">
        <f>ROWS($C$4:C127)</f>
        <v>124</v>
      </c>
      <c r="AK127" s="28" t="str">
        <f>IF($AJ$1=Table5[[#This Row],[Column3]],AJ127,"")</f>
        <v/>
      </c>
      <c r="AL127" s="28" t="str">
        <f>IFERROR(SMALL($AK$2:$AK$903,ROWS($AK$4:AK127)),"")</f>
        <v/>
      </c>
    </row>
    <row r="128" spans="1:38" s="28" customFormat="1" ht="14.25">
      <c r="A128" s="36">
        <v>11104531</v>
      </c>
      <c r="B128" s="30" t="s">
        <v>258</v>
      </c>
      <c r="C128" s="31">
        <v>2</v>
      </c>
      <c r="D128" s="29">
        <v>61</v>
      </c>
      <c r="E128" s="29">
        <v>93</v>
      </c>
      <c r="F128" s="29">
        <v>66</v>
      </c>
      <c r="G128" s="29">
        <v>40</v>
      </c>
      <c r="H128" s="27">
        <f t="shared" si="12"/>
        <v>260</v>
      </c>
      <c r="I128" s="52">
        <f t="shared" si="13"/>
        <v>65</v>
      </c>
      <c r="J128" s="29">
        <v>94</v>
      </c>
      <c r="K128" s="29">
        <v>73</v>
      </c>
      <c r="L128" s="29">
        <v>86</v>
      </c>
      <c r="M128" s="29">
        <v>57</v>
      </c>
      <c r="N128" s="27">
        <f t="shared" si="14"/>
        <v>310</v>
      </c>
      <c r="O128" s="27">
        <f t="shared" si="15"/>
        <v>77.5</v>
      </c>
      <c r="P128" s="29">
        <v>72</v>
      </c>
      <c r="Q128" s="29">
        <v>70</v>
      </c>
      <c r="R128" s="29">
        <v>84</v>
      </c>
      <c r="S128" s="29">
        <v>63</v>
      </c>
      <c r="T128" s="27">
        <f t="shared" si="16"/>
        <v>289</v>
      </c>
      <c r="U128" s="27">
        <f t="shared" si="17"/>
        <v>72.25</v>
      </c>
      <c r="V128" s="29">
        <v>98</v>
      </c>
      <c r="W128" s="29">
        <v>39</v>
      </c>
      <c r="X128" s="29">
        <v>79</v>
      </c>
      <c r="Y128" s="29">
        <v>49</v>
      </c>
      <c r="Z128" s="27">
        <f t="shared" si="18"/>
        <v>265</v>
      </c>
      <c r="AA128" s="27">
        <f t="shared" si="19"/>
        <v>66.25</v>
      </c>
      <c r="AB128" s="29">
        <v>54</v>
      </c>
      <c r="AC128" s="29">
        <v>71</v>
      </c>
      <c r="AD128" s="29">
        <v>69</v>
      </c>
      <c r="AE128" s="29">
        <v>84</v>
      </c>
      <c r="AF128" s="27">
        <f t="shared" si="20"/>
        <v>278</v>
      </c>
      <c r="AG128" s="39">
        <f t="shared" si="21"/>
        <v>69.5</v>
      </c>
      <c r="AH128" s="32"/>
      <c r="AI128" s="52">
        <f t="shared" si="11"/>
        <v>55.95</v>
      </c>
      <c r="AJ128" s="28">
        <f>ROWS($C$4:C128)</f>
        <v>125</v>
      </c>
      <c r="AK128" s="28" t="str">
        <f>IF($AJ$1=Table5[[#This Row],[Column3]],AJ128,"")</f>
        <v/>
      </c>
      <c r="AL128" s="28" t="str">
        <f>IFERROR(SMALL($AK$2:$AK$903,ROWS($AK$4:AK128)),"")</f>
        <v/>
      </c>
    </row>
    <row r="129" spans="1:38" s="28" customFormat="1" ht="14.25">
      <c r="A129" s="36">
        <v>11103505</v>
      </c>
      <c r="B129" s="30" t="s">
        <v>260</v>
      </c>
      <c r="C129" s="31">
        <v>2</v>
      </c>
      <c r="D129" s="29">
        <v>75</v>
      </c>
      <c r="E129" s="29">
        <v>76</v>
      </c>
      <c r="F129" s="29">
        <v>44</v>
      </c>
      <c r="G129" s="29">
        <v>59</v>
      </c>
      <c r="H129" s="27">
        <f t="shared" si="12"/>
        <v>254</v>
      </c>
      <c r="I129" s="52">
        <f t="shared" si="13"/>
        <v>63.5</v>
      </c>
      <c r="J129" s="29">
        <v>63</v>
      </c>
      <c r="K129" s="29">
        <v>38</v>
      </c>
      <c r="L129" s="29">
        <v>40</v>
      </c>
      <c r="M129" s="29">
        <v>48</v>
      </c>
      <c r="N129" s="27">
        <f t="shared" si="14"/>
        <v>189</v>
      </c>
      <c r="O129" s="27">
        <f t="shared" si="15"/>
        <v>47.25</v>
      </c>
      <c r="P129" s="29">
        <v>75</v>
      </c>
      <c r="Q129" s="29">
        <v>60</v>
      </c>
      <c r="R129" s="29">
        <v>88</v>
      </c>
      <c r="S129" s="29">
        <v>40</v>
      </c>
      <c r="T129" s="27">
        <f t="shared" si="16"/>
        <v>263</v>
      </c>
      <c r="U129" s="27">
        <f t="shared" si="17"/>
        <v>65.75</v>
      </c>
      <c r="V129" s="29">
        <v>54</v>
      </c>
      <c r="W129" s="29">
        <v>49</v>
      </c>
      <c r="X129" s="29">
        <v>41</v>
      </c>
      <c r="Y129" s="29">
        <v>63</v>
      </c>
      <c r="Z129" s="27">
        <f t="shared" si="18"/>
        <v>207</v>
      </c>
      <c r="AA129" s="27">
        <f t="shared" si="19"/>
        <v>51.75</v>
      </c>
      <c r="AB129" s="29">
        <v>57</v>
      </c>
      <c r="AC129" s="29">
        <v>52</v>
      </c>
      <c r="AD129" s="29">
        <v>46</v>
      </c>
      <c r="AE129" s="29">
        <v>51</v>
      </c>
      <c r="AF129" s="27">
        <f t="shared" si="20"/>
        <v>206</v>
      </c>
      <c r="AG129" s="39">
        <f t="shared" si="21"/>
        <v>51.5</v>
      </c>
      <c r="AH129" s="32"/>
      <c r="AI129" s="52">
        <f t="shared" si="11"/>
        <v>65.7</v>
      </c>
      <c r="AJ129" s="28">
        <f>ROWS($C$4:C129)</f>
        <v>126</v>
      </c>
      <c r="AK129" s="28" t="str">
        <f>IF($AJ$1=Table5[[#This Row],[Column3]],AJ129,"")</f>
        <v/>
      </c>
      <c r="AL129" s="28" t="str">
        <f>IFERROR(SMALL($AK$2:$AK$903,ROWS($AK$4:AK129)),"")</f>
        <v/>
      </c>
    </row>
    <row r="130" spans="1:38" s="28" customFormat="1" ht="14.25">
      <c r="A130" s="36">
        <v>11109744</v>
      </c>
      <c r="B130" s="30" t="s">
        <v>262</v>
      </c>
      <c r="C130" s="31">
        <v>2</v>
      </c>
      <c r="D130" s="29">
        <v>62</v>
      </c>
      <c r="E130" s="29">
        <v>80</v>
      </c>
      <c r="F130" s="29">
        <v>42</v>
      </c>
      <c r="G130" s="29">
        <v>73</v>
      </c>
      <c r="H130" s="27">
        <f t="shared" si="12"/>
        <v>257</v>
      </c>
      <c r="I130" s="52">
        <f t="shared" si="13"/>
        <v>64.25</v>
      </c>
      <c r="J130" s="29">
        <v>87</v>
      </c>
      <c r="K130" s="29">
        <v>81</v>
      </c>
      <c r="L130" s="29">
        <v>56</v>
      </c>
      <c r="M130" s="29">
        <v>43</v>
      </c>
      <c r="N130" s="27">
        <f t="shared" si="14"/>
        <v>267</v>
      </c>
      <c r="O130" s="27">
        <f t="shared" si="15"/>
        <v>66.75</v>
      </c>
      <c r="P130" s="29">
        <v>98</v>
      </c>
      <c r="Q130" s="29">
        <v>51</v>
      </c>
      <c r="R130" s="29">
        <v>72</v>
      </c>
      <c r="S130" s="29">
        <v>63</v>
      </c>
      <c r="T130" s="27">
        <f t="shared" si="16"/>
        <v>284</v>
      </c>
      <c r="U130" s="27">
        <f t="shared" si="17"/>
        <v>71</v>
      </c>
      <c r="V130" s="29">
        <v>70</v>
      </c>
      <c r="W130" s="29">
        <v>59</v>
      </c>
      <c r="X130" s="29">
        <v>52</v>
      </c>
      <c r="Y130" s="29">
        <v>98</v>
      </c>
      <c r="Z130" s="27">
        <f t="shared" si="18"/>
        <v>279</v>
      </c>
      <c r="AA130" s="27">
        <f t="shared" si="19"/>
        <v>69.75</v>
      </c>
      <c r="AB130" s="29">
        <v>54</v>
      </c>
      <c r="AC130" s="29">
        <v>64</v>
      </c>
      <c r="AD130" s="29">
        <v>56</v>
      </c>
      <c r="AE130" s="29">
        <v>53</v>
      </c>
      <c r="AF130" s="27">
        <f t="shared" si="20"/>
        <v>227</v>
      </c>
      <c r="AG130" s="39">
        <f t="shared" si="21"/>
        <v>56.75</v>
      </c>
      <c r="AH130" s="32"/>
      <c r="AI130" s="52">
        <f t="shared" si="11"/>
        <v>76.150000000000006</v>
      </c>
      <c r="AJ130" s="28">
        <f>ROWS($C$4:C130)</f>
        <v>127</v>
      </c>
      <c r="AK130" s="28" t="str">
        <f>IF($AJ$1=Table5[[#This Row],[Column3]],AJ130,"")</f>
        <v/>
      </c>
      <c r="AL130" s="28" t="str">
        <f>IFERROR(SMALL($AK$2:$AK$903,ROWS($AK$4:AK130)),"")</f>
        <v/>
      </c>
    </row>
    <row r="131" spans="1:38" s="28" customFormat="1" ht="14.25">
      <c r="A131" s="36">
        <v>11100428</v>
      </c>
      <c r="B131" s="30" t="s">
        <v>264</v>
      </c>
      <c r="C131" s="31">
        <v>2</v>
      </c>
      <c r="D131" s="29">
        <v>65</v>
      </c>
      <c r="E131" s="29">
        <v>96</v>
      </c>
      <c r="F131" s="29">
        <v>53</v>
      </c>
      <c r="G131" s="29">
        <v>96</v>
      </c>
      <c r="H131" s="27">
        <f t="shared" si="12"/>
        <v>310</v>
      </c>
      <c r="I131" s="52">
        <f t="shared" si="13"/>
        <v>77.5</v>
      </c>
      <c r="J131" s="29">
        <v>98</v>
      </c>
      <c r="K131" s="29">
        <v>52</v>
      </c>
      <c r="L131" s="29">
        <v>52</v>
      </c>
      <c r="M131" s="29">
        <v>80</v>
      </c>
      <c r="N131" s="27">
        <f t="shared" si="14"/>
        <v>282</v>
      </c>
      <c r="O131" s="27">
        <f t="shared" si="15"/>
        <v>70.5</v>
      </c>
      <c r="P131" s="29">
        <v>98</v>
      </c>
      <c r="Q131" s="29">
        <v>83</v>
      </c>
      <c r="R131" s="29">
        <v>98</v>
      </c>
      <c r="S131" s="29">
        <v>97</v>
      </c>
      <c r="T131" s="27">
        <f t="shared" si="16"/>
        <v>376</v>
      </c>
      <c r="U131" s="27">
        <f t="shared" si="17"/>
        <v>94</v>
      </c>
      <c r="V131" s="29">
        <v>93</v>
      </c>
      <c r="W131" s="29">
        <v>59</v>
      </c>
      <c r="X131" s="29">
        <v>92</v>
      </c>
      <c r="Y131" s="29">
        <v>66</v>
      </c>
      <c r="Z131" s="27">
        <f t="shared" si="18"/>
        <v>310</v>
      </c>
      <c r="AA131" s="27">
        <f t="shared" si="19"/>
        <v>77.5</v>
      </c>
      <c r="AB131" s="29">
        <v>60</v>
      </c>
      <c r="AC131" s="29">
        <v>55</v>
      </c>
      <c r="AD131" s="29">
        <v>92</v>
      </c>
      <c r="AE131" s="29">
        <v>38</v>
      </c>
      <c r="AF131" s="27">
        <f t="shared" si="20"/>
        <v>245</v>
      </c>
      <c r="AG131" s="39">
        <f t="shared" si="21"/>
        <v>61.25</v>
      </c>
      <c r="AH131" s="32"/>
      <c r="AI131" s="52">
        <f t="shared" ref="AI131:AI194" si="22">AVERAGE(I132,O132,U132,AA132,AG132)</f>
        <v>65.7</v>
      </c>
      <c r="AJ131" s="28">
        <f>ROWS($C$4:C131)</f>
        <v>128</v>
      </c>
      <c r="AK131" s="28" t="str">
        <f>IF($AJ$1=Table5[[#This Row],[Column3]],AJ131,"")</f>
        <v/>
      </c>
      <c r="AL131" s="28" t="str">
        <f>IFERROR(SMALL($AK$2:$AK$903,ROWS($AK$4:AK131)),"")</f>
        <v/>
      </c>
    </row>
    <row r="132" spans="1:38" s="28" customFormat="1" ht="14.25">
      <c r="A132" s="36">
        <v>11102405</v>
      </c>
      <c r="B132" s="30" t="s">
        <v>266</v>
      </c>
      <c r="C132" s="31">
        <v>2</v>
      </c>
      <c r="D132" s="29">
        <v>49</v>
      </c>
      <c r="E132" s="29">
        <v>75</v>
      </c>
      <c r="F132" s="29">
        <v>54</v>
      </c>
      <c r="G132" s="29">
        <v>51</v>
      </c>
      <c r="H132" s="27">
        <f t="shared" si="12"/>
        <v>229</v>
      </c>
      <c r="I132" s="52">
        <f t="shared" si="13"/>
        <v>57.25</v>
      </c>
      <c r="J132" s="29">
        <v>71</v>
      </c>
      <c r="K132" s="29">
        <v>71</v>
      </c>
      <c r="L132" s="29">
        <v>73</v>
      </c>
      <c r="M132" s="29">
        <v>96</v>
      </c>
      <c r="N132" s="27">
        <f t="shared" si="14"/>
        <v>311</v>
      </c>
      <c r="O132" s="27">
        <f t="shared" si="15"/>
        <v>77.75</v>
      </c>
      <c r="P132" s="29">
        <v>49</v>
      </c>
      <c r="Q132" s="29">
        <v>86</v>
      </c>
      <c r="R132" s="29">
        <v>76</v>
      </c>
      <c r="S132" s="29">
        <v>74</v>
      </c>
      <c r="T132" s="27">
        <f t="shared" si="16"/>
        <v>285</v>
      </c>
      <c r="U132" s="27">
        <f t="shared" si="17"/>
        <v>71.25</v>
      </c>
      <c r="V132" s="29">
        <v>50</v>
      </c>
      <c r="W132" s="29">
        <v>48</v>
      </c>
      <c r="X132" s="29">
        <v>88</v>
      </c>
      <c r="Y132" s="29">
        <v>87</v>
      </c>
      <c r="Z132" s="27">
        <f t="shared" si="18"/>
        <v>273</v>
      </c>
      <c r="AA132" s="27">
        <f t="shared" si="19"/>
        <v>68.25</v>
      </c>
      <c r="AB132" s="29">
        <v>77</v>
      </c>
      <c r="AC132" s="29">
        <v>42</v>
      </c>
      <c r="AD132" s="29">
        <v>40</v>
      </c>
      <c r="AE132" s="29">
        <v>57</v>
      </c>
      <c r="AF132" s="27">
        <f t="shared" si="20"/>
        <v>216</v>
      </c>
      <c r="AG132" s="39">
        <f t="shared" si="21"/>
        <v>54</v>
      </c>
      <c r="AH132" s="32"/>
      <c r="AI132" s="52">
        <f t="shared" si="22"/>
        <v>63.9</v>
      </c>
      <c r="AJ132" s="28">
        <f>ROWS($C$4:C132)</f>
        <v>129</v>
      </c>
      <c r="AK132" s="28" t="str">
        <f>IF($AJ$1=Table5[[#This Row],[Column3]],AJ132,"")</f>
        <v/>
      </c>
      <c r="AL132" s="28" t="str">
        <f>IFERROR(SMALL($AK$2:$AK$903,ROWS($AK$4:AK132)),"")</f>
        <v/>
      </c>
    </row>
    <row r="133" spans="1:38" s="28" customFormat="1" ht="14.25">
      <c r="A133" s="36">
        <v>11107729</v>
      </c>
      <c r="B133" s="30" t="s">
        <v>268</v>
      </c>
      <c r="C133" s="31">
        <v>2</v>
      </c>
      <c r="D133" s="29">
        <v>75</v>
      </c>
      <c r="E133" s="29">
        <v>73</v>
      </c>
      <c r="F133" s="29">
        <v>69</v>
      </c>
      <c r="G133" s="29">
        <v>88</v>
      </c>
      <c r="H133" s="27">
        <f t="shared" ref="H133:H196" si="23">SUM(D133:G133)</f>
        <v>305</v>
      </c>
      <c r="I133" s="52">
        <f t="shared" ref="I133:I196" si="24">AVERAGE(D133:G133)</f>
        <v>76.25</v>
      </c>
      <c r="J133" s="29">
        <v>89</v>
      </c>
      <c r="K133" s="29">
        <v>86</v>
      </c>
      <c r="L133" s="29">
        <v>37</v>
      </c>
      <c r="M133" s="29">
        <v>65</v>
      </c>
      <c r="N133" s="27">
        <f t="shared" ref="N133:N196" si="25">SUM(J133:M133)</f>
        <v>277</v>
      </c>
      <c r="O133" s="27">
        <f t="shared" ref="O133:O196" si="26">AVERAGE(J133:M133)</f>
        <v>69.25</v>
      </c>
      <c r="P133" s="29">
        <v>74</v>
      </c>
      <c r="Q133" s="29">
        <v>83</v>
      </c>
      <c r="R133" s="29">
        <v>41</v>
      </c>
      <c r="S133" s="29">
        <v>43</v>
      </c>
      <c r="T133" s="27">
        <f t="shared" ref="T133:T196" si="27">SUM(P133:S133)</f>
        <v>241</v>
      </c>
      <c r="U133" s="27">
        <f t="shared" ref="U133:U196" si="28">AVERAGE(P133:S133)</f>
        <v>60.25</v>
      </c>
      <c r="V133" s="29">
        <v>41</v>
      </c>
      <c r="W133" s="29">
        <v>41</v>
      </c>
      <c r="X133" s="29">
        <v>76</v>
      </c>
      <c r="Y133" s="29">
        <v>41</v>
      </c>
      <c r="Z133" s="27">
        <f t="shared" ref="Z133:Z196" si="29">SUM(V133:Y133)</f>
        <v>199</v>
      </c>
      <c r="AA133" s="27">
        <f t="shared" ref="AA133:AA196" si="30">AVERAGE(V133:Y133)</f>
        <v>49.75</v>
      </c>
      <c r="AB133" s="29">
        <v>44</v>
      </c>
      <c r="AC133" s="29">
        <v>78</v>
      </c>
      <c r="AD133" s="29">
        <v>44</v>
      </c>
      <c r="AE133" s="29">
        <v>90</v>
      </c>
      <c r="AF133" s="27">
        <f t="shared" ref="AF133:AF196" si="31">SUM(AB133:AE133)</f>
        <v>256</v>
      </c>
      <c r="AG133" s="39">
        <f t="shared" ref="AG133:AG196" si="32">AVERAGE(AB133:AE133)</f>
        <v>64</v>
      </c>
      <c r="AH133" s="32"/>
      <c r="AI133" s="52">
        <f t="shared" si="22"/>
        <v>68.7</v>
      </c>
      <c r="AJ133" s="28">
        <f>ROWS($C$4:C133)</f>
        <v>130</v>
      </c>
      <c r="AK133" s="28" t="str">
        <f>IF($AJ$1=Table5[[#This Row],[Column3]],AJ133,"")</f>
        <v/>
      </c>
      <c r="AL133" s="28" t="str">
        <f>IFERROR(SMALL($AK$2:$AK$903,ROWS($AK$4:AK133)),"")</f>
        <v/>
      </c>
    </row>
    <row r="134" spans="1:38" s="28" customFormat="1" ht="14.25">
      <c r="A134" s="36">
        <v>11108816</v>
      </c>
      <c r="B134" s="30" t="s">
        <v>270</v>
      </c>
      <c r="C134" s="31">
        <v>2</v>
      </c>
      <c r="D134" s="29">
        <v>93</v>
      </c>
      <c r="E134" s="29">
        <v>56</v>
      </c>
      <c r="F134" s="29">
        <v>97</v>
      </c>
      <c r="G134" s="29">
        <v>89</v>
      </c>
      <c r="H134" s="27">
        <f t="shared" si="23"/>
        <v>335</v>
      </c>
      <c r="I134" s="52">
        <f t="shared" si="24"/>
        <v>83.75</v>
      </c>
      <c r="J134" s="29">
        <v>60</v>
      </c>
      <c r="K134" s="29">
        <v>50</v>
      </c>
      <c r="L134" s="29">
        <v>82</v>
      </c>
      <c r="M134" s="29">
        <v>77</v>
      </c>
      <c r="N134" s="27">
        <f t="shared" si="25"/>
        <v>269</v>
      </c>
      <c r="O134" s="27">
        <f t="shared" si="26"/>
        <v>67.25</v>
      </c>
      <c r="P134" s="29">
        <v>79</v>
      </c>
      <c r="Q134" s="29">
        <v>78</v>
      </c>
      <c r="R134" s="29">
        <v>71</v>
      </c>
      <c r="S134" s="29">
        <v>54</v>
      </c>
      <c r="T134" s="27">
        <f t="shared" si="27"/>
        <v>282</v>
      </c>
      <c r="U134" s="27">
        <f t="shared" si="28"/>
        <v>70.5</v>
      </c>
      <c r="V134" s="29">
        <v>50</v>
      </c>
      <c r="W134" s="29">
        <v>43</v>
      </c>
      <c r="X134" s="29">
        <v>56</v>
      </c>
      <c r="Y134" s="29">
        <v>39</v>
      </c>
      <c r="Z134" s="27">
        <f t="shared" si="29"/>
        <v>188</v>
      </c>
      <c r="AA134" s="27">
        <f t="shared" si="30"/>
        <v>47</v>
      </c>
      <c r="AB134" s="29">
        <v>55</v>
      </c>
      <c r="AC134" s="29">
        <v>86</v>
      </c>
      <c r="AD134" s="29">
        <v>78</v>
      </c>
      <c r="AE134" s="29">
        <v>81</v>
      </c>
      <c r="AF134" s="27">
        <f t="shared" si="31"/>
        <v>300</v>
      </c>
      <c r="AG134" s="39">
        <f t="shared" si="32"/>
        <v>75</v>
      </c>
      <c r="AH134" s="32"/>
      <c r="AI134" s="52">
        <f t="shared" si="22"/>
        <v>69.2</v>
      </c>
      <c r="AJ134" s="28">
        <f>ROWS($C$4:C134)</f>
        <v>131</v>
      </c>
      <c r="AK134" s="28" t="str">
        <f>IF($AJ$1=Table5[[#This Row],[Column3]],AJ134,"")</f>
        <v/>
      </c>
      <c r="AL134" s="28" t="str">
        <f>IFERROR(SMALL($AK$2:$AK$903,ROWS($AK$4:AK134)),"")</f>
        <v/>
      </c>
    </row>
    <row r="135" spans="1:38" s="28" customFormat="1" ht="14.25">
      <c r="A135" s="36">
        <v>11104851</v>
      </c>
      <c r="B135" s="30" t="s">
        <v>272</v>
      </c>
      <c r="C135" s="31">
        <v>2</v>
      </c>
      <c r="D135" s="29">
        <v>88</v>
      </c>
      <c r="E135" s="29">
        <v>88</v>
      </c>
      <c r="F135" s="29">
        <v>97</v>
      </c>
      <c r="G135" s="29">
        <v>65</v>
      </c>
      <c r="H135" s="27">
        <f t="shared" si="23"/>
        <v>338</v>
      </c>
      <c r="I135" s="52">
        <f t="shared" si="24"/>
        <v>84.5</v>
      </c>
      <c r="J135" s="29">
        <v>53</v>
      </c>
      <c r="K135" s="29">
        <v>45</v>
      </c>
      <c r="L135" s="29">
        <v>88</v>
      </c>
      <c r="M135" s="29">
        <v>85</v>
      </c>
      <c r="N135" s="27">
        <f t="shared" si="25"/>
        <v>271</v>
      </c>
      <c r="O135" s="27">
        <f t="shared" si="26"/>
        <v>67.75</v>
      </c>
      <c r="P135" s="29">
        <v>46</v>
      </c>
      <c r="Q135" s="29">
        <v>60</v>
      </c>
      <c r="R135" s="29">
        <v>81</v>
      </c>
      <c r="S135" s="29">
        <v>36</v>
      </c>
      <c r="T135" s="27">
        <f t="shared" si="27"/>
        <v>223</v>
      </c>
      <c r="U135" s="27">
        <f t="shared" si="28"/>
        <v>55.75</v>
      </c>
      <c r="V135" s="29">
        <v>82</v>
      </c>
      <c r="W135" s="29">
        <v>93</v>
      </c>
      <c r="X135" s="29">
        <v>47</v>
      </c>
      <c r="Y135" s="29">
        <v>65</v>
      </c>
      <c r="Z135" s="27">
        <f t="shared" si="29"/>
        <v>287</v>
      </c>
      <c r="AA135" s="27">
        <f t="shared" si="30"/>
        <v>71.75</v>
      </c>
      <c r="AB135" s="29">
        <v>42</v>
      </c>
      <c r="AC135" s="29">
        <v>60</v>
      </c>
      <c r="AD135" s="29">
        <v>76</v>
      </c>
      <c r="AE135" s="29">
        <v>87</v>
      </c>
      <c r="AF135" s="27">
        <f t="shared" si="31"/>
        <v>265</v>
      </c>
      <c r="AG135" s="39">
        <f t="shared" si="32"/>
        <v>66.25</v>
      </c>
      <c r="AH135" s="32"/>
      <c r="AI135" s="52">
        <f t="shared" si="22"/>
        <v>69.7</v>
      </c>
      <c r="AJ135" s="28">
        <f>ROWS($C$4:C135)</f>
        <v>132</v>
      </c>
      <c r="AK135" s="28" t="str">
        <f>IF($AJ$1=Table5[[#This Row],[Column3]],AJ135,"")</f>
        <v/>
      </c>
      <c r="AL135" s="28" t="str">
        <f>IFERROR(SMALL($AK$2:$AK$903,ROWS($AK$4:AK135)),"")</f>
        <v/>
      </c>
    </row>
    <row r="136" spans="1:38" s="28" customFormat="1" ht="14.25">
      <c r="A136" s="36">
        <v>11102194</v>
      </c>
      <c r="B136" s="30" t="s">
        <v>274</v>
      </c>
      <c r="C136" s="31">
        <v>2</v>
      </c>
      <c r="D136" s="29">
        <v>66</v>
      </c>
      <c r="E136" s="29">
        <v>86</v>
      </c>
      <c r="F136" s="29">
        <v>42</v>
      </c>
      <c r="G136" s="29">
        <v>49</v>
      </c>
      <c r="H136" s="27">
        <f t="shared" si="23"/>
        <v>243</v>
      </c>
      <c r="I136" s="52">
        <f t="shared" si="24"/>
        <v>60.75</v>
      </c>
      <c r="J136" s="29">
        <v>69</v>
      </c>
      <c r="K136" s="29">
        <v>85</v>
      </c>
      <c r="L136" s="29">
        <v>78</v>
      </c>
      <c r="M136" s="29">
        <v>93</v>
      </c>
      <c r="N136" s="27">
        <f t="shared" si="25"/>
        <v>325</v>
      </c>
      <c r="O136" s="27">
        <f t="shared" si="26"/>
        <v>81.25</v>
      </c>
      <c r="P136" s="29">
        <v>93</v>
      </c>
      <c r="Q136" s="29">
        <v>37</v>
      </c>
      <c r="R136" s="29">
        <v>97</v>
      </c>
      <c r="S136" s="29">
        <v>53</v>
      </c>
      <c r="T136" s="27">
        <f t="shared" si="27"/>
        <v>280</v>
      </c>
      <c r="U136" s="27">
        <f t="shared" si="28"/>
        <v>70</v>
      </c>
      <c r="V136" s="29">
        <v>92</v>
      </c>
      <c r="W136" s="29">
        <v>98</v>
      </c>
      <c r="X136" s="29">
        <v>84</v>
      </c>
      <c r="Y136" s="29">
        <v>42</v>
      </c>
      <c r="Z136" s="27">
        <f t="shared" si="29"/>
        <v>316</v>
      </c>
      <c r="AA136" s="27">
        <f t="shared" si="30"/>
        <v>79</v>
      </c>
      <c r="AB136" s="29">
        <v>46</v>
      </c>
      <c r="AC136" s="29">
        <v>87</v>
      </c>
      <c r="AD136" s="29">
        <v>50</v>
      </c>
      <c r="AE136" s="29">
        <v>47</v>
      </c>
      <c r="AF136" s="27">
        <f t="shared" si="31"/>
        <v>230</v>
      </c>
      <c r="AG136" s="39">
        <f t="shared" si="32"/>
        <v>57.5</v>
      </c>
      <c r="AH136" s="32"/>
      <c r="AI136" s="52">
        <f t="shared" si="22"/>
        <v>71.400000000000006</v>
      </c>
      <c r="AJ136" s="28">
        <f>ROWS($C$4:C136)</f>
        <v>133</v>
      </c>
      <c r="AK136" s="28" t="str">
        <f>IF($AJ$1=Table5[[#This Row],[Column3]],AJ136,"")</f>
        <v/>
      </c>
      <c r="AL136" s="28" t="str">
        <f>IFERROR(SMALL($AK$2:$AK$903,ROWS($AK$4:AK136)),"")</f>
        <v/>
      </c>
    </row>
    <row r="137" spans="1:38" s="28" customFormat="1" ht="14.25">
      <c r="A137" s="36">
        <v>11105119</v>
      </c>
      <c r="B137" s="30" t="s">
        <v>276</v>
      </c>
      <c r="C137" s="31">
        <v>2</v>
      </c>
      <c r="D137" s="29">
        <v>99</v>
      </c>
      <c r="E137" s="29">
        <v>63</v>
      </c>
      <c r="F137" s="29">
        <v>52</v>
      </c>
      <c r="G137" s="29">
        <v>79</v>
      </c>
      <c r="H137" s="27">
        <f t="shared" si="23"/>
        <v>293</v>
      </c>
      <c r="I137" s="52">
        <f t="shared" si="24"/>
        <v>73.25</v>
      </c>
      <c r="J137" s="29">
        <v>61</v>
      </c>
      <c r="K137" s="29">
        <v>37</v>
      </c>
      <c r="L137" s="29">
        <v>62</v>
      </c>
      <c r="M137" s="29">
        <v>67</v>
      </c>
      <c r="N137" s="27">
        <f t="shared" si="25"/>
        <v>227</v>
      </c>
      <c r="O137" s="27">
        <f t="shared" si="26"/>
        <v>56.75</v>
      </c>
      <c r="P137" s="29">
        <v>88</v>
      </c>
      <c r="Q137" s="29">
        <v>96</v>
      </c>
      <c r="R137" s="29">
        <v>95</v>
      </c>
      <c r="S137" s="29">
        <v>70</v>
      </c>
      <c r="T137" s="27">
        <f t="shared" si="27"/>
        <v>349</v>
      </c>
      <c r="U137" s="27">
        <f t="shared" si="28"/>
        <v>87.25</v>
      </c>
      <c r="V137" s="29">
        <v>73</v>
      </c>
      <c r="W137" s="29">
        <v>57</v>
      </c>
      <c r="X137" s="29">
        <v>44</v>
      </c>
      <c r="Y137" s="29">
        <v>85</v>
      </c>
      <c r="Z137" s="27">
        <f t="shared" si="29"/>
        <v>259</v>
      </c>
      <c r="AA137" s="27">
        <f t="shared" si="30"/>
        <v>64.75</v>
      </c>
      <c r="AB137" s="29">
        <v>88</v>
      </c>
      <c r="AC137" s="29">
        <v>69</v>
      </c>
      <c r="AD137" s="29">
        <v>71</v>
      </c>
      <c r="AE137" s="29">
        <v>72</v>
      </c>
      <c r="AF137" s="27">
        <f t="shared" si="31"/>
        <v>300</v>
      </c>
      <c r="AG137" s="39">
        <f t="shared" si="32"/>
        <v>75</v>
      </c>
      <c r="AH137" s="32"/>
      <c r="AI137" s="52">
        <f t="shared" si="22"/>
        <v>72.8</v>
      </c>
      <c r="AJ137" s="28">
        <f>ROWS($C$4:C137)</f>
        <v>134</v>
      </c>
      <c r="AK137" s="28" t="str">
        <f>IF($AJ$1=Table5[[#This Row],[Column3]],AJ137,"")</f>
        <v/>
      </c>
      <c r="AL137" s="28" t="str">
        <f>IFERROR(SMALL($AK$2:$AK$903,ROWS($AK$4:AK137)),"")</f>
        <v/>
      </c>
    </row>
    <row r="138" spans="1:38" s="28" customFormat="1" ht="14.25">
      <c r="A138" s="36">
        <v>11103219</v>
      </c>
      <c r="B138" s="30" t="s">
        <v>278</v>
      </c>
      <c r="C138" s="31">
        <v>2</v>
      </c>
      <c r="D138" s="29">
        <v>81</v>
      </c>
      <c r="E138" s="29">
        <v>64</v>
      </c>
      <c r="F138" s="29">
        <v>83</v>
      </c>
      <c r="G138" s="29">
        <v>97</v>
      </c>
      <c r="H138" s="27">
        <f t="shared" si="23"/>
        <v>325</v>
      </c>
      <c r="I138" s="52">
        <f t="shared" si="24"/>
        <v>81.25</v>
      </c>
      <c r="J138" s="29">
        <v>74</v>
      </c>
      <c r="K138" s="29">
        <v>75</v>
      </c>
      <c r="L138" s="29">
        <v>65</v>
      </c>
      <c r="M138" s="29">
        <v>63</v>
      </c>
      <c r="N138" s="27">
        <f t="shared" si="25"/>
        <v>277</v>
      </c>
      <c r="O138" s="27">
        <f t="shared" si="26"/>
        <v>69.25</v>
      </c>
      <c r="P138" s="29">
        <v>36</v>
      </c>
      <c r="Q138" s="29">
        <v>36</v>
      </c>
      <c r="R138" s="29">
        <v>64</v>
      </c>
      <c r="S138" s="29">
        <v>92</v>
      </c>
      <c r="T138" s="27">
        <f t="shared" si="27"/>
        <v>228</v>
      </c>
      <c r="U138" s="27">
        <f t="shared" si="28"/>
        <v>57</v>
      </c>
      <c r="V138" s="29">
        <v>99</v>
      </c>
      <c r="W138" s="29">
        <v>79</v>
      </c>
      <c r="X138" s="29">
        <v>77</v>
      </c>
      <c r="Y138" s="29">
        <v>97</v>
      </c>
      <c r="Z138" s="27">
        <f t="shared" si="29"/>
        <v>352</v>
      </c>
      <c r="AA138" s="27">
        <f t="shared" si="30"/>
        <v>88</v>
      </c>
      <c r="AB138" s="29">
        <v>39</v>
      </c>
      <c r="AC138" s="29">
        <v>65</v>
      </c>
      <c r="AD138" s="29">
        <v>91</v>
      </c>
      <c r="AE138" s="29">
        <v>79</v>
      </c>
      <c r="AF138" s="27">
        <f t="shared" si="31"/>
        <v>274</v>
      </c>
      <c r="AG138" s="39">
        <f t="shared" si="32"/>
        <v>68.5</v>
      </c>
      <c r="AH138" s="32"/>
      <c r="AI138" s="52">
        <f t="shared" si="22"/>
        <v>67.3</v>
      </c>
      <c r="AJ138" s="28">
        <f>ROWS($C$4:C138)</f>
        <v>135</v>
      </c>
      <c r="AK138" s="28" t="str">
        <f>IF($AJ$1=Table5[[#This Row],[Column3]],AJ138,"")</f>
        <v/>
      </c>
      <c r="AL138" s="28" t="str">
        <f>IFERROR(SMALL($AK$2:$AK$903,ROWS($AK$4:AK138)),"")</f>
        <v/>
      </c>
    </row>
    <row r="139" spans="1:38" s="28" customFormat="1" ht="14.25">
      <c r="A139" s="36">
        <v>11107470</v>
      </c>
      <c r="B139" s="30" t="s">
        <v>280</v>
      </c>
      <c r="C139" s="31">
        <v>2</v>
      </c>
      <c r="D139" s="29">
        <v>78</v>
      </c>
      <c r="E139" s="29">
        <v>37</v>
      </c>
      <c r="F139" s="29">
        <v>83</v>
      </c>
      <c r="G139" s="29">
        <v>58</v>
      </c>
      <c r="H139" s="27">
        <f t="shared" si="23"/>
        <v>256</v>
      </c>
      <c r="I139" s="52">
        <f t="shared" si="24"/>
        <v>64</v>
      </c>
      <c r="J139" s="29">
        <v>65</v>
      </c>
      <c r="K139" s="29">
        <v>50</v>
      </c>
      <c r="L139" s="29">
        <v>85</v>
      </c>
      <c r="M139" s="29">
        <v>59</v>
      </c>
      <c r="N139" s="27">
        <f t="shared" si="25"/>
        <v>259</v>
      </c>
      <c r="O139" s="27">
        <f t="shared" si="26"/>
        <v>64.75</v>
      </c>
      <c r="P139" s="29">
        <v>40</v>
      </c>
      <c r="Q139" s="29">
        <v>91</v>
      </c>
      <c r="R139" s="29">
        <v>75</v>
      </c>
      <c r="S139" s="29">
        <v>83</v>
      </c>
      <c r="T139" s="27">
        <f t="shared" si="27"/>
        <v>289</v>
      </c>
      <c r="U139" s="27">
        <f t="shared" si="28"/>
        <v>72.25</v>
      </c>
      <c r="V139" s="29">
        <v>66</v>
      </c>
      <c r="W139" s="29">
        <v>67</v>
      </c>
      <c r="X139" s="29">
        <v>72</v>
      </c>
      <c r="Y139" s="29">
        <v>61</v>
      </c>
      <c r="Z139" s="27">
        <f t="shared" si="29"/>
        <v>266</v>
      </c>
      <c r="AA139" s="27">
        <f t="shared" si="30"/>
        <v>66.5</v>
      </c>
      <c r="AB139" s="29">
        <v>61</v>
      </c>
      <c r="AC139" s="29">
        <v>47</v>
      </c>
      <c r="AD139" s="29">
        <v>84</v>
      </c>
      <c r="AE139" s="29">
        <v>84</v>
      </c>
      <c r="AF139" s="27">
        <f t="shared" si="31"/>
        <v>276</v>
      </c>
      <c r="AG139" s="39">
        <f t="shared" si="32"/>
        <v>69</v>
      </c>
      <c r="AH139" s="32"/>
      <c r="AI139" s="52">
        <f t="shared" si="22"/>
        <v>73.900000000000006</v>
      </c>
      <c r="AJ139" s="28">
        <f>ROWS($C$4:C139)</f>
        <v>136</v>
      </c>
      <c r="AK139" s="28" t="str">
        <f>IF($AJ$1=Table5[[#This Row],[Column3]],AJ139,"")</f>
        <v/>
      </c>
      <c r="AL139" s="28" t="str">
        <f>IFERROR(SMALL($AK$2:$AK$903,ROWS($AK$4:AK139)),"")</f>
        <v/>
      </c>
    </row>
    <row r="140" spans="1:38" s="28" customFormat="1" ht="14.25">
      <c r="A140" s="36">
        <v>11100225</v>
      </c>
      <c r="B140" s="30" t="s">
        <v>282</v>
      </c>
      <c r="C140" s="31">
        <v>2</v>
      </c>
      <c r="D140" s="29">
        <v>58</v>
      </c>
      <c r="E140" s="29">
        <v>45</v>
      </c>
      <c r="F140" s="29">
        <v>69</v>
      </c>
      <c r="G140" s="29">
        <v>88</v>
      </c>
      <c r="H140" s="27">
        <f t="shared" si="23"/>
        <v>260</v>
      </c>
      <c r="I140" s="52">
        <f t="shared" si="24"/>
        <v>65</v>
      </c>
      <c r="J140" s="29">
        <v>67</v>
      </c>
      <c r="K140" s="29">
        <v>85</v>
      </c>
      <c r="L140" s="29">
        <v>92</v>
      </c>
      <c r="M140" s="29">
        <v>59</v>
      </c>
      <c r="N140" s="27">
        <f t="shared" si="25"/>
        <v>303</v>
      </c>
      <c r="O140" s="27">
        <f t="shared" si="26"/>
        <v>75.75</v>
      </c>
      <c r="P140" s="29">
        <v>35</v>
      </c>
      <c r="Q140" s="29">
        <v>84</v>
      </c>
      <c r="R140" s="29">
        <v>81</v>
      </c>
      <c r="S140" s="29">
        <v>97</v>
      </c>
      <c r="T140" s="27">
        <f t="shared" si="27"/>
        <v>297</v>
      </c>
      <c r="U140" s="27">
        <f t="shared" si="28"/>
        <v>74.25</v>
      </c>
      <c r="V140" s="29">
        <v>48</v>
      </c>
      <c r="W140" s="29">
        <v>87</v>
      </c>
      <c r="X140" s="29">
        <v>61</v>
      </c>
      <c r="Y140" s="29">
        <v>90</v>
      </c>
      <c r="Z140" s="27">
        <f t="shared" si="29"/>
        <v>286</v>
      </c>
      <c r="AA140" s="27">
        <f t="shared" si="30"/>
        <v>71.5</v>
      </c>
      <c r="AB140" s="29">
        <v>97</v>
      </c>
      <c r="AC140" s="29">
        <v>42</v>
      </c>
      <c r="AD140" s="29">
        <v>96</v>
      </c>
      <c r="AE140" s="29">
        <v>97</v>
      </c>
      <c r="AF140" s="27">
        <f t="shared" si="31"/>
        <v>332</v>
      </c>
      <c r="AG140" s="39">
        <f t="shared" si="32"/>
        <v>83</v>
      </c>
      <c r="AH140" s="32"/>
      <c r="AI140" s="52">
        <f t="shared" si="22"/>
        <v>65.900000000000006</v>
      </c>
      <c r="AJ140" s="28">
        <f>ROWS($C$4:C140)</f>
        <v>137</v>
      </c>
      <c r="AK140" s="28" t="str">
        <f>IF($AJ$1=Table5[[#This Row],[Column3]],AJ140,"")</f>
        <v/>
      </c>
      <c r="AL140" s="28" t="str">
        <f>IFERROR(SMALL($AK$2:$AK$903,ROWS($AK$4:AK140)),"")</f>
        <v/>
      </c>
    </row>
    <row r="141" spans="1:38" s="28" customFormat="1" ht="14.25">
      <c r="A141" s="36">
        <v>11100332</v>
      </c>
      <c r="B141" s="30" t="s">
        <v>284</v>
      </c>
      <c r="C141" s="31">
        <v>2</v>
      </c>
      <c r="D141" s="29">
        <v>56</v>
      </c>
      <c r="E141" s="29">
        <v>48</v>
      </c>
      <c r="F141" s="29">
        <v>83</v>
      </c>
      <c r="G141" s="29">
        <v>52</v>
      </c>
      <c r="H141" s="27">
        <f t="shared" si="23"/>
        <v>239</v>
      </c>
      <c r="I141" s="52">
        <f t="shared" si="24"/>
        <v>59.75</v>
      </c>
      <c r="J141" s="29">
        <v>79</v>
      </c>
      <c r="K141" s="29">
        <v>42</v>
      </c>
      <c r="L141" s="29">
        <v>46</v>
      </c>
      <c r="M141" s="29">
        <v>90</v>
      </c>
      <c r="N141" s="27">
        <f t="shared" si="25"/>
        <v>257</v>
      </c>
      <c r="O141" s="27">
        <f t="shared" si="26"/>
        <v>64.25</v>
      </c>
      <c r="P141" s="29">
        <v>88</v>
      </c>
      <c r="Q141" s="29">
        <v>92</v>
      </c>
      <c r="R141" s="29">
        <v>74</v>
      </c>
      <c r="S141" s="29">
        <v>39</v>
      </c>
      <c r="T141" s="27">
        <f t="shared" si="27"/>
        <v>293</v>
      </c>
      <c r="U141" s="27">
        <f t="shared" si="28"/>
        <v>73.25</v>
      </c>
      <c r="V141" s="29">
        <v>47</v>
      </c>
      <c r="W141" s="29">
        <v>35</v>
      </c>
      <c r="X141" s="29">
        <v>41</v>
      </c>
      <c r="Y141" s="29">
        <v>86</v>
      </c>
      <c r="Z141" s="27">
        <f t="shared" si="29"/>
        <v>209</v>
      </c>
      <c r="AA141" s="27">
        <f t="shared" si="30"/>
        <v>52.25</v>
      </c>
      <c r="AB141" s="29">
        <v>80</v>
      </c>
      <c r="AC141" s="29">
        <v>83</v>
      </c>
      <c r="AD141" s="29">
        <v>62</v>
      </c>
      <c r="AE141" s="29">
        <v>95</v>
      </c>
      <c r="AF141" s="27">
        <f t="shared" si="31"/>
        <v>320</v>
      </c>
      <c r="AG141" s="39">
        <f t="shared" si="32"/>
        <v>80</v>
      </c>
      <c r="AH141" s="32"/>
      <c r="AI141" s="52">
        <f t="shared" si="22"/>
        <v>66.2</v>
      </c>
      <c r="AJ141" s="28">
        <f>ROWS($C$4:C141)</f>
        <v>138</v>
      </c>
      <c r="AK141" s="28" t="str">
        <f>IF($AJ$1=Table5[[#This Row],[Column3]],AJ141,"")</f>
        <v/>
      </c>
      <c r="AL141" s="28" t="str">
        <f>IFERROR(SMALL($AK$2:$AK$903,ROWS($AK$4:AK141)),"")</f>
        <v/>
      </c>
    </row>
    <row r="142" spans="1:38" s="28" customFormat="1" ht="14.25">
      <c r="A142" s="36">
        <v>11100216</v>
      </c>
      <c r="B142" s="30" t="s">
        <v>163</v>
      </c>
      <c r="C142" s="31">
        <v>2</v>
      </c>
      <c r="D142" s="29">
        <v>45</v>
      </c>
      <c r="E142" s="29">
        <v>78</v>
      </c>
      <c r="F142" s="29">
        <v>42</v>
      </c>
      <c r="G142" s="29">
        <v>61</v>
      </c>
      <c r="H142" s="27">
        <f t="shared" si="23"/>
        <v>226</v>
      </c>
      <c r="I142" s="52">
        <f t="shared" si="24"/>
        <v>56.5</v>
      </c>
      <c r="J142" s="29">
        <v>87</v>
      </c>
      <c r="K142" s="29">
        <v>71</v>
      </c>
      <c r="L142" s="29">
        <v>35</v>
      </c>
      <c r="M142" s="29">
        <v>95</v>
      </c>
      <c r="N142" s="27">
        <f t="shared" si="25"/>
        <v>288</v>
      </c>
      <c r="O142" s="27">
        <f t="shared" si="26"/>
        <v>72</v>
      </c>
      <c r="P142" s="29">
        <v>76</v>
      </c>
      <c r="Q142" s="29">
        <v>53</v>
      </c>
      <c r="R142" s="29">
        <v>69</v>
      </c>
      <c r="S142" s="29">
        <v>89</v>
      </c>
      <c r="T142" s="27">
        <f t="shared" si="27"/>
        <v>287</v>
      </c>
      <c r="U142" s="27">
        <f t="shared" si="28"/>
        <v>71.75</v>
      </c>
      <c r="V142" s="29">
        <v>54</v>
      </c>
      <c r="W142" s="29">
        <v>94</v>
      </c>
      <c r="X142" s="29">
        <v>43</v>
      </c>
      <c r="Y142" s="29">
        <v>58</v>
      </c>
      <c r="Z142" s="27">
        <f t="shared" si="29"/>
        <v>249</v>
      </c>
      <c r="AA142" s="27">
        <f t="shared" si="30"/>
        <v>62.25</v>
      </c>
      <c r="AB142" s="29">
        <v>49</v>
      </c>
      <c r="AC142" s="29">
        <v>82</v>
      </c>
      <c r="AD142" s="29">
        <v>98</v>
      </c>
      <c r="AE142" s="29">
        <v>45</v>
      </c>
      <c r="AF142" s="27">
        <f t="shared" si="31"/>
        <v>274</v>
      </c>
      <c r="AG142" s="39">
        <f t="shared" si="32"/>
        <v>68.5</v>
      </c>
      <c r="AH142" s="32"/>
      <c r="AI142" s="52">
        <f t="shared" si="22"/>
        <v>68.05</v>
      </c>
      <c r="AJ142" s="28">
        <f>ROWS($C$4:C142)</f>
        <v>139</v>
      </c>
      <c r="AK142" s="28" t="str">
        <f>IF($AJ$1=Table5[[#This Row],[Column3]],AJ142,"")</f>
        <v/>
      </c>
      <c r="AL142" s="28" t="str">
        <f>IFERROR(SMALL($AK$2:$AK$903,ROWS($AK$4:AK142)),"")</f>
        <v/>
      </c>
    </row>
    <row r="143" spans="1:38" s="28" customFormat="1" ht="14.25">
      <c r="A143" s="36">
        <v>11107798</v>
      </c>
      <c r="B143" s="30" t="s">
        <v>287</v>
      </c>
      <c r="C143" s="31">
        <v>2</v>
      </c>
      <c r="D143" s="29">
        <v>65</v>
      </c>
      <c r="E143" s="29">
        <v>76</v>
      </c>
      <c r="F143" s="29">
        <v>53</v>
      </c>
      <c r="G143" s="29">
        <v>65</v>
      </c>
      <c r="H143" s="27">
        <f t="shared" si="23"/>
        <v>259</v>
      </c>
      <c r="I143" s="52">
        <f t="shared" si="24"/>
        <v>64.75</v>
      </c>
      <c r="J143" s="29">
        <v>75</v>
      </c>
      <c r="K143" s="29">
        <v>54</v>
      </c>
      <c r="L143" s="29">
        <v>68</v>
      </c>
      <c r="M143" s="29">
        <v>63</v>
      </c>
      <c r="N143" s="27">
        <f t="shared" si="25"/>
        <v>260</v>
      </c>
      <c r="O143" s="27">
        <f t="shared" si="26"/>
        <v>65</v>
      </c>
      <c r="P143" s="29">
        <v>61</v>
      </c>
      <c r="Q143" s="29">
        <v>60</v>
      </c>
      <c r="R143" s="29">
        <v>57</v>
      </c>
      <c r="S143" s="29">
        <v>98</v>
      </c>
      <c r="T143" s="27">
        <f t="shared" si="27"/>
        <v>276</v>
      </c>
      <c r="U143" s="27">
        <f t="shared" si="28"/>
        <v>69</v>
      </c>
      <c r="V143" s="29">
        <v>90</v>
      </c>
      <c r="W143" s="29">
        <v>67</v>
      </c>
      <c r="X143" s="29">
        <v>71</v>
      </c>
      <c r="Y143" s="29">
        <v>56</v>
      </c>
      <c r="Z143" s="27">
        <f t="shared" si="29"/>
        <v>284</v>
      </c>
      <c r="AA143" s="27">
        <f t="shared" si="30"/>
        <v>71</v>
      </c>
      <c r="AB143" s="29">
        <v>99</v>
      </c>
      <c r="AC143" s="29">
        <v>38</v>
      </c>
      <c r="AD143" s="29">
        <v>99</v>
      </c>
      <c r="AE143" s="29">
        <v>46</v>
      </c>
      <c r="AF143" s="27">
        <f t="shared" si="31"/>
        <v>282</v>
      </c>
      <c r="AG143" s="39">
        <f t="shared" si="32"/>
        <v>70.5</v>
      </c>
      <c r="AH143" s="32"/>
      <c r="AI143" s="52">
        <f t="shared" si="22"/>
        <v>65.8</v>
      </c>
      <c r="AJ143" s="28">
        <f>ROWS($C$4:C143)</f>
        <v>140</v>
      </c>
      <c r="AK143" s="28" t="str">
        <f>IF($AJ$1=Table5[[#This Row],[Column3]],AJ143,"")</f>
        <v/>
      </c>
      <c r="AL143" s="28" t="str">
        <f>IFERROR(SMALL($AK$2:$AK$903,ROWS($AK$4:AK143)),"")</f>
        <v/>
      </c>
    </row>
    <row r="144" spans="1:38" s="28" customFormat="1" ht="14.25">
      <c r="A144" s="36">
        <v>11100134</v>
      </c>
      <c r="B144" s="30" t="s">
        <v>289</v>
      </c>
      <c r="C144" s="31">
        <v>2</v>
      </c>
      <c r="D144" s="29">
        <v>45</v>
      </c>
      <c r="E144" s="29">
        <v>90</v>
      </c>
      <c r="F144" s="29">
        <v>92</v>
      </c>
      <c r="G144" s="29">
        <v>46</v>
      </c>
      <c r="H144" s="27">
        <f t="shared" si="23"/>
        <v>273</v>
      </c>
      <c r="I144" s="52">
        <f t="shared" si="24"/>
        <v>68.25</v>
      </c>
      <c r="J144" s="29">
        <v>38</v>
      </c>
      <c r="K144" s="29">
        <v>41</v>
      </c>
      <c r="L144" s="29">
        <v>46</v>
      </c>
      <c r="M144" s="29">
        <v>82</v>
      </c>
      <c r="N144" s="27">
        <f t="shared" si="25"/>
        <v>207</v>
      </c>
      <c r="O144" s="27">
        <f t="shared" si="26"/>
        <v>51.75</v>
      </c>
      <c r="P144" s="29">
        <v>94</v>
      </c>
      <c r="Q144" s="29">
        <v>36</v>
      </c>
      <c r="R144" s="29">
        <v>69</v>
      </c>
      <c r="S144" s="29">
        <v>92</v>
      </c>
      <c r="T144" s="27">
        <f t="shared" si="27"/>
        <v>291</v>
      </c>
      <c r="U144" s="27">
        <f t="shared" si="28"/>
        <v>72.75</v>
      </c>
      <c r="V144" s="29">
        <v>54</v>
      </c>
      <c r="W144" s="29">
        <v>53</v>
      </c>
      <c r="X144" s="29">
        <v>89</v>
      </c>
      <c r="Y144" s="29">
        <v>83</v>
      </c>
      <c r="Z144" s="27">
        <f t="shared" si="29"/>
        <v>279</v>
      </c>
      <c r="AA144" s="27">
        <f t="shared" si="30"/>
        <v>69.75</v>
      </c>
      <c r="AB144" s="29">
        <v>72</v>
      </c>
      <c r="AC144" s="29">
        <v>79</v>
      </c>
      <c r="AD144" s="29">
        <v>70</v>
      </c>
      <c r="AE144" s="29">
        <v>45</v>
      </c>
      <c r="AF144" s="27">
        <f t="shared" si="31"/>
        <v>266</v>
      </c>
      <c r="AG144" s="39">
        <f t="shared" si="32"/>
        <v>66.5</v>
      </c>
      <c r="AH144" s="32"/>
      <c r="AI144" s="52">
        <f t="shared" si="22"/>
        <v>71.349999999999994</v>
      </c>
      <c r="AJ144" s="28">
        <f>ROWS($C$4:C144)</f>
        <v>141</v>
      </c>
      <c r="AK144" s="28" t="str">
        <f>IF($AJ$1=Table5[[#This Row],[Column3]],AJ144,"")</f>
        <v/>
      </c>
      <c r="AL144" s="28" t="str">
        <f>IFERROR(SMALL($AK$2:$AK$903,ROWS($AK$4:AK144)),"")</f>
        <v/>
      </c>
    </row>
    <row r="145" spans="1:38" s="28" customFormat="1" ht="14.25">
      <c r="A145" s="36">
        <v>11104484</v>
      </c>
      <c r="B145" s="30" t="s">
        <v>291</v>
      </c>
      <c r="C145" s="31">
        <v>2</v>
      </c>
      <c r="D145" s="29">
        <v>88</v>
      </c>
      <c r="E145" s="29">
        <v>82</v>
      </c>
      <c r="F145" s="29">
        <v>79</v>
      </c>
      <c r="G145" s="29">
        <v>95</v>
      </c>
      <c r="H145" s="27">
        <f t="shared" si="23"/>
        <v>344</v>
      </c>
      <c r="I145" s="52">
        <f t="shared" si="24"/>
        <v>86</v>
      </c>
      <c r="J145" s="29">
        <v>65</v>
      </c>
      <c r="K145" s="29">
        <v>57</v>
      </c>
      <c r="L145" s="29">
        <v>49</v>
      </c>
      <c r="M145" s="29">
        <v>79</v>
      </c>
      <c r="N145" s="27">
        <f t="shared" si="25"/>
        <v>250</v>
      </c>
      <c r="O145" s="27">
        <f t="shared" si="26"/>
        <v>62.5</v>
      </c>
      <c r="P145" s="29">
        <v>44</v>
      </c>
      <c r="Q145" s="29">
        <v>74</v>
      </c>
      <c r="R145" s="29">
        <v>62</v>
      </c>
      <c r="S145" s="29">
        <v>66</v>
      </c>
      <c r="T145" s="27">
        <f t="shared" si="27"/>
        <v>246</v>
      </c>
      <c r="U145" s="27">
        <f t="shared" si="28"/>
        <v>61.5</v>
      </c>
      <c r="V145" s="29">
        <v>55</v>
      </c>
      <c r="W145" s="29">
        <v>83</v>
      </c>
      <c r="X145" s="29">
        <v>89</v>
      </c>
      <c r="Y145" s="29">
        <v>78</v>
      </c>
      <c r="Z145" s="27">
        <f t="shared" si="29"/>
        <v>305</v>
      </c>
      <c r="AA145" s="27">
        <f t="shared" si="30"/>
        <v>76.25</v>
      </c>
      <c r="AB145" s="29">
        <v>94</v>
      </c>
      <c r="AC145" s="29">
        <v>35</v>
      </c>
      <c r="AD145" s="29">
        <v>82</v>
      </c>
      <c r="AE145" s="29">
        <v>71</v>
      </c>
      <c r="AF145" s="27">
        <f t="shared" si="31"/>
        <v>282</v>
      </c>
      <c r="AG145" s="39">
        <f t="shared" si="32"/>
        <v>70.5</v>
      </c>
      <c r="AH145" s="32"/>
      <c r="AI145" s="52">
        <f t="shared" si="22"/>
        <v>63.45</v>
      </c>
      <c r="AJ145" s="28">
        <f>ROWS($C$4:C145)</f>
        <v>142</v>
      </c>
      <c r="AK145" s="28" t="str">
        <f>IF($AJ$1=Table5[[#This Row],[Column3]],AJ145,"")</f>
        <v/>
      </c>
      <c r="AL145" s="28" t="str">
        <f>IFERROR(SMALL($AK$2:$AK$903,ROWS($AK$4:AK145)),"")</f>
        <v/>
      </c>
    </row>
    <row r="146" spans="1:38" s="28" customFormat="1" ht="14.25">
      <c r="A146" s="36">
        <v>11100448</v>
      </c>
      <c r="B146" s="30" t="s">
        <v>293</v>
      </c>
      <c r="C146" s="31">
        <v>2</v>
      </c>
      <c r="D146" s="29">
        <v>50</v>
      </c>
      <c r="E146" s="29">
        <v>56</v>
      </c>
      <c r="F146" s="29">
        <v>74</v>
      </c>
      <c r="G146" s="29">
        <v>45</v>
      </c>
      <c r="H146" s="27">
        <f t="shared" si="23"/>
        <v>225</v>
      </c>
      <c r="I146" s="52">
        <f t="shared" si="24"/>
        <v>56.25</v>
      </c>
      <c r="J146" s="29">
        <v>96</v>
      </c>
      <c r="K146" s="29">
        <v>70</v>
      </c>
      <c r="L146" s="29">
        <v>47</v>
      </c>
      <c r="M146" s="29">
        <v>40</v>
      </c>
      <c r="N146" s="27">
        <f t="shared" si="25"/>
        <v>253</v>
      </c>
      <c r="O146" s="27">
        <f t="shared" si="26"/>
        <v>63.25</v>
      </c>
      <c r="P146" s="29">
        <v>40</v>
      </c>
      <c r="Q146" s="29">
        <v>82</v>
      </c>
      <c r="R146" s="29">
        <v>95</v>
      </c>
      <c r="S146" s="29">
        <v>94</v>
      </c>
      <c r="T146" s="27">
        <f t="shared" si="27"/>
        <v>311</v>
      </c>
      <c r="U146" s="27">
        <f t="shared" si="28"/>
        <v>77.75</v>
      </c>
      <c r="V146" s="29">
        <v>63</v>
      </c>
      <c r="W146" s="29">
        <v>78</v>
      </c>
      <c r="X146" s="29">
        <v>99</v>
      </c>
      <c r="Y146" s="29">
        <v>41</v>
      </c>
      <c r="Z146" s="27">
        <f t="shared" si="29"/>
        <v>281</v>
      </c>
      <c r="AA146" s="27">
        <f t="shared" si="30"/>
        <v>70.25</v>
      </c>
      <c r="AB146" s="29">
        <v>44</v>
      </c>
      <c r="AC146" s="29">
        <v>62</v>
      </c>
      <c r="AD146" s="29">
        <v>46</v>
      </c>
      <c r="AE146" s="29">
        <v>47</v>
      </c>
      <c r="AF146" s="27">
        <f t="shared" si="31"/>
        <v>199</v>
      </c>
      <c r="AG146" s="39">
        <f t="shared" si="32"/>
        <v>49.75</v>
      </c>
      <c r="AH146" s="32"/>
      <c r="AI146" s="52">
        <f t="shared" si="22"/>
        <v>65.900000000000006</v>
      </c>
      <c r="AJ146" s="28">
        <f>ROWS($C$4:C146)</f>
        <v>143</v>
      </c>
      <c r="AK146" s="28" t="str">
        <f>IF($AJ$1=Table5[[#This Row],[Column3]],AJ146,"")</f>
        <v/>
      </c>
      <c r="AL146" s="28" t="str">
        <f>IFERROR(SMALL($AK$2:$AK$903,ROWS($AK$4:AK146)),"")</f>
        <v/>
      </c>
    </row>
    <row r="147" spans="1:38" s="28" customFormat="1" ht="14.25">
      <c r="A147" s="36">
        <v>11107413</v>
      </c>
      <c r="B147" s="30" t="s">
        <v>295</v>
      </c>
      <c r="C147" s="31">
        <v>2</v>
      </c>
      <c r="D147" s="29">
        <v>64</v>
      </c>
      <c r="E147" s="29">
        <v>47</v>
      </c>
      <c r="F147" s="29">
        <v>58</v>
      </c>
      <c r="G147" s="29">
        <v>57</v>
      </c>
      <c r="H147" s="27">
        <f t="shared" si="23"/>
        <v>226</v>
      </c>
      <c r="I147" s="52">
        <f t="shared" si="24"/>
        <v>56.5</v>
      </c>
      <c r="J147" s="29">
        <v>88</v>
      </c>
      <c r="K147" s="29">
        <v>89</v>
      </c>
      <c r="L147" s="29">
        <v>88</v>
      </c>
      <c r="M147" s="29">
        <v>92</v>
      </c>
      <c r="N147" s="27">
        <f t="shared" si="25"/>
        <v>357</v>
      </c>
      <c r="O147" s="27">
        <f t="shared" si="26"/>
        <v>89.25</v>
      </c>
      <c r="P147" s="29">
        <v>94</v>
      </c>
      <c r="Q147" s="29">
        <v>49</v>
      </c>
      <c r="R147" s="29">
        <v>58</v>
      </c>
      <c r="S147" s="29">
        <v>43</v>
      </c>
      <c r="T147" s="27">
        <f t="shared" si="27"/>
        <v>244</v>
      </c>
      <c r="U147" s="27">
        <f t="shared" si="28"/>
        <v>61</v>
      </c>
      <c r="V147" s="29">
        <v>45</v>
      </c>
      <c r="W147" s="29">
        <v>86</v>
      </c>
      <c r="X147" s="29">
        <v>51</v>
      </c>
      <c r="Y147" s="29">
        <v>41</v>
      </c>
      <c r="Z147" s="27">
        <f t="shared" si="29"/>
        <v>223</v>
      </c>
      <c r="AA147" s="27">
        <f t="shared" si="30"/>
        <v>55.75</v>
      </c>
      <c r="AB147" s="29">
        <v>45</v>
      </c>
      <c r="AC147" s="29">
        <v>89</v>
      </c>
      <c r="AD147" s="29">
        <v>72</v>
      </c>
      <c r="AE147" s="29">
        <v>62</v>
      </c>
      <c r="AF147" s="27">
        <f t="shared" si="31"/>
        <v>268</v>
      </c>
      <c r="AG147" s="39">
        <f t="shared" si="32"/>
        <v>67</v>
      </c>
      <c r="AH147" s="32"/>
      <c r="AI147" s="52">
        <f t="shared" si="22"/>
        <v>70</v>
      </c>
      <c r="AJ147" s="28">
        <f>ROWS($C$4:C147)</f>
        <v>144</v>
      </c>
      <c r="AK147" s="28" t="str">
        <f>IF($AJ$1=Table5[[#This Row],[Column3]],AJ147,"")</f>
        <v/>
      </c>
      <c r="AL147" s="28" t="str">
        <f>IFERROR(SMALL($AK$2:$AK$903,ROWS($AK$4:AK147)),"")</f>
        <v/>
      </c>
    </row>
    <row r="148" spans="1:38" s="28" customFormat="1" ht="14.25">
      <c r="A148" s="36">
        <v>11104440</v>
      </c>
      <c r="B148" s="30" t="s">
        <v>297</v>
      </c>
      <c r="C148" s="31">
        <v>2</v>
      </c>
      <c r="D148" s="29">
        <v>40</v>
      </c>
      <c r="E148" s="29">
        <v>91</v>
      </c>
      <c r="F148" s="29">
        <v>84</v>
      </c>
      <c r="G148" s="29">
        <v>79</v>
      </c>
      <c r="H148" s="27">
        <f t="shared" si="23"/>
        <v>294</v>
      </c>
      <c r="I148" s="52">
        <f t="shared" si="24"/>
        <v>73.5</v>
      </c>
      <c r="J148" s="29">
        <v>71</v>
      </c>
      <c r="K148" s="29">
        <v>41</v>
      </c>
      <c r="L148" s="29">
        <v>90</v>
      </c>
      <c r="M148" s="29">
        <v>80</v>
      </c>
      <c r="N148" s="27">
        <f t="shared" si="25"/>
        <v>282</v>
      </c>
      <c r="O148" s="27">
        <f t="shared" si="26"/>
        <v>70.5</v>
      </c>
      <c r="P148" s="29">
        <v>81</v>
      </c>
      <c r="Q148" s="29">
        <v>78</v>
      </c>
      <c r="R148" s="29">
        <v>65</v>
      </c>
      <c r="S148" s="29">
        <v>87</v>
      </c>
      <c r="T148" s="27">
        <f t="shared" si="27"/>
        <v>311</v>
      </c>
      <c r="U148" s="27">
        <f t="shared" si="28"/>
        <v>77.75</v>
      </c>
      <c r="V148" s="29">
        <v>49</v>
      </c>
      <c r="W148" s="29">
        <v>88</v>
      </c>
      <c r="X148" s="29">
        <v>83</v>
      </c>
      <c r="Y148" s="29">
        <v>70</v>
      </c>
      <c r="Z148" s="27">
        <f t="shared" si="29"/>
        <v>290</v>
      </c>
      <c r="AA148" s="27">
        <f t="shared" si="30"/>
        <v>72.5</v>
      </c>
      <c r="AB148" s="29">
        <v>43</v>
      </c>
      <c r="AC148" s="29">
        <v>35</v>
      </c>
      <c r="AD148" s="29">
        <v>61</v>
      </c>
      <c r="AE148" s="29">
        <v>84</v>
      </c>
      <c r="AF148" s="27">
        <f t="shared" si="31"/>
        <v>223</v>
      </c>
      <c r="AG148" s="39">
        <f t="shared" si="32"/>
        <v>55.75</v>
      </c>
      <c r="AH148" s="32"/>
      <c r="AI148" s="52">
        <f t="shared" si="22"/>
        <v>65.3</v>
      </c>
      <c r="AJ148" s="28">
        <f>ROWS($C$4:C148)</f>
        <v>145</v>
      </c>
      <c r="AK148" s="28" t="str">
        <f>IF($AJ$1=Table5[[#This Row],[Column3]],AJ148,"")</f>
        <v/>
      </c>
      <c r="AL148" s="28" t="str">
        <f>IFERROR(SMALL($AK$2:$AK$903,ROWS($AK$4:AK148)),"")</f>
        <v/>
      </c>
    </row>
    <row r="149" spans="1:38" s="28" customFormat="1" ht="14.25">
      <c r="A149" s="36">
        <v>11105608</v>
      </c>
      <c r="B149" s="30" t="s">
        <v>299</v>
      </c>
      <c r="C149" s="31">
        <v>2</v>
      </c>
      <c r="D149" s="29">
        <v>80</v>
      </c>
      <c r="E149" s="29">
        <v>93</v>
      </c>
      <c r="F149" s="29">
        <v>41</v>
      </c>
      <c r="G149" s="29">
        <v>74</v>
      </c>
      <c r="H149" s="27">
        <f t="shared" si="23"/>
        <v>288</v>
      </c>
      <c r="I149" s="52">
        <f t="shared" si="24"/>
        <v>72</v>
      </c>
      <c r="J149" s="29">
        <v>77</v>
      </c>
      <c r="K149" s="29">
        <v>55</v>
      </c>
      <c r="L149" s="29">
        <v>40</v>
      </c>
      <c r="M149" s="29">
        <v>88</v>
      </c>
      <c r="N149" s="27">
        <f t="shared" si="25"/>
        <v>260</v>
      </c>
      <c r="O149" s="27">
        <f t="shared" si="26"/>
        <v>65</v>
      </c>
      <c r="P149" s="29">
        <v>74</v>
      </c>
      <c r="Q149" s="29">
        <v>92</v>
      </c>
      <c r="R149" s="29">
        <v>38</v>
      </c>
      <c r="S149" s="29">
        <v>73</v>
      </c>
      <c r="T149" s="27">
        <f t="shared" si="27"/>
        <v>277</v>
      </c>
      <c r="U149" s="27">
        <f t="shared" si="28"/>
        <v>69.25</v>
      </c>
      <c r="V149" s="29">
        <v>44</v>
      </c>
      <c r="W149" s="29">
        <v>56</v>
      </c>
      <c r="X149" s="29">
        <v>61</v>
      </c>
      <c r="Y149" s="29">
        <v>46</v>
      </c>
      <c r="Z149" s="27">
        <f t="shared" si="29"/>
        <v>207</v>
      </c>
      <c r="AA149" s="27">
        <f t="shared" si="30"/>
        <v>51.75</v>
      </c>
      <c r="AB149" s="29">
        <v>90</v>
      </c>
      <c r="AC149" s="29">
        <v>35</v>
      </c>
      <c r="AD149" s="29">
        <v>75</v>
      </c>
      <c r="AE149" s="29">
        <v>74</v>
      </c>
      <c r="AF149" s="27">
        <f t="shared" si="31"/>
        <v>274</v>
      </c>
      <c r="AG149" s="39">
        <f t="shared" si="32"/>
        <v>68.5</v>
      </c>
      <c r="AH149" s="32"/>
      <c r="AI149" s="52">
        <f t="shared" si="22"/>
        <v>68.900000000000006</v>
      </c>
      <c r="AJ149" s="28">
        <f>ROWS($C$4:C149)</f>
        <v>146</v>
      </c>
      <c r="AK149" s="28" t="str">
        <f>IF($AJ$1=Table5[[#This Row],[Column3]],AJ149,"")</f>
        <v/>
      </c>
      <c r="AL149" s="28" t="str">
        <f>IFERROR(SMALL($AK$2:$AK$903,ROWS($AK$4:AK149)),"")</f>
        <v/>
      </c>
    </row>
    <row r="150" spans="1:38" s="28" customFormat="1" ht="14.25">
      <c r="A150" s="36">
        <v>11101819</v>
      </c>
      <c r="B150" s="30" t="s">
        <v>301</v>
      </c>
      <c r="C150" s="31">
        <v>2</v>
      </c>
      <c r="D150" s="29">
        <v>66</v>
      </c>
      <c r="E150" s="29">
        <v>54</v>
      </c>
      <c r="F150" s="29">
        <v>50</v>
      </c>
      <c r="G150" s="29">
        <v>97</v>
      </c>
      <c r="H150" s="27">
        <f t="shared" si="23"/>
        <v>267</v>
      </c>
      <c r="I150" s="52">
        <f t="shared" si="24"/>
        <v>66.75</v>
      </c>
      <c r="J150" s="29">
        <v>93</v>
      </c>
      <c r="K150" s="29">
        <v>85</v>
      </c>
      <c r="L150" s="29">
        <v>79</v>
      </c>
      <c r="M150" s="29">
        <v>36</v>
      </c>
      <c r="N150" s="27">
        <f t="shared" si="25"/>
        <v>293</v>
      </c>
      <c r="O150" s="27">
        <f t="shared" si="26"/>
        <v>73.25</v>
      </c>
      <c r="P150" s="29">
        <v>98</v>
      </c>
      <c r="Q150" s="29">
        <v>45</v>
      </c>
      <c r="R150" s="29">
        <v>60</v>
      </c>
      <c r="S150" s="29">
        <v>93</v>
      </c>
      <c r="T150" s="27">
        <f t="shared" si="27"/>
        <v>296</v>
      </c>
      <c r="U150" s="27">
        <f t="shared" si="28"/>
        <v>74</v>
      </c>
      <c r="V150" s="29">
        <v>51</v>
      </c>
      <c r="W150" s="29">
        <v>57</v>
      </c>
      <c r="X150" s="29">
        <v>42</v>
      </c>
      <c r="Y150" s="29">
        <v>76</v>
      </c>
      <c r="Z150" s="27">
        <f t="shared" si="29"/>
        <v>226</v>
      </c>
      <c r="AA150" s="27">
        <f t="shared" si="30"/>
        <v>56.5</v>
      </c>
      <c r="AB150" s="29">
        <v>61</v>
      </c>
      <c r="AC150" s="29">
        <v>84</v>
      </c>
      <c r="AD150" s="29">
        <v>97</v>
      </c>
      <c r="AE150" s="29">
        <v>54</v>
      </c>
      <c r="AF150" s="27">
        <f t="shared" si="31"/>
        <v>296</v>
      </c>
      <c r="AG150" s="39">
        <f t="shared" si="32"/>
        <v>74</v>
      </c>
      <c r="AH150" s="32"/>
      <c r="AI150" s="52">
        <f t="shared" si="22"/>
        <v>66.45</v>
      </c>
      <c r="AJ150" s="28">
        <f>ROWS($C$4:C150)</f>
        <v>147</v>
      </c>
      <c r="AK150" s="28" t="str">
        <f>IF($AJ$1=Table5[[#This Row],[Column3]],AJ150,"")</f>
        <v/>
      </c>
      <c r="AL150" s="28" t="str">
        <f>IFERROR(SMALL($AK$2:$AK$903,ROWS($AK$4:AK150)),"")</f>
        <v/>
      </c>
    </row>
    <row r="151" spans="1:38" s="28" customFormat="1" ht="14.25">
      <c r="A151" s="36">
        <v>11102149</v>
      </c>
      <c r="B151" s="30" t="s">
        <v>303</v>
      </c>
      <c r="C151" s="31">
        <v>2</v>
      </c>
      <c r="D151" s="29">
        <v>86</v>
      </c>
      <c r="E151" s="29">
        <v>50</v>
      </c>
      <c r="F151" s="29">
        <v>41</v>
      </c>
      <c r="G151" s="29">
        <v>79</v>
      </c>
      <c r="H151" s="27">
        <f t="shared" si="23"/>
        <v>256</v>
      </c>
      <c r="I151" s="52">
        <f t="shared" si="24"/>
        <v>64</v>
      </c>
      <c r="J151" s="29">
        <v>43</v>
      </c>
      <c r="K151" s="29">
        <v>97</v>
      </c>
      <c r="L151" s="29">
        <v>97</v>
      </c>
      <c r="M151" s="29">
        <v>47</v>
      </c>
      <c r="N151" s="27">
        <f t="shared" si="25"/>
        <v>284</v>
      </c>
      <c r="O151" s="27">
        <f t="shared" si="26"/>
        <v>71</v>
      </c>
      <c r="P151" s="29">
        <v>38</v>
      </c>
      <c r="Q151" s="29">
        <v>41</v>
      </c>
      <c r="R151" s="29">
        <v>44</v>
      </c>
      <c r="S151" s="29">
        <v>50</v>
      </c>
      <c r="T151" s="27">
        <f t="shared" si="27"/>
        <v>173</v>
      </c>
      <c r="U151" s="27">
        <f t="shared" si="28"/>
        <v>43.25</v>
      </c>
      <c r="V151" s="29">
        <v>52</v>
      </c>
      <c r="W151" s="29">
        <v>89</v>
      </c>
      <c r="X151" s="29">
        <v>97</v>
      </c>
      <c r="Y151" s="29">
        <v>51</v>
      </c>
      <c r="Z151" s="27">
        <f t="shared" si="29"/>
        <v>289</v>
      </c>
      <c r="AA151" s="27">
        <f t="shared" si="30"/>
        <v>72.25</v>
      </c>
      <c r="AB151" s="29">
        <v>91</v>
      </c>
      <c r="AC151" s="29">
        <v>47</v>
      </c>
      <c r="AD151" s="29">
        <v>91</v>
      </c>
      <c r="AE151" s="29">
        <v>98</v>
      </c>
      <c r="AF151" s="27">
        <f t="shared" si="31"/>
        <v>327</v>
      </c>
      <c r="AG151" s="39">
        <f t="shared" si="32"/>
        <v>81.75</v>
      </c>
      <c r="AH151" s="32"/>
      <c r="AI151" s="52">
        <f t="shared" si="22"/>
        <v>70.349999999999994</v>
      </c>
      <c r="AJ151" s="28">
        <f>ROWS($C$4:C151)</f>
        <v>148</v>
      </c>
      <c r="AK151" s="28" t="str">
        <f>IF($AJ$1=Table5[[#This Row],[Column3]],AJ151,"")</f>
        <v/>
      </c>
      <c r="AL151" s="28" t="str">
        <f>IFERROR(SMALL($AK$2:$AK$903,ROWS($AK$4:AK151)),"")</f>
        <v/>
      </c>
    </row>
    <row r="152" spans="1:38" s="28" customFormat="1" ht="14.25">
      <c r="A152" s="36">
        <v>11109030</v>
      </c>
      <c r="B152" s="30" t="s">
        <v>305</v>
      </c>
      <c r="C152" s="31">
        <v>2</v>
      </c>
      <c r="D152" s="29">
        <v>36</v>
      </c>
      <c r="E152" s="29">
        <v>96</v>
      </c>
      <c r="F152" s="29">
        <v>48</v>
      </c>
      <c r="G152" s="29">
        <v>74</v>
      </c>
      <c r="H152" s="27">
        <f t="shared" si="23"/>
        <v>254</v>
      </c>
      <c r="I152" s="52">
        <f t="shared" si="24"/>
        <v>63.5</v>
      </c>
      <c r="J152" s="29">
        <v>98</v>
      </c>
      <c r="K152" s="29">
        <v>44</v>
      </c>
      <c r="L152" s="29">
        <v>65</v>
      </c>
      <c r="M152" s="29">
        <v>61</v>
      </c>
      <c r="N152" s="27">
        <f t="shared" si="25"/>
        <v>268</v>
      </c>
      <c r="O152" s="27">
        <f t="shared" si="26"/>
        <v>67</v>
      </c>
      <c r="P152" s="29">
        <v>65</v>
      </c>
      <c r="Q152" s="29">
        <v>99</v>
      </c>
      <c r="R152" s="29">
        <v>54</v>
      </c>
      <c r="S152" s="29">
        <v>83</v>
      </c>
      <c r="T152" s="27">
        <f t="shared" si="27"/>
        <v>301</v>
      </c>
      <c r="U152" s="27">
        <f t="shared" si="28"/>
        <v>75.25</v>
      </c>
      <c r="V152" s="29">
        <v>93</v>
      </c>
      <c r="W152" s="29">
        <v>96</v>
      </c>
      <c r="X152" s="29">
        <v>96</v>
      </c>
      <c r="Y152" s="29">
        <v>87</v>
      </c>
      <c r="Z152" s="27">
        <f t="shared" si="29"/>
        <v>372</v>
      </c>
      <c r="AA152" s="27">
        <f t="shared" si="30"/>
        <v>93</v>
      </c>
      <c r="AB152" s="29">
        <v>60</v>
      </c>
      <c r="AC152" s="29">
        <v>52</v>
      </c>
      <c r="AD152" s="29">
        <v>63</v>
      </c>
      <c r="AE152" s="29">
        <v>37</v>
      </c>
      <c r="AF152" s="27">
        <f t="shared" si="31"/>
        <v>212</v>
      </c>
      <c r="AG152" s="39">
        <f t="shared" si="32"/>
        <v>53</v>
      </c>
      <c r="AH152" s="32"/>
      <c r="AI152" s="52">
        <f t="shared" si="22"/>
        <v>64.75</v>
      </c>
      <c r="AJ152" s="28">
        <f>ROWS($C$4:C152)</f>
        <v>149</v>
      </c>
      <c r="AK152" s="28" t="str">
        <f>IF($AJ$1=Table5[[#This Row],[Column3]],AJ152,"")</f>
        <v/>
      </c>
      <c r="AL152" s="28" t="str">
        <f>IFERROR(SMALL($AK$2:$AK$903,ROWS($AK$4:AK152)),"")</f>
        <v/>
      </c>
    </row>
    <row r="153" spans="1:38" s="28" customFormat="1" ht="14.25">
      <c r="A153" s="36">
        <v>11101817</v>
      </c>
      <c r="B153" s="30" t="s">
        <v>307</v>
      </c>
      <c r="C153" s="31">
        <v>2</v>
      </c>
      <c r="D153" s="29">
        <v>58</v>
      </c>
      <c r="E153" s="29">
        <v>81</v>
      </c>
      <c r="F153" s="29">
        <v>71</v>
      </c>
      <c r="G153" s="29">
        <v>53</v>
      </c>
      <c r="H153" s="27">
        <f t="shared" si="23"/>
        <v>263</v>
      </c>
      <c r="I153" s="52">
        <f t="shared" si="24"/>
        <v>65.75</v>
      </c>
      <c r="J153" s="29">
        <v>91</v>
      </c>
      <c r="K153" s="29">
        <v>49</v>
      </c>
      <c r="L153" s="29">
        <v>59</v>
      </c>
      <c r="M153" s="29">
        <v>75</v>
      </c>
      <c r="N153" s="27">
        <f t="shared" si="25"/>
        <v>274</v>
      </c>
      <c r="O153" s="27">
        <f t="shared" si="26"/>
        <v>68.5</v>
      </c>
      <c r="P153" s="29">
        <v>38</v>
      </c>
      <c r="Q153" s="29">
        <v>39</v>
      </c>
      <c r="R153" s="29">
        <v>80</v>
      </c>
      <c r="S153" s="29">
        <v>46</v>
      </c>
      <c r="T153" s="27">
        <f t="shared" si="27"/>
        <v>203</v>
      </c>
      <c r="U153" s="27">
        <f t="shared" si="28"/>
        <v>50.75</v>
      </c>
      <c r="V153" s="29">
        <v>90</v>
      </c>
      <c r="W153" s="29">
        <v>38</v>
      </c>
      <c r="X153" s="29">
        <v>69</v>
      </c>
      <c r="Y153" s="29">
        <v>87</v>
      </c>
      <c r="Z153" s="27">
        <f t="shared" si="29"/>
        <v>284</v>
      </c>
      <c r="AA153" s="27">
        <f t="shared" si="30"/>
        <v>71</v>
      </c>
      <c r="AB153" s="29">
        <v>91</v>
      </c>
      <c r="AC153" s="29">
        <v>55</v>
      </c>
      <c r="AD153" s="29">
        <v>47</v>
      </c>
      <c r="AE153" s="29">
        <v>78</v>
      </c>
      <c r="AF153" s="27">
        <f t="shared" si="31"/>
        <v>271</v>
      </c>
      <c r="AG153" s="39">
        <f t="shared" si="32"/>
        <v>67.75</v>
      </c>
      <c r="AH153" s="32"/>
      <c r="AI153" s="52">
        <f t="shared" si="22"/>
        <v>66</v>
      </c>
      <c r="AJ153" s="28">
        <f>ROWS($C$4:C153)</f>
        <v>150</v>
      </c>
      <c r="AK153" s="28" t="str">
        <f>IF($AJ$1=Table5[[#This Row],[Column3]],AJ153,"")</f>
        <v/>
      </c>
      <c r="AL153" s="28" t="str">
        <f>IFERROR(SMALL($AK$2:$AK$903,ROWS($AK$4:AK153)),"")</f>
        <v/>
      </c>
    </row>
    <row r="154" spans="1:38" s="28" customFormat="1" ht="14.25">
      <c r="A154" s="36">
        <v>11109618</v>
      </c>
      <c r="B154" s="30" t="s">
        <v>309</v>
      </c>
      <c r="C154" s="31">
        <v>2</v>
      </c>
      <c r="D154" s="29">
        <v>48</v>
      </c>
      <c r="E154" s="29">
        <v>43</v>
      </c>
      <c r="F154" s="29">
        <v>41</v>
      </c>
      <c r="G154" s="29">
        <v>83</v>
      </c>
      <c r="H154" s="27">
        <f t="shared" si="23"/>
        <v>215</v>
      </c>
      <c r="I154" s="52">
        <f t="shared" si="24"/>
        <v>53.75</v>
      </c>
      <c r="J154" s="29">
        <v>72</v>
      </c>
      <c r="K154" s="29">
        <v>76</v>
      </c>
      <c r="L154" s="29">
        <v>45</v>
      </c>
      <c r="M154" s="29">
        <v>80</v>
      </c>
      <c r="N154" s="27">
        <f t="shared" si="25"/>
        <v>273</v>
      </c>
      <c r="O154" s="27">
        <f t="shared" si="26"/>
        <v>68.25</v>
      </c>
      <c r="P154" s="29">
        <v>56</v>
      </c>
      <c r="Q154" s="29">
        <v>94</v>
      </c>
      <c r="R154" s="29">
        <v>47</v>
      </c>
      <c r="S154" s="29">
        <v>63</v>
      </c>
      <c r="T154" s="27">
        <f t="shared" si="27"/>
        <v>260</v>
      </c>
      <c r="U154" s="27">
        <f t="shared" si="28"/>
        <v>65</v>
      </c>
      <c r="V154" s="29">
        <v>88</v>
      </c>
      <c r="W154" s="29">
        <v>72</v>
      </c>
      <c r="X154" s="29">
        <v>56</v>
      </c>
      <c r="Y154" s="29">
        <v>78</v>
      </c>
      <c r="Z154" s="27">
        <f t="shared" si="29"/>
        <v>294</v>
      </c>
      <c r="AA154" s="27">
        <f t="shared" si="30"/>
        <v>73.5</v>
      </c>
      <c r="AB154" s="29">
        <v>86</v>
      </c>
      <c r="AC154" s="29">
        <v>61</v>
      </c>
      <c r="AD154" s="29">
        <v>78</v>
      </c>
      <c r="AE154" s="29">
        <v>53</v>
      </c>
      <c r="AF154" s="27">
        <f t="shared" si="31"/>
        <v>278</v>
      </c>
      <c r="AG154" s="39">
        <f t="shared" si="32"/>
        <v>69.5</v>
      </c>
      <c r="AH154" s="32"/>
      <c r="AI154" s="52">
        <f t="shared" si="22"/>
        <v>65.099999999999994</v>
      </c>
      <c r="AJ154" s="28">
        <f>ROWS($C$4:C154)</f>
        <v>151</v>
      </c>
      <c r="AK154" s="28" t="str">
        <f>IF($AJ$1=Table5[[#This Row],[Column3]],AJ154,"")</f>
        <v/>
      </c>
      <c r="AL154" s="28" t="str">
        <f>IFERROR(SMALL($AK$2:$AK$903,ROWS($AK$4:AK154)),"")</f>
        <v/>
      </c>
    </row>
    <row r="155" spans="1:38" s="28" customFormat="1" ht="14.25">
      <c r="A155" s="36">
        <v>11107527</v>
      </c>
      <c r="B155" s="30" t="s">
        <v>311</v>
      </c>
      <c r="C155" s="31">
        <v>2</v>
      </c>
      <c r="D155" s="29">
        <v>64</v>
      </c>
      <c r="E155" s="29">
        <v>50</v>
      </c>
      <c r="F155" s="29">
        <v>79</v>
      </c>
      <c r="G155" s="29">
        <v>49</v>
      </c>
      <c r="H155" s="27">
        <f t="shared" si="23"/>
        <v>242</v>
      </c>
      <c r="I155" s="52">
        <f t="shared" si="24"/>
        <v>60.5</v>
      </c>
      <c r="J155" s="29">
        <v>96</v>
      </c>
      <c r="K155" s="29">
        <v>73</v>
      </c>
      <c r="L155" s="29">
        <v>80</v>
      </c>
      <c r="M155" s="29">
        <v>54</v>
      </c>
      <c r="N155" s="27">
        <f t="shared" si="25"/>
        <v>303</v>
      </c>
      <c r="O155" s="27">
        <f t="shared" si="26"/>
        <v>75.75</v>
      </c>
      <c r="P155" s="29">
        <v>54</v>
      </c>
      <c r="Q155" s="29">
        <v>72</v>
      </c>
      <c r="R155" s="29">
        <v>73</v>
      </c>
      <c r="S155" s="29">
        <v>48</v>
      </c>
      <c r="T155" s="27">
        <f t="shared" si="27"/>
        <v>247</v>
      </c>
      <c r="U155" s="27">
        <f t="shared" si="28"/>
        <v>61.75</v>
      </c>
      <c r="V155" s="29">
        <v>64</v>
      </c>
      <c r="W155" s="29">
        <v>86</v>
      </c>
      <c r="X155" s="29">
        <v>47</v>
      </c>
      <c r="Y155" s="29">
        <v>79</v>
      </c>
      <c r="Z155" s="27">
        <f t="shared" si="29"/>
        <v>276</v>
      </c>
      <c r="AA155" s="27">
        <f t="shared" si="30"/>
        <v>69</v>
      </c>
      <c r="AB155" s="29">
        <v>38</v>
      </c>
      <c r="AC155" s="29">
        <v>59</v>
      </c>
      <c r="AD155" s="29">
        <v>51</v>
      </c>
      <c r="AE155" s="29">
        <v>86</v>
      </c>
      <c r="AF155" s="27">
        <f t="shared" si="31"/>
        <v>234</v>
      </c>
      <c r="AG155" s="39">
        <f t="shared" si="32"/>
        <v>58.5</v>
      </c>
      <c r="AH155" s="32"/>
      <c r="AI155" s="52">
        <f t="shared" si="22"/>
        <v>67.45</v>
      </c>
      <c r="AJ155" s="28">
        <f>ROWS($C$4:C155)</f>
        <v>152</v>
      </c>
      <c r="AK155" s="28" t="str">
        <f>IF($AJ$1=Table5[[#This Row],[Column3]],AJ155,"")</f>
        <v/>
      </c>
      <c r="AL155" s="28" t="str">
        <f>IFERROR(SMALL($AK$2:$AK$903,ROWS($AK$4:AK155)),"")</f>
        <v/>
      </c>
    </row>
    <row r="156" spans="1:38" s="28" customFormat="1" ht="14.25">
      <c r="A156" s="36">
        <v>11107057</v>
      </c>
      <c r="B156" s="30" t="s">
        <v>313</v>
      </c>
      <c r="C156" s="31">
        <v>2</v>
      </c>
      <c r="D156" s="29">
        <v>56</v>
      </c>
      <c r="E156" s="29">
        <v>48</v>
      </c>
      <c r="F156" s="29">
        <v>77</v>
      </c>
      <c r="G156" s="29">
        <v>58</v>
      </c>
      <c r="H156" s="27">
        <f t="shared" si="23"/>
        <v>239</v>
      </c>
      <c r="I156" s="52">
        <f t="shared" si="24"/>
        <v>59.75</v>
      </c>
      <c r="J156" s="29">
        <v>83</v>
      </c>
      <c r="K156" s="29">
        <v>79</v>
      </c>
      <c r="L156" s="29">
        <v>84</v>
      </c>
      <c r="M156" s="29">
        <v>67</v>
      </c>
      <c r="N156" s="27">
        <f t="shared" si="25"/>
        <v>313</v>
      </c>
      <c r="O156" s="27">
        <f t="shared" si="26"/>
        <v>78.25</v>
      </c>
      <c r="P156" s="29">
        <v>74</v>
      </c>
      <c r="Q156" s="29">
        <v>87</v>
      </c>
      <c r="R156" s="29">
        <v>69</v>
      </c>
      <c r="S156" s="29">
        <v>74</v>
      </c>
      <c r="T156" s="27">
        <f t="shared" si="27"/>
        <v>304</v>
      </c>
      <c r="U156" s="27">
        <f t="shared" si="28"/>
        <v>76</v>
      </c>
      <c r="V156" s="29">
        <v>67</v>
      </c>
      <c r="W156" s="29">
        <v>98</v>
      </c>
      <c r="X156" s="29">
        <v>71</v>
      </c>
      <c r="Y156" s="29">
        <v>68</v>
      </c>
      <c r="Z156" s="27">
        <f t="shared" si="29"/>
        <v>304</v>
      </c>
      <c r="AA156" s="27">
        <f t="shared" si="30"/>
        <v>76</v>
      </c>
      <c r="AB156" s="29">
        <v>70</v>
      </c>
      <c r="AC156" s="29">
        <v>37</v>
      </c>
      <c r="AD156" s="29">
        <v>37</v>
      </c>
      <c r="AE156" s="29">
        <v>45</v>
      </c>
      <c r="AF156" s="27">
        <f t="shared" si="31"/>
        <v>189</v>
      </c>
      <c r="AG156" s="39">
        <f t="shared" si="32"/>
        <v>47.25</v>
      </c>
      <c r="AH156" s="32"/>
      <c r="AI156" s="52">
        <f t="shared" si="22"/>
        <v>72.099999999999994</v>
      </c>
      <c r="AJ156" s="28">
        <f>ROWS($C$4:C156)</f>
        <v>153</v>
      </c>
      <c r="AK156" s="28" t="str">
        <f>IF($AJ$1=Table5[[#This Row],[Column3]],AJ156,"")</f>
        <v/>
      </c>
      <c r="AL156" s="28" t="str">
        <f>IFERROR(SMALL($AK$2:$AK$903,ROWS($AK$4:AK156)),"")</f>
        <v/>
      </c>
    </row>
    <row r="157" spans="1:38" s="28" customFormat="1" ht="14.25">
      <c r="A157" s="36">
        <v>11109007</v>
      </c>
      <c r="B157" s="30" t="s">
        <v>315</v>
      </c>
      <c r="C157" s="31">
        <v>2</v>
      </c>
      <c r="D157" s="29">
        <v>39</v>
      </c>
      <c r="E157" s="29">
        <v>71</v>
      </c>
      <c r="F157" s="29">
        <v>91</v>
      </c>
      <c r="G157" s="29">
        <v>55</v>
      </c>
      <c r="H157" s="27">
        <f t="shared" si="23"/>
        <v>256</v>
      </c>
      <c r="I157" s="52">
        <f t="shared" si="24"/>
        <v>64</v>
      </c>
      <c r="J157" s="29">
        <v>72</v>
      </c>
      <c r="K157" s="29">
        <v>75</v>
      </c>
      <c r="L157" s="29">
        <v>76</v>
      </c>
      <c r="M157" s="29">
        <v>99</v>
      </c>
      <c r="N157" s="27">
        <f t="shared" si="25"/>
        <v>322</v>
      </c>
      <c r="O157" s="27">
        <f t="shared" si="26"/>
        <v>80.5</v>
      </c>
      <c r="P157" s="29">
        <v>56</v>
      </c>
      <c r="Q157" s="29">
        <v>91</v>
      </c>
      <c r="R157" s="29">
        <v>59</v>
      </c>
      <c r="S157" s="29">
        <v>80</v>
      </c>
      <c r="T157" s="27">
        <f t="shared" si="27"/>
        <v>286</v>
      </c>
      <c r="U157" s="27">
        <f t="shared" si="28"/>
        <v>71.5</v>
      </c>
      <c r="V157" s="29">
        <v>48</v>
      </c>
      <c r="W157" s="29">
        <v>86</v>
      </c>
      <c r="X157" s="29">
        <v>41</v>
      </c>
      <c r="Y157" s="29">
        <v>80</v>
      </c>
      <c r="Z157" s="27">
        <f t="shared" si="29"/>
        <v>255</v>
      </c>
      <c r="AA157" s="27">
        <f t="shared" si="30"/>
        <v>63.75</v>
      </c>
      <c r="AB157" s="29">
        <v>44</v>
      </c>
      <c r="AC157" s="29">
        <v>87</v>
      </c>
      <c r="AD157" s="29">
        <v>95</v>
      </c>
      <c r="AE157" s="29">
        <v>97</v>
      </c>
      <c r="AF157" s="27">
        <f t="shared" si="31"/>
        <v>323</v>
      </c>
      <c r="AG157" s="39">
        <f t="shared" si="32"/>
        <v>80.75</v>
      </c>
      <c r="AH157" s="32"/>
      <c r="AI157" s="52">
        <f t="shared" si="22"/>
        <v>64.900000000000006</v>
      </c>
      <c r="AJ157" s="28">
        <f>ROWS($C$4:C157)</f>
        <v>154</v>
      </c>
      <c r="AK157" s="28" t="str">
        <f>IF($AJ$1=Table5[[#This Row],[Column3]],AJ157,"")</f>
        <v/>
      </c>
      <c r="AL157" s="28" t="str">
        <f>IFERROR(SMALL($AK$2:$AK$903,ROWS($AK$4:AK157)),"")</f>
        <v/>
      </c>
    </row>
    <row r="158" spans="1:38" s="28" customFormat="1" ht="14.25">
      <c r="A158" s="36">
        <v>11102480</v>
      </c>
      <c r="B158" s="30" t="s">
        <v>317</v>
      </c>
      <c r="C158" s="31">
        <v>2</v>
      </c>
      <c r="D158" s="29">
        <v>85</v>
      </c>
      <c r="E158" s="29">
        <v>64</v>
      </c>
      <c r="F158" s="29">
        <v>69</v>
      </c>
      <c r="G158" s="29">
        <v>81</v>
      </c>
      <c r="H158" s="27">
        <f t="shared" si="23"/>
        <v>299</v>
      </c>
      <c r="I158" s="52">
        <f t="shared" si="24"/>
        <v>74.75</v>
      </c>
      <c r="J158" s="29">
        <v>90</v>
      </c>
      <c r="K158" s="29">
        <v>43</v>
      </c>
      <c r="L158" s="29">
        <v>75</v>
      </c>
      <c r="M158" s="29">
        <v>74</v>
      </c>
      <c r="N158" s="27">
        <f t="shared" si="25"/>
        <v>282</v>
      </c>
      <c r="O158" s="27">
        <f t="shared" si="26"/>
        <v>70.5</v>
      </c>
      <c r="P158" s="29">
        <v>37</v>
      </c>
      <c r="Q158" s="29">
        <v>82</v>
      </c>
      <c r="R158" s="29">
        <v>84</v>
      </c>
      <c r="S158" s="29">
        <v>62</v>
      </c>
      <c r="T158" s="27">
        <f t="shared" si="27"/>
        <v>265</v>
      </c>
      <c r="U158" s="27">
        <f t="shared" si="28"/>
        <v>66.25</v>
      </c>
      <c r="V158" s="29">
        <v>75</v>
      </c>
      <c r="W158" s="29">
        <v>43</v>
      </c>
      <c r="X158" s="29">
        <v>68</v>
      </c>
      <c r="Y158" s="29">
        <v>39</v>
      </c>
      <c r="Z158" s="27">
        <f t="shared" si="29"/>
        <v>225</v>
      </c>
      <c r="AA158" s="27">
        <f t="shared" si="30"/>
        <v>56.25</v>
      </c>
      <c r="AB158" s="29">
        <v>64</v>
      </c>
      <c r="AC158" s="29">
        <v>82</v>
      </c>
      <c r="AD158" s="29">
        <v>41</v>
      </c>
      <c r="AE158" s="29">
        <v>40</v>
      </c>
      <c r="AF158" s="27">
        <f t="shared" si="31"/>
        <v>227</v>
      </c>
      <c r="AG158" s="39">
        <f t="shared" si="32"/>
        <v>56.75</v>
      </c>
      <c r="AH158" s="32"/>
      <c r="AI158" s="52">
        <f t="shared" si="22"/>
        <v>67.349999999999994</v>
      </c>
      <c r="AJ158" s="28">
        <f>ROWS($C$4:C158)</f>
        <v>155</v>
      </c>
      <c r="AK158" s="28" t="str">
        <f>IF($AJ$1=Table5[[#This Row],[Column3]],AJ158,"")</f>
        <v/>
      </c>
      <c r="AL158" s="28" t="str">
        <f>IFERROR(SMALL($AK$2:$AK$903,ROWS($AK$4:AK158)),"")</f>
        <v/>
      </c>
    </row>
    <row r="159" spans="1:38" s="28" customFormat="1" ht="28.5">
      <c r="A159" s="36">
        <v>11104750</v>
      </c>
      <c r="B159" s="30" t="s">
        <v>319</v>
      </c>
      <c r="C159" s="31">
        <v>2</v>
      </c>
      <c r="D159" s="29">
        <v>63</v>
      </c>
      <c r="E159" s="29">
        <v>51</v>
      </c>
      <c r="F159" s="29">
        <v>70</v>
      </c>
      <c r="G159" s="29">
        <v>78</v>
      </c>
      <c r="H159" s="27">
        <f t="shared" si="23"/>
        <v>262</v>
      </c>
      <c r="I159" s="52">
        <f t="shared" si="24"/>
        <v>65.5</v>
      </c>
      <c r="J159" s="29">
        <v>43</v>
      </c>
      <c r="K159" s="29">
        <v>65</v>
      </c>
      <c r="L159" s="29">
        <v>42</v>
      </c>
      <c r="M159" s="29">
        <v>40</v>
      </c>
      <c r="N159" s="27">
        <f t="shared" si="25"/>
        <v>190</v>
      </c>
      <c r="O159" s="27">
        <f t="shared" si="26"/>
        <v>47.5</v>
      </c>
      <c r="P159" s="29">
        <v>86</v>
      </c>
      <c r="Q159" s="29">
        <v>96</v>
      </c>
      <c r="R159" s="29">
        <v>53</v>
      </c>
      <c r="S159" s="29">
        <v>73</v>
      </c>
      <c r="T159" s="27">
        <f t="shared" si="27"/>
        <v>308</v>
      </c>
      <c r="U159" s="27">
        <f t="shared" si="28"/>
        <v>77</v>
      </c>
      <c r="V159" s="29">
        <v>60</v>
      </c>
      <c r="W159" s="29">
        <v>92</v>
      </c>
      <c r="X159" s="29">
        <v>99</v>
      </c>
      <c r="Y159" s="29">
        <v>67</v>
      </c>
      <c r="Z159" s="27">
        <f t="shared" si="29"/>
        <v>318</v>
      </c>
      <c r="AA159" s="27">
        <f t="shared" si="30"/>
        <v>79.5</v>
      </c>
      <c r="AB159" s="29">
        <v>98</v>
      </c>
      <c r="AC159" s="29">
        <v>40</v>
      </c>
      <c r="AD159" s="29">
        <v>73</v>
      </c>
      <c r="AE159" s="29">
        <v>58</v>
      </c>
      <c r="AF159" s="27">
        <f t="shared" si="31"/>
        <v>269</v>
      </c>
      <c r="AG159" s="39">
        <f t="shared" si="32"/>
        <v>67.25</v>
      </c>
      <c r="AH159" s="32"/>
      <c r="AI159" s="52">
        <f t="shared" si="22"/>
        <v>64.2</v>
      </c>
      <c r="AJ159" s="28">
        <f>ROWS($C$4:C159)</f>
        <v>156</v>
      </c>
      <c r="AK159" s="28" t="str">
        <f>IF($AJ$1=Table5[[#This Row],[Column3]],AJ159,"")</f>
        <v/>
      </c>
      <c r="AL159" s="28" t="str">
        <f>IFERROR(SMALL($AK$2:$AK$903,ROWS($AK$4:AK159)),"")</f>
        <v/>
      </c>
    </row>
    <row r="160" spans="1:38" s="28" customFormat="1" ht="14.25">
      <c r="A160" s="36">
        <v>11100123</v>
      </c>
      <c r="B160" s="30" t="s">
        <v>321</v>
      </c>
      <c r="C160" s="31">
        <v>2</v>
      </c>
      <c r="D160" s="29">
        <v>56</v>
      </c>
      <c r="E160" s="29">
        <v>70</v>
      </c>
      <c r="F160" s="29">
        <v>35</v>
      </c>
      <c r="G160" s="29">
        <v>66</v>
      </c>
      <c r="H160" s="27">
        <f t="shared" si="23"/>
        <v>227</v>
      </c>
      <c r="I160" s="52">
        <f t="shared" si="24"/>
        <v>56.75</v>
      </c>
      <c r="J160" s="29">
        <v>47</v>
      </c>
      <c r="K160" s="29">
        <v>91</v>
      </c>
      <c r="L160" s="29">
        <v>90</v>
      </c>
      <c r="M160" s="29">
        <v>66</v>
      </c>
      <c r="N160" s="27">
        <f t="shared" si="25"/>
        <v>294</v>
      </c>
      <c r="O160" s="27">
        <f t="shared" si="26"/>
        <v>73.5</v>
      </c>
      <c r="P160" s="29">
        <v>45</v>
      </c>
      <c r="Q160" s="29">
        <v>68</v>
      </c>
      <c r="R160" s="29">
        <v>52</v>
      </c>
      <c r="S160" s="29">
        <v>59</v>
      </c>
      <c r="T160" s="27">
        <f t="shared" si="27"/>
        <v>224</v>
      </c>
      <c r="U160" s="27">
        <f t="shared" si="28"/>
        <v>56</v>
      </c>
      <c r="V160" s="29">
        <v>39</v>
      </c>
      <c r="W160" s="29">
        <v>86</v>
      </c>
      <c r="X160" s="29">
        <v>67</v>
      </c>
      <c r="Y160" s="29">
        <v>94</v>
      </c>
      <c r="Z160" s="27">
        <f t="shared" si="29"/>
        <v>286</v>
      </c>
      <c r="AA160" s="27">
        <f t="shared" si="30"/>
        <v>71.5</v>
      </c>
      <c r="AB160" s="29">
        <v>94</v>
      </c>
      <c r="AC160" s="29">
        <v>47</v>
      </c>
      <c r="AD160" s="29">
        <v>76</v>
      </c>
      <c r="AE160" s="29">
        <v>36</v>
      </c>
      <c r="AF160" s="27">
        <f t="shared" si="31"/>
        <v>253</v>
      </c>
      <c r="AG160" s="39">
        <f t="shared" si="32"/>
        <v>63.25</v>
      </c>
      <c r="AH160" s="32"/>
      <c r="AI160" s="52">
        <f t="shared" si="22"/>
        <v>68.2</v>
      </c>
      <c r="AJ160" s="28">
        <f>ROWS($C$4:C160)</f>
        <v>157</v>
      </c>
      <c r="AK160" s="28" t="str">
        <f>IF($AJ$1=Table5[[#This Row],[Column3]],AJ160,"")</f>
        <v/>
      </c>
      <c r="AL160" s="28" t="str">
        <f>IFERROR(SMALL($AK$2:$AK$903,ROWS($AK$4:AK160)),"")</f>
        <v/>
      </c>
    </row>
    <row r="161" spans="1:38" s="28" customFormat="1" ht="14.25">
      <c r="A161" s="36">
        <v>11108720</v>
      </c>
      <c r="B161" s="30" t="s">
        <v>323</v>
      </c>
      <c r="C161" s="31">
        <v>2</v>
      </c>
      <c r="D161" s="29">
        <v>72</v>
      </c>
      <c r="E161" s="29">
        <v>56</v>
      </c>
      <c r="F161" s="29">
        <v>43</v>
      </c>
      <c r="G161" s="29">
        <v>63</v>
      </c>
      <c r="H161" s="27">
        <f t="shared" si="23"/>
        <v>234</v>
      </c>
      <c r="I161" s="52">
        <f t="shared" si="24"/>
        <v>58.5</v>
      </c>
      <c r="J161" s="29">
        <v>47</v>
      </c>
      <c r="K161" s="29">
        <v>66</v>
      </c>
      <c r="L161" s="29">
        <v>99</v>
      </c>
      <c r="M161" s="29">
        <v>86</v>
      </c>
      <c r="N161" s="27">
        <f t="shared" si="25"/>
        <v>298</v>
      </c>
      <c r="O161" s="27">
        <f t="shared" si="26"/>
        <v>74.5</v>
      </c>
      <c r="P161" s="29">
        <v>57</v>
      </c>
      <c r="Q161" s="29">
        <v>40</v>
      </c>
      <c r="R161" s="29">
        <v>94</v>
      </c>
      <c r="S161" s="29">
        <v>76</v>
      </c>
      <c r="T161" s="27">
        <f t="shared" si="27"/>
        <v>267</v>
      </c>
      <c r="U161" s="27">
        <f t="shared" si="28"/>
        <v>66.75</v>
      </c>
      <c r="V161" s="29">
        <v>71</v>
      </c>
      <c r="W161" s="29">
        <v>50</v>
      </c>
      <c r="X161" s="29">
        <v>90</v>
      </c>
      <c r="Y161" s="29">
        <v>88</v>
      </c>
      <c r="Z161" s="27">
        <f t="shared" si="29"/>
        <v>299</v>
      </c>
      <c r="AA161" s="27">
        <f t="shared" si="30"/>
        <v>74.75</v>
      </c>
      <c r="AB161" s="29">
        <v>72</v>
      </c>
      <c r="AC161" s="29">
        <v>45</v>
      </c>
      <c r="AD161" s="29">
        <v>68</v>
      </c>
      <c r="AE161" s="29">
        <v>81</v>
      </c>
      <c r="AF161" s="27">
        <f t="shared" si="31"/>
        <v>266</v>
      </c>
      <c r="AG161" s="39">
        <f t="shared" si="32"/>
        <v>66.5</v>
      </c>
      <c r="AH161" s="32"/>
      <c r="AI161" s="52">
        <f t="shared" si="22"/>
        <v>72.45</v>
      </c>
      <c r="AJ161" s="28">
        <f>ROWS($C$4:C161)</f>
        <v>158</v>
      </c>
      <c r="AK161" s="28" t="str">
        <f>IF($AJ$1=Table5[[#This Row],[Column3]],AJ161,"")</f>
        <v/>
      </c>
      <c r="AL161" s="28" t="str">
        <f>IFERROR(SMALL($AK$2:$AK$903,ROWS($AK$4:AK161)),"")</f>
        <v/>
      </c>
    </row>
    <row r="162" spans="1:38" s="28" customFormat="1" ht="14.25">
      <c r="A162" s="36">
        <v>11107973</v>
      </c>
      <c r="B162" s="30" t="s">
        <v>325</v>
      </c>
      <c r="C162" s="31">
        <v>2</v>
      </c>
      <c r="D162" s="29">
        <v>99</v>
      </c>
      <c r="E162" s="29">
        <v>86</v>
      </c>
      <c r="F162" s="29">
        <v>53</v>
      </c>
      <c r="G162" s="29">
        <v>61</v>
      </c>
      <c r="H162" s="27">
        <f t="shared" si="23"/>
        <v>299</v>
      </c>
      <c r="I162" s="52">
        <f t="shared" si="24"/>
        <v>74.75</v>
      </c>
      <c r="J162" s="29">
        <v>79</v>
      </c>
      <c r="K162" s="29">
        <v>54</v>
      </c>
      <c r="L162" s="29">
        <v>95</v>
      </c>
      <c r="M162" s="29">
        <v>66</v>
      </c>
      <c r="N162" s="27">
        <f t="shared" si="25"/>
        <v>294</v>
      </c>
      <c r="O162" s="27">
        <f t="shared" si="26"/>
        <v>73.5</v>
      </c>
      <c r="P162" s="29">
        <v>67</v>
      </c>
      <c r="Q162" s="29">
        <v>95</v>
      </c>
      <c r="R162" s="29">
        <v>41</v>
      </c>
      <c r="S162" s="29">
        <v>87</v>
      </c>
      <c r="T162" s="27">
        <f t="shared" si="27"/>
        <v>290</v>
      </c>
      <c r="U162" s="27">
        <f t="shared" si="28"/>
        <v>72.5</v>
      </c>
      <c r="V162" s="29">
        <v>75</v>
      </c>
      <c r="W162" s="29">
        <v>62</v>
      </c>
      <c r="X162" s="29">
        <v>91</v>
      </c>
      <c r="Y162" s="29">
        <v>62</v>
      </c>
      <c r="Z162" s="27">
        <f t="shared" si="29"/>
        <v>290</v>
      </c>
      <c r="AA162" s="27">
        <f t="shared" si="30"/>
        <v>72.5</v>
      </c>
      <c r="AB162" s="29">
        <v>46</v>
      </c>
      <c r="AC162" s="29">
        <v>77</v>
      </c>
      <c r="AD162" s="29">
        <v>64</v>
      </c>
      <c r="AE162" s="29">
        <v>89</v>
      </c>
      <c r="AF162" s="27">
        <f t="shared" si="31"/>
        <v>276</v>
      </c>
      <c r="AG162" s="39">
        <f t="shared" si="32"/>
        <v>69</v>
      </c>
      <c r="AH162" s="32"/>
      <c r="AI162" s="52">
        <f t="shared" si="22"/>
        <v>65</v>
      </c>
      <c r="AJ162" s="28">
        <f>ROWS($C$4:C162)</f>
        <v>159</v>
      </c>
      <c r="AK162" s="28" t="str">
        <f>IF($AJ$1=Table5[[#This Row],[Column3]],AJ162,"")</f>
        <v/>
      </c>
      <c r="AL162" s="28" t="str">
        <f>IFERROR(SMALL($AK$2:$AK$903,ROWS($AK$4:AK162)),"")</f>
        <v/>
      </c>
    </row>
    <row r="163" spans="1:38" s="28" customFormat="1" ht="14.25">
      <c r="A163" s="36">
        <v>11108819</v>
      </c>
      <c r="B163" s="30" t="s">
        <v>327</v>
      </c>
      <c r="C163" s="31">
        <v>2</v>
      </c>
      <c r="D163" s="29">
        <v>59</v>
      </c>
      <c r="E163" s="29">
        <v>46</v>
      </c>
      <c r="F163" s="29">
        <v>81</v>
      </c>
      <c r="G163" s="29">
        <v>67</v>
      </c>
      <c r="H163" s="27">
        <f t="shared" si="23"/>
        <v>253</v>
      </c>
      <c r="I163" s="52">
        <f t="shared" si="24"/>
        <v>63.25</v>
      </c>
      <c r="J163" s="29">
        <v>42</v>
      </c>
      <c r="K163" s="29">
        <v>88</v>
      </c>
      <c r="L163" s="29">
        <v>98</v>
      </c>
      <c r="M163" s="29">
        <v>41</v>
      </c>
      <c r="N163" s="27">
        <f t="shared" si="25"/>
        <v>269</v>
      </c>
      <c r="O163" s="27">
        <f t="shared" si="26"/>
        <v>67.25</v>
      </c>
      <c r="P163" s="29">
        <v>78</v>
      </c>
      <c r="Q163" s="29">
        <v>57</v>
      </c>
      <c r="R163" s="29">
        <v>88</v>
      </c>
      <c r="S163" s="29">
        <v>91</v>
      </c>
      <c r="T163" s="27">
        <f t="shared" si="27"/>
        <v>314</v>
      </c>
      <c r="U163" s="27">
        <f t="shared" si="28"/>
        <v>78.5</v>
      </c>
      <c r="V163" s="29">
        <v>89</v>
      </c>
      <c r="W163" s="29">
        <v>43</v>
      </c>
      <c r="X163" s="29">
        <v>68</v>
      </c>
      <c r="Y163" s="29">
        <v>41</v>
      </c>
      <c r="Z163" s="27">
        <f t="shared" si="29"/>
        <v>241</v>
      </c>
      <c r="AA163" s="27">
        <f t="shared" si="30"/>
        <v>60.25</v>
      </c>
      <c r="AB163" s="29">
        <v>88</v>
      </c>
      <c r="AC163" s="29">
        <v>35</v>
      </c>
      <c r="AD163" s="29">
        <v>53</v>
      </c>
      <c r="AE163" s="29">
        <v>47</v>
      </c>
      <c r="AF163" s="27">
        <f t="shared" si="31"/>
        <v>223</v>
      </c>
      <c r="AG163" s="39">
        <f t="shared" si="32"/>
        <v>55.75</v>
      </c>
      <c r="AH163" s="32"/>
      <c r="AI163" s="52">
        <f t="shared" si="22"/>
        <v>67.099999999999994</v>
      </c>
      <c r="AJ163" s="28">
        <f>ROWS($C$4:C163)</f>
        <v>160</v>
      </c>
      <c r="AK163" s="28" t="str">
        <f>IF($AJ$1=Table5[[#This Row],[Column3]],AJ163,"")</f>
        <v/>
      </c>
      <c r="AL163" s="28" t="str">
        <f>IFERROR(SMALL($AK$2:$AK$903,ROWS($AK$4:AK163)),"")</f>
        <v/>
      </c>
    </row>
    <row r="164" spans="1:38" s="28" customFormat="1" ht="14.25">
      <c r="A164" s="36">
        <v>11102761</v>
      </c>
      <c r="B164" s="30" t="s">
        <v>329</v>
      </c>
      <c r="C164" s="31">
        <v>2</v>
      </c>
      <c r="D164" s="29">
        <v>82</v>
      </c>
      <c r="E164" s="29">
        <v>62</v>
      </c>
      <c r="F164" s="29">
        <v>61</v>
      </c>
      <c r="G164" s="29">
        <v>43</v>
      </c>
      <c r="H164" s="27">
        <f t="shared" si="23"/>
        <v>248</v>
      </c>
      <c r="I164" s="52">
        <f t="shared" si="24"/>
        <v>62</v>
      </c>
      <c r="J164" s="29">
        <v>70</v>
      </c>
      <c r="K164" s="29">
        <v>93</v>
      </c>
      <c r="L164" s="29">
        <v>75</v>
      </c>
      <c r="M164" s="29">
        <v>45</v>
      </c>
      <c r="N164" s="27">
        <f t="shared" si="25"/>
        <v>283</v>
      </c>
      <c r="O164" s="27">
        <f t="shared" si="26"/>
        <v>70.75</v>
      </c>
      <c r="P164" s="29">
        <v>86</v>
      </c>
      <c r="Q164" s="29">
        <v>86</v>
      </c>
      <c r="R164" s="29">
        <v>47</v>
      </c>
      <c r="S164" s="29">
        <v>62</v>
      </c>
      <c r="T164" s="27">
        <f t="shared" si="27"/>
        <v>281</v>
      </c>
      <c r="U164" s="27">
        <f t="shared" si="28"/>
        <v>70.25</v>
      </c>
      <c r="V164" s="29">
        <v>63</v>
      </c>
      <c r="W164" s="29">
        <v>75</v>
      </c>
      <c r="X164" s="29">
        <v>77</v>
      </c>
      <c r="Y164" s="29">
        <v>62</v>
      </c>
      <c r="Z164" s="27">
        <f t="shared" si="29"/>
        <v>277</v>
      </c>
      <c r="AA164" s="27">
        <f t="shared" si="30"/>
        <v>69.25</v>
      </c>
      <c r="AB164" s="29">
        <v>63</v>
      </c>
      <c r="AC164" s="29">
        <v>50</v>
      </c>
      <c r="AD164" s="29">
        <v>53</v>
      </c>
      <c r="AE164" s="29">
        <v>87</v>
      </c>
      <c r="AF164" s="27">
        <f t="shared" si="31"/>
        <v>253</v>
      </c>
      <c r="AG164" s="39">
        <f t="shared" si="32"/>
        <v>63.25</v>
      </c>
      <c r="AH164" s="32"/>
      <c r="AI164" s="52">
        <f t="shared" si="22"/>
        <v>69.75</v>
      </c>
      <c r="AJ164" s="28">
        <f>ROWS($C$4:C164)</f>
        <v>161</v>
      </c>
      <c r="AK164" s="28" t="str">
        <f>IF($AJ$1=Table5[[#This Row],[Column3]],AJ164,"")</f>
        <v/>
      </c>
      <c r="AL164" s="28" t="str">
        <f>IFERROR(SMALL($AK$2:$AK$903,ROWS($AK$4:AK164)),"")</f>
        <v/>
      </c>
    </row>
    <row r="165" spans="1:38" s="28" customFormat="1" ht="14.25">
      <c r="A165" s="36">
        <v>11104964</v>
      </c>
      <c r="B165" s="30" t="s">
        <v>331</v>
      </c>
      <c r="C165" s="31">
        <v>2</v>
      </c>
      <c r="D165" s="29">
        <v>73</v>
      </c>
      <c r="E165" s="29">
        <v>67</v>
      </c>
      <c r="F165" s="29">
        <v>87</v>
      </c>
      <c r="G165" s="29">
        <v>77</v>
      </c>
      <c r="H165" s="27">
        <f t="shared" si="23"/>
        <v>304</v>
      </c>
      <c r="I165" s="52">
        <f t="shared" si="24"/>
        <v>76</v>
      </c>
      <c r="J165" s="29">
        <v>59</v>
      </c>
      <c r="K165" s="29">
        <v>86</v>
      </c>
      <c r="L165" s="29">
        <v>71</v>
      </c>
      <c r="M165" s="29">
        <v>37</v>
      </c>
      <c r="N165" s="27">
        <f t="shared" si="25"/>
        <v>253</v>
      </c>
      <c r="O165" s="27">
        <f t="shared" si="26"/>
        <v>63.25</v>
      </c>
      <c r="P165" s="29">
        <v>53</v>
      </c>
      <c r="Q165" s="29">
        <v>99</v>
      </c>
      <c r="R165" s="29">
        <v>81</v>
      </c>
      <c r="S165" s="29">
        <v>60</v>
      </c>
      <c r="T165" s="27">
        <f t="shared" si="27"/>
        <v>293</v>
      </c>
      <c r="U165" s="27">
        <f t="shared" si="28"/>
        <v>73.25</v>
      </c>
      <c r="V165" s="29">
        <v>40</v>
      </c>
      <c r="W165" s="29">
        <v>93</v>
      </c>
      <c r="X165" s="29">
        <v>86</v>
      </c>
      <c r="Y165" s="29">
        <v>79</v>
      </c>
      <c r="Z165" s="27">
        <f t="shared" si="29"/>
        <v>298</v>
      </c>
      <c r="AA165" s="27">
        <f t="shared" si="30"/>
        <v>74.5</v>
      </c>
      <c r="AB165" s="29">
        <v>37</v>
      </c>
      <c r="AC165" s="29">
        <v>78</v>
      </c>
      <c r="AD165" s="29">
        <v>79</v>
      </c>
      <c r="AE165" s="29">
        <v>53</v>
      </c>
      <c r="AF165" s="27">
        <f t="shared" si="31"/>
        <v>247</v>
      </c>
      <c r="AG165" s="39">
        <f t="shared" si="32"/>
        <v>61.75</v>
      </c>
      <c r="AH165" s="32"/>
      <c r="AI165" s="52">
        <f t="shared" si="22"/>
        <v>74.3</v>
      </c>
      <c r="AJ165" s="28">
        <f>ROWS($C$4:C165)</f>
        <v>162</v>
      </c>
      <c r="AK165" s="28" t="str">
        <f>IF($AJ$1=Table5[[#This Row],[Column3]],AJ165,"")</f>
        <v/>
      </c>
      <c r="AL165" s="28" t="str">
        <f>IFERROR(SMALL($AK$2:$AK$903,ROWS($AK$4:AK165)),"")</f>
        <v/>
      </c>
    </row>
    <row r="166" spans="1:38" s="28" customFormat="1" ht="14.25">
      <c r="A166" s="36">
        <v>11103136</v>
      </c>
      <c r="B166" s="30" t="s">
        <v>333</v>
      </c>
      <c r="C166" s="31">
        <v>2</v>
      </c>
      <c r="D166" s="29">
        <v>87</v>
      </c>
      <c r="E166" s="29">
        <v>76</v>
      </c>
      <c r="F166" s="29">
        <v>65</v>
      </c>
      <c r="G166" s="29">
        <v>75</v>
      </c>
      <c r="H166" s="27">
        <f t="shared" si="23"/>
        <v>303</v>
      </c>
      <c r="I166" s="52">
        <f t="shared" si="24"/>
        <v>75.75</v>
      </c>
      <c r="J166" s="29">
        <v>87</v>
      </c>
      <c r="K166" s="29">
        <v>88</v>
      </c>
      <c r="L166" s="29">
        <v>62</v>
      </c>
      <c r="M166" s="29">
        <v>54</v>
      </c>
      <c r="N166" s="27">
        <f t="shared" si="25"/>
        <v>291</v>
      </c>
      <c r="O166" s="27">
        <f t="shared" si="26"/>
        <v>72.75</v>
      </c>
      <c r="P166" s="29">
        <v>96</v>
      </c>
      <c r="Q166" s="29">
        <v>97</v>
      </c>
      <c r="R166" s="29">
        <v>61</v>
      </c>
      <c r="S166" s="29">
        <v>68</v>
      </c>
      <c r="T166" s="27">
        <f t="shared" si="27"/>
        <v>322</v>
      </c>
      <c r="U166" s="27">
        <f t="shared" si="28"/>
        <v>80.5</v>
      </c>
      <c r="V166" s="29">
        <v>98</v>
      </c>
      <c r="W166" s="29">
        <v>59</v>
      </c>
      <c r="X166" s="29">
        <v>70</v>
      </c>
      <c r="Y166" s="29">
        <v>61</v>
      </c>
      <c r="Z166" s="27">
        <f t="shared" si="29"/>
        <v>288</v>
      </c>
      <c r="AA166" s="27">
        <f t="shared" si="30"/>
        <v>72</v>
      </c>
      <c r="AB166" s="29">
        <v>74</v>
      </c>
      <c r="AC166" s="29">
        <v>91</v>
      </c>
      <c r="AD166" s="29">
        <v>51</v>
      </c>
      <c r="AE166" s="29">
        <v>66</v>
      </c>
      <c r="AF166" s="27">
        <f t="shared" si="31"/>
        <v>282</v>
      </c>
      <c r="AG166" s="39">
        <f t="shared" si="32"/>
        <v>70.5</v>
      </c>
      <c r="AH166" s="32"/>
      <c r="AI166" s="52">
        <f t="shared" si="22"/>
        <v>62.45</v>
      </c>
      <c r="AJ166" s="28">
        <f>ROWS($C$4:C166)</f>
        <v>163</v>
      </c>
      <c r="AK166" s="28" t="str">
        <f>IF($AJ$1=Table5[[#This Row],[Column3]],AJ166,"")</f>
        <v/>
      </c>
      <c r="AL166" s="28" t="str">
        <f>IFERROR(SMALL($AK$2:$AK$903,ROWS($AK$4:AK166)),"")</f>
        <v/>
      </c>
    </row>
    <row r="167" spans="1:38" s="28" customFormat="1" ht="14.25">
      <c r="A167" s="36">
        <v>11102304</v>
      </c>
      <c r="B167" s="30" t="s">
        <v>335</v>
      </c>
      <c r="C167" s="31">
        <v>2</v>
      </c>
      <c r="D167" s="29">
        <v>39</v>
      </c>
      <c r="E167" s="29">
        <v>76</v>
      </c>
      <c r="F167" s="29">
        <v>60</v>
      </c>
      <c r="G167" s="29">
        <v>37</v>
      </c>
      <c r="H167" s="27">
        <f t="shared" si="23"/>
        <v>212</v>
      </c>
      <c r="I167" s="52">
        <f t="shared" si="24"/>
        <v>53</v>
      </c>
      <c r="J167" s="29">
        <v>54</v>
      </c>
      <c r="K167" s="29">
        <v>39</v>
      </c>
      <c r="L167" s="29">
        <v>64</v>
      </c>
      <c r="M167" s="29">
        <v>64</v>
      </c>
      <c r="N167" s="27">
        <f t="shared" si="25"/>
        <v>221</v>
      </c>
      <c r="O167" s="27">
        <f t="shared" si="26"/>
        <v>55.25</v>
      </c>
      <c r="P167" s="29">
        <v>36</v>
      </c>
      <c r="Q167" s="29">
        <v>60</v>
      </c>
      <c r="R167" s="29">
        <v>46</v>
      </c>
      <c r="S167" s="29">
        <v>83</v>
      </c>
      <c r="T167" s="27">
        <f t="shared" si="27"/>
        <v>225</v>
      </c>
      <c r="U167" s="27">
        <f t="shared" si="28"/>
        <v>56.25</v>
      </c>
      <c r="V167" s="29">
        <v>95</v>
      </c>
      <c r="W167" s="29">
        <v>65</v>
      </c>
      <c r="X167" s="29">
        <v>73</v>
      </c>
      <c r="Y167" s="29">
        <v>38</v>
      </c>
      <c r="Z167" s="27">
        <f t="shared" si="29"/>
        <v>271</v>
      </c>
      <c r="AA167" s="27">
        <f t="shared" si="30"/>
        <v>67.75</v>
      </c>
      <c r="AB167" s="29">
        <v>97</v>
      </c>
      <c r="AC167" s="29">
        <v>96</v>
      </c>
      <c r="AD167" s="29">
        <v>50</v>
      </c>
      <c r="AE167" s="29">
        <v>77</v>
      </c>
      <c r="AF167" s="27">
        <f t="shared" si="31"/>
        <v>320</v>
      </c>
      <c r="AG167" s="39">
        <f t="shared" si="32"/>
        <v>80</v>
      </c>
      <c r="AH167" s="32"/>
      <c r="AI167" s="52">
        <f t="shared" si="22"/>
        <v>66.349999999999994</v>
      </c>
      <c r="AJ167" s="28">
        <f>ROWS($C$4:C167)</f>
        <v>164</v>
      </c>
      <c r="AK167" s="28" t="str">
        <f>IF($AJ$1=Table5[[#This Row],[Column3]],AJ167,"")</f>
        <v/>
      </c>
      <c r="AL167" s="28" t="str">
        <f>IFERROR(SMALL($AK$2:$AK$903,ROWS($AK$4:AK167)),"")</f>
        <v/>
      </c>
    </row>
    <row r="168" spans="1:38" s="28" customFormat="1" ht="14.25">
      <c r="A168" s="36">
        <v>11102666</v>
      </c>
      <c r="B168" s="30" t="s">
        <v>337</v>
      </c>
      <c r="C168" s="31">
        <v>2</v>
      </c>
      <c r="D168" s="29">
        <v>82</v>
      </c>
      <c r="E168" s="29">
        <v>61</v>
      </c>
      <c r="F168" s="29">
        <v>95</v>
      </c>
      <c r="G168" s="29">
        <v>48</v>
      </c>
      <c r="H168" s="27">
        <f t="shared" si="23"/>
        <v>286</v>
      </c>
      <c r="I168" s="52">
        <f t="shared" si="24"/>
        <v>71.5</v>
      </c>
      <c r="J168" s="29">
        <v>77</v>
      </c>
      <c r="K168" s="29">
        <v>54</v>
      </c>
      <c r="L168" s="29">
        <v>74</v>
      </c>
      <c r="M168" s="29">
        <v>97</v>
      </c>
      <c r="N168" s="27">
        <f t="shared" si="25"/>
        <v>302</v>
      </c>
      <c r="O168" s="27">
        <f t="shared" si="26"/>
        <v>75.5</v>
      </c>
      <c r="P168" s="29">
        <v>77</v>
      </c>
      <c r="Q168" s="29">
        <v>91</v>
      </c>
      <c r="R168" s="29">
        <v>49</v>
      </c>
      <c r="S168" s="29">
        <v>49</v>
      </c>
      <c r="T168" s="27">
        <f t="shared" si="27"/>
        <v>266</v>
      </c>
      <c r="U168" s="27">
        <f t="shared" si="28"/>
        <v>66.5</v>
      </c>
      <c r="V168" s="29">
        <v>72</v>
      </c>
      <c r="W168" s="29">
        <v>85</v>
      </c>
      <c r="X168" s="29">
        <v>35</v>
      </c>
      <c r="Y168" s="29">
        <v>50</v>
      </c>
      <c r="Z168" s="27">
        <f t="shared" si="29"/>
        <v>242</v>
      </c>
      <c r="AA168" s="27">
        <f t="shared" si="30"/>
        <v>60.5</v>
      </c>
      <c r="AB168" s="29">
        <v>58</v>
      </c>
      <c r="AC168" s="29">
        <v>49</v>
      </c>
      <c r="AD168" s="29">
        <v>85</v>
      </c>
      <c r="AE168" s="29">
        <v>39</v>
      </c>
      <c r="AF168" s="27">
        <f t="shared" si="31"/>
        <v>231</v>
      </c>
      <c r="AG168" s="39">
        <f t="shared" si="32"/>
        <v>57.75</v>
      </c>
      <c r="AH168" s="32"/>
      <c r="AI168" s="52">
        <f t="shared" si="22"/>
        <v>64.7</v>
      </c>
      <c r="AJ168" s="28">
        <f>ROWS($C$4:C168)</f>
        <v>165</v>
      </c>
      <c r="AK168" s="28" t="str">
        <f>IF($AJ$1=Table5[[#This Row],[Column3]],AJ168,"")</f>
        <v/>
      </c>
      <c r="AL168" s="28" t="str">
        <f>IFERROR(SMALL($AK$2:$AK$903,ROWS($AK$4:AK168)),"")</f>
        <v/>
      </c>
    </row>
    <row r="169" spans="1:38" s="28" customFormat="1" ht="14.25">
      <c r="A169" s="36">
        <v>11107141</v>
      </c>
      <c r="B169" s="30" t="s">
        <v>339</v>
      </c>
      <c r="C169" s="31">
        <v>2</v>
      </c>
      <c r="D169" s="29">
        <v>72</v>
      </c>
      <c r="E169" s="29">
        <v>95</v>
      </c>
      <c r="F169" s="29">
        <v>71</v>
      </c>
      <c r="G169" s="29">
        <v>45</v>
      </c>
      <c r="H169" s="27">
        <f t="shared" si="23"/>
        <v>283</v>
      </c>
      <c r="I169" s="52">
        <f t="shared" si="24"/>
        <v>70.75</v>
      </c>
      <c r="J169" s="29">
        <v>88</v>
      </c>
      <c r="K169" s="29">
        <v>93</v>
      </c>
      <c r="L169" s="29">
        <v>76</v>
      </c>
      <c r="M169" s="29">
        <v>62</v>
      </c>
      <c r="N169" s="27">
        <f t="shared" si="25"/>
        <v>319</v>
      </c>
      <c r="O169" s="27">
        <f t="shared" si="26"/>
        <v>79.75</v>
      </c>
      <c r="P169" s="29">
        <v>59</v>
      </c>
      <c r="Q169" s="29">
        <v>52</v>
      </c>
      <c r="R169" s="29">
        <v>58</v>
      </c>
      <c r="S169" s="29">
        <v>40</v>
      </c>
      <c r="T169" s="27">
        <f t="shared" si="27"/>
        <v>209</v>
      </c>
      <c r="U169" s="27">
        <f t="shared" si="28"/>
        <v>52.25</v>
      </c>
      <c r="V169" s="29">
        <v>79</v>
      </c>
      <c r="W169" s="29">
        <v>54</v>
      </c>
      <c r="X169" s="29">
        <v>69</v>
      </c>
      <c r="Y169" s="29">
        <v>50</v>
      </c>
      <c r="Z169" s="27">
        <f t="shared" si="29"/>
        <v>252</v>
      </c>
      <c r="AA169" s="27">
        <f t="shared" si="30"/>
        <v>63</v>
      </c>
      <c r="AB169" s="29">
        <v>44</v>
      </c>
      <c r="AC169" s="29">
        <v>74</v>
      </c>
      <c r="AD169" s="29">
        <v>38</v>
      </c>
      <c r="AE169" s="29">
        <v>75</v>
      </c>
      <c r="AF169" s="27">
        <f t="shared" si="31"/>
        <v>231</v>
      </c>
      <c r="AG169" s="39">
        <f t="shared" si="32"/>
        <v>57.75</v>
      </c>
      <c r="AH169" s="32"/>
      <c r="AI169" s="52">
        <f t="shared" si="22"/>
        <v>66.650000000000006</v>
      </c>
      <c r="AJ169" s="28">
        <f>ROWS($C$4:C169)</f>
        <v>166</v>
      </c>
      <c r="AK169" s="28" t="str">
        <f>IF($AJ$1=Table5[[#This Row],[Column3]],AJ169,"")</f>
        <v/>
      </c>
      <c r="AL169" s="28" t="str">
        <f>IFERROR(SMALL($AK$2:$AK$903,ROWS($AK$4:AK169)),"")</f>
        <v/>
      </c>
    </row>
    <row r="170" spans="1:38" s="28" customFormat="1" ht="14.25">
      <c r="A170" s="36">
        <v>11105054</v>
      </c>
      <c r="B170" s="30" t="s">
        <v>341</v>
      </c>
      <c r="C170" s="31">
        <v>2</v>
      </c>
      <c r="D170" s="29">
        <v>40</v>
      </c>
      <c r="E170" s="29">
        <v>73</v>
      </c>
      <c r="F170" s="29">
        <v>93</v>
      </c>
      <c r="G170" s="29">
        <v>60</v>
      </c>
      <c r="H170" s="27">
        <f t="shared" si="23"/>
        <v>266</v>
      </c>
      <c r="I170" s="52">
        <f t="shared" si="24"/>
        <v>66.5</v>
      </c>
      <c r="J170" s="29">
        <v>71</v>
      </c>
      <c r="K170" s="29">
        <v>67</v>
      </c>
      <c r="L170" s="29">
        <v>46</v>
      </c>
      <c r="M170" s="29">
        <v>88</v>
      </c>
      <c r="N170" s="27">
        <f t="shared" si="25"/>
        <v>272</v>
      </c>
      <c r="O170" s="27">
        <f t="shared" si="26"/>
        <v>68</v>
      </c>
      <c r="P170" s="29">
        <v>70</v>
      </c>
      <c r="Q170" s="29">
        <v>81</v>
      </c>
      <c r="R170" s="29">
        <v>85</v>
      </c>
      <c r="S170" s="29">
        <v>95</v>
      </c>
      <c r="T170" s="27">
        <f t="shared" si="27"/>
        <v>331</v>
      </c>
      <c r="U170" s="27">
        <f t="shared" si="28"/>
        <v>82.75</v>
      </c>
      <c r="V170" s="29">
        <v>35</v>
      </c>
      <c r="W170" s="29">
        <v>37</v>
      </c>
      <c r="X170" s="29">
        <v>49</v>
      </c>
      <c r="Y170" s="29">
        <v>87</v>
      </c>
      <c r="Z170" s="27">
        <f t="shared" si="29"/>
        <v>208</v>
      </c>
      <c r="AA170" s="27">
        <f t="shared" si="30"/>
        <v>52</v>
      </c>
      <c r="AB170" s="29">
        <v>50</v>
      </c>
      <c r="AC170" s="29">
        <v>60</v>
      </c>
      <c r="AD170" s="29">
        <v>91</v>
      </c>
      <c r="AE170" s="29">
        <v>55</v>
      </c>
      <c r="AF170" s="27">
        <f t="shared" si="31"/>
        <v>256</v>
      </c>
      <c r="AG170" s="39">
        <f t="shared" si="32"/>
        <v>64</v>
      </c>
      <c r="AH170" s="32"/>
      <c r="AI170" s="52">
        <f t="shared" si="22"/>
        <v>61.7</v>
      </c>
      <c r="AJ170" s="28">
        <f>ROWS($C$4:C170)</f>
        <v>167</v>
      </c>
      <c r="AK170" s="28" t="str">
        <f>IF($AJ$1=Table5[[#This Row],[Column3]],AJ170,"")</f>
        <v/>
      </c>
      <c r="AL170" s="28" t="str">
        <f>IFERROR(SMALL($AK$2:$AK$903,ROWS($AK$4:AK170)),"")</f>
        <v/>
      </c>
    </row>
    <row r="171" spans="1:38" s="28" customFormat="1" ht="14.25">
      <c r="A171" s="36">
        <v>11104658</v>
      </c>
      <c r="B171" s="30" t="s">
        <v>343</v>
      </c>
      <c r="C171" s="31">
        <v>2</v>
      </c>
      <c r="D171" s="29">
        <v>66</v>
      </c>
      <c r="E171" s="29">
        <v>86</v>
      </c>
      <c r="F171" s="29">
        <v>45</v>
      </c>
      <c r="G171" s="29">
        <v>88</v>
      </c>
      <c r="H171" s="27">
        <f t="shared" si="23"/>
        <v>285</v>
      </c>
      <c r="I171" s="52">
        <f t="shared" si="24"/>
        <v>71.25</v>
      </c>
      <c r="J171" s="29">
        <v>41</v>
      </c>
      <c r="K171" s="29">
        <v>84</v>
      </c>
      <c r="L171" s="29">
        <v>59</v>
      </c>
      <c r="M171" s="29">
        <v>61</v>
      </c>
      <c r="N171" s="27">
        <f t="shared" si="25"/>
        <v>245</v>
      </c>
      <c r="O171" s="27">
        <f t="shared" si="26"/>
        <v>61.25</v>
      </c>
      <c r="P171" s="29">
        <v>41</v>
      </c>
      <c r="Q171" s="29">
        <v>49</v>
      </c>
      <c r="R171" s="29">
        <v>38</v>
      </c>
      <c r="S171" s="29">
        <v>68</v>
      </c>
      <c r="T171" s="27">
        <f t="shared" si="27"/>
        <v>196</v>
      </c>
      <c r="U171" s="27">
        <f t="shared" si="28"/>
        <v>49</v>
      </c>
      <c r="V171" s="29">
        <v>48</v>
      </c>
      <c r="W171" s="29">
        <v>43</v>
      </c>
      <c r="X171" s="29">
        <v>65</v>
      </c>
      <c r="Y171" s="29">
        <v>89</v>
      </c>
      <c r="Z171" s="27">
        <f t="shared" si="29"/>
        <v>245</v>
      </c>
      <c r="AA171" s="27">
        <f t="shared" si="30"/>
        <v>61.25</v>
      </c>
      <c r="AB171" s="29">
        <v>71</v>
      </c>
      <c r="AC171" s="29">
        <v>86</v>
      </c>
      <c r="AD171" s="29">
        <v>35</v>
      </c>
      <c r="AE171" s="29">
        <v>71</v>
      </c>
      <c r="AF171" s="27">
        <f t="shared" si="31"/>
        <v>263</v>
      </c>
      <c r="AG171" s="39">
        <f t="shared" si="32"/>
        <v>65.75</v>
      </c>
      <c r="AH171" s="32"/>
      <c r="AI171" s="52">
        <f t="shared" si="22"/>
        <v>69.5</v>
      </c>
      <c r="AJ171" s="28">
        <f>ROWS($C$4:C171)</f>
        <v>168</v>
      </c>
      <c r="AK171" s="28" t="str">
        <f>IF($AJ$1=Table5[[#This Row],[Column3]],AJ171,"")</f>
        <v/>
      </c>
      <c r="AL171" s="28" t="str">
        <f>IFERROR(SMALL($AK$2:$AK$903,ROWS($AK$4:AK171)),"")</f>
        <v/>
      </c>
    </row>
    <row r="172" spans="1:38" s="28" customFormat="1" ht="14.25">
      <c r="A172" s="36">
        <v>11106307</v>
      </c>
      <c r="B172" s="30" t="s">
        <v>345</v>
      </c>
      <c r="C172" s="31">
        <v>2</v>
      </c>
      <c r="D172" s="29">
        <v>60</v>
      </c>
      <c r="E172" s="29">
        <v>92</v>
      </c>
      <c r="F172" s="29">
        <v>81</v>
      </c>
      <c r="G172" s="29">
        <v>75</v>
      </c>
      <c r="H172" s="27">
        <f t="shared" si="23"/>
        <v>308</v>
      </c>
      <c r="I172" s="52">
        <f t="shared" si="24"/>
        <v>77</v>
      </c>
      <c r="J172" s="29">
        <v>93</v>
      </c>
      <c r="K172" s="29">
        <v>60</v>
      </c>
      <c r="L172" s="29">
        <v>75</v>
      </c>
      <c r="M172" s="29">
        <v>46</v>
      </c>
      <c r="N172" s="27">
        <f t="shared" si="25"/>
        <v>274</v>
      </c>
      <c r="O172" s="27">
        <f t="shared" si="26"/>
        <v>68.5</v>
      </c>
      <c r="P172" s="29">
        <v>80</v>
      </c>
      <c r="Q172" s="29">
        <v>72</v>
      </c>
      <c r="R172" s="29">
        <v>74</v>
      </c>
      <c r="S172" s="29">
        <v>75</v>
      </c>
      <c r="T172" s="27">
        <f t="shared" si="27"/>
        <v>301</v>
      </c>
      <c r="U172" s="27">
        <f t="shared" si="28"/>
        <v>75.25</v>
      </c>
      <c r="V172" s="29">
        <v>90</v>
      </c>
      <c r="W172" s="29">
        <v>48</v>
      </c>
      <c r="X172" s="29">
        <v>71</v>
      </c>
      <c r="Y172" s="29">
        <v>72</v>
      </c>
      <c r="Z172" s="27">
        <f t="shared" si="29"/>
        <v>281</v>
      </c>
      <c r="AA172" s="27">
        <f t="shared" si="30"/>
        <v>70.25</v>
      </c>
      <c r="AB172" s="29">
        <v>38</v>
      </c>
      <c r="AC172" s="29">
        <v>71</v>
      </c>
      <c r="AD172" s="29">
        <v>42</v>
      </c>
      <c r="AE172" s="29">
        <v>75</v>
      </c>
      <c r="AF172" s="27">
        <f t="shared" si="31"/>
        <v>226</v>
      </c>
      <c r="AG172" s="39">
        <f t="shared" si="32"/>
        <v>56.5</v>
      </c>
      <c r="AH172" s="32"/>
      <c r="AI172" s="52">
        <f t="shared" si="22"/>
        <v>69.55</v>
      </c>
      <c r="AJ172" s="28">
        <f>ROWS($C$4:C172)</f>
        <v>169</v>
      </c>
      <c r="AK172" s="28" t="str">
        <f>IF($AJ$1=Table5[[#This Row],[Column3]],AJ172,"")</f>
        <v/>
      </c>
      <c r="AL172" s="28" t="str">
        <f>IFERROR(SMALL($AK$2:$AK$903,ROWS($AK$4:AK172)),"")</f>
        <v/>
      </c>
    </row>
    <row r="173" spans="1:38" s="28" customFormat="1" ht="14.25">
      <c r="A173" s="36">
        <v>11105930</v>
      </c>
      <c r="B173" s="30" t="s">
        <v>347</v>
      </c>
      <c r="C173" s="31">
        <v>2</v>
      </c>
      <c r="D173" s="29">
        <v>90</v>
      </c>
      <c r="E173" s="29">
        <v>55</v>
      </c>
      <c r="F173" s="29">
        <v>90</v>
      </c>
      <c r="G173" s="29">
        <v>98</v>
      </c>
      <c r="H173" s="27">
        <f t="shared" si="23"/>
        <v>333</v>
      </c>
      <c r="I173" s="52">
        <f t="shared" si="24"/>
        <v>83.25</v>
      </c>
      <c r="J173" s="29">
        <v>93</v>
      </c>
      <c r="K173" s="29">
        <v>54</v>
      </c>
      <c r="L173" s="29">
        <v>72</v>
      </c>
      <c r="M173" s="29">
        <v>76</v>
      </c>
      <c r="N173" s="27">
        <f t="shared" si="25"/>
        <v>295</v>
      </c>
      <c r="O173" s="27">
        <f t="shared" si="26"/>
        <v>73.75</v>
      </c>
      <c r="P173" s="29">
        <v>54</v>
      </c>
      <c r="Q173" s="29">
        <v>79</v>
      </c>
      <c r="R173" s="29">
        <v>39</v>
      </c>
      <c r="S173" s="29">
        <v>63</v>
      </c>
      <c r="T173" s="27">
        <f t="shared" si="27"/>
        <v>235</v>
      </c>
      <c r="U173" s="27">
        <f t="shared" si="28"/>
        <v>58.75</v>
      </c>
      <c r="V173" s="29">
        <v>60</v>
      </c>
      <c r="W173" s="29">
        <v>77</v>
      </c>
      <c r="X173" s="29">
        <v>39</v>
      </c>
      <c r="Y173" s="29">
        <v>93</v>
      </c>
      <c r="Z173" s="27">
        <f t="shared" si="29"/>
        <v>269</v>
      </c>
      <c r="AA173" s="27">
        <f t="shared" si="30"/>
        <v>67.25</v>
      </c>
      <c r="AB173" s="29">
        <v>55</v>
      </c>
      <c r="AC173" s="29">
        <v>81</v>
      </c>
      <c r="AD173" s="29">
        <v>67</v>
      </c>
      <c r="AE173" s="29">
        <v>56</v>
      </c>
      <c r="AF173" s="27">
        <f t="shared" si="31"/>
        <v>259</v>
      </c>
      <c r="AG173" s="39">
        <f t="shared" si="32"/>
        <v>64.75</v>
      </c>
      <c r="AH173" s="32"/>
      <c r="AI173" s="52">
        <f t="shared" si="22"/>
        <v>69.849999999999994</v>
      </c>
      <c r="AJ173" s="28">
        <f>ROWS($C$4:C173)</f>
        <v>170</v>
      </c>
      <c r="AK173" s="28" t="str">
        <f>IF($AJ$1=Table5[[#This Row],[Column3]],AJ173,"")</f>
        <v/>
      </c>
      <c r="AL173" s="28" t="str">
        <f>IFERROR(SMALL($AK$2:$AK$903,ROWS($AK$4:AK173)),"")</f>
        <v/>
      </c>
    </row>
    <row r="174" spans="1:38" s="28" customFormat="1" ht="14.25">
      <c r="A174" s="36">
        <v>11104424</v>
      </c>
      <c r="B174" s="30" t="s">
        <v>349</v>
      </c>
      <c r="C174" s="31">
        <v>2</v>
      </c>
      <c r="D174" s="29">
        <v>40</v>
      </c>
      <c r="E174" s="29">
        <v>59</v>
      </c>
      <c r="F174" s="29">
        <v>58</v>
      </c>
      <c r="G174" s="29">
        <v>97</v>
      </c>
      <c r="H174" s="27">
        <f t="shared" si="23"/>
        <v>254</v>
      </c>
      <c r="I174" s="52">
        <f t="shared" si="24"/>
        <v>63.5</v>
      </c>
      <c r="J174" s="29">
        <v>59</v>
      </c>
      <c r="K174" s="29">
        <v>74</v>
      </c>
      <c r="L174" s="29">
        <v>80</v>
      </c>
      <c r="M174" s="29">
        <v>47</v>
      </c>
      <c r="N174" s="27">
        <f t="shared" si="25"/>
        <v>260</v>
      </c>
      <c r="O174" s="27">
        <f t="shared" si="26"/>
        <v>65</v>
      </c>
      <c r="P174" s="29">
        <v>77</v>
      </c>
      <c r="Q174" s="29">
        <v>99</v>
      </c>
      <c r="R174" s="29">
        <v>96</v>
      </c>
      <c r="S174" s="29">
        <v>53</v>
      </c>
      <c r="T174" s="27">
        <f t="shared" si="27"/>
        <v>325</v>
      </c>
      <c r="U174" s="27">
        <f t="shared" si="28"/>
        <v>81.25</v>
      </c>
      <c r="V174" s="29">
        <v>63</v>
      </c>
      <c r="W174" s="29">
        <v>75</v>
      </c>
      <c r="X174" s="29">
        <v>57</v>
      </c>
      <c r="Y174" s="29">
        <v>97</v>
      </c>
      <c r="Z174" s="27">
        <f t="shared" si="29"/>
        <v>292</v>
      </c>
      <c r="AA174" s="27">
        <f t="shared" si="30"/>
        <v>73</v>
      </c>
      <c r="AB174" s="29">
        <v>96</v>
      </c>
      <c r="AC174" s="29">
        <v>58</v>
      </c>
      <c r="AD174" s="29">
        <v>72</v>
      </c>
      <c r="AE174" s="29">
        <v>40</v>
      </c>
      <c r="AF174" s="27">
        <f t="shared" si="31"/>
        <v>266</v>
      </c>
      <c r="AG174" s="39">
        <f t="shared" si="32"/>
        <v>66.5</v>
      </c>
      <c r="AH174" s="32"/>
      <c r="AI174" s="52">
        <f t="shared" si="22"/>
        <v>74.5</v>
      </c>
      <c r="AJ174" s="28">
        <f>ROWS($C$4:C174)</f>
        <v>171</v>
      </c>
      <c r="AK174" s="28" t="str">
        <f>IF($AJ$1=Table5[[#This Row],[Column3]],AJ174,"")</f>
        <v/>
      </c>
      <c r="AL174" s="28" t="str">
        <f>IFERROR(SMALL($AK$2:$AK$903,ROWS($AK$4:AK174)),"")</f>
        <v/>
      </c>
    </row>
    <row r="175" spans="1:38" s="28" customFormat="1" ht="14.25">
      <c r="A175" s="36">
        <v>11102489</v>
      </c>
      <c r="B175" s="30" t="s">
        <v>351</v>
      </c>
      <c r="C175" s="31">
        <v>2</v>
      </c>
      <c r="D175" s="29">
        <v>47</v>
      </c>
      <c r="E175" s="29">
        <v>58</v>
      </c>
      <c r="F175" s="29">
        <v>90</v>
      </c>
      <c r="G175" s="29">
        <v>88</v>
      </c>
      <c r="H175" s="27">
        <f t="shared" si="23"/>
        <v>283</v>
      </c>
      <c r="I175" s="52">
        <f t="shared" si="24"/>
        <v>70.75</v>
      </c>
      <c r="J175" s="29">
        <v>46</v>
      </c>
      <c r="K175" s="29">
        <v>70</v>
      </c>
      <c r="L175" s="29">
        <v>70</v>
      </c>
      <c r="M175" s="29">
        <v>87</v>
      </c>
      <c r="N175" s="27">
        <f t="shared" si="25"/>
        <v>273</v>
      </c>
      <c r="O175" s="27">
        <f t="shared" si="26"/>
        <v>68.25</v>
      </c>
      <c r="P175" s="29">
        <v>99</v>
      </c>
      <c r="Q175" s="29">
        <v>87</v>
      </c>
      <c r="R175" s="29">
        <v>98</v>
      </c>
      <c r="S175" s="29">
        <v>60</v>
      </c>
      <c r="T175" s="27">
        <f t="shared" si="27"/>
        <v>344</v>
      </c>
      <c r="U175" s="27">
        <f t="shared" si="28"/>
        <v>86</v>
      </c>
      <c r="V175" s="29">
        <v>76</v>
      </c>
      <c r="W175" s="29">
        <v>38</v>
      </c>
      <c r="X175" s="29">
        <v>55</v>
      </c>
      <c r="Y175" s="29">
        <v>83</v>
      </c>
      <c r="Z175" s="27">
        <f t="shared" si="29"/>
        <v>252</v>
      </c>
      <c r="AA175" s="27">
        <f t="shared" si="30"/>
        <v>63</v>
      </c>
      <c r="AB175" s="29">
        <v>94</v>
      </c>
      <c r="AC175" s="29">
        <v>97</v>
      </c>
      <c r="AD175" s="29">
        <v>64</v>
      </c>
      <c r="AE175" s="29">
        <v>83</v>
      </c>
      <c r="AF175" s="27">
        <f t="shared" si="31"/>
        <v>338</v>
      </c>
      <c r="AG175" s="39">
        <f t="shared" si="32"/>
        <v>84.5</v>
      </c>
      <c r="AH175" s="32"/>
      <c r="AI175" s="52">
        <f t="shared" si="22"/>
        <v>73.5</v>
      </c>
      <c r="AJ175" s="28">
        <f>ROWS($C$4:C175)</f>
        <v>172</v>
      </c>
      <c r="AK175" s="28" t="str">
        <f>IF($AJ$1=Table5[[#This Row],[Column3]],AJ175,"")</f>
        <v/>
      </c>
      <c r="AL175" s="28" t="str">
        <f>IFERROR(SMALL($AK$2:$AK$903,ROWS($AK$4:AK175)),"")</f>
        <v/>
      </c>
    </row>
    <row r="176" spans="1:38" s="28" customFormat="1" ht="14.25">
      <c r="A176" s="36">
        <v>11100943</v>
      </c>
      <c r="B176" s="30" t="s">
        <v>353</v>
      </c>
      <c r="C176" s="31">
        <v>2</v>
      </c>
      <c r="D176" s="29">
        <v>58</v>
      </c>
      <c r="E176" s="29">
        <v>77</v>
      </c>
      <c r="F176" s="29">
        <v>54</v>
      </c>
      <c r="G176" s="29">
        <v>79</v>
      </c>
      <c r="H176" s="27">
        <f t="shared" si="23"/>
        <v>268</v>
      </c>
      <c r="I176" s="52">
        <f t="shared" si="24"/>
        <v>67</v>
      </c>
      <c r="J176" s="29">
        <v>99</v>
      </c>
      <c r="K176" s="29">
        <v>98</v>
      </c>
      <c r="L176" s="29">
        <v>42</v>
      </c>
      <c r="M176" s="29">
        <v>69</v>
      </c>
      <c r="N176" s="27">
        <f t="shared" si="25"/>
        <v>308</v>
      </c>
      <c r="O176" s="27">
        <f t="shared" si="26"/>
        <v>77</v>
      </c>
      <c r="P176" s="29">
        <v>93</v>
      </c>
      <c r="Q176" s="29">
        <v>81</v>
      </c>
      <c r="R176" s="29">
        <v>84</v>
      </c>
      <c r="S176" s="29">
        <v>72</v>
      </c>
      <c r="T176" s="27">
        <f t="shared" si="27"/>
        <v>330</v>
      </c>
      <c r="U176" s="27">
        <f t="shared" si="28"/>
        <v>82.5</v>
      </c>
      <c r="V176" s="29">
        <v>48</v>
      </c>
      <c r="W176" s="29">
        <v>95</v>
      </c>
      <c r="X176" s="29">
        <v>38</v>
      </c>
      <c r="Y176" s="29">
        <v>72</v>
      </c>
      <c r="Z176" s="27">
        <f t="shared" si="29"/>
        <v>253</v>
      </c>
      <c r="AA176" s="27">
        <f t="shared" si="30"/>
        <v>63.25</v>
      </c>
      <c r="AB176" s="29">
        <v>41</v>
      </c>
      <c r="AC176" s="29">
        <v>97</v>
      </c>
      <c r="AD176" s="29">
        <v>79</v>
      </c>
      <c r="AE176" s="29">
        <v>94</v>
      </c>
      <c r="AF176" s="27">
        <f t="shared" si="31"/>
        <v>311</v>
      </c>
      <c r="AG176" s="39">
        <f t="shared" si="32"/>
        <v>77.75</v>
      </c>
      <c r="AH176" s="32"/>
      <c r="AI176" s="52">
        <f t="shared" si="22"/>
        <v>71.400000000000006</v>
      </c>
      <c r="AJ176" s="28">
        <f>ROWS($C$4:C176)</f>
        <v>173</v>
      </c>
      <c r="AK176" s="28" t="str">
        <f>IF($AJ$1=Table5[[#This Row],[Column3]],AJ176,"")</f>
        <v/>
      </c>
      <c r="AL176" s="28" t="str">
        <f>IFERROR(SMALL($AK$2:$AK$903,ROWS($AK$4:AK176)),"")</f>
        <v/>
      </c>
    </row>
    <row r="177" spans="1:38" s="28" customFormat="1" ht="14.25">
      <c r="A177" s="36">
        <v>11109611</v>
      </c>
      <c r="B177" s="30" t="s">
        <v>355</v>
      </c>
      <c r="C177" s="31">
        <v>2</v>
      </c>
      <c r="D177" s="29">
        <v>98</v>
      </c>
      <c r="E177" s="29">
        <v>68</v>
      </c>
      <c r="F177" s="29">
        <v>73</v>
      </c>
      <c r="G177" s="29">
        <v>36</v>
      </c>
      <c r="H177" s="27">
        <f t="shared" si="23"/>
        <v>275</v>
      </c>
      <c r="I177" s="52">
        <f t="shared" si="24"/>
        <v>68.75</v>
      </c>
      <c r="J177" s="29">
        <v>55</v>
      </c>
      <c r="K177" s="29">
        <v>68</v>
      </c>
      <c r="L177" s="29">
        <v>60</v>
      </c>
      <c r="M177" s="29">
        <v>74</v>
      </c>
      <c r="N177" s="27">
        <f t="shared" si="25"/>
        <v>257</v>
      </c>
      <c r="O177" s="27">
        <f t="shared" si="26"/>
        <v>64.25</v>
      </c>
      <c r="P177" s="29">
        <v>45</v>
      </c>
      <c r="Q177" s="29">
        <v>73</v>
      </c>
      <c r="R177" s="29">
        <v>87</v>
      </c>
      <c r="S177" s="29">
        <v>82</v>
      </c>
      <c r="T177" s="27">
        <f t="shared" si="27"/>
        <v>287</v>
      </c>
      <c r="U177" s="27">
        <f t="shared" si="28"/>
        <v>71.75</v>
      </c>
      <c r="V177" s="29">
        <v>65</v>
      </c>
      <c r="W177" s="29">
        <v>97</v>
      </c>
      <c r="X177" s="29">
        <v>62</v>
      </c>
      <c r="Y177" s="29">
        <v>94</v>
      </c>
      <c r="Z177" s="27">
        <f t="shared" si="29"/>
        <v>318</v>
      </c>
      <c r="AA177" s="27">
        <f t="shared" si="30"/>
        <v>79.5</v>
      </c>
      <c r="AB177" s="29">
        <v>86</v>
      </c>
      <c r="AC177" s="29">
        <v>37</v>
      </c>
      <c r="AD177" s="29">
        <v>83</v>
      </c>
      <c r="AE177" s="29">
        <v>85</v>
      </c>
      <c r="AF177" s="27">
        <f t="shared" si="31"/>
        <v>291</v>
      </c>
      <c r="AG177" s="39">
        <f t="shared" si="32"/>
        <v>72.75</v>
      </c>
      <c r="AH177" s="32"/>
      <c r="AI177" s="52">
        <f t="shared" si="22"/>
        <v>59.65</v>
      </c>
      <c r="AJ177" s="28">
        <f>ROWS($C$4:C177)</f>
        <v>174</v>
      </c>
      <c r="AK177" s="28" t="str">
        <f>IF($AJ$1=Table5[[#This Row],[Column3]],AJ177,"")</f>
        <v/>
      </c>
      <c r="AL177" s="28" t="str">
        <f>IFERROR(SMALL($AK$2:$AK$903,ROWS($AK$4:AK177)),"")</f>
        <v/>
      </c>
    </row>
    <row r="178" spans="1:38" s="28" customFormat="1" ht="14.25">
      <c r="A178" s="36">
        <v>11107328</v>
      </c>
      <c r="B178" s="30" t="s">
        <v>357</v>
      </c>
      <c r="C178" s="31">
        <v>2</v>
      </c>
      <c r="D178" s="29">
        <v>60</v>
      </c>
      <c r="E178" s="29">
        <v>91</v>
      </c>
      <c r="F178" s="29">
        <v>85</v>
      </c>
      <c r="G178" s="29">
        <v>68</v>
      </c>
      <c r="H178" s="27">
        <f t="shared" si="23"/>
        <v>304</v>
      </c>
      <c r="I178" s="52">
        <f t="shared" si="24"/>
        <v>76</v>
      </c>
      <c r="J178" s="29">
        <v>66</v>
      </c>
      <c r="K178" s="29">
        <v>53</v>
      </c>
      <c r="L178" s="29">
        <v>40</v>
      </c>
      <c r="M178" s="29">
        <v>52</v>
      </c>
      <c r="N178" s="27">
        <f t="shared" si="25"/>
        <v>211</v>
      </c>
      <c r="O178" s="27">
        <f t="shared" si="26"/>
        <v>52.75</v>
      </c>
      <c r="P178" s="29">
        <v>68</v>
      </c>
      <c r="Q178" s="29">
        <v>45</v>
      </c>
      <c r="R178" s="29">
        <v>76</v>
      </c>
      <c r="S178" s="29">
        <v>42</v>
      </c>
      <c r="T178" s="27">
        <f t="shared" si="27"/>
        <v>231</v>
      </c>
      <c r="U178" s="27">
        <f t="shared" si="28"/>
        <v>57.75</v>
      </c>
      <c r="V178" s="29">
        <v>99</v>
      </c>
      <c r="W178" s="29">
        <v>41</v>
      </c>
      <c r="X178" s="29">
        <v>46</v>
      </c>
      <c r="Y178" s="29">
        <v>36</v>
      </c>
      <c r="Z178" s="27">
        <f t="shared" si="29"/>
        <v>222</v>
      </c>
      <c r="AA178" s="27">
        <f t="shared" si="30"/>
        <v>55.5</v>
      </c>
      <c r="AB178" s="29">
        <v>38</v>
      </c>
      <c r="AC178" s="29">
        <v>43</v>
      </c>
      <c r="AD178" s="29">
        <v>57</v>
      </c>
      <c r="AE178" s="29">
        <v>87</v>
      </c>
      <c r="AF178" s="27">
        <f t="shared" si="31"/>
        <v>225</v>
      </c>
      <c r="AG178" s="39">
        <f t="shared" si="32"/>
        <v>56.25</v>
      </c>
      <c r="AH178" s="32"/>
      <c r="AI178" s="52">
        <f t="shared" si="22"/>
        <v>73.349999999999994</v>
      </c>
      <c r="AJ178" s="28">
        <f>ROWS($C$4:C178)</f>
        <v>175</v>
      </c>
      <c r="AK178" s="28" t="str">
        <f>IF($AJ$1=Table5[[#This Row],[Column3]],AJ178,"")</f>
        <v/>
      </c>
      <c r="AL178" s="28" t="str">
        <f>IFERROR(SMALL($AK$2:$AK$903,ROWS($AK$4:AK178)),"")</f>
        <v/>
      </c>
    </row>
    <row r="179" spans="1:38" s="28" customFormat="1" ht="14.25">
      <c r="A179" s="36">
        <v>11102917</v>
      </c>
      <c r="B179" s="30" t="s">
        <v>359</v>
      </c>
      <c r="C179" s="31">
        <v>2</v>
      </c>
      <c r="D179" s="29">
        <v>96</v>
      </c>
      <c r="E179" s="29">
        <v>81</v>
      </c>
      <c r="F179" s="29">
        <v>67</v>
      </c>
      <c r="G179" s="29">
        <v>63</v>
      </c>
      <c r="H179" s="27">
        <f t="shared" si="23"/>
        <v>307</v>
      </c>
      <c r="I179" s="52">
        <f t="shared" si="24"/>
        <v>76.75</v>
      </c>
      <c r="J179" s="29">
        <v>79</v>
      </c>
      <c r="K179" s="29">
        <v>98</v>
      </c>
      <c r="L179" s="29">
        <v>65</v>
      </c>
      <c r="M179" s="29">
        <v>70</v>
      </c>
      <c r="N179" s="27">
        <f t="shared" si="25"/>
        <v>312</v>
      </c>
      <c r="O179" s="27">
        <f t="shared" si="26"/>
        <v>78</v>
      </c>
      <c r="P179" s="29">
        <v>85</v>
      </c>
      <c r="Q179" s="29">
        <v>53</v>
      </c>
      <c r="R179" s="29">
        <v>90</v>
      </c>
      <c r="S179" s="29">
        <v>47</v>
      </c>
      <c r="T179" s="27">
        <f t="shared" si="27"/>
        <v>275</v>
      </c>
      <c r="U179" s="27">
        <f t="shared" si="28"/>
        <v>68.75</v>
      </c>
      <c r="V179" s="29">
        <v>60</v>
      </c>
      <c r="W179" s="29">
        <v>86</v>
      </c>
      <c r="X179" s="29">
        <v>47</v>
      </c>
      <c r="Y179" s="29">
        <v>47</v>
      </c>
      <c r="Z179" s="27">
        <f t="shared" si="29"/>
        <v>240</v>
      </c>
      <c r="AA179" s="27">
        <f t="shared" si="30"/>
        <v>60</v>
      </c>
      <c r="AB179" s="29">
        <v>78</v>
      </c>
      <c r="AC179" s="29">
        <v>87</v>
      </c>
      <c r="AD179" s="29">
        <v>86</v>
      </c>
      <c r="AE179" s="29">
        <v>82</v>
      </c>
      <c r="AF179" s="27">
        <f t="shared" si="31"/>
        <v>333</v>
      </c>
      <c r="AG179" s="39">
        <f t="shared" si="32"/>
        <v>83.25</v>
      </c>
      <c r="AH179" s="32"/>
      <c r="AI179" s="52">
        <f t="shared" si="22"/>
        <v>59.4</v>
      </c>
      <c r="AJ179" s="28">
        <f>ROWS($C$4:C179)</f>
        <v>176</v>
      </c>
      <c r="AK179" s="28" t="str">
        <f>IF($AJ$1=Table5[[#This Row],[Column3]],AJ179,"")</f>
        <v/>
      </c>
      <c r="AL179" s="28" t="str">
        <f>IFERROR(SMALL($AK$2:$AK$903,ROWS($AK$4:AK179)),"")</f>
        <v/>
      </c>
    </row>
    <row r="180" spans="1:38" s="28" customFormat="1" ht="14.25">
      <c r="A180" s="36">
        <v>11100263</v>
      </c>
      <c r="B180" s="30" t="s">
        <v>361</v>
      </c>
      <c r="C180" s="31">
        <v>3</v>
      </c>
      <c r="D180" s="29">
        <v>47</v>
      </c>
      <c r="E180" s="29">
        <v>40</v>
      </c>
      <c r="F180" s="29">
        <v>63</v>
      </c>
      <c r="G180" s="29">
        <v>68</v>
      </c>
      <c r="H180" s="27">
        <f t="shared" si="23"/>
        <v>218</v>
      </c>
      <c r="I180" s="52">
        <f t="shared" si="24"/>
        <v>54.5</v>
      </c>
      <c r="J180" s="29">
        <v>60</v>
      </c>
      <c r="K180" s="29">
        <v>50</v>
      </c>
      <c r="L180" s="29">
        <v>53</v>
      </c>
      <c r="M180" s="29">
        <v>47</v>
      </c>
      <c r="N180" s="27">
        <f t="shared" si="25"/>
        <v>210</v>
      </c>
      <c r="O180" s="27">
        <f t="shared" si="26"/>
        <v>52.5</v>
      </c>
      <c r="P180" s="29">
        <v>78</v>
      </c>
      <c r="Q180" s="29">
        <v>42</v>
      </c>
      <c r="R180" s="29">
        <v>68</v>
      </c>
      <c r="S180" s="29">
        <v>90</v>
      </c>
      <c r="T180" s="27">
        <f t="shared" si="27"/>
        <v>278</v>
      </c>
      <c r="U180" s="27">
        <f t="shared" si="28"/>
        <v>69.5</v>
      </c>
      <c r="V180" s="29">
        <v>44</v>
      </c>
      <c r="W180" s="29">
        <v>42</v>
      </c>
      <c r="X180" s="29">
        <v>75</v>
      </c>
      <c r="Y180" s="29">
        <v>39</v>
      </c>
      <c r="Z180" s="27">
        <f t="shared" si="29"/>
        <v>200</v>
      </c>
      <c r="AA180" s="27">
        <f t="shared" si="30"/>
        <v>50</v>
      </c>
      <c r="AB180" s="29">
        <v>91</v>
      </c>
      <c r="AC180" s="29">
        <v>83</v>
      </c>
      <c r="AD180" s="29">
        <v>36</v>
      </c>
      <c r="AE180" s="29">
        <v>72</v>
      </c>
      <c r="AF180" s="27">
        <f t="shared" si="31"/>
        <v>282</v>
      </c>
      <c r="AG180" s="39">
        <f t="shared" si="32"/>
        <v>70.5</v>
      </c>
      <c r="AH180" s="32"/>
      <c r="AI180" s="52">
        <f t="shared" si="22"/>
        <v>66.3</v>
      </c>
      <c r="AJ180" s="28">
        <f>ROWS($C$4:C180)</f>
        <v>177</v>
      </c>
      <c r="AK180" s="28" t="str">
        <f>IF($AJ$1=Table5[[#This Row],[Column3]],AJ180,"")</f>
        <v/>
      </c>
      <c r="AL180" s="28" t="str">
        <f>IFERROR(SMALL($AK$2:$AK$903,ROWS($AK$4:AK180)),"")</f>
        <v/>
      </c>
    </row>
    <row r="181" spans="1:38" s="28" customFormat="1" ht="14.25">
      <c r="A181" s="36">
        <v>11108906</v>
      </c>
      <c r="B181" s="30" t="s">
        <v>363</v>
      </c>
      <c r="C181" s="31">
        <v>3</v>
      </c>
      <c r="D181" s="29">
        <v>85</v>
      </c>
      <c r="E181" s="29">
        <v>53</v>
      </c>
      <c r="F181" s="29">
        <v>77</v>
      </c>
      <c r="G181" s="29">
        <v>94</v>
      </c>
      <c r="H181" s="27">
        <f t="shared" si="23"/>
        <v>309</v>
      </c>
      <c r="I181" s="52">
        <f t="shared" si="24"/>
        <v>77.25</v>
      </c>
      <c r="J181" s="29">
        <v>46</v>
      </c>
      <c r="K181" s="29">
        <v>95</v>
      </c>
      <c r="L181" s="29">
        <v>63</v>
      </c>
      <c r="M181" s="29">
        <v>77</v>
      </c>
      <c r="N181" s="27">
        <f t="shared" si="25"/>
        <v>281</v>
      </c>
      <c r="O181" s="27">
        <f t="shared" si="26"/>
        <v>70.25</v>
      </c>
      <c r="P181" s="29">
        <v>54</v>
      </c>
      <c r="Q181" s="29">
        <v>79</v>
      </c>
      <c r="R181" s="29">
        <v>81</v>
      </c>
      <c r="S181" s="29">
        <v>36</v>
      </c>
      <c r="T181" s="27">
        <f t="shared" si="27"/>
        <v>250</v>
      </c>
      <c r="U181" s="27">
        <f t="shared" si="28"/>
        <v>62.5</v>
      </c>
      <c r="V181" s="29">
        <v>66</v>
      </c>
      <c r="W181" s="29">
        <v>90</v>
      </c>
      <c r="X181" s="29">
        <v>89</v>
      </c>
      <c r="Y181" s="29">
        <v>44</v>
      </c>
      <c r="Z181" s="27">
        <f t="shared" si="29"/>
        <v>289</v>
      </c>
      <c r="AA181" s="27">
        <f t="shared" si="30"/>
        <v>72.25</v>
      </c>
      <c r="AB181" s="29">
        <v>40</v>
      </c>
      <c r="AC181" s="29">
        <v>46</v>
      </c>
      <c r="AD181" s="29">
        <v>74</v>
      </c>
      <c r="AE181" s="29">
        <v>37</v>
      </c>
      <c r="AF181" s="27">
        <f t="shared" si="31"/>
        <v>197</v>
      </c>
      <c r="AG181" s="39">
        <f t="shared" si="32"/>
        <v>49.25</v>
      </c>
      <c r="AH181" s="32"/>
      <c r="AI181" s="52">
        <f t="shared" si="22"/>
        <v>60.9</v>
      </c>
      <c r="AJ181" s="28">
        <f>ROWS($C$4:C181)</f>
        <v>178</v>
      </c>
      <c r="AK181" s="28" t="str">
        <f>IF($AJ$1=Table5[[#This Row],[Column3]],AJ181,"")</f>
        <v/>
      </c>
      <c r="AL181" s="28" t="str">
        <f>IFERROR(SMALL($AK$2:$AK$903,ROWS($AK$4:AK181)),"")</f>
        <v/>
      </c>
    </row>
    <row r="182" spans="1:38" s="28" customFormat="1" ht="14.25">
      <c r="A182" s="36">
        <v>11108598</v>
      </c>
      <c r="B182" s="30" t="s">
        <v>365</v>
      </c>
      <c r="C182" s="31">
        <v>3</v>
      </c>
      <c r="D182" s="29">
        <v>41</v>
      </c>
      <c r="E182" s="29">
        <v>66</v>
      </c>
      <c r="F182" s="29">
        <v>69</v>
      </c>
      <c r="G182" s="29">
        <v>40</v>
      </c>
      <c r="H182" s="27">
        <f t="shared" si="23"/>
        <v>216</v>
      </c>
      <c r="I182" s="52">
        <f t="shared" si="24"/>
        <v>54</v>
      </c>
      <c r="J182" s="29">
        <v>58</v>
      </c>
      <c r="K182" s="29">
        <v>37</v>
      </c>
      <c r="L182" s="29">
        <v>96</v>
      </c>
      <c r="M182" s="29">
        <v>72</v>
      </c>
      <c r="N182" s="27">
        <f t="shared" si="25"/>
        <v>263</v>
      </c>
      <c r="O182" s="27">
        <f t="shared" si="26"/>
        <v>65.75</v>
      </c>
      <c r="P182" s="29">
        <v>93</v>
      </c>
      <c r="Q182" s="29">
        <v>64</v>
      </c>
      <c r="R182" s="29">
        <v>52</v>
      </c>
      <c r="S182" s="29">
        <v>70</v>
      </c>
      <c r="T182" s="27">
        <f t="shared" si="27"/>
        <v>279</v>
      </c>
      <c r="U182" s="27">
        <f t="shared" si="28"/>
        <v>69.75</v>
      </c>
      <c r="V182" s="29">
        <v>44</v>
      </c>
      <c r="W182" s="29">
        <v>79</v>
      </c>
      <c r="X182" s="29">
        <v>44</v>
      </c>
      <c r="Y182" s="29">
        <v>75</v>
      </c>
      <c r="Z182" s="27">
        <f t="shared" si="29"/>
        <v>242</v>
      </c>
      <c r="AA182" s="27">
        <f t="shared" si="30"/>
        <v>60.5</v>
      </c>
      <c r="AB182" s="29">
        <v>55</v>
      </c>
      <c r="AC182" s="29">
        <v>35</v>
      </c>
      <c r="AD182" s="29">
        <v>48</v>
      </c>
      <c r="AE182" s="29">
        <v>80</v>
      </c>
      <c r="AF182" s="27">
        <f t="shared" si="31"/>
        <v>218</v>
      </c>
      <c r="AG182" s="39">
        <f t="shared" si="32"/>
        <v>54.5</v>
      </c>
      <c r="AH182" s="32"/>
      <c r="AI182" s="52">
        <f t="shared" si="22"/>
        <v>70.7</v>
      </c>
      <c r="AJ182" s="28">
        <f>ROWS($C$4:C182)</f>
        <v>179</v>
      </c>
      <c r="AK182" s="28" t="str">
        <f>IF($AJ$1=Table5[[#This Row],[Column3]],AJ182,"")</f>
        <v/>
      </c>
      <c r="AL182" s="28" t="str">
        <f>IFERROR(SMALL($AK$2:$AK$903,ROWS($AK$4:AK182)),"")</f>
        <v/>
      </c>
    </row>
    <row r="183" spans="1:38" s="28" customFormat="1" ht="14.25">
      <c r="A183" s="36">
        <v>11106328</v>
      </c>
      <c r="B183" s="30" t="s">
        <v>367</v>
      </c>
      <c r="C183" s="31">
        <v>3</v>
      </c>
      <c r="D183" s="29">
        <v>58</v>
      </c>
      <c r="E183" s="29">
        <v>93</v>
      </c>
      <c r="F183" s="29">
        <v>88</v>
      </c>
      <c r="G183" s="29">
        <v>51</v>
      </c>
      <c r="H183" s="27">
        <f t="shared" si="23"/>
        <v>290</v>
      </c>
      <c r="I183" s="52">
        <f t="shared" si="24"/>
        <v>72.5</v>
      </c>
      <c r="J183" s="29">
        <v>39</v>
      </c>
      <c r="K183" s="29">
        <v>92</v>
      </c>
      <c r="L183" s="29">
        <v>99</v>
      </c>
      <c r="M183" s="29">
        <v>54</v>
      </c>
      <c r="N183" s="27">
        <f t="shared" si="25"/>
        <v>284</v>
      </c>
      <c r="O183" s="27">
        <f t="shared" si="26"/>
        <v>71</v>
      </c>
      <c r="P183" s="29">
        <v>45</v>
      </c>
      <c r="Q183" s="29">
        <v>65</v>
      </c>
      <c r="R183" s="29">
        <v>62</v>
      </c>
      <c r="S183" s="29">
        <v>99</v>
      </c>
      <c r="T183" s="27">
        <f t="shared" si="27"/>
        <v>271</v>
      </c>
      <c r="U183" s="27">
        <f t="shared" si="28"/>
        <v>67.75</v>
      </c>
      <c r="V183" s="29">
        <v>88</v>
      </c>
      <c r="W183" s="29">
        <v>91</v>
      </c>
      <c r="X183" s="29">
        <v>46</v>
      </c>
      <c r="Y183" s="29">
        <v>74</v>
      </c>
      <c r="Z183" s="27">
        <f t="shared" si="29"/>
        <v>299</v>
      </c>
      <c r="AA183" s="27">
        <f t="shared" si="30"/>
        <v>74.75</v>
      </c>
      <c r="AB183" s="29">
        <v>76</v>
      </c>
      <c r="AC183" s="29">
        <v>84</v>
      </c>
      <c r="AD183" s="29">
        <v>52</v>
      </c>
      <c r="AE183" s="29">
        <v>58</v>
      </c>
      <c r="AF183" s="27">
        <f t="shared" si="31"/>
        <v>270</v>
      </c>
      <c r="AG183" s="39">
        <f t="shared" si="32"/>
        <v>67.5</v>
      </c>
      <c r="AH183" s="32"/>
      <c r="AI183" s="52">
        <f t="shared" si="22"/>
        <v>61.65</v>
      </c>
      <c r="AJ183" s="28">
        <f>ROWS($C$4:C183)</f>
        <v>180</v>
      </c>
      <c r="AK183" s="28" t="str">
        <f>IF($AJ$1=Table5[[#This Row],[Column3]],AJ183,"")</f>
        <v/>
      </c>
      <c r="AL183" s="28" t="str">
        <f>IFERROR(SMALL($AK$2:$AK$903,ROWS($AK$4:AK183)),"")</f>
        <v/>
      </c>
    </row>
    <row r="184" spans="1:38" s="28" customFormat="1" ht="14.25">
      <c r="A184" s="36">
        <v>11102757</v>
      </c>
      <c r="B184" s="30" t="s">
        <v>369</v>
      </c>
      <c r="C184" s="31">
        <v>3</v>
      </c>
      <c r="D184" s="29">
        <v>35</v>
      </c>
      <c r="E184" s="29">
        <v>38</v>
      </c>
      <c r="F184" s="29">
        <v>99</v>
      </c>
      <c r="G184" s="29">
        <v>60</v>
      </c>
      <c r="H184" s="27">
        <f t="shared" si="23"/>
        <v>232</v>
      </c>
      <c r="I184" s="52">
        <f t="shared" si="24"/>
        <v>58</v>
      </c>
      <c r="J184" s="29">
        <v>44</v>
      </c>
      <c r="K184" s="29">
        <v>57</v>
      </c>
      <c r="L184" s="29">
        <v>46</v>
      </c>
      <c r="M184" s="29">
        <v>72</v>
      </c>
      <c r="N184" s="27">
        <f t="shared" si="25"/>
        <v>219</v>
      </c>
      <c r="O184" s="27">
        <f t="shared" si="26"/>
        <v>54.75</v>
      </c>
      <c r="P184" s="29">
        <v>52</v>
      </c>
      <c r="Q184" s="29">
        <v>57</v>
      </c>
      <c r="R184" s="29">
        <v>81</v>
      </c>
      <c r="S184" s="29">
        <v>58</v>
      </c>
      <c r="T184" s="27">
        <f t="shared" si="27"/>
        <v>248</v>
      </c>
      <c r="U184" s="27">
        <f t="shared" si="28"/>
        <v>62</v>
      </c>
      <c r="V184" s="29">
        <v>63</v>
      </c>
      <c r="W184" s="29">
        <v>49</v>
      </c>
      <c r="X184" s="29">
        <v>90</v>
      </c>
      <c r="Y184" s="29">
        <v>91</v>
      </c>
      <c r="Z184" s="27">
        <f t="shared" si="29"/>
        <v>293</v>
      </c>
      <c r="AA184" s="27">
        <f t="shared" si="30"/>
        <v>73.25</v>
      </c>
      <c r="AB184" s="29">
        <v>59</v>
      </c>
      <c r="AC184" s="29">
        <v>77</v>
      </c>
      <c r="AD184" s="29">
        <v>41</v>
      </c>
      <c r="AE184" s="29">
        <v>64</v>
      </c>
      <c r="AF184" s="27">
        <f t="shared" si="31"/>
        <v>241</v>
      </c>
      <c r="AG184" s="39">
        <f t="shared" si="32"/>
        <v>60.25</v>
      </c>
      <c r="AH184" s="32"/>
      <c r="AI184" s="52">
        <f t="shared" si="22"/>
        <v>70.8</v>
      </c>
      <c r="AJ184" s="28">
        <f>ROWS($C$4:C184)</f>
        <v>181</v>
      </c>
      <c r="AK184" s="28" t="str">
        <f>IF($AJ$1=Table5[[#This Row],[Column3]],AJ184,"")</f>
        <v/>
      </c>
      <c r="AL184" s="28" t="str">
        <f>IFERROR(SMALL($AK$2:$AK$903,ROWS($AK$4:AK184)),"")</f>
        <v/>
      </c>
    </row>
    <row r="185" spans="1:38" s="28" customFormat="1" ht="14.25">
      <c r="A185" s="36">
        <v>11108867</v>
      </c>
      <c r="B185" s="30" t="s">
        <v>371</v>
      </c>
      <c r="C185" s="31">
        <v>3</v>
      </c>
      <c r="D185" s="29">
        <v>46</v>
      </c>
      <c r="E185" s="29">
        <v>51</v>
      </c>
      <c r="F185" s="29">
        <v>66</v>
      </c>
      <c r="G185" s="29">
        <v>63</v>
      </c>
      <c r="H185" s="27">
        <f t="shared" si="23"/>
        <v>226</v>
      </c>
      <c r="I185" s="52">
        <f t="shared" si="24"/>
        <v>56.5</v>
      </c>
      <c r="J185" s="29">
        <v>91</v>
      </c>
      <c r="K185" s="29">
        <v>52</v>
      </c>
      <c r="L185" s="29">
        <v>78</v>
      </c>
      <c r="M185" s="29">
        <v>83</v>
      </c>
      <c r="N185" s="27">
        <f t="shared" si="25"/>
        <v>304</v>
      </c>
      <c r="O185" s="27">
        <f t="shared" si="26"/>
        <v>76</v>
      </c>
      <c r="P185" s="29">
        <v>88</v>
      </c>
      <c r="Q185" s="29">
        <v>65</v>
      </c>
      <c r="R185" s="29">
        <v>57</v>
      </c>
      <c r="S185" s="29">
        <v>48</v>
      </c>
      <c r="T185" s="27">
        <f t="shared" si="27"/>
        <v>258</v>
      </c>
      <c r="U185" s="27">
        <f t="shared" si="28"/>
        <v>64.5</v>
      </c>
      <c r="V185" s="29">
        <v>76</v>
      </c>
      <c r="W185" s="29">
        <v>77</v>
      </c>
      <c r="X185" s="29">
        <v>99</v>
      </c>
      <c r="Y185" s="29">
        <v>98</v>
      </c>
      <c r="Z185" s="27">
        <f t="shared" si="29"/>
        <v>350</v>
      </c>
      <c r="AA185" s="27">
        <f t="shared" si="30"/>
        <v>87.5</v>
      </c>
      <c r="AB185" s="29">
        <v>50</v>
      </c>
      <c r="AC185" s="29">
        <v>87</v>
      </c>
      <c r="AD185" s="29">
        <v>95</v>
      </c>
      <c r="AE185" s="29">
        <v>46</v>
      </c>
      <c r="AF185" s="27">
        <f t="shared" si="31"/>
        <v>278</v>
      </c>
      <c r="AG185" s="39">
        <f t="shared" si="32"/>
        <v>69.5</v>
      </c>
      <c r="AH185" s="32"/>
      <c r="AI185" s="52">
        <f t="shared" si="22"/>
        <v>65.849999999999994</v>
      </c>
      <c r="AJ185" s="28">
        <f>ROWS($C$4:C185)</f>
        <v>182</v>
      </c>
      <c r="AK185" s="28" t="str">
        <f>IF($AJ$1=Table5[[#This Row],[Column3]],AJ185,"")</f>
        <v/>
      </c>
      <c r="AL185" s="28" t="str">
        <f>IFERROR(SMALL($AK$2:$AK$903,ROWS($AK$4:AK185)),"")</f>
        <v/>
      </c>
    </row>
    <row r="186" spans="1:38" s="28" customFormat="1" ht="14.25">
      <c r="A186" s="36">
        <v>11103522</v>
      </c>
      <c r="B186" s="30" t="s">
        <v>373</v>
      </c>
      <c r="C186" s="31">
        <v>3</v>
      </c>
      <c r="D186" s="29">
        <v>57</v>
      </c>
      <c r="E186" s="29">
        <v>78</v>
      </c>
      <c r="F186" s="29">
        <v>67</v>
      </c>
      <c r="G186" s="29">
        <v>87</v>
      </c>
      <c r="H186" s="27">
        <f t="shared" si="23"/>
        <v>289</v>
      </c>
      <c r="I186" s="52">
        <f t="shared" si="24"/>
        <v>72.25</v>
      </c>
      <c r="J186" s="29">
        <v>60</v>
      </c>
      <c r="K186" s="29">
        <v>62</v>
      </c>
      <c r="L186" s="29">
        <v>45</v>
      </c>
      <c r="M186" s="29">
        <v>52</v>
      </c>
      <c r="N186" s="27">
        <f t="shared" si="25"/>
        <v>219</v>
      </c>
      <c r="O186" s="27">
        <f t="shared" si="26"/>
        <v>54.75</v>
      </c>
      <c r="P186" s="29">
        <v>39</v>
      </c>
      <c r="Q186" s="29">
        <v>93</v>
      </c>
      <c r="R186" s="29">
        <v>56</v>
      </c>
      <c r="S186" s="29">
        <v>50</v>
      </c>
      <c r="T186" s="27">
        <f t="shared" si="27"/>
        <v>238</v>
      </c>
      <c r="U186" s="27">
        <f t="shared" si="28"/>
        <v>59.5</v>
      </c>
      <c r="V186" s="29">
        <v>51</v>
      </c>
      <c r="W186" s="29">
        <v>86</v>
      </c>
      <c r="X186" s="29">
        <v>96</v>
      </c>
      <c r="Y186" s="29">
        <v>95</v>
      </c>
      <c r="Z186" s="27">
        <f t="shared" si="29"/>
        <v>328</v>
      </c>
      <c r="AA186" s="27">
        <f t="shared" si="30"/>
        <v>82</v>
      </c>
      <c r="AB186" s="29">
        <v>44</v>
      </c>
      <c r="AC186" s="29">
        <v>76</v>
      </c>
      <c r="AD186" s="29">
        <v>36</v>
      </c>
      <c r="AE186" s="29">
        <v>87</v>
      </c>
      <c r="AF186" s="27">
        <f t="shared" si="31"/>
        <v>243</v>
      </c>
      <c r="AG186" s="39">
        <f t="shared" si="32"/>
        <v>60.75</v>
      </c>
      <c r="AH186" s="32"/>
      <c r="AI186" s="52">
        <f t="shared" si="22"/>
        <v>67.849999999999994</v>
      </c>
      <c r="AJ186" s="28">
        <f>ROWS($C$4:C186)</f>
        <v>183</v>
      </c>
      <c r="AK186" s="28" t="str">
        <f>IF($AJ$1=Table5[[#This Row],[Column3]],AJ186,"")</f>
        <v/>
      </c>
      <c r="AL186" s="28" t="str">
        <f>IFERROR(SMALL($AK$2:$AK$903,ROWS($AK$4:AK186)),"")</f>
        <v/>
      </c>
    </row>
    <row r="187" spans="1:38" s="28" customFormat="1" ht="14.25">
      <c r="A187" s="36">
        <v>11100191</v>
      </c>
      <c r="B187" s="30" t="s">
        <v>375</v>
      </c>
      <c r="C187" s="31">
        <v>3</v>
      </c>
      <c r="D187" s="29">
        <v>97</v>
      </c>
      <c r="E187" s="29">
        <v>91</v>
      </c>
      <c r="F187" s="29">
        <v>56</v>
      </c>
      <c r="G187" s="29">
        <v>56</v>
      </c>
      <c r="H187" s="27">
        <f t="shared" si="23"/>
        <v>300</v>
      </c>
      <c r="I187" s="52">
        <f t="shared" si="24"/>
        <v>75</v>
      </c>
      <c r="J187" s="29">
        <v>61</v>
      </c>
      <c r="K187" s="29">
        <v>37</v>
      </c>
      <c r="L187" s="29">
        <v>71</v>
      </c>
      <c r="M187" s="29">
        <v>79</v>
      </c>
      <c r="N187" s="27">
        <f t="shared" si="25"/>
        <v>248</v>
      </c>
      <c r="O187" s="27">
        <f t="shared" si="26"/>
        <v>62</v>
      </c>
      <c r="P187" s="29">
        <v>35</v>
      </c>
      <c r="Q187" s="29">
        <v>44</v>
      </c>
      <c r="R187" s="29">
        <v>75</v>
      </c>
      <c r="S187" s="29">
        <v>66</v>
      </c>
      <c r="T187" s="27">
        <f t="shared" si="27"/>
        <v>220</v>
      </c>
      <c r="U187" s="27">
        <f t="shared" si="28"/>
        <v>55</v>
      </c>
      <c r="V187" s="29">
        <v>43</v>
      </c>
      <c r="W187" s="29">
        <v>37</v>
      </c>
      <c r="X187" s="29">
        <v>78</v>
      </c>
      <c r="Y187" s="29">
        <v>91</v>
      </c>
      <c r="Z187" s="27">
        <f t="shared" si="29"/>
        <v>249</v>
      </c>
      <c r="AA187" s="27">
        <f t="shared" si="30"/>
        <v>62.25</v>
      </c>
      <c r="AB187" s="29">
        <v>90</v>
      </c>
      <c r="AC187" s="29">
        <v>83</v>
      </c>
      <c r="AD187" s="29">
        <v>94</v>
      </c>
      <c r="AE187" s="29">
        <v>73</v>
      </c>
      <c r="AF187" s="27">
        <f t="shared" si="31"/>
        <v>340</v>
      </c>
      <c r="AG187" s="39">
        <f t="shared" si="32"/>
        <v>85</v>
      </c>
      <c r="AH187" s="32"/>
      <c r="AI187" s="52">
        <f t="shared" si="22"/>
        <v>64.3</v>
      </c>
      <c r="AJ187" s="28">
        <f>ROWS($C$4:C187)</f>
        <v>184</v>
      </c>
      <c r="AK187" s="28" t="str">
        <f>IF($AJ$1=Table5[[#This Row],[Column3]],AJ187,"")</f>
        <v/>
      </c>
      <c r="AL187" s="28" t="str">
        <f>IFERROR(SMALL($AK$2:$AK$903,ROWS($AK$4:AK187)),"")</f>
        <v/>
      </c>
    </row>
    <row r="188" spans="1:38" s="28" customFormat="1" ht="14.25">
      <c r="A188" s="36">
        <v>11106053</v>
      </c>
      <c r="B188" s="30" t="s">
        <v>377</v>
      </c>
      <c r="C188" s="31">
        <v>3</v>
      </c>
      <c r="D188" s="29">
        <v>64</v>
      </c>
      <c r="E188" s="29">
        <v>38</v>
      </c>
      <c r="F188" s="29">
        <v>82</v>
      </c>
      <c r="G188" s="29">
        <v>40</v>
      </c>
      <c r="H188" s="27">
        <f t="shared" si="23"/>
        <v>224</v>
      </c>
      <c r="I188" s="52">
        <f t="shared" si="24"/>
        <v>56</v>
      </c>
      <c r="J188" s="29">
        <v>62</v>
      </c>
      <c r="K188" s="29">
        <v>93</v>
      </c>
      <c r="L188" s="29">
        <v>68</v>
      </c>
      <c r="M188" s="29">
        <v>71</v>
      </c>
      <c r="N188" s="27">
        <f t="shared" si="25"/>
        <v>294</v>
      </c>
      <c r="O188" s="27">
        <f t="shared" si="26"/>
        <v>73.5</v>
      </c>
      <c r="P188" s="29">
        <v>37</v>
      </c>
      <c r="Q188" s="29">
        <v>69</v>
      </c>
      <c r="R188" s="29">
        <v>62</v>
      </c>
      <c r="S188" s="29">
        <v>68</v>
      </c>
      <c r="T188" s="27">
        <f t="shared" si="27"/>
        <v>236</v>
      </c>
      <c r="U188" s="27">
        <f t="shared" si="28"/>
        <v>59</v>
      </c>
      <c r="V188" s="29">
        <v>66</v>
      </c>
      <c r="W188" s="29">
        <v>96</v>
      </c>
      <c r="X188" s="29">
        <v>58</v>
      </c>
      <c r="Y188" s="29">
        <v>61</v>
      </c>
      <c r="Z188" s="27">
        <f t="shared" si="29"/>
        <v>281</v>
      </c>
      <c r="AA188" s="27">
        <f t="shared" si="30"/>
        <v>70.25</v>
      </c>
      <c r="AB188" s="29">
        <v>76</v>
      </c>
      <c r="AC188" s="29">
        <v>36</v>
      </c>
      <c r="AD188" s="29">
        <v>86</v>
      </c>
      <c r="AE188" s="29">
        <v>53</v>
      </c>
      <c r="AF188" s="27">
        <f t="shared" si="31"/>
        <v>251</v>
      </c>
      <c r="AG188" s="39">
        <f t="shared" si="32"/>
        <v>62.75</v>
      </c>
      <c r="AH188" s="32"/>
      <c r="AI188" s="52">
        <f t="shared" si="22"/>
        <v>64</v>
      </c>
      <c r="AJ188" s="28">
        <f>ROWS($C$4:C188)</f>
        <v>185</v>
      </c>
      <c r="AK188" s="28" t="str">
        <f>IF($AJ$1=Table5[[#This Row],[Column3]],AJ188,"")</f>
        <v/>
      </c>
      <c r="AL188" s="28" t="str">
        <f>IFERROR(SMALL($AK$2:$AK$903,ROWS($AK$4:AK188)),"")</f>
        <v/>
      </c>
    </row>
    <row r="189" spans="1:38" s="28" customFormat="1" ht="14.25">
      <c r="A189" s="36">
        <v>11102856</v>
      </c>
      <c r="B189" s="30" t="s">
        <v>379</v>
      </c>
      <c r="C189" s="31">
        <v>3</v>
      </c>
      <c r="D189" s="29">
        <v>58</v>
      </c>
      <c r="E189" s="29">
        <v>42</v>
      </c>
      <c r="F189" s="29">
        <v>51</v>
      </c>
      <c r="G189" s="29">
        <v>90</v>
      </c>
      <c r="H189" s="27">
        <f t="shared" si="23"/>
        <v>241</v>
      </c>
      <c r="I189" s="52">
        <f t="shared" si="24"/>
        <v>60.25</v>
      </c>
      <c r="J189" s="29">
        <v>82</v>
      </c>
      <c r="K189" s="29">
        <v>47</v>
      </c>
      <c r="L189" s="29">
        <v>42</v>
      </c>
      <c r="M189" s="29">
        <v>90</v>
      </c>
      <c r="N189" s="27">
        <f t="shared" si="25"/>
        <v>261</v>
      </c>
      <c r="O189" s="27">
        <f t="shared" si="26"/>
        <v>65.25</v>
      </c>
      <c r="P189" s="29">
        <v>51</v>
      </c>
      <c r="Q189" s="29">
        <v>46</v>
      </c>
      <c r="R189" s="29">
        <v>92</v>
      </c>
      <c r="S189" s="29">
        <v>54</v>
      </c>
      <c r="T189" s="27">
        <f t="shared" si="27"/>
        <v>243</v>
      </c>
      <c r="U189" s="27">
        <f t="shared" si="28"/>
        <v>60.75</v>
      </c>
      <c r="V189" s="29">
        <v>85</v>
      </c>
      <c r="W189" s="29">
        <v>95</v>
      </c>
      <c r="X189" s="29">
        <v>63</v>
      </c>
      <c r="Y189" s="29">
        <v>55</v>
      </c>
      <c r="Z189" s="27">
        <f t="shared" si="29"/>
        <v>298</v>
      </c>
      <c r="AA189" s="27">
        <f t="shared" si="30"/>
        <v>74.5</v>
      </c>
      <c r="AB189" s="29">
        <v>35</v>
      </c>
      <c r="AC189" s="29">
        <v>94</v>
      </c>
      <c r="AD189" s="29">
        <v>64</v>
      </c>
      <c r="AE189" s="29">
        <v>44</v>
      </c>
      <c r="AF189" s="27">
        <f t="shared" si="31"/>
        <v>237</v>
      </c>
      <c r="AG189" s="39">
        <f t="shared" si="32"/>
        <v>59.25</v>
      </c>
      <c r="AH189" s="32"/>
      <c r="AI189" s="52">
        <f t="shared" si="22"/>
        <v>62.3</v>
      </c>
      <c r="AJ189" s="28">
        <f>ROWS($C$4:C189)</f>
        <v>186</v>
      </c>
      <c r="AK189" s="28" t="str">
        <f>IF($AJ$1=Table5[[#This Row],[Column3]],AJ189,"")</f>
        <v/>
      </c>
      <c r="AL189" s="28" t="str">
        <f>IFERROR(SMALL($AK$2:$AK$903,ROWS($AK$4:AK189)),"")</f>
        <v/>
      </c>
    </row>
    <row r="190" spans="1:38" s="28" customFormat="1" ht="14.25">
      <c r="A190" s="36">
        <v>11109376</v>
      </c>
      <c r="B190" s="30" t="s">
        <v>381</v>
      </c>
      <c r="C190" s="31">
        <v>3</v>
      </c>
      <c r="D190" s="29">
        <v>36</v>
      </c>
      <c r="E190" s="29">
        <v>68</v>
      </c>
      <c r="F190" s="29">
        <v>41</v>
      </c>
      <c r="G190" s="29">
        <v>36</v>
      </c>
      <c r="H190" s="27">
        <f t="shared" si="23"/>
        <v>181</v>
      </c>
      <c r="I190" s="52">
        <f t="shared" si="24"/>
        <v>45.25</v>
      </c>
      <c r="J190" s="29">
        <v>90</v>
      </c>
      <c r="K190" s="29">
        <v>39</v>
      </c>
      <c r="L190" s="29">
        <v>63</v>
      </c>
      <c r="M190" s="29">
        <v>95</v>
      </c>
      <c r="N190" s="27">
        <f t="shared" si="25"/>
        <v>287</v>
      </c>
      <c r="O190" s="27">
        <f t="shared" si="26"/>
        <v>71.75</v>
      </c>
      <c r="P190" s="29">
        <v>84</v>
      </c>
      <c r="Q190" s="29">
        <v>46</v>
      </c>
      <c r="R190" s="29">
        <v>45</v>
      </c>
      <c r="S190" s="29">
        <v>99</v>
      </c>
      <c r="T190" s="27">
        <f t="shared" si="27"/>
        <v>274</v>
      </c>
      <c r="U190" s="27">
        <f t="shared" si="28"/>
        <v>68.5</v>
      </c>
      <c r="V190" s="29">
        <v>71</v>
      </c>
      <c r="W190" s="29">
        <v>42</v>
      </c>
      <c r="X190" s="29">
        <v>36</v>
      </c>
      <c r="Y190" s="29">
        <v>96</v>
      </c>
      <c r="Z190" s="27">
        <f t="shared" si="29"/>
        <v>245</v>
      </c>
      <c r="AA190" s="27">
        <f t="shared" si="30"/>
        <v>61.25</v>
      </c>
      <c r="AB190" s="29">
        <v>40</v>
      </c>
      <c r="AC190" s="29">
        <v>70</v>
      </c>
      <c r="AD190" s="29">
        <v>62</v>
      </c>
      <c r="AE190" s="29">
        <v>87</v>
      </c>
      <c r="AF190" s="27">
        <f t="shared" si="31"/>
        <v>259</v>
      </c>
      <c r="AG190" s="39">
        <f t="shared" si="32"/>
        <v>64.75</v>
      </c>
      <c r="AH190" s="32"/>
      <c r="AI190" s="52">
        <f t="shared" si="22"/>
        <v>72.400000000000006</v>
      </c>
      <c r="AJ190" s="28">
        <f>ROWS($C$4:C190)</f>
        <v>187</v>
      </c>
      <c r="AK190" s="28" t="str">
        <f>IF($AJ$1=Table5[[#This Row],[Column3]],AJ190,"")</f>
        <v/>
      </c>
      <c r="AL190" s="28" t="str">
        <f>IFERROR(SMALL($AK$2:$AK$903,ROWS($AK$4:AK190)),"")</f>
        <v/>
      </c>
    </row>
    <row r="191" spans="1:38" s="28" customFormat="1" ht="14.25">
      <c r="A191" s="36">
        <v>11109328</v>
      </c>
      <c r="B191" s="30" t="s">
        <v>383</v>
      </c>
      <c r="C191" s="31">
        <v>3</v>
      </c>
      <c r="D191" s="29">
        <v>69</v>
      </c>
      <c r="E191" s="29">
        <v>83</v>
      </c>
      <c r="F191" s="29">
        <v>94</v>
      </c>
      <c r="G191" s="29">
        <v>95</v>
      </c>
      <c r="H191" s="27">
        <f t="shared" si="23"/>
        <v>341</v>
      </c>
      <c r="I191" s="52">
        <f t="shared" si="24"/>
        <v>85.25</v>
      </c>
      <c r="J191" s="29">
        <v>63</v>
      </c>
      <c r="K191" s="29">
        <v>98</v>
      </c>
      <c r="L191" s="29">
        <v>97</v>
      </c>
      <c r="M191" s="29">
        <v>78</v>
      </c>
      <c r="N191" s="27">
        <f t="shared" si="25"/>
        <v>336</v>
      </c>
      <c r="O191" s="27">
        <f t="shared" si="26"/>
        <v>84</v>
      </c>
      <c r="P191" s="29">
        <v>86</v>
      </c>
      <c r="Q191" s="29">
        <v>67</v>
      </c>
      <c r="R191" s="29">
        <v>78</v>
      </c>
      <c r="S191" s="29">
        <v>48</v>
      </c>
      <c r="T191" s="27">
        <f t="shared" si="27"/>
        <v>279</v>
      </c>
      <c r="U191" s="27">
        <f t="shared" si="28"/>
        <v>69.75</v>
      </c>
      <c r="V191" s="29">
        <v>56</v>
      </c>
      <c r="W191" s="29">
        <v>73</v>
      </c>
      <c r="X191" s="29">
        <v>38</v>
      </c>
      <c r="Y191" s="29">
        <v>58</v>
      </c>
      <c r="Z191" s="27">
        <f t="shared" si="29"/>
        <v>225</v>
      </c>
      <c r="AA191" s="27">
        <f t="shared" si="30"/>
        <v>56.25</v>
      </c>
      <c r="AB191" s="29">
        <v>48</v>
      </c>
      <c r="AC191" s="29">
        <v>52</v>
      </c>
      <c r="AD191" s="29">
        <v>79</v>
      </c>
      <c r="AE191" s="29">
        <v>88</v>
      </c>
      <c r="AF191" s="27">
        <f t="shared" si="31"/>
        <v>267</v>
      </c>
      <c r="AG191" s="39">
        <f t="shared" si="32"/>
        <v>66.75</v>
      </c>
      <c r="AH191" s="32"/>
      <c r="AI191" s="52">
        <f t="shared" si="22"/>
        <v>70.3</v>
      </c>
      <c r="AJ191" s="28">
        <f>ROWS($C$4:C191)</f>
        <v>188</v>
      </c>
      <c r="AK191" s="28" t="str">
        <f>IF($AJ$1=Table5[[#This Row],[Column3]],AJ191,"")</f>
        <v/>
      </c>
      <c r="AL191" s="28" t="str">
        <f>IFERROR(SMALL($AK$2:$AK$903,ROWS($AK$4:AK191)),"")</f>
        <v/>
      </c>
    </row>
    <row r="192" spans="1:38" s="28" customFormat="1" ht="14.25">
      <c r="A192" s="36">
        <v>11109574</v>
      </c>
      <c r="B192" s="30" t="s">
        <v>385</v>
      </c>
      <c r="C192" s="31">
        <v>3</v>
      </c>
      <c r="D192" s="29">
        <v>99</v>
      </c>
      <c r="E192" s="29">
        <v>60</v>
      </c>
      <c r="F192" s="29">
        <v>67</v>
      </c>
      <c r="G192" s="29">
        <v>84</v>
      </c>
      <c r="H192" s="27">
        <f t="shared" si="23"/>
        <v>310</v>
      </c>
      <c r="I192" s="52">
        <f t="shared" si="24"/>
        <v>77.5</v>
      </c>
      <c r="J192" s="29">
        <v>78</v>
      </c>
      <c r="K192" s="29">
        <v>35</v>
      </c>
      <c r="L192" s="29">
        <v>97</v>
      </c>
      <c r="M192" s="29">
        <v>78</v>
      </c>
      <c r="N192" s="27">
        <f t="shared" si="25"/>
        <v>288</v>
      </c>
      <c r="O192" s="27">
        <f t="shared" si="26"/>
        <v>72</v>
      </c>
      <c r="P192" s="29">
        <v>54</v>
      </c>
      <c r="Q192" s="29">
        <v>81</v>
      </c>
      <c r="R192" s="29">
        <v>84</v>
      </c>
      <c r="S192" s="29">
        <v>37</v>
      </c>
      <c r="T192" s="27">
        <f t="shared" si="27"/>
        <v>256</v>
      </c>
      <c r="U192" s="27">
        <f t="shared" si="28"/>
        <v>64</v>
      </c>
      <c r="V192" s="29">
        <v>39</v>
      </c>
      <c r="W192" s="29">
        <v>62</v>
      </c>
      <c r="X192" s="29">
        <v>94</v>
      </c>
      <c r="Y192" s="29">
        <v>64</v>
      </c>
      <c r="Z192" s="27">
        <f t="shared" si="29"/>
        <v>259</v>
      </c>
      <c r="AA192" s="27">
        <f t="shared" si="30"/>
        <v>64.75</v>
      </c>
      <c r="AB192" s="29">
        <v>94</v>
      </c>
      <c r="AC192" s="29">
        <v>58</v>
      </c>
      <c r="AD192" s="29">
        <v>47</v>
      </c>
      <c r="AE192" s="29">
        <v>94</v>
      </c>
      <c r="AF192" s="27">
        <f t="shared" si="31"/>
        <v>293</v>
      </c>
      <c r="AG192" s="39">
        <f t="shared" si="32"/>
        <v>73.25</v>
      </c>
      <c r="AH192" s="32"/>
      <c r="AI192" s="52">
        <f t="shared" si="22"/>
        <v>65.95</v>
      </c>
      <c r="AJ192" s="28">
        <f>ROWS($C$4:C192)</f>
        <v>189</v>
      </c>
      <c r="AK192" s="28" t="str">
        <f>IF($AJ$1=Table5[[#This Row],[Column3]],AJ192,"")</f>
        <v/>
      </c>
      <c r="AL192" s="28" t="str">
        <f>IFERROR(SMALL($AK$2:$AK$903,ROWS($AK$4:AK192)),"")</f>
        <v/>
      </c>
    </row>
    <row r="193" spans="1:38" s="28" customFormat="1" ht="14.25">
      <c r="A193" s="36">
        <v>11101631</v>
      </c>
      <c r="B193" s="30" t="s">
        <v>387</v>
      </c>
      <c r="C193" s="31">
        <v>3</v>
      </c>
      <c r="D193" s="29">
        <v>87</v>
      </c>
      <c r="E193" s="29">
        <v>57</v>
      </c>
      <c r="F193" s="29">
        <v>39</v>
      </c>
      <c r="G193" s="29">
        <v>81</v>
      </c>
      <c r="H193" s="27">
        <f t="shared" si="23"/>
        <v>264</v>
      </c>
      <c r="I193" s="52">
        <f t="shared" si="24"/>
        <v>66</v>
      </c>
      <c r="J193" s="29">
        <v>58</v>
      </c>
      <c r="K193" s="29">
        <v>56</v>
      </c>
      <c r="L193" s="29">
        <v>97</v>
      </c>
      <c r="M193" s="29">
        <v>88</v>
      </c>
      <c r="N193" s="27">
        <f t="shared" si="25"/>
        <v>299</v>
      </c>
      <c r="O193" s="27">
        <f t="shared" si="26"/>
        <v>74.75</v>
      </c>
      <c r="P193" s="29">
        <v>56</v>
      </c>
      <c r="Q193" s="29">
        <v>50</v>
      </c>
      <c r="R193" s="29">
        <v>65</v>
      </c>
      <c r="S193" s="29">
        <v>70</v>
      </c>
      <c r="T193" s="27">
        <f t="shared" si="27"/>
        <v>241</v>
      </c>
      <c r="U193" s="27">
        <f t="shared" si="28"/>
        <v>60.25</v>
      </c>
      <c r="V193" s="29">
        <v>66</v>
      </c>
      <c r="W193" s="29">
        <v>64</v>
      </c>
      <c r="X193" s="29">
        <v>82</v>
      </c>
      <c r="Y193" s="29">
        <v>55</v>
      </c>
      <c r="Z193" s="27">
        <f t="shared" si="29"/>
        <v>267</v>
      </c>
      <c r="AA193" s="27">
        <f t="shared" si="30"/>
        <v>66.75</v>
      </c>
      <c r="AB193" s="29">
        <v>40</v>
      </c>
      <c r="AC193" s="29">
        <v>73</v>
      </c>
      <c r="AD193" s="29">
        <v>75</v>
      </c>
      <c r="AE193" s="29">
        <v>60</v>
      </c>
      <c r="AF193" s="27">
        <f t="shared" si="31"/>
        <v>248</v>
      </c>
      <c r="AG193" s="39">
        <f t="shared" si="32"/>
        <v>62</v>
      </c>
      <c r="AH193" s="32"/>
      <c r="AI193" s="52">
        <f t="shared" si="22"/>
        <v>69.349999999999994</v>
      </c>
      <c r="AJ193" s="28">
        <f>ROWS($C$4:C193)</f>
        <v>190</v>
      </c>
      <c r="AK193" s="28" t="str">
        <f>IF($AJ$1=Table5[[#This Row],[Column3]],AJ193,"")</f>
        <v/>
      </c>
      <c r="AL193" s="28" t="str">
        <f>IFERROR(SMALL($AK$2:$AK$903,ROWS($AK$4:AK193)),"")</f>
        <v/>
      </c>
    </row>
    <row r="194" spans="1:38" s="28" customFormat="1" ht="14.25">
      <c r="A194" s="36">
        <v>11102898</v>
      </c>
      <c r="B194" s="30" t="s">
        <v>389</v>
      </c>
      <c r="C194" s="31">
        <v>3</v>
      </c>
      <c r="D194" s="29">
        <v>98</v>
      </c>
      <c r="E194" s="29">
        <v>81</v>
      </c>
      <c r="F194" s="29">
        <v>41</v>
      </c>
      <c r="G194" s="29">
        <v>85</v>
      </c>
      <c r="H194" s="27">
        <f t="shared" si="23"/>
        <v>305</v>
      </c>
      <c r="I194" s="52">
        <f t="shared" si="24"/>
        <v>76.25</v>
      </c>
      <c r="J194" s="29">
        <v>50</v>
      </c>
      <c r="K194" s="29">
        <v>57</v>
      </c>
      <c r="L194" s="29">
        <v>76</v>
      </c>
      <c r="M194" s="29">
        <v>51</v>
      </c>
      <c r="N194" s="27">
        <f t="shared" si="25"/>
        <v>234</v>
      </c>
      <c r="O194" s="27">
        <f t="shared" si="26"/>
        <v>58.5</v>
      </c>
      <c r="P194" s="29">
        <v>66</v>
      </c>
      <c r="Q194" s="29">
        <v>53</v>
      </c>
      <c r="R194" s="29">
        <v>91</v>
      </c>
      <c r="S194" s="29">
        <v>97</v>
      </c>
      <c r="T194" s="27">
        <f t="shared" si="27"/>
        <v>307</v>
      </c>
      <c r="U194" s="27">
        <f t="shared" si="28"/>
        <v>76.75</v>
      </c>
      <c r="V194" s="29">
        <v>46</v>
      </c>
      <c r="W194" s="29">
        <v>78</v>
      </c>
      <c r="X194" s="29">
        <v>92</v>
      </c>
      <c r="Y194" s="29">
        <v>50</v>
      </c>
      <c r="Z194" s="27">
        <f t="shared" si="29"/>
        <v>266</v>
      </c>
      <c r="AA194" s="27">
        <f t="shared" si="30"/>
        <v>66.5</v>
      </c>
      <c r="AB194" s="29">
        <v>45</v>
      </c>
      <c r="AC194" s="29">
        <v>86</v>
      </c>
      <c r="AD194" s="29">
        <v>85</v>
      </c>
      <c r="AE194" s="29">
        <v>59</v>
      </c>
      <c r="AF194" s="27">
        <f t="shared" si="31"/>
        <v>275</v>
      </c>
      <c r="AG194" s="39">
        <f t="shared" si="32"/>
        <v>68.75</v>
      </c>
      <c r="AH194" s="32"/>
      <c r="AI194" s="52">
        <f t="shared" si="22"/>
        <v>63</v>
      </c>
      <c r="AJ194" s="28">
        <f>ROWS($C$4:C194)</f>
        <v>191</v>
      </c>
      <c r="AK194" s="28" t="str">
        <f>IF($AJ$1=Table5[[#This Row],[Column3]],AJ194,"")</f>
        <v/>
      </c>
      <c r="AL194" s="28" t="str">
        <f>IFERROR(SMALL($AK$2:$AK$903,ROWS($AK$4:AK194)),"")</f>
        <v/>
      </c>
    </row>
    <row r="195" spans="1:38" s="28" customFormat="1" ht="14.25">
      <c r="A195" s="36">
        <v>11103134</v>
      </c>
      <c r="B195" s="30" t="s">
        <v>391</v>
      </c>
      <c r="C195" s="31">
        <v>3</v>
      </c>
      <c r="D195" s="29">
        <v>58</v>
      </c>
      <c r="E195" s="29">
        <v>35</v>
      </c>
      <c r="F195" s="29">
        <v>79</v>
      </c>
      <c r="G195" s="29">
        <v>70</v>
      </c>
      <c r="H195" s="27">
        <f t="shared" si="23"/>
        <v>242</v>
      </c>
      <c r="I195" s="52">
        <f t="shared" si="24"/>
        <v>60.5</v>
      </c>
      <c r="J195" s="29">
        <v>90</v>
      </c>
      <c r="K195" s="29">
        <v>52</v>
      </c>
      <c r="L195" s="29">
        <v>40</v>
      </c>
      <c r="M195" s="29">
        <v>81</v>
      </c>
      <c r="N195" s="27">
        <f t="shared" si="25"/>
        <v>263</v>
      </c>
      <c r="O195" s="27">
        <f t="shared" si="26"/>
        <v>65.75</v>
      </c>
      <c r="P195" s="29">
        <v>55</v>
      </c>
      <c r="Q195" s="29">
        <v>49</v>
      </c>
      <c r="R195" s="29">
        <v>99</v>
      </c>
      <c r="S195" s="29">
        <v>82</v>
      </c>
      <c r="T195" s="27">
        <f t="shared" si="27"/>
        <v>285</v>
      </c>
      <c r="U195" s="27">
        <f t="shared" si="28"/>
        <v>71.25</v>
      </c>
      <c r="V195" s="29">
        <v>35</v>
      </c>
      <c r="W195" s="29">
        <v>44</v>
      </c>
      <c r="X195" s="29">
        <v>66</v>
      </c>
      <c r="Y195" s="29">
        <v>55</v>
      </c>
      <c r="Z195" s="27">
        <f t="shared" si="29"/>
        <v>200</v>
      </c>
      <c r="AA195" s="27">
        <f t="shared" si="30"/>
        <v>50</v>
      </c>
      <c r="AB195" s="29">
        <v>36</v>
      </c>
      <c r="AC195" s="29">
        <v>62</v>
      </c>
      <c r="AD195" s="29">
        <v>80</v>
      </c>
      <c r="AE195" s="29">
        <v>92</v>
      </c>
      <c r="AF195" s="27">
        <f t="shared" si="31"/>
        <v>270</v>
      </c>
      <c r="AG195" s="39">
        <f t="shared" si="32"/>
        <v>67.5</v>
      </c>
      <c r="AH195" s="32"/>
      <c r="AI195" s="52">
        <f t="shared" ref="AI195:AI258" si="33">AVERAGE(I196,O196,U196,AA196,AG196)</f>
        <v>66.2</v>
      </c>
      <c r="AJ195" s="28">
        <f>ROWS($C$4:C195)</f>
        <v>192</v>
      </c>
      <c r="AK195" s="28" t="str">
        <f>IF($AJ$1=Table5[[#This Row],[Column3]],AJ195,"")</f>
        <v/>
      </c>
      <c r="AL195" s="28" t="str">
        <f>IFERROR(SMALL($AK$2:$AK$903,ROWS($AK$4:AK195)),"")</f>
        <v/>
      </c>
    </row>
    <row r="196" spans="1:38" s="28" customFormat="1" ht="14.25">
      <c r="A196" s="36">
        <v>11106456</v>
      </c>
      <c r="B196" s="30" t="s">
        <v>393</v>
      </c>
      <c r="C196" s="31">
        <v>3</v>
      </c>
      <c r="D196" s="29">
        <v>78</v>
      </c>
      <c r="E196" s="29">
        <v>72</v>
      </c>
      <c r="F196" s="29">
        <v>75</v>
      </c>
      <c r="G196" s="29">
        <v>40</v>
      </c>
      <c r="H196" s="27">
        <f t="shared" si="23"/>
        <v>265</v>
      </c>
      <c r="I196" s="52">
        <f t="shared" si="24"/>
        <v>66.25</v>
      </c>
      <c r="J196" s="29">
        <v>90</v>
      </c>
      <c r="K196" s="29">
        <v>68</v>
      </c>
      <c r="L196" s="29">
        <v>51</v>
      </c>
      <c r="M196" s="29">
        <v>49</v>
      </c>
      <c r="N196" s="27">
        <f t="shared" si="25"/>
        <v>258</v>
      </c>
      <c r="O196" s="27">
        <f t="shared" si="26"/>
        <v>64.5</v>
      </c>
      <c r="P196" s="29">
        <v>96</v>
      </c>
      <c r="Q196" s="29">
        <v>74</v>
      </c>
      <c r="R196" s="29">
        <v>97</v>
      </c>
      <c r="S196" s="29">
        <v>64</v>
      </c>
      <c r="T196" s="27">
        <f t="shared" si="27"/>
        <v>331</v>
      </c>
      <c r="U196" s="27">
        <f t="shared" si="28"/>
        <v>82.75</v>
      </c>
      <c r="V196" s="29">
        <v>92</v>
      </c>
      <c r="W196" s="29">
        <v>43</v>
      </c>
      <c r="X196" s="29">
        <v>41</v>
      </c>
      <c r="Y196" s="29">
        <v>77</v>
      </c>
      <c r="Z196" s="27">
        <f t="shared" si="29"/>
        <v>253</v>
      </c>
      <c r="AA196" s="27">
        <f t="shared" si="30"/>
        <v>63.25</v>
      </c>
      <c r="AB196" s="29">
        <v>53</v>
      </c>
      <c r="AC196" s="29">
        <v>58</v>
      </c>
      <c r="AD196" s="29">
        <v>37</v>
      </c>
      <c r="AE196" s="29">
        <v>69</v>
      </c>
      <c r="AF196" s="27">
        <f t="shared" si="31"/>
        <v>217</v>
      </c>
      <c r="AG196" s="39">
        <f t="shared" si="32"/>
        <v>54.25</v>
      </c>
      <c r="AH196" s="32"/>
      <c r="AI196" s="52">
        <f t="shared" si="33"/>
        <v>58.85</v>
      </c>
      <c r="AJ196" s="28">
        <f>ROWS($C$4:C196)</f>
        <v>193</v>
      </c>
      <c r="AK196" s="28" t="str">
        <f>IF($AJ$1=Table5[[#This Row],[Column3]],AJ196,"")</f>
        <v/>
      </c>
      <c r="AL196" s="28" t="str">
        <f>IFERROR(SMALL($AK$2:$AK$903,ROWS($AK$4:AK196)),"")</f>
        <v/>
      </c>
    </row>
    <row r="197" spans="1:38" s="28" customFormat="1" ht="14.25">
      <c r="A197" s="36">
        <v>11103869</v>
      </c>
      <c r="B197" s="30" t="s">
        <v>395</v>
      </c>
      <c r="C197" s="31">
        <v>3</v>
      </c>
      <c r="D197" s="29">
        <v>41</v>
      </c>
      <c r="E197" s="29">
        <v>46</v>
      </c>
      <c r="F197" s="29">
        <v>35</v>
      </c>
      <c r="G197" s="29">
        <v>60</v>
      </c>
      <c r="H197" s="27">
        <f t="shared" ref="H197:H260" si="34">SUM(D197:G197)</f>
        <v>182</v>
      </c>
      <c r="I197" s="52">
        <f t="shared" ref="I197:I260" si="35">AVERAGE(D197:G197)</f>
        <v>45.5</v>
      </c>
      <c r="J197" s="29">
        <v>84</v>
      </c>
      <c r="K197" s="29">
        <v>51</v>
      </c>
      <c r="L197" s="29">
        <v>71</v>
      </c>
      <c r="M197" s="29">
        <v>58</v>
      </c>
      <c r="N197" s="27">
        <f t="shared" ref="N197:N260" si="36">SUM(J197:M197)</f>
        <v>264</v>
      </c>
      <c r="O197" s="27">
        <f t="shared" ref="O197:O260" si="37">AVERAGE(J197:M197)</f>
        <v>66</v>
      </c>
      <c r="P197" s="29">
        <v>90</v>
      </c>
      <c r="Q197" s="29">
        <v>42</v>
      </c>
      <c r="R197" s="29">
        <v>71</v>
      </c>
      <c r="S197" s="29">
        <v>43</v>
      </c>
      <c r="T197" s="27">
        <f t="shared" ref="T197:T260" si="38">SUM(P197:S197)</f>
        <v>246</v>
      </c>
      <c r="U197" s="27">
        <f t="shared" ref="U197:U260" si="39">AVERAGE(P197:S197)</f>
        <v>61.5</v>
      </c>
      <c r="V197" s="29">
        <v>60</v>
      </c>
      <c r="W197" s="29">
        <v>66</v>
      </c>
      <c r="X197" s="29">
        <v>55</v>
      </c>
      <c r="Y197" s="29">
        <v>61</v>
      </c>
      <c r="Z197" s="27">
        <f t="shared" ref="Z197:Z260" si="40">SUM(V197:Y197)</f>
        <v>242</v>
      </c>
      <c r="AA197" s="27">
        <f t="shared" ref="AA197:AA260" si="41">AVERAGE(V197:Y197)</f>
        <v>60.5</v>
      </c>
      <c r="AB197" s="29">
        <v>63</v>
      </c>
      <c r="AC197" s="29">
        <v>36</v>
      </c>
      <c r="AD197" s="29">
        <v>77</v>
      </c>
      <c r="AE197" s="29">
        <v>67</v>
      </c>
      <c r="AF197" s="27">
        <f t="shared" ref="AF197:AF260" si="42">SUM(AB197:AE197)</f>
        <v>243</v>
      </c>
      <c r="AG197" s="39">
        <f t="shared" ref="AG197:AG260" si="43">AVERAGE(AB197:AE197)</f>
        <v>60.75</v>
      </c>
      <c r="AH197" s="32"/>
      <c r="AI197" s="52">
        <f t="shared" si="33"/>
        <v>66.7</v>
      </c>
      <c r="AJ197" s="28">
        <f>ROWS($C$4:C197)</f>
        <v>194</v>
      </c>
      <c r="AK197" s="28" t="str">
        <f>IF($AJ$1=Table5[[#This Row],[Column3]],AJ197,"")</f>
        <v/>
      </c>
      <c r="AL197" s="28" t="str">
        <f>IFERROR(SMALL($AK$2:$AK$903,ROWS($AK$4:AK197)),"")</f>
        <v/>
      </c>
    </row>
    <row r="198" spans="1:38" s="28" customFormat="1" ht="14.25">
      <c r="A198" s="36">
        <v>11105047</v>
      </c>
      <c r="B198" s="30" t="s">
        <v>397</v>
      </c>
      <c r="C198" s="31">
        <v>3</v>
      </c>
      <c r="D198" s="29">
        <v>90</v>
      </c>
      <c r="E198" s="29">
        <v>63</v>
      </c>
      <c r="F198" s="29">
        <v>74</v>
      </c>
      <c r="G198" s="29">
        <v>54</v>
      </c>
      <c r="H198" s="27">
        <f t="shared" si="34"/>
        <v>281</v>
      </c>
      <c r="I198" s="52">
        <f t="shared" si="35"/>
        <v>70.25</v>
      </c>
      <c r="J198" s="29">
        <v>67</v>
      </c>
      <c r="K198" s="29">
        <v>65</v>
      </c>
      <c r="L198" s="29">
        <v>79</v>
      </c>
      <c r="M198" s="29">
        <v>41</v>
      </c>
      <c r="N198" s="27">
        <f t="shared" si="36"/>
        <v>252</v>
      </c>
      <c r="O198" s="27">
        <f t="shared" si="37"/>
        <v>63</v>
      </c>
      <c r="P198" s="29">
        <v>98</v>
      </c>
      <c r="Q198" s="29">
        <v>39</v>
      </c>
      <c r="R198" s="29">
        <v>87</v>
      </c>
      <c r="S198" s="29">
        <v>63</v>
      </c>
      <c r="T198" s="27">
        <f t="shared" si="38"/>
        <v>287</v>
      </c>
      <c r="U198" s="27">
        <f t="shared" si="39"/>
        <v>71.75</v>
      </c>
      <c r="V198" s="29">
        <v>84</v>
      </c>
      <c r="W198" s="29">
        <v>75</v>
      </c>
      <c r="X198" s="29">
        <v>50</v>
      </c>
      <c r="Y198" s="29">
        <v>57</v>
      </c>
      <c r="Z198" s="27">
        <f t="shared" si="40"/>
        <v>266</v>
      </c>
      <c r="AA198" s="27">
        <f t="shared" si="41"/>
        <v>66.5</v>
      </c>
      <c r="AB198" s="29">
        <v>66</v>
      </c>
      <c r="AC198" s="29">
        <v>77</v>
      </c>
      <c r="AD198" s="29">
        <v>47</v>
      </c>
      <c r="AE198" s="29">
        <v>58</v>
      </c>
      <c r="AF198" s="27">
        <f t="shared" si="42"/>
        <v>248</v>
      </c>
      <c r="AG198" s="39">
        <f t="shared" si="43"/>
        <v>62</v>
      </c>
      <c r="AH198" s="32"/>
      <c r="AI198" s="52">
        <f t="shared" si="33"/>
        <v>76.25</v>
      </c>
      <c r="AJ198" s="28">
        <f>ROWS($C$4:C198)</f>
        <v>195</v>
      </c>
      <c r="AK198" s="28" t="str">
        <f>IF($AJ$1=Table5[[#This Row],[Column3]],AJ198,"")</f>
        <v/>
      </c>
      <c r="AL198" s="28" t="str">
        <f>IFERROR(SMALL($AK$2:$AK$903,ROWS($AK$4:AK198)),"")</f>
        <v/>
      </c>
    </row>
    <row r="199" spans="1:38" s="28" customFormat="1" ht="14.25">
      <c r="A199" s="36">
        <v>11103172</v>
      </c>
      <c r="B199" s="30" t="s">
        <v>399</v>
      </c>
      <c r="C199" s="31">
        <v>3</v>
      </c>
      <c r="D199" s="29">
        <v>89</v>
      </c>
      <c r="E199" s="29">
        <v>82</v>
      </c>
      <c r="F199" s="29">
        <v>91</v>
      </c>
      <c r="G199" s="29">
        <v>80</v>
      </c>
      <c r="H199" s="27">
        <f t="shared" si="34"/>
        <v>342</v>
      </c>
      <c r="I199" s="52">
        <f t="shared" si="35"/>
        <v>85.5</v>
      </c>
      <c r="J199" s="29">
        <v>65</v>
      </c>
      <c r="K199" s="29">
        <v>70</v>
      </c>
      <c r="L199" s="29">
        <v>40</v>
      </c>
      <c r="M199" s="29">
        <v>78</v>
      </c>
      <c r="N199" s="27">
        <f t="shared" si="36"/>
        <v>253</v>
      </c>
      <c r="O199" s="27">
        <f t="shared" si="37"/>
        <v>63.25</v>
      </c>
      <c r="P199" s="29">
        <v>69</v>
      </c>
      <c r="Q199" s="29">
        <v>79</v>
      </c>
      <c r="R199" s="29">
        <v>73</v>
      </c>
      <c r="S199" s="29">
        <v>91</v>
      </c>
      <c r="T199" s="27">
        <f t="shared" si="38"/>
        <v>312</v>
      </c>
      <c r="U199" s="27">
        <f t="shared" si="39"/>
        <v>78</v>
      </c>
      <c r="V199" s="29">
        <v>92</v>
      </c>
      <c r="W199" s="29">
        <v>70</v>
      </c>
      <c r="X199" s="29">
        <v>77</v>
      </c>
      <c r="Y199" s="29">
        <v>84</v>
      </c>
      <c r="Z199" s="27">
        <f t="shared" si="40"/>
        <v>323</v>
      </c>
      <c r="AA199" s="27">
        <f t="shared" si="41"/>
        <v>80.75</v>
      </c>
      <c r="AB199" s="29">
        <v>79</v>
      </c>
      <c r="AC199" s="29">
        <v>82</v>
      </c>
      <c r="AD199" s="29">
        <v>69</v>
      </c>
      <c r="AE199" s="29">
        <v>65</v>
      </c>
      <c r="AF199" s="27">
        <f t="shared" si="42"/>
        <v>295</v>
      </c>
      <c r="AG199" s="39">
        <f t="shared" si="43"/>
        <v>73.75</v>
      </c>
      <c r="AH199" s="32"/>
      <c r="AI199" s="52">
        <f t="shared" si="33"/>
        <v>67.099999999999994</v>
      </c>
      <c r="AJ199" s="28">
        <f>ROWS($C$4:C199)</f>
        <v>196</v>
      </c>
      <c r="AK199" s="28" t="str">
        <f>IF($AJ$1=Table5[[#This Row],[Column3]],AJ199,"")</f>
        <v/>
      </c>
      <c r="AL199" s="28" t="str">
        <f>IFERROR(SMALL($AK$2:$AK$903,ROWS($AK$4:AK199)),"")</f>
        <v/>
      </c>
    </row>
    <row r="200" spans="1:38" s="28" customFormat="1" ht="14.25">
      <c r="A200" s="36">
        <v>11102553</v>
      </c>
      <c r="B200" s="30" t="s">
        <v>401</v>
      </c>
      <c r="C200" s="31">
        <v>3</v>
      </c>
      <c r="D200" s="29">
        <v>71</v>
      </c>
      <c r="E200" s="29">
        <v>72</v>
      </c>
      <c r="F200" s="29">
        <v>73</v>
      </c>
      <c r="G200" s="29">
        <v>38</v>
      </c>
      <c r="H200" s="27">
        <f t="shared" si="34"/>
        <v>254</v>
      </c>
      <c r="I200" s="52">
        <f t="shared" si="35"/>
        <v>63.5</v>
      </c>
      <c r="J200" s="29">
        <v>78</v>
      </c>
      <c r="K200" s="29">
        <v>86</v>
      </c>
      <c r="L200" s="29">
        <v>58</v>
      </c>
      <c r="M200" s="29">
        <v>49</v>
      </c>
      <c r="N200" s="27">
        <f t="shared" si="36"/>
        <v>271</v>
      </c>
      <c r="O200" s="27">
        <f t="shared" si="37"/>
        <v>67.75</v>
      </c>
      <c r="P200" s="29">
        <v>94</v>
      </c>
      <c r="Q200" s="29">
        <v>63</v>
      </c>
      <c r="R200" s="29">
        <v>38</v>
      </c>
      <c r="S200" s="29">
        <v>66</v>
      </c>
      <c r="T200" s="27">
        <f t="shared" si="38"/>
        <v>261</v>
      </c>
      <c r="U200" s="27">
        <f t="shared" si="39"/>
        <v>65.25</v>
      </c>
      <c r="V200" s="29">
        <v>40</v>
      </c>
      <c r="W200" s="29">
        <v>84</v>
      </c>
      <c r="X200" s="29">
        <v>80</v>
      </c>
      <c r="Y200" s="29">
        <v>36</v>
      </c>
      <c r="Z200" s="27">
        <f t="shared" si="40"/>
        <v>240</v>
      </c>
      <c r="AA200" s="27">
        <f t="shared" si="41"/>
        <v>60</v>
      </c>
      <c r="AB200" s="29">
        <v>71</v>
      </c>
      <c r="AC200" s="29">
        <v>91</v>
      </c>
      <c r="AD200" s="29">
        <v>82</v>
      </c>
      <c r="AE200" s="29">
        <v>72</v>
      </c>
      <c r="AF200" s="27">
        <f t="shared" si="42"/>
        <v>316</v>
      </c>
      <c r="AG200" s="39">
        <f t="shared" si="43"/>
        <v>79</v>
      </c>
      <c r="AH200" s="32"/>
      <c r="AI200" s="52">
        <f t="shared" si="33"/>
        <v>68.95</v>
      </c>
      <c r="AJ200" s="28">
        <f>ROWS($C$4:C200)</f>
        <v>197</v>
      </c>
      <c r="AK200" s="28" t="str">
        <f>IF($AJ$1=Table5[[#This Row],[Column3]],AJ200,"")</f>
        <v/>
      </c>
      <c r="AL200" s="28" t="str">
        <f>IFERROR(SMALL($AK$2:$AK$903,ROWS($AK$4:AK200)),"")</f>
        <v/>
      </c>
    </row>
    <row r="201" spans="1:38" s="28" customFormat="1" ht="14.25">
      <c r="A201" s="36">
        <v>11102931</v>
      </c>
      <c r="B201" s="30" t="s">
        <v>403</v>
      </c>
      <c r="C201" s="31">
        <v>3</v>
      </c>
      <c r="D201" s="29">
        <v>64</v>
      </c>
      <c r="E201" s="29">
        <v>48</v>
      </c>
      <c r="F201" s="29">
        <v>90</v>
      </c>
      <c r="G201" s="29">
        <v>43</v>
      </c>
      <c r="H201" s="27">
        <f t="shared" si="34"/>
        <v>245</v>
      </c>
      <c r="I201" s="52">
        <f t="shared" si="35"/>
        <v>61.25</v>
      </c>
      <c r="J201" s="29">
        <v>53</v>
      </c>
      <c r="K201" s="29">
        <v>89</v>
      </c>
      <c r="L201" s="29">
        <v>57</v>
      </c>
      <c r="M201" s="29">
        <v>36</v>
      </c>
      <c r="N201" s="27">
        <f t="shared" si="36"/>
        <v>235</v>
      </c>
      <c r="O201" s="27">
        <f t="shared" si="37"/>
        <v>58.75</v>
      </c>
      <c r="P201" s="29">
        <v>68</v>
      </c>
      <c r="Q201" s="29">
        <v>91</v>
      </c>
      <c r="R201" s="29">
        <v>42</v>
      </c>
      <c r="S201" s="29">
        <v>90</v>
      </c>
      <c r="T201" s="27">
        <f t="shared" si="38"/>
        <v>291</v>
      </c>
      <c r="U201" s="27">
        <f t="shared" si="39"/>
        <v>72.75</v>
      </c>
      <c r="V201" s="29">
        <v>82</v>
      </c>
      <c r="W201" s="29">
        <v>42</v>
      </c>
      <c r="X201" s="29">
        <v>79</v>
      </c>
      <c r="Y201" s="29">
        <v>93</v>
      </c>
      <c r="Z201" s="27">
        <f t="shared" si="40"/>
        <v>296</v>
      </c>
      <c r="AA201" s="27">
        <f t="shared" si="41"/>
        <v>74</v>
      </c>
      <c r="AB201" s="29">
        <v>63</v>
      </c>
      <c r="AC201" s="29">
        <v>85</v>
      </c>
      <c r="AD201" s="29">
        <v>71</v>
      </c>
      <c r="AE201" s="29">
        <v>93</v>
      </c>
      <c r="AF201" s="27">
        <f t="shared" si="42"/>
        <v>312</v>
      </c>
      <c r="AG201" s="39">
        <f t="shared" si="43"/>
        <v>78</v>
      </c>
      <c r="AH201" s="32"/>
      <c r="AI201" s="52">
        <f t="shared" si="33"/>
        <v>68.55</v>
      </c>
      <c r="AJ201" s="28">
        <f>ROWS($C$4:C201)</f>
        <v>198</v>
      </c>
      <c r="AK201" s="28" t="str">
        <f>IF($AJ$1=Table5[[#This Row],[Column3]],AJ201,"")</f>
        <v/>
      </c>
      <c r="AL201" s="28" t="str">
        <f>IFERROR(SMALL($AK$2:$AK$903,ROWS($AK$4:AK201)),"")</f>
        <v/>
      </c>
    </row>
    <row r="202" spans="1:38" s="28" customFormat="1" ht="14.25">
      <c r="A202" s="36">
        <v>11102073</v>
      </c>
      <c r="B202" s="30" t="s">
        <v>405</v>
      </c>
      <c r="C202" s="31">
        <v>3</v>
      </c>
      <c r="D202" s="29">
        <v>87</v>
      </c>
      <c r="E202" s="29">
        <v>58</v>
      </c>
      <c r="F202" s="29">
        <v>84</v>
      </c>
      <c r="G202" s="29">
        <v>59</v>
      </c>
      <c r="H202" s="27">
        <f t="shared" si="34"/>
        <v>288</v>
      </c>
      <c r="I202" s="52">
        <f t="shared" si="35"/>
        <v>72</v>
      </c>
      <c r="J202" s="29">
        <v>39</v>
      </c>
      <c r="K202" s="29">
        <v>70</v>
      </c>
      <c r="L202" s="29">
        <v>42</v>
      </c>
      <c r="M202" s="29">
        <v>98</v>
      </c>
      <c r="N202" s="27">
        <f t="shared" si="36"/>
        <v>249</v>
      </c>
      <c r="O202" s="27">
        <f t="shared" si="37"/>
        <v>62.25</v>
      </c>
      <c r="P202" s="29">
        <v>49</v>
      </c>
      <c r="Q202" s="29">
        <v>64</v>
      </c>
      <c r="R202" s="29">
        <v>82</v>
      </c>
      <c r="S202" s="29">
        <v>67</v>
      </c>
      <c r="T202" s="27">
        <f t="shared" si="38"/>
        <v>262</v>
      </c>
      <c r="U202" s="27">
        <f t="shared" si="39"/>
        <v>65.5</v>
      </c>
      <c r="V202" s="29">
        <v>70</v>
      </c>
      <c r="W202" s="29">
        <v>84</v>
      </c>
      <c r="X202" s="29">
        <v>79</v>
      </c>
      <c r="Y202" s="29">
        <v>57</v>
      </c>
      <c r="Z202" s="27">
        <f t="shared" si="40"/>
        <v>290</v>
      </c>
      <c r="AA202" s="27">
        <f t="shared" si="41"/>
        <v>72.5</v>
      </c>
      <c r="AB202" s="29">
        <v>72</v>
      </c>
      <c r="AC202" s="29">
        <v>85</v>
      </c>
      <c r="AD202" s="29">
        <v>43</v>
      </c>
      <c r="AE202" s="29">
        <v>82</v>
      </c>
      <c r="AF202" s="27">
        <f t="shared" si="42"/>
        <v>282</v>
      </c>
      <c r="AG202" s="39">
        <f t="shared" si="43"/>
        <v>70.5</v>
      </c>
      <c r="AH202" s="32"/>
      <c r="AI202" s="52">
        <f t="shared" si="33"/>
        <v>61.55</v>
      </c>
      <c r="AJ202" s="28">
        <f>ROWS($C$4:C202)</f>
        <v>199</v>
      </c>
      <c r="AK202" s="28" t="str">
        <f>IF($AJ$1=Table5[[#This Row],[Column3]],AJ202,"")</f>
        <v/>
      </c>
      <c r="AL202" s="28" t="str">
        <f>IFERROR(SMALL($AK$2:$AK$903,ROWS($AK$4:AK202)),"")</f>
        <v/>
      </c>
    </row>
    <row r="203" spans="1:38" s="28" customFormat="1" ht="14.25">
      <c r="A203" s="36">
        <v>11105595</v>
      </c>
      <c r="B203" s="30" t="s">
        <v>407</v>
      </c>
      <c r="C203" s="31">
        <v>3</v>
      </c>
      <c r="D203" s="29">
        <v>72</v>
      </c>
      <c r="E203" s="29">
        <v>80</v>
      </c>
      <c r="F203" s="29">
        <v>70</v>
      </c>
      <c r="G203" s="29">
        <v>58</v>
      </c>
      <c r="H203" s="27">
        <f t="shared" si="34"/>
        <v>280</v>
      </c>
      <c r="I203" s="52">
        <f t="shared" si="35"/>
        <v>70</v>
      </c>
      <c r="J203" s="29">
        <v>37</v>
      </c>
      <c r="K203" s="29">
        <v>99</v>
      </c>
      <c r="L203" s="29">
        <v>58</v>
      </c>
      <c r="M203" s="29">
        <v>94</v>
      </c>
      <c r="N203" s="27">
        <f t="shared" si="36"/>
        <v>288</v>
      </c>
      <c r="O203" s="27">
        <f t="shared" si="37"/>
        <v>72</v>
      </c>
      <c r="P203" s="29">
        <v>68</v>
      </c>
      <c r="Q203" s="29">
        <v>40</v>
      </c>
      <c r="R203" s="29">
        <v>54</v>
      </c>
      <c r="S203" s="29">
        <v>60</v>
      </c>
      <c r="T203" s="27">
        <f t="shared" si="38"/>
        <v>222</v>
      </c>
      <c r="U203" s="27">
        <f t="shared" si="39"/>
        <v>55.5</v>
      </c>
      <c r="V203" s="29">
        <v>78</v>
      </c>
      <c r="W203" s="29">
        <v>35</v>
      </c>
      <c r="X203" s="29">
        <v>39</v>
      </c>
      <c r="Y203" s="29">
        <v>76</v>
      </c>
      <c r="Z203" s="27">
        <f t="shared" si="40"/>
        <v>228</v>
      </c>
      <c r="AA203" s="27">
        <f t="shared" si="41"/>
        <v>57</v>
      </c>
      <c r="AB203" s="29">
        <v>37</v>
      </c>
      <c r="AC203" s="29">
        <v>83</v>
      </c>
      <c r="AD203" s="29">
        <v>49</v>
      </c>
      <c r="AE203" s="29">
        <v>44</v>
      </c>
      <c r="AF203" s="27">
        <f t="shared" si="42"/>
        <v>213</v>
      </c>
      <c r="AG203" s="39">
        <f t="shared" si="43"/>
        <v>53.25</v>
      </c>
      <c r="AH203" s="32"/>
      <c r="AI203" s="52">
        <f t="shared" si="33"/>
        <v>63.3</v>
      </c>
      <c r="AJ203" s="28">
        <f>ROWS($C$4:C203)</f>
        <v>200</v>
      </c>
      <c r="AK203" s="28" t="str">
        <f>IF($AJ$1=Table5[[#This Row],[Column3]],AJ203,"")</f>
        <v/>
      </c>
      <c r="AL203" s="28" t="str">
        <f>IFERROR(SMALL($AK$2:$AK$903,ROWS($AK$4:AK203)),"")</f>
        <v/>
      </c>
    </row>
    <row r="204" spans="1:38" s="28" customFormat="1" ht="14.25">
      <c r="A204" s="36">
        <v>11109481</v>
      </c>
      <c r="B204" s="30" t="s">
        <v>409</v>
      </c>
      <c r="C204" s="31">
        <v>3</v>
      </c>
      <c r="D204" s="29">
        <v>43</v>
      </c>
      <c r="E204" s="29">
        <v>49</v>
      </c>
      <c r="F204" s="29">
        <v>67</v>
      </c>
      <c r="G204" s="29">
        <v>89</v>
      </c>
      <c r="H204" s="27">
        <f t="shared" si="34"/>
        <v>248</v>
      </c>
      <c r="I204" s="52">
        <f t="shared" si="35"/>
        <v>62</v>
      </c>
      <c r="J204" s="29">
        <v>55</v>
      </c>
      <c r="K204" s="29">
        <v>89</v>
      </c>
      <c r="L204" s="29">
        <v>60</v>
      </c>
      <c r="M204" s="29">
        <v>56</v>
      </c>
      <c r="N204" s="27">
        <f t="shared" si="36"/>
        <v>260</v>
      </c>
      <c r="O204" s="27">
        <f t="shared" si="37"/>
        <v>65</v>
      </c>
      <c r="P204" s="29">
        <v>84</v>
      </c>
      <c r="Q204" s="29">
        <v>41</v>
      </c>
      <c r="R204" s="29">
        <v>52</v>
      </c>
      <c r="S204" s="29">
        <v>69</v>
      </c>
      <c r="T204" s="27">
        <f t="shared" si="38"/>
        <v>246</v>
      </c>
      <c r="U204" s="27">
        <f t="shared" si="39"/>
        <v>61.5</v>
      </c>
      <c r="V204" s="29">
        <v>53</v>
      </c>
      <c r="W204" s="29">
        <v>68</v>
      </c>
      <c r="X204" s="29">
        <v>44</v>
      </c>
      <c r="Y204" s="29">
        <v>37</v>
      </c>
      <c r="Z204" s="27">
        <f t="shared" si="40"/>
        <v>202</v>
      </c>
      <c r="AA204" s="27">
        <f t="shared" si="41"/>
        <v>50.5</v>
      </c>
      <c r="AB204" s="29">
        <v>81</v>
      </c>
      <c r="AC204" s="29">
        <v>81</v>
      </c>
      <c r="AD204" s="29">
        <v>94</v>
      </c>
      <c r="AE204" s="29">
        <v>54</v>
      </c>
      <c r="AF204" s="27">
        <f t="shared" si="42"/>
        <v>310</v>
      </c>
      <c r="AG204" s="39">
        <f t="shared" si="43"/>
        <v>77.5</v>
      </c>
      <c r="AH204" s="32"/>
      <c r="AI204" s="52">
        <f t="shared" si="33"/>
        <v>71.25</v>
      </c>
      <c r="AJ204" s="28">
        <f>ROWS($C$4:C204)</f>
        <v>201</v>
      </c>
      <c r="AK204" s="28" t="str">
        <f>IF($AJ$1=Table5[[#This Row],[Column3]],AJ204,"")</f>
        <v/>
      </c>
      <c r="AL204" s="28" t="str">
        <f>IFERROR(SMALL($AK$2:$AK$903,ROWS($AK$4:AK204)),"")</f>
        <v/>
      </c>
    </row>
    <row r="205" spans="1:38" s="28" customFormat="1" ht="14.25">
      <c r="A205" s="36">
        <v>11109980</v>
      </c>
      <c r="B205" s="30" t="s">
        <v>411</v>
      </c>
      <c r="C205" s="31">
        <v>3</v>
      </c>
      <c r="D205" s="29">
        <v>39</v>
      </c>
      <c r="E205" s="29">
        <v>38</v>
      </c>
      <c r="F205" s="29">
        <v>91</v>
      </c>
      <c r="G205" s="29">
        <v>84</v>
      </c>
      <c r="H205" s="27">
        <f t="shared" si="34"/>
        <v>252</v>
      </c>
      <c r="I205" s="52">
        <f t="shared" si="35"/>
        <v>63</v>
      </c>
      <c r="J205" s="29">
        <v>35</v>
      </c>
      <c r="K205" s="29">
        <v>39</v>
      </c>
      <c r="L205" s="29">
        <v>83</v>
      </c>
      <c r="M205" s="29">
        <v>88</v>
      </c>
      <c r="N205" s="27">
        <f t="shared" si="36"/>
        <v>245</v>
      </c>
      <c r="O205" s="27">
        <f t="shared" si="37"/>
        <v>61.25</v>
      </c>
      <c r="P205" s="29">
        <v>43</v>
      </c>
      <c r="Q205" s="29">
        <v>71</v>
      </c>
      <c r="R205" s="29">
        <v>83</v>
      </c>
      <c r="S205" s="29">
        <v>84</v>
      </c>
      <c r="T205" s="27">
        <f t="shared" si="38"/>
        <v>281</v>
      </c>
      <c r="U205" s="27">
        <f t="shared" si="39"/>
        <v>70.25</v>
      </c>
      <c r="V205" s="29">
        <v>35</v>
      </c>
      <c r="W205" s="29">
        <v>84</v>
      </c>
      <c r="X205" s="29">
        <v>95</v>
      </c>
      <c r="Y205" s="29">
        <v>86</v>
      </c>
      <c r="Z205" s="27">
        <f t="shared" si="40"/>
        <v>300</v>
      </c>
      <c r="AA205" s="27">
        <f t="shared" si="41"/>
        <v>75</v>
      </c>
      <c r="AB205" s="29">
        <v>94</v>
      </c>
      <c r="AC205" s="29">
        <v>83</v>
      </c>
      <c r="AD205" s="29">
        <v>93</v>
      </c>
      <c r="AE205" s="29">
        <v>77</v>
      </c>
      <c r="AF205" s="27">
        <f t="shared" si="42"/>
        <v>347</v>
      </c>
      <c r="AG205" s="39">
        <f t="shared" si="43"/>
        <v>86.75</v>
      </c>
      <c r="AH205" s="32"/>
      <c r="AI205" s="52">
        <f t="shared" si="33"/>
        <v>68.45</v>
      </c>
      <c r="AJ205" s="28">
        <f>ROWS($C$4:C205)</f>
        <v>202</v>
      </c>
      <c r="AK205" s="28" t="str">
        <f>IF($AJ$1=Table5[[#This Row],[Column3]],AJ205,"")</f>
        <v/>
      </c>
      <c r="AL205" s="28" t="str">
        <f>IFERROR(SMALL($AK$2:$AK$903,ROWS($AK$4:AK205)),"")</f>
        <v/>
      </c>
    </row>
    <row r="206" spans="1:38" s="28" customFormat="1" ht="14.25">
      <c r="A206" s="36">
        <v>11109500</v>
      </c>
      <c r="B206" s="30" t="s">
        <v>413</v>
      </c>
      <c r="C206" s="31">
        <v>3</v>
      </c>
      <c r="D206" s="29">
        <v>85</v>
      </c>
      <c r="E206" s="29">
        <v>74</v>
      </c>
      <c r="F206" s="29">
        <v>81</v>
      </c>
      <c r="G206" s="29">
        <v>92</v>
      </c>
      <c r="H206" s="27">
        <f t="shared" si="34"/>
        <v>332</v>
      </c>
      <c r="I206" s="52">
        <f t="shared" si="35"/>
        <v>83</v>
      </c>
      <c r="J206" s="29">
        <v>46</v>
      </c>
      <c r="K206" s="29">
        <v>39</v>
      </c>
      <c r="L206" s="29">
        <v>62</v>
      </c>
      <c r="M206" s="29">
        <v>57</v>
      </c>
      <c r="N206" s="27">
        <f t="shared" si="36"/>
        <v>204</v>
      </c>
      <c r="O206" s="27">
        <f t="shared" si="37"/>
        <v>51</v>
      </c>
      <c r="P206" s="29">
        <v>67</v>
      </c>
      <c r="Q206" s="29">
        <v>73</v>
      </c>
      <c r="R206" s="29">
        <v>80</v>
      </c>
      <c r="S206" s="29">
        <v>48</v>
      </c>
      <c r="T206" s="27">
        <f t="shared" si="38"/>
        <v>268</v>
      </c>
      <c r="U206" s="27">
        <f t="shared" si="39"/>
        <v>67</v>
      </c>
      <c r="V206" s="29">
        <v>36</v>
      </c>
      <c r="W206" s="29">
        <v>77</v>
      </c>
      <c r="X206" s="29">
        <v>47</v>
      </c>
      <c r="Y206" s="29">
        <v>94</v>
      </c>
      <c r="Z206" s="27">
        <f t="shared" si="40"/>
        <v>254</v>
      </c>
      <c r="AA206" s="27">
        <f t="shared" si="41"/>
        <v>63.5</v>
      </c>
      <c r="AB206" s="29">
        <v>97</v>
      </c>
      <c r="AC206" s="29">
        <v>80</v>
      </c>
      <c r="AD206" s="29">
        <v>71</v>
      </c>
      <c r="AE206" s="29">
        <v>63</v>
      </c>
      <c r="AF206" s="27">
        <f t="shared" si="42"/>
        <v>311</v>
      </c>
      <c r="AG206" s="39">
        <f t="shared" si="43"/>
        <v>77.75</v>
      </c>
      <c r="AH206" s="32"/>
      <c r="AI206" s="52">
        <f t="shared" si="33"/>
        <v>65.95</v>
      </c>
      <c r="AJ206" s="28">
        <f>ROWS($C$4:C206)</f>
        <v>203</v>
      </c>
      <c r="AK206" s="28" t="str">
        <f>IF($AJ$1=Table5[[#This Row],[Column3]],AJ206,"")</f>
        <v/>
      </c>
      <c r="AL206" s="28" t="str">
        <f>IFERROR(SMALL($AK$2:$AK$903,ROWS($AK$4:AK206)),"")</f>
        <v/>
      </c>
    </row>
    <row r="207" spans="1:38" s="28" customFormat="1" ht="14.25">
      <c r="A207" s="36">
        <v>11109679</v>
      </c>
      <c r="B207" s="30" t="s">
        <v>415</v>
      </c>
      <c r="C207" s="31">
        <v>3</v>
      </c>
      <c r="D207" s="29">
        <v>84</v>
      </c>
      <c r="E207" s="29">
        <v>74</v>
      </c>
      <c r="F207" s="29">
        <v>68</v>
      </c>
      <c r="G207" s="29">
        <v>40</v>
      </c>
      <c r="H207" s="27">
        <f t="shared" si="34"/>
        <v>266</v>
      </c>
      <c r="I207" s="52">
        <f t="shared" si="35"/>
        <v>66.5</v>
      </c>
      <c r="J207" s="29">
        <v>37</v>
      </c>
      <c r="K207" s="29">
        <v>42</v>
      </c>
      <c r="L207" s="29">
        <v>82</v>
      </c>
      <c r="M207" s="29">
        <v>35</v>
      </c>
      <c r="N207" s="27">
        <f t="shared" si="36"/>
        <v>196</v>
      </c>
      <c r="O207" s="27">
        <f t="shared" si="37"/>
        <v>49</v>
      </c>
      <c r="P207" s="29">
        <v>70</v>
      </c>
      <c r="Q207" s="29">
        <v>97</v>
      </c>
      <c r="R207" s="29">
        <v>87</v>
      </c>
      <c r="S207" s="29">
        <v>83</v>
      </c>
      <c r="T207" s="27">
        <f t="shared" si="38"/>
        <v>337</v>
      </c>
      <c r="U207" s="27">
        <f t="shared" si="39"/>
        <v>84.25</v>
      </c>
      <c r="V207" s="29">
        <v>73</v>
      </c>
      <c r="W207" s="29">
        <v>63</v>
      </c>
      <c r="X207" s="29">
        <v>60</v>
      </c>
      <c r="Y207" s="29">
        <v>49</v>
      </c>
      <c r="Z207" s="27">
        <f t="shared" si="40"/>
        <v>245</v>
      </c>
      <c r="AA207" s="27">
        <f t="shared" si="41"/>
        <v>61.25</v>
      </c>
      <c r="AB207" s="29">
        <v>92</v>
      </c>
      <c r="AC207" s="29">
        <v>51</v>
      </c>
      <c r="AD207" s="29">
        <v>78</v>
      </c>
      <c r="AE207" s="29">
        <v>54</v>
      </c>
      <c r="AF207" s="27">
        <f t="shared" si="42"/>
        <v>275</v>
      </c>
      <c r="AG207" s="39">
        <f t="shared" si="43"/>
        <v>68.75</v>
      </c>
      <c r="AH207" s="32"/>
      <c r="AI207" s="52">
        <f t="shared" si="33"/>
        <v>66.2</v>
      </c>
      <c r="AJ207" s="28">
        <f>ROWS($C$4:C207)</f>
        <v>204</v>
      </c>
      <c r="AK207" s="28" t="str">
        <f>IF($AJ$1=Table5[[#This Row],[Column3]],AJ207,"")</f>
        <v/>
      </c>
      <c r="AL207" s="28" t="str">
        <f>IFERROR(SMALL($AK$2:$AK$903,ROWS($AK$4:AK207)),"")</f>
        <v/>
      </c>
    </row>
    <row r="208" spans="1:38" s="28" customFormat="1" ht="14.25">
      <c r="A208" s="36">
        <v>11102178</v>
      </c>
      <c r="B208" s="30" t="s">
        <v>417</v>
      </c>
      <c r="C208" s="31">
        <v>3</v>
      </c>
      <c r="D208" s="29">
        <v>67</v>
      </c>
      <c r="E208" s="29">
        <v>62</v>
      </c>
      <c r="F208" s="29">
        <v>77</v>
      </c>
      <c r="G208" s="29">
        <v>52</v>
      </c>
      <c r="H208" s="27">
        <f t="shared" si="34"/>
        <v>258</v>
      </c>
      <c r="I208" s="52">
        <f t="shared" si="35"/>
        <v>64.5</v>
      </c>
      <c r="J208" s="29">
        <v>67</v>
      </c>
      <c r="K208" s="29">
        <v>98</v>
      </c>
      <c r="L208" s="29">
        <v>69</v>
      </c>
      <c r="M208" s="29">
        <v>71</v>
      </c>
      <c r="N208" s="27">
        <f t="shared" si="36"/>
        <v>305</v>
      </c>
      <c r="O208" s="27">
        <f t="shared" si="37"/>
        <v>76.25</v>
      </c>
      <c r="P208" s="29">
        <v>96</v>
      </c>
      <c r="Q208" s="29">
        <v>51</v>
      </c>
      <c r="R208" s="29">
        <v>54</v>
      </c>
      <c r="S208" s="29">
        <v>69</v>
      </c>
      <c r="T208" s="27">
        <f t="shared" si="38"/>
        <v>270</v>
      </c>
      <c r="U208" s="27">
        <f t="shared" si="39"/>
        <v>67.5</v>
      </c>
      <c r="V208" s="29">
        <v>66</v>
      </c>
      <c r="W208" s="29">
        <v>64</v>
      </c>
      <c r="X208" s="29">
        <v>92</v>
      </c>
      <c r="Y208" s="29">
        <v>60</v>
      </c>
      <c r="Z208" s="27">
        <f t="shared" si="40"/>
        <v>282</v>
      </c>
      <c r="AA208" s="27">
        <f t="shared" si="41"/>
        <v>70.5</v>
      </c>
      <c r="AB208" s="29">
        <v>37</v>
      </c>
      <c r="AC208" s="29">
        <v>51</v>
      </c>
      <c r="AD208" s="29">
        <v>66</v>
      </c>
      <c r="AE208" s="29">
        <v>55</v>
      </c>
      <c r="AF208" s="27">
        <f t="shared" si="42"/>
        <v>209</v>
      </c>
      <c r="AG208" s="39">
        <f t="shared" si="43"/>
        <v>52.25</v>
      </c>
      <c r="AH208" s="32"/>
      <c r="AI208" s="52">
        <f t="shared" si="33"/>
        <v>67.349999999999994</v>
      </c>
      <c r="AJ208" s="28">
        <f>ROWS($C$4:C208)</f>
        <v>205</v>
      </c>
      <c r="AK208" s="28" t="str">
        <f>IF($AJ$1=Table5[[#This Row],[Column3]],AJ208,"")</f>
        <v/>
      </c>
      <c r="AL208" s="28" t="str">
        <f>IFERROR(SMALL($AK$2:$AK$903,ROWS($AK$4:AK208)),"")</f>
        <v/>
      </c>
    </row>
    <row r="209" spans="1:38" s="28" customFormat="1" ht="14.25">
      <c r="A209" s="36">
        <v>11107788</v>
      </c>
      <c r="B209" s="30" t="s">
        <v>419</v>
      </c>
      <c r="C209" s="31">
        <v>3</v>
      </c>
      <c r="D209" s="29">
        <v>81</v>
      </c>
      <c r="E209" s="29">
        <v>67</v>
      </c>
      <c r="F209" s="29">
        <v>71</v>
      </c>
      <c r="G209" s="29">
        <v>88</v>
      </c>
      <c r="H209" s="27">
        <f t="shared" si="34"/>
        <v>307</v>
      </c>
      <c r="I209" s="52">
        <f t="shared" si="35"/>
        <v>76.75</v>
      </c>
      <c r="J209" s="29">
        <v>41</v>
      </c>
      <c r="K209" s="29">
        <v>35</v>
      </c>
      <c r="L209" s="29">
        <v>64</v>
      </c>
      <c r="M209" s="29">
        <v>64</v>
      </c>
      <c r="N209" s="27">
        <f t="shared" si="36"/>
        <v>204</v>
      </c>
      <c r="O209" s="27">
        <f t="shared" si="37"/>
        <v>51</v>
      </c>
      <c r="P209" s="29">
        <v>98</v>
      </c>
      <c r="Q209" s="29">
        <v>66</v>
      </c>
      <c r="R209" s="29">
        <v>67</v>
      </c>
      <c r="S209" s="29">
        <v>42</v>
      </c>
      <c r="T209" s="27">
        <f t="shared" si="38"/>
        <v>273</v>
      </c>
      <c r="U209" s="27">
        <f t="shared" si="39"/>
        <v>68.25</v>
      </c>
      <c r="V209" s="29">
        <v>39</v>
      </c>
      <c r="W209" s="29">
        <v>89</v>
      </c>
      <c r="X209" s="29">
        <v>67</v>
      </c>
      <c r="Y209" s="29">
        <v>87</v>
      </c>
      <c r="Z209" s="27">
        <f t="shared" si="40"/>
        <v>282</v>
      </c>
      <c r="AA209" s="27">
        <f t="shared" si="41"/>
        <v>70.5</v>
      </c>
      <c r="AB209" s="29">
        <v>82</v>
      </c>
      <c r="AC209" s="29">
        <v>75</v>
      </c>
      <c r="AD209" s="29">
        <v>56</v>
      </c>
      <c r="AE209" s="29">
        <v>68</v>
      </c>
      <c r="AF209" s="27">
        <f t="shared" si="42"/>
        <v>281</v>
      </c>
      <c r="AG209" s="39">
        <f t="shared" si="43"/>
        <v>70.25</v>
      </c>
      <c r="AH209" s="32"/>
      <c r="AI209" s="52">
        <f t="shared" si="33"/>
        <v>72</v>
      </c>
      <c r="AJ209" s="28">
        <f>ROWS($C$4:C209)</f>
        <v>206</v>
      </c>
      <c r="AK209" s="28" t="str">
        <f>IF($AJ$1=Table5[[#This Row],[Column3]],AJ209,"")</f>
        <v/>
      </c>
      <c r="AL209" s="28" t="str">
        <f>IFERROR(SMALL($AK$2:$AK$903,ROWS($AK$4:AK209)),"")</f>
        <v/>
      </c>
    </row>
    <row r="210" spans="1:38" s="28" customFormat="1" ht="14.25">
      <c r="A210" s="36">
        <v>11105037</v>
      </c>
      <c r="B210" s="30" t="s">
        <v>421</v>
      </c>
      <c r="C210" s="31">
        <v>3</v>
      </c>
      <c r="D210" s="29">
        <v>98</v>
      </c>
      <c r="E210" s="29">
        <v>45</v>
      </c>
      <c r="F210" s="29">
        <v>69</v>
      </c>
      <c r="G210" s="29">
        <v>62</v>
      </c>
      <c r="H210" s="27">
        <f t="shared" si="34"/>
        <v>274</v>
      </c>
      <c r="I210" s="52">
        <f t="shared" si="35"/>
        <v>68.5</v>
      </c>
      <c r="J210" s="29">
        <v>97</v>
      </c>
      <c r="K210" s="29">
        <v>85</v>
      </c>
      <c r="L210" s="29">
        <v>53</v>
      </c>
      <c r="M210" s="29">
        <v>85</v>
      </c>
      <c r="N210" s="27">
        <f t="shared" si="36"/>
        <v>320</v>
      </c>
      <c r="O210" s="27">
        <f t="shared" si="37"/>
        <v>80</v>
      </c>
      <c r="P210" s="29">
        <v>98</v>
      </c>
      <c r="Q210" s="29">
        <v>69</v>
      </c>
      <c r="R210" s="29">
        <v>98</v>
      </c>
      <c r="S210" s="29">
        <v>40</v>
      </c>
      <c r="T210" s="27">
        <f t="shared" si="38"/>
        <v>305</v>
      </c>
      <c r="U210" s="27">
        <f t="shared" si="39"/>
        <v>76.25</v>
      </c>
      <c r="V210" s="29">
        <v>73</v>
      </c>
      <c r="W210" s="29">
        <v>48</v>
      </c>
      <c r="X210" s="29">
        <v>36</v>
      </c>
      <c r="Y210" s="29">
        <v>80</v>
      </c>
      <c r="Z210" s="27">
        <f t="shared" si="40"/>
        <v>237</v>
      </c>
      <c r="AA210" s="27">
        <f t="shared" si="41"/>
        <v>59.25</v>
      </c>
      <c r="AB210" s="29">
        <v>92</v>
      </c>
      <c r="AC210" s="29">
        <v>80</v>
      </c>
      <c r="AD210" s="29">
        <v>39</v>
      </c>
      <c r="AE210" s="29">
        <v>93</v>
      </c>
      <c r="AF210" s="27">
        <f t="shared" si="42"/>
        <v>304</v>
      </c>
      <c r="AG210" s="39">
        <f t="shared" si="43"/>
        <v>76</v>
      </c>
      <c r="AH210" s="32"/>
      <c r="AI210" s="52">
        <f t="shared" si="33"/>
        <v>70.7</v>
      </c>
      <c r="AJ210" s="28">
        <f>ROWS($C$4:C210)</f>
        <v>207</v>
      </c>
      <c r="AK210" s="28" t="str">
        <f>IF($AJ$1=Table5[[#This Row],[Column3]],AJ210,"")</f>
        <v/>
      </c>
      <c r="AL210" s="28" t="str">
        <f>IFERROR(SMALL($AK$2:$AK$903,ROWS($AK$4:AK210)),"")</f>
        <v/>
      </c>
    </row>
    <row r="211" spans="1:38" s="28" customFormat="1" ht="14.25">
      <c r="A211" s="36">
        <v>11109717</v>
      </c>
      <c r="B211" s="30" t="s">
        <v>423</v>
      </c>
      <c r="C211" s="31">
        <v>3</v>
      </c>
      <c r="D211" s="29">
        <v>48</v>
      </c>
      <c r="E211" s="29">
        <v>71</v>
      </c>
      <c r="F211" s="29">
        <v>80</v>
      </c>
      <c r="G211" s="29">
        <v>50</v>
      </c>
      <c r="H211" s="27">
        <f t="shared" si="34"/>
        <v>249</v>
      </c>
      <c r="I211" s="52">
        <f t="shared" si="35"/>
        <v>62.25</v>
      </c>
      <c r="J211" s="29">
        <v>86</v>
      </c>
      <c r="K211" s="29">
        <v>92</v>
      </c>
      <c r="L211" s="29">
        <v>89</v>
      </c>
      <c r="M211" s="29">
        <v>56</v>
      </c>
      <c r="N211" s="27">
        <f t="shared" si="36"/>
        <v>323</v>
      </c>
      <c r="O211" s="27">
        <f t="shared" si="37"/>
        <v>80.75</v>
      </c>
      <c r="P211" s="29">
        <v>88</v>
      </c>
      <c r="Q211" s="29">
        <v>56</v>
      </c>
      <c r="R211" s="29">
        <v>53</v>
      </c>
      <c r="S211" s="29">
        <v>78</v>
      </c>
      <c r="T211" s="27">
        <f t="shared" si="38"/>
        <v>275</v>
      </c>
      <c r="U211" s="27">
        <f t="shared" si="39"/>
        <v>68.75</v>
      </c>
      <c r="V211" s="29">
        <v>92</v>
      </c>
      <c r="W211" s="29">
        <v>78</v>
      </c>
      <c r="X211" s="29">
        <v>66</v>
      </c>
      <c r="Y211" s="29">
        <v>36</v>
      </c>
      <c r="Z211" s="27">
        <f t="shared" si="40"/>
        <v>272</v>
      </c>
      <c r="AA211" s="27">
        <f t="shared" si="41"/>
        <v>68</v>
      </c>
      <c r="AB211" s="29">
        <v>80</v>
      </c>
      <c r="AC211" s="29">
        <v>68</v>
      </c>
      <c r="AD211" s="29">
        <v>85</v>
      </c>
      <c r="AE211" s="29">
        <v>62</v>
      </c>
      <c r="AF211" s="27">
        <f t="shared" si="42"/>
        <v>295</v>
      </c>
      <c r="AG211" s="39">
        <f t="shared" si="43"/>
        <v>73.75</v>
      </c>
      <c r="AH211" s="32"/>
      <c r="AI211" s="52">
        <f t="shared" si="33"/>
        <v>71.8</v>
      </c>
      <c r="AJ211" s="28">
        <f>ROWS($C$4:C211)</f>
        <v>208</v>
      </c>
      <c r="AK211" s="28" t="str">
        <f>IF($AJ$1=Table5[[#This Row],[Column3]],AJ211,"")</f>
        <v/>
      </c>
      <c r="AL211" s="28" t="str">
        <f>IFERROR(SMALL($AK$2:$AK$903,ROWS($AK$4:AK211)),"")</f>
        <v/>
      </c>
    </row>
    <row r="212" spans="1:38" s="28" customFormat="1" ht="14.25">
      <c r="A212" s="36">
        <v>11107989</v>
      </c>
      <c r="B212" s="30" t="s">
        <v>425</v>
      </c>
      <c r="C212" s="31">
        <v>3</v>
      </c>
      <c r="D212" s="29">
        <v>65</v>
      </c>
      <c r="E212" s="29">
        <v>58</v>
      </c>
      <c r="F212" s="29">
        <v>70</v>
      </c>
      <c r="G212" s="29">
        <v>96</v>
      </c>
      <c r="H212" s="27">
        <f t="shared" si="34"/>
        <v>289</v>
      </c>
      <c r="I212" s="52">
        <f t="shared" si="35"/>
        <v>72.25</v>
      </c>
      <c r="J212" s="29">
        <v>62</v>
      </c>
      <c r="K212" s="29">
        <v>60</v>
      </c>
      <c r="L212" s="29">
        <v>86</v>
      </c>
      <c r="M212" s="29">
        <v>79</v>
      </c>
      <c r="N212" s="27">
        <f t="shared" si="36"/>
        <v>287</v>
      </c>
      <c r="O212" s="27">
        <f t="shared" si="37"/>
        <v>71.75</v>
      </c>
      <c r="P212" s="29">
        <v>90</v>
      </c>
      <c r="Q212" s="29">
        <v>59</v>
      </c>
      <c r="R212" s="29">
        <v>76</v>
      </c>
      <c r="S212" s="29">
        <v>65</v>
      </c>
      <c r="T212" s="27">
        <f t="shared" si="38"/>
        <v>290</v>
      </c>
      <c r="U212" s="27">
        <f t="shared" si="39"/>
        <v>72.5</v>
      </c>
      <c r="V212" s="29">
        <v>51</v>
      </c>
      <c r="W212" s="29">
        <v>91</v>
      </c>
      <c r="X212" s="29">
        <v>88</v>
      </c>
      <c r="Y212" s="29">
        <v>87</v>
      </c>
      <c r="Z212" s="27">
        <f t="shared" si="40"/>
        <v>317</v>
      </c>
      <c r="AA212" s="27">
        <f t="shared" si="41"/>
        <v>79.25</v>
      </c>
      <c r="AB212" s="29">
        <v>60</v>
      </c>
      <c r="AC212" s="29">
        <v>52</v>
      </c>
      <c r="AD212" s="29">
        <v>53</v>
      </c>
      <c r="AE212" s="29">
        <v>88</v>
      </c>
      <c r="AF212" s="27">
        <f t="shared" si="42"/>
        <v>253</v>
      </c>
      <c r="AG212" s="39">
        <f t="shared" si="43"/>
        <v>63.25</v>
      </c>
      <c r="AH212" s="32"/>
      <c r="AI212" s="52">
        <f t="shared" si="33"/>
        <v>68.05</v>
      </c>
      <c r="AJ212" s="28">
        <f>ROWS($C$4:C212)</f>
        <v>209</v>
      </c>
      <c r="AK212" s="28" t="str">
        <f>IF($AJ$1=Table5[[#This Row],[Column3]],AJ212,"")</f>
        <v/>
      </c>
      <c r="AL212" s="28" t="str">
        <f>IFERROR(SMALL($AK$2:$AK$903,ROWS($AK$4:AK212)),"")</f>
        <v/>
      </c>
    </row>
    <row r="213" spans="1:38" s="28" customFormat="1" ht="14.25">
      <c r="A213" s="36">
        <v>11102425</v>
      </c>
      <c r="B213" s="30" t="s">
        <v>427</v>
      </c>
      <c r="C213" s="31">
        <v>3</v>
      </c>
      <c r="D213" s="29">
        <v>68</v>
      </c>
      <c r="E213" s="29">
        <v>60</v>
      </c>
      <c r="F213" s="29">
        <v>85</v>
      </c>
      <c r="G213" s="29">
        <v>87</v>
      </c>
      <c r="H213" s="27">
        <f t="shared" si="34"/>
        <v>300</v>
      </c>
      <c r="I213" s="52">
        <f t="shared" si="35"/>
        <v>75</v>
      </c>
      <c r="J213" s="29">
        <v>56</v>
      </c>
      <c r="K213" s="29">
        <v>93</v>
      </c>
      <c r="L213" s="29">
        <v>35</v>
      </c>
      <c r="M213" s="29">
        <v>62</v>
      </c>
      <c r="N213" s="27">
        <f t="shared" si="36"/>
        <v>246</v>
      </c>
      <c r="O213" s="27">
        <f t="shared" si="37"/>
        <v>61.5</v>
      </c>
      <c r="P213" s="29">
        <v>46</v>
      </c>
      <c r="Q213" s="29">
        <v>82</v>
      </c>
      <c r="R213" s="29">
        <v>71</v>
      </c>
      <c r="S213" s="29">
        <v>76</v>
      </c>
      <c r="T213" s="27">
        <f t="shared" si="38"/>
        <v>275</v>
      </c>
      <c r="U213" s="27">
        <f t="shared" si="39"/>
        <v>68.75</v>
      </c>
      <c r="V213" s="29">
        <v>81</v>
      </c>
      <c r="W213" s="29">
        <v>67</v>
      </c>
      <c r="X213" s="29">
        <v>67</v>
      </c>
      <c r="Y213" s="29">
        <v>63</v>
      </c>
      <c r="Z213" s="27">
        <f t="shared" si="40"/>
        <v>278</v>
      </c>
      <c r="AA213" s="27">
        <f t="shared" si="41"/>
        <v>69.5</v>
      </c>
      <c r="AB213" s="29">
        <v>56</v>
      </c>
      <c r="AC213" s="29">
        <v>81</v>
      </c>
      <c r="AD213" s="29">
        <v>88</v>
      </c>
      <c r="AE213" s="29">
        <v>37</v>
      </c>
      <c r="AF213" s="27">
        <f t="shared" si="42"/>
        <v>262</v>
      </c>
      <c r="AG213" s="39">
        <f t="shared" si="43"/>
        <v>65.5</v>
      </c>
      <c r="AH213" s="32"/>
      <c r="AI213" s="52">
        <f t="shared" si="33"/>
        <v>73.05</v>
      </c>
      <c r="AJ213" s="28">
        <f>ROWS($C$4:C213)</f>
        <v>210</v>
      </c>
      <c r="AK213" s="28" t="str">
        <f>IF($AJ$1=Table5[[#This Row],[Column3]],AJ213,"")</f>
        <v/>
      </c>
      <c r="AL213" s="28" t="str">
        <f>IFERROR(SMALL($AK$2:$AK$903,ROWS($AK$4:AK213)),"")</f>
        <v/>
      </c>
    </row>
    <row r="214" spans="1:38" s="28" customFormat="1" ht="14.25">
      <c r="A214" s="36">
        <v>11103539</v>
      </c>
      <c r="B214" s="30" t="s">
        <v>429</v>
      </c>
      <c r="C214" s="31">
        <v>3</v>
      </c>
      <c r="D214" s="29">
        <v>81</v>
      </c>
      <c r="E214" s="29">
        <v>58</v>
      </c>
      <c r="F214" s="29">
        <v>98</v>
      </c>
      <c r="G214" s="29">
        <v>52</v>
      </c>
      <c r="H214" s="27">
        <f t="shared" si="34"/>
        <v>289</v>
      </c>
      <c r="I214" s="52">
        <f t="shared" si="35"/>
        <v>72.25</v>
      </c>
      <c r="J214" s="29">
        <v>59</v>
      </c>
      <c r="K214" s="29">
        <v>88</v>
      </c>
      <c r="L214" s="29">
        <v>45</v>
      </c>
      <c r="M214" s="29">
        <v>72</v>
      </c>
      <c r="N214" s="27">
        <f t="shared" si="36"/>
        <v>264</v>
      </c>
      <c r="O214" s="27">
        <f t="shared" si="37"/>
        <v>66</v>
      </c>
      <c r="P214" s="29">
        <v>65</v>
      </c>
      <c r="Q214" s="29">
        <v>94</v>
      </c>
      <c r="R214" s="29">
        <v>82</v>
      </c>
      <c r="S214" s="29">
        <v>50</v>
      </c>
      <c r="T214" s="27">
        <f t="shared" si="38"/>
        <v>291</v>
      </c>
      <c r="U214" s="27">
        <f t="shared" si="39"/>
        <v>72.75</v>
      </c>
      <c r="V214" s="29">
        <v>53</v>
      </c>
      <c r="W214" s="29">
        <v>88</v>
      </c>
      <c r="X214" s="29">
        <v>89</v>
      </c>
      <c r="Y214" s="29">
        <v>93</v>
      </c>
      <c r="Z214" s="27">
        <f t="shared" si="40"/>
        <v>323</v>
      </c>
      <c r="AA214" s="27">
        <f t="shared" si="41"/>
        <v>80.75</v>
      </c>
      <c r="AB214" s="29">
        <v>63</v>
      </c>
      <c r="AC214" s="29">
        <v>73</v>
      </c>
      <c r="AD214" s="29">
        <v>72</v>
      </c>
      <c r="AE214" s="29">
        <v>86</v>
      </c>
      <c r="AF214" s="27">
        <f t="shared" si="42"/>
        <v>294</v>
      </c>
      <c r="AG214" s="39">
        <f t="shared" si="43"/>
        <v>73.5</v>
      </c>
      <c r="AH214" s="32"/>
      <c r="AI214" s="52">
        <f t="shared" si="33"/>
        <v>62.8</v>
      </c>
      <c r="AJ214" s="28">
        <f>ROWS($C$4:C214)</f>
        <v>211</v>
      </c>
      <c r="AK214" s="28" t="str">
        <f>IF($AJ$1=Table5[[#This Row],[Column3]],AJ214,"")</f>
        <v/>
      </c>
      <c r="AL214" s="28" t="str">
        <f>IFERROR(SMALL($AK$2:$AK$903,ROWS($AK$4:AK214)),"")</f>
        <v/>
      </c>
    </row>
    <row r="215" spans="1:38" s="28" customFormat="1" ht="14.25">
      <c r="A215" s="36">
        <v>11105105</v>
      </c>
      <c r="B215" s="30" t="s">
        <v>431</v>
      </c>
      <c r="C215" s="31">
        <v>3</v>
      </c>
      <c r="D215" s="29">
        <v>75</v>
      </c>
      <c r="E215" s="29">
        <v>65</v>
      </c>
      <c r="F215" s="29">
        <v>45</v>
      </c>
      <c r="G215" s="29">
        <v>42</v>
      </c>
      <c r="H215" s="27">
        <f t="shared" si="34"/>
        <v>227</v>
      </c>
      <c r="I215" s="52">
        <f t="shared" si="35"/>
        <v>56.75</v>
      </c>
      <c r="J215" s="29">
        <v>68</v>
      </c>
      <c r="K215" s="29">
        <v>71</v>
      </c>
      <c r="L215" s="29">
        <v>87</v>
      </c>
      <c r="M215" s="29">
        <v>37</v>
      </c>
      <c r="N215" s="27">
        <f t="shared" si="36"/>
        <v>263</v>
      </c>
      <c r="O215" s="27">
        <f t="shared" si="37"/>
        <v>65.75</v>
      </c>
      <c r="P215" s="29">
        <v>99</v>
      </c>
      <c r="Q215" s="29">
        <v>68</v>
      </c>
      <c r="R215" s="29">
        <v>91</v>
      </c>
      <c r="S215" s="29">
        <v>50</v>
      </c>
      <c r="T215" s="27">
        <f t="shared" si="38"/>
        <v>308</v>
      </c>
      <c r="U215" s="27">
        <f t="shared" si="39"/>
        <v>77</v>
      </c>
      <c r="V215" s="29">
        <v>41</v>
      </c>
      <c r="W215" s="29">
        <v>81</v>
      </c>
      <c r="X215" s="29">
        <v>40</v>
      </c>
      <c r="Y215" s="29">
        <v>67</v>
      </c>
      <c r="Z215" s="27">
        <f t="shared" si="40"/>
        <v>229</v>
      </c>
      <c r="AA215" s="27">
        <f t="shared" si="41"/>
        <v>57.25</v>
      </c>
      <c r="AB215" s="29">
        <v>67</v>
      </c>
      <c r="AC215" s="29">
        <v>39</v>
      </c>
      <c r="AD215" s="29">
        <v>39</v>
      </c>
      <c r="AE215" s="29">
        <v>84</v>
      </c>
      <c r="AF215" s="27">
        <f t="shared" si="42"/>
        <v>229</v>
      </c>
      <c r="AG215" s="39">
        <f t="shared" si="43"/>
        <v>57.25</v>
      </c>
      <c r="AH215" s="32"/>
      <c r="AI215" s="52">
        <f t="shared" si="33"/>
        <v>66.7</v>
      </c>
      <c r="AJ215" s="28">
        <f>ROWS($C$4:C215)</f>
        <v>212</v>
      </c>
      <c r="AK215" s="28" t="str">
        <f>IF($AJ$1=Table5[[#This Row],[Column3]],AJ215,"")</f>
        <v/>
      </c>
      <c r="AL215" s="28" t="str">
        <f>IFERROR(SMALL($AK$2:$AK$903,ROWS($AK$4:AK215)),"")</f>
        <v/>
      </c>
    </row>
    <row r="216" spans="1:38" s="28" customFormat="1" ht="14.25">
      <c r="A216" s="36">
        <v>11102619</v>
      </c>
      <c r="B216" s="30" t="s">
        <v>433</v>
      </c>
      <c r="C216" s="31">
        <v>3</v>
      </c>
      <c r="D216" s="29">
        <v>66</v>
      </c>
      <c r="E216" s="29">
        <v>73</v>
      </c>
      <c r="F216" s="29">
        <v>51</v>
      </c>
      <c r="G216" s="29">
        <v>42</v>
      </c>
      <c r="H216" s="27">
        <f t="shared" si="34"/>
        <v>232</v>
      </c>
      <c r="I216" s="52">
        <f t="shared" si="35"/>
        <v>58</v>
      </c>
      <c r="J216" s="29">
        <v>52</v>
      </c>
      <c r="K216" s="29">
        <v>88</v>
      </c>
      <c r="L216" s="29">
        <v>99</v>
      </c>
      <c r="M216" s="29">
        <v>35</v>
      </c>
      <c r="N216" s="27">
        <f t="shared" si="36"/>
        <v>274</v>
      </c>
      <c r="O216" s="27">
        <f t="shared" si="37"/>
        <v>68.5</v>
      </c>
      <c r="P216" s="29">
        <v>49</v>
      </c>
      <c r="Q216" s="29">
        <v>53</v>
      </c>
      <c r="R216" s="29">
        <v>79</v>
      </c>
      <c r="S216" s="29">
        <v>54</v>
      </c>
      <c r="T216" s="27">
        <f t="shared" si="38"/>
        <v>235</v>
      </c>
      <c r="U216" s="27">
        <f t="shared" si="39"/>
        <v>58.75</v>
      </c>
      <c r="V216" s="29">
        <v>70</v>
      </c>
      <c r="W216" s="29">
        <v>53</v>
      </c>
      <c r="X216" s="29">
        <v>95</v>
      </c>
      <c r="Y216" s="29">
        <v>95</v>
      </c>
      <c r="Z216" s="27">
        <f t="shared" si="40"/>
        <v>313</v>
      </c>
      <c r="AA216" s="27">
        <f t="shared" si="41"/>
        <v>78.25</v>
      </c>
      <c r="AB216" s="29">
        <v>78</v>
      </c>
      <c r="AC216" s="29">
        <v>60</v>
      </c>
      <c r="AD216" s="29">
        <v>75</v>
      </c>
      <c r="AE216" s="29">
        <v>67</v>
      </c>
      <c r="AF216" s="27">
        <f t="shared" si="42"/>
        <v>280</v>
      </c>
      <c r="AG216" s="39">
        <f t="shared" si="43"/>
        <v>70</v>
      </c>
      <c r="AH216" s="32"/>
      <c r="AI216" s="52">
        <f t="shared" si="33"/>
        <v>65.55</v>
      </c>
      <c r="AJ216" s="28">
        <f>ROWS($C$4:C216)</f>
        <v>213</v>
      </c>
      <c r="AK216" s="28" t="str">
        <f>IF($AJ$1=Table5[[#This Row],[Column3]],AJ216,"")</f>
        <v/>
      </c>
      <c r="AL216" s="28" t="str">
        <f>IFERROR(SMALL($AK$2:$AK$903,ROWS($AK$4:AK216)),"")</f>
        <v/>
      </c>
    </row>
    <row r="217" spans="1:38" s="28" customFormat="1" ht="14.25">
      <c r="A217" s="36">
        <v>11101336</v>
      </c>
      <c r="B217" s="30" t="s">
        <v>435</v>
      </c>
      <c r="C217" s="31">
        <v>3</v>
      </c>
      <c r="D217" s="29">
        <v>96</v>
      </c>
      <c r="E217" s="29">
        <v>95</v>
      </c>
      <c r="F217" s="29">
        <v>51</v>
      </c>
      <c r="G217" s="29">
        <v>66</v>
      </c>
      <c r="H217" s="27">
        <f t="shared" si="34"/>
        <v>308</v>
      </c>
      <c r="I217" s="52">
        <f t="shared" si="35"/>
        <v>77</v>
      </c>
      <c r="J217" s="29">
        <v>53</v>
      </c>
      <c r="K217" s="29">
        <v>44</v>
      </c>
      <c r="L217" s="29">
        <v>75</v>
      </c>
      <c r="M217" s="29">
        <v>79</v>
      </c>
      <c r="N217" s="27">
        <f t="shared" si="36"/>
        <v>251</v>
      </c>
      <c r="O217" s="27">
        <f t="shared" si="37"/>
        <v>62.75</v>
      </c>
      <c r="P217" s="29">
        <v>42</v>
      </c>
      <c r="Q217" s="29">
        <v>72</v>
      </c>
      <c r="R217" s="29">
        <v>48</v>
      </c>
      <c r="S217" s="29">
        <v>70</v>
      </c>
      <c r="T217" s="27">
        <f t="shared" si="38"/>
        <v>232</v>
      </c>
      <c r="U217" s="27">
        <f t="shared" si="39"/>
        <v>58</v>
      </c>
      <c r="V217" s="29">
        <v>39</v>
      </c>
      <c r="W217" s="29">
        <v>62</v>
      </c>
      <c r="X217" s="29">
        <v>78</v>
      </c>
      <c r="Y217" s="29">
        <v>62</v>
      </c>
      <c r="Z217" s="27">
        <f t="shared" si="40"/>
        <v>241</v>
      </c>
      <c r="AA217" s="27">
        <f t="shared" si="41"/>
        <v>60.25</v>
      </c>
      <c r="AB217" s="29">
        <v>88</v>
      </c>
      <c r="AC217" s="29">
        <v>52</v>
      </c>
      <c r="AD217" s="29">
        <v>85</v>
      </c>
      <c r="AE217" s="29">
        <v>54</v>
      </c>
      <c r="AF217" s="27">
        <f t="shared" si="42"/>
        <v>279</v>
      </c>
      <c r="AG217" s="39">
        <f t="shared" si="43"/>
        <v>69.75</v>
      </c>
      <c r="AH217" s="32"/>
      <c r="AI217" s="52">
        <f t="shared" si="33"/>
        <v>62.55</v>
      </c>
      <c r="AJ217" s="28">
        <f>ROWS($C$4:C217)</f>
        <v>214</v>
      </c>
      <c r="AK217" s="28" t="str">
        <f>IF($AJ$1=Table5[[#This Row],[Column3]],AJ217,"")</f>
        <v/>
      </c>
      <c r="AL217" s="28" t="str">
        <f>IFERROR(SMALL($AK$2:$AK$903,ROWS($AK$4:AK217)),"")</f>
        <v/>
      </c>
    </row>
    <row r="218" spans="1:38" s="28" customFormat="1" ht="14.25">
      <c r="A218" s="36">
        <v>11102252</v>
      </c>
      <c r="B218" s="30" t="s">
        <v>437</v>
      </c>
      <c r="C218" s="31">
        <v>3</v>
      </c>
      <c r="D218" s="29">
        <v>83</v>
      </c>
      <c r="E218" s="29">
        <v>51</v>
      </c>
      <c r="F218" s="29">
        <v>92</v>
      </c>
      <c r="G218" s="29">
        <v>55</v>
      </c>
      <c r="H218" s="27">
        <f t="shared" si="34"/>
        <v>281</v>
      </c>
      <c r="I218" s="52">
        <f t="shared" si="35"/>
        <v>70.25</v>
      </c>
      <c r="J218" s="29">
        <v>38</v>
      </c>
      <c r="K218" s="29">
        <v>66</v>
      </c>
      <c r="L218" s="29">
        <v>53</v>
      </c>
      <c r="M218" s="29">
        <v>86</v>
      </c>
      <c r="N218" s="27">
        <f t="shared" si="36"/>
        <v>243</v>
      </c>
      <c r="O218" s="27">
        <f t="shared" si="37"/>
        <v>60.75</v>
      </c>
      <c r="P218" s="29">
        <v>42</v>
      </c>
      <c r="Q218" s="29">
        <v>53</v>
      </c>
      <c r="R218" s="29">
        <v>67</v>
      </c>
      <c r="S218" s="29">
        <v>42</v>
      </c>
      <c r="T218" s="27">
        <f t="shared" si="38"/>
        <v>204</v>
      </c>
      <c r="U218" s="27">
        <f t="shared" si="39"/>
        <v>51</v>
      </c>
      <c r="V218" s="29">
        <v>73</v>
      </c>
      <c r="W218" s="29">
        <v>44</v>
      </c>
      <c r="X218" s="29">
        <v>89</v>
      </c>
      <c r="Y218" s="29">
        <v>58</v>
      </c>
      <c r="Z218" s="27">
        <f t="shared" si="40"/>
        <v>264</v>
      </c>
      <c r="AA218" s="27">
        <f t="shared" si="41"/>
        <v>66</v>
      </c>
      <c r="AB218" s="29">
        <v>55</v>
      </c>
      <c r="AC218" s="29">
        <v>49</v>
      </c>
      <c r="AD218" s="29">
        <v>73</v>
      </c>
      <c r="AE218" s="29">
        <v>82</v>
      </c>
      <c r="AF218" s="27">
        <f t="shared" si="42"/>
        <v>259</v>
      </c>
      <c r="AG218" s="39">
        <f t="shared" si="43"/>
        <v>64.75</v>
      </c>
      <c r="AH218" s="32"/>
      <c r="AI218" s="52">
        <f t="shared" si="33"/>
        <v>58.6</v>
      </c>
      <c r="AJ218" s="28">
        <f>ROWS($C$4:C218)</f>
        <v>215</v>
      </c>
      <c r="AK218" s="28" t="str">
        <f>IF($AJ$1=Table5[[#This Row],[Column3]],AJ218,"")</f>
        <v/>
      </c>
      <c r="AL218" s="28" t="str">
        <f>IFERROR(SMALL($AK$2:$AK$903,ROWS($AK$4:AK218)),"")</f>
        <v/>
      </c>
    </row>
    <row r="219" spans="1:38" s="28" customFormat="1" ht="14.25">
      <c r="A219" s="36">
        <v>11109421</v>
      </c>
      <c r="B219" s="30" t="s">
        <v>439</v>
      </c>
      <c r="C219" s="31">
        <v>3</v>
      </c>
      <c r="D219" s="29">
        <v>79</v>
      </c>
      <c r="E219" s="29">
        <v>99</v>
      </c>
      <c r="F219" s="29">
        <v>70</v>
      </c>
      <c r="G219" s="29">
        <v>54</v>
      </c>
      <c r="H219" s="27">
        <f t="shared" si="34"/>
        <v>302</v>
      </c>
      <c r="I219" s="52">
        <f t="shared" si="35"/>
        <v>75.5</v>
      </c>
      <c r="J219" s="29">
        <v>35</v>
      </c>
      <c r="K219" s="29">
        <v>70</v>
      </c>
      <c r="L219" s="29">
        <v>41</v>
      </c>
      <c r="M219" s="29">
        <v>49</v>
      </c>
      <c r="N219" s="27">
        <f t="shared" si="36"/>
        <v>195</v>
      </c>
      <c r="O219" s="27">
        <f t="shared" si="37"/>
        <v>48.75</v>
      </c>
      <c r="P219" s="29">
        <v>36</v>
      </c>
      <c r="Q219" s="29">
        <v>71</v>
      </c>
      <c r="R219" s="29">
        <v>39</v>
      </c>
      <c r="S219" s="29">
        <v>68</v>
      </c>
      <c r="T219" s="27">
        <f t="shared" si="38"/>
        <v>214</v>
      </c>
      <c r="U219" s="27">
        <f t="shared" si="39"/>
        <v>53.5</v>
      </c>
      <c r="V219" s="29">
        <v>52</v>
      </c>
      <c r="W219" s="29">
        <v>48</v>
      </c>
      <c r="X219" s="29">
        <v>61</v>
      </c>
      <c r="Y219" s="29">
        <v>97</v>
      </c>
      <c r="Z219" s="27">
        <f t="shared" si="40"/>
        <v>258</v>
      </c>
      <c r="AA219" s="27">
        <f t="shared" si="41"/>
        <v>64.5</v>
      </c>
      <c r="AB219" s="29">
        <v>54</v>
      </c>
      <c r="AC219" s="29">
        <v>49</v>
      </c>
      <c r="AD219" s="29">
        <v>59</v>
      </c>
      <c r="AE219" s="29">
        <v>41</v>
      </c>
      <c r="AF219" s="27">
        <f t="shared" si="42"/>
        <v>203</v>
      </c>
      <c r="AG219" s="39">
        <f t="shared" si="43"/>
        <v>50.75</v>
      </c>
      <c r="AH219" s="32"/>
      <c r="AI219" s="52">
        <f t="shared" si="33"/>
        <v>62.7</v>
      </c>
      <c r="AJ219" s="28">
        <f>ROWS($C$4:C219)</f>
        <v>216</v>
      </c>
      <c r="AK219" s="28" t="str">
        <f>IF($AJ$1=Table5[[#This Row],[Column3]],AJ219,"")</f>
        <v/>
      </c>
      <c r="AL219" s="28" t="str">
        <f>IFERROR(SMALL($AK$2:$AK$903,ROWS($AK$4:AK219)),"")</f>
        <v/>
      </c>
    </row>
    <row r="220" spans="1:38" s="28" customFormat="1" ht="14.25">
      <c r="A220" s="36">
        <v>11109556</v>
      </c>
      <c r="B220" s="30" t="s">
        <v>441</v>
      </c>
      <c r="C220" s="31">
        <v>3</v>
      </c>
      <c r="D220" s="29">
        <v>49</v>
      </c>
      <c r="E220" s="29">
        <v>48</v>
      </c>
      <c r="F220" s="29">
        <v>95</v>
      </c>
      <c r="G220" s="29">
        <v>74</v>
      </c>
      <c r="H220" s="27">
        <f t="shared" si="34"/>
        <v>266</v>
      </c>
      <c r="I220" s="52">
        <f t="shared" si="35"/>
        <v>66.5</v>
      </c>
      <c r="J220" s="29">
        <v>71</v>
      </c>
      <c r="K220" s="29">
        <v>53</v>
      </c>
      <c r="L220" s="29">
        <v>47</v>
      </c>
      <c r="M220" s="29">
        <v>61</v>
      </c>
      <c r="N220" s="27">
        <f t="shared" si="36"/>
        <v>232</v>
      </c>
      <c r="O220" s="27">
        <f t="shared" si="37"/>
        <v>58</v>
      </c>
      <c r="P220" s="29">
        <v>55</v>
      </c>
      <c r="Q220" s="29">
        <v>79</v>
      </c>
      <c r="R220" s="29">
        <v>38</v>
      </c>
      <c r="S220" s="29">
        <v>58</v>
      </c>
      <c r="T220" s="27">
        <f t="shared" si="38"/>
        <v>230</v>
      </c>
      <c r="U220" s="27">
        <f t="shared" si="39"/>
        <v>57.5</v>
      </c>
      <c r="V220" s="29">
        <v>86</v>
      </c>
      <c r="W220" s="29">
        <v>49</v>
      </c>
      <c r="X220" s="29">
        <v>48</v>
      </c>
      <c r="Y220" s="29">
        <v>83</v>
      </c>
      <c r="Z220" s="27">
        <f t="shared" si="40"/>
        <v>266</v>
      </c>
      <c r="AA220" s="27">
        <f t="shared" si="41"/>
        <v>66.5</v>
      </c>
      <c r="AB220" s="29">
        <v>69</v>
      </c>
      <c r="AC220" s="29">
        <v>51</v>
      </c>
      <c r="AD220" s="29">
        <v>53</v>
      </c>
      <c r="AE220" s="29">
        <v>87</v>
      </c>
      <c r="AF220" s="27">
        <f t="shared" si="42"/>
        <v>260</v>
      </c>
      <c r="AG220" s="39">
        <f t="shared" si="43"/>
        <v>65</v>
      </c>
      <c r="AH220" s="32"/>
      <c r="AI220" s="52">
        <f t="shared" si="33"/>
        <v>65.099999999999994</v>
      </c>
      <c r="AJ220" s="28">
        <f>ROWS($C$4:C220)</f>
        <v>217</v>
      </c>
      <c r="AK220" s="28" t="str">
        <f>IF($AJ$1=Table5[[#This Row],[Column3]],AJ220,"")</f>
        <v/>
      </c>
      <c r="AL220" s="28" t="str">
        <f>IFERROR(SMALL($AK$2:$AK$903,ROWS($AK$4:AK220)),"")</f>
        <v/>
      </c>
    </row>
    <row r="221" spans="1:38" s="28" customFormat="1" ht="14.25">
      <c r="A221" s="36">
        <v>11104267</v>
      </c>
      <c r="B221" s="30" t="s">
        <v>443</v>
      </c>
      <c r="C221" s="31">
        <v>3</v>
      </c>
      <c r="D221" s="29">
        <v>51</v>
      </c>
      <c r="E221" s="29">
        <v>41</v>
      </c>
      <c r="F221" s="29">
        <v>83</v>
      </c>
      <c r="G221" s="29">
        <v>41</v>
      </c>
      <c r="H221" s="27">
        <f t="shared" si="34"/>
        <v>216</v>
      </c>
      <c r="I221" s="52">
        <f t="shared" si="35"/>
        <v>54</v>
      </c>
      <c r="J221" s="29">
        <v>98</v>
      </c>
      <c r="K221" s="29">
        <v>89</v>
      </c>
      <c r="L221" s="29">
        <v>47</v>
      </c>
      <c r="M221" s="29">
        <v>46</v>
      </c>
      <c r="N221" s="27">
        <f t="shared" si="36"/>
        <v>280</v>
      </c>
      <c r="O221" s="27">
        <f t="shared" si="37"/>
        <v>70</v>
      </c>
      <c r="P221" s="29">
        <v>95</v>
      </c>
      <c r="Q221" s="29">
        <v>48</v>
      </c>
      <c r="R221" s="29">
        <v>77</v>
      </c>
      <c r="S221" s="29">
        <v>68</v>
      </c>
      <c r="T221" s="27">
        <f t="shared" si="38"/>
        <v>288</v>
      </c>
      <c r="U221" s="27">
        <f t="shared" si="39"/>
        <v>72</v>
      </c>
      <c r="V221" s="29">
        <v>62</v>
      </c>
      <c r="W221" s="29">
        <v>97</v>
      </c>
      <c r="X221" s="29">
        <v>46</v>
      </c>
      <c r="Y221" s="29">
        <v>82</v>
      </c>
      <c r="Z221" s="27">
        <f t="shared" si="40"/>
        <v>287</v>
      </c>
      <c r="AA221" s="27">
        <f t="shared" si="41"/>
        <v>71.75</v>
      </c>
      <c r="AB221" s="29">
        <v>46</v>
      </c>
      <c r="AC221" s="29">
        <v>81</v>
      </c>
      <c r="AD221" s="29">
        <v>54</v>
      </c>
      <c r="AE221" s="29">
        <v>50</v>
      </c>
      <c r="AF221" s="27">
        <f t="shared" si="42"/>
        <v>231</v>
      </c>
      <c r="AG221" s="39">
        <f t="shared" si="43"/>
        <v>57.75</v>
      </c>
      <c r="AH221" s="32"/>
      <c r="AI221" s="52">
        <f t="shared" si="33"/>
        <v>67.05</v>
      </c>
      <c r="AJ221" s="28">
        <f>ROWS($C$4:C221)</f>
        <v>218</v>
      </c>
      <c r="AK221" s="28" t="str">
        <f>IF($AJ$1=Table5[[#This Row],[Column3]],AJ221,"")</f>
        <v/>
      </c>
      <c r="AL221" s="28" t="str">
        <f>IFERROR(SMALL($AK$2:$AK$903,ROWS($AK$4:AK221)),"")</f>
        <v/>
      </c>
    </row>
    <row r="222" spans="1:38" s="28" customFormat="1" ht="14.25">
      <c r="A222" s="36">
        <v>11103696</v>
      </c>
      <c r="B222" s="30" t="s">
        <v>445</v>
      </c>
      <c r="C222" s="31">
        <v>3</v>
      </c>
      <c r="D222" s="29">
        <v>47</v>
      </c>
      <c r="E222" s="29">
        <v>88</v>
      </c>
      <c r="F222" s="29">
        <v>96</v>
      </c>
      <c r="G222" s="29">
        <v>81</v>
      </c>
      <c r="H222" s="27">
        <f t="shared" si="34"/>
        <v>312</v>
      </c>
      <c r="I222" s="52">
        <f t="shared" si="35"/>
        <v>78</v>
      </c>
      <c r="J222" s="29">
        <v>86</v>
      </c>
      <c r="K222" s="29">
        <v>59</v>
      </c>
      <c r="L222" s="29">
        <v>71</v>
      </c>
      <c r="M222" s="29">
        <v>70</v>
      </c>
      <c r="N222" s="27">
        <f t="shared" si="36"/>
        <v>286</v>
      </c>
      <c r="O222" s="27">
        <f t="shared" si="37"/>
        <v>71.5</v>
      </c>
      <c r="P222" s="29">
        <v>86</v>
      </c>
      <c r="Q222" s="29">
        <v>41</v>
      </c>
      <c r="R222" s="29">
        <v>46</v>
      </c>
      <c r="S222" s="29">
        <v>97</v>
      </c>
      <c r="T222" s="27">
        <f t="shared" si="38"/>
        <v>270</v>
      </c>
      <c r="U222" s="27">
        <f t="shared" si="39"/>
        <v>67.5</v>
      </c>
      <c r="V222" s="29">
        <v>51</v>
      </c>
      <c r="W222" s="29">
        <v>70</v>
      </c>
      <c r="X222" s="29">
        <v>67</v>
      </c>
      <c r="Y222" s="29">
        <v>69</v>
      </c>
      <c r="Z222" s="27">
        <f t="shared" si="40"/>
        <v>257</v>
      </c>
      <c r="AA222" s="27">
        <f t="shared" si="41"/>
        <v>64.25</v>
      </c>
      <c r="AB222" s="29">
        <v>71</v>
      </c>
      <c r="AC222" s="29">
        <v>36</v>
      </c>
      <c r="AD222" s="29">
        <v>64</v>
      </c>
      <c r="AE222" s="29">
        <v>45</v>
      </c>
      <c r="AF222" s="27">
        <f t="shared" si="42"/>
        <v>216</v>
      </c>
      <c r="AG222" s="39">
        <f t="shared" si="43"/>
        <v>54</v>
      </c>
      <c r="AH222" s="32"/>
      <c r="AI222" s="52">
        <f t="shared" si="33"/>
        <v>71.099999999999994</v>
      </c>
      <c r="AJ222" s="28">
        <f>ROWS($C$4:C222)</f>
        <v>219</v>
      </c>
      <c r="AK222" s="28" t="str">
        <f>IF($AJ$1=Table5[[#This Row],[Column3]],AJ222,"")</f>
        <v/>
      </c>
      <c r="AL222" s="28" t="str">
        <f>IFERROR(SMALL($AK$2:$AK$903,ROWS($AK$4:AK222)),"")</f>
        <v/>
      </c>
    </row>
    <row r="223" spans="1:38" s="28" customFormat="1" ht="14.25">
      <c r="A223" s="36">
        <v>11107180</v>
      </c>
      <c r="B223" s="30" t="s">
        <v>447</v>
      </c>
      <c r="C223" s="31">
        <v>3</v>
      </c>
      <c r="D223" s="29">
        <v>36</v>
      </c>
      <c r="E223" s="29">
        <v>47</v>
      </c>
      <c r="F223" s="29">
        <v>74</v>
      </c>
      <c r="G223" s="29">
        <v>92</v>
      </c>
      <c r="H223" s="27">
        <f t="shared" si="34"/>
        <v>249</v>
      </c>
      <c r="I223" s="52">
        <f t="shared" si="35"/>
        <v>62.25</v>
      </c>
      <c r="J223" s="29">
        <v>42</v>
      </c>
      <c r="K223" s="29">
        <v>95</v>
      </c>
      <c r="L223" s="29">
        <v>94</v>
      </c>
      <c r="M223" s="29">
        <v>91</v>
      </c>
      <c r="N223" s="27">
        <f t="shared" si="36"/>
        <v>322</v>
      </c>
      <c r="O223" s="27">
        <f t="shared" si="37"/>
        <v>80.5</v>
      </c>
      <c r="P223" s="29">
        <v>89</v>
      </c>
      <c r="Q223" s="29">
        <v>51</v>
      </c>
      <c r="R223" s="29">
        <v>36</v>
      </c>
      <c r="S223" s="29">
        <v>75</v>
      </c>
      <c r="T223" s="27">
        <f t="shared" si="38"/>
        <v>251</v>
      </c>
      <c r="U223" s="27">
        <f t="shared" si="39"/>
        <v>62.75</v>
      </c>
      <c r="V223" s="29">
        <v>82</v>
      </c>
      <c r="W223" s="29">
        <v>96</v>
      </c>
      <c r="X223" s="29">
        <v>68</v>
      </c>
      <c r="Y223" s="29">
        <v>58</v>
      </c>
      <c r="Z223" s="27">
        <f t="shared" si="40"/>
        <v>304</v>
      </c>
      <c r="AA223" s="27">
        <f t="shared" si="41"/>
        <v>76</v>
      </c>
      <c r="AB223" s="29">
        <v>77</v>
      </c>
      <c r="AC223" s="29">
        <v>88</v>
      </c>
      <c r="AD223" s="29">
        <v>58</v>
      </c>
      <c r="AE223" s="29">
        <v>73</v>
      </c>
      <c r="AF223" s="27">
        <f t="shared" si="42"/>
        <v>296</v>
      </c>
      <c r="AG223" s="39">
        <f t="shared" si="43"/>
        <v>74</v>
      </c>
      <c r="AH223" s="32"/>
      <c r="AI223" s="52">
        <f t="shared" si="33"/>
        <v>69.75</v>
      </c>
      <c r="AJ223" s="28">
        <f>ROWS($C$4:C223)</f>
        <v>220</v>
      </c>
      <c r="AK223" s="28" t="str">
        <f>IF($AJ$1=Table5[[#This Row],[Column3]],AJ223,"")</f>
        <v/>
      </c>
      <c r="AL223" s="28" t="str">
        <f>IFERROR(SMALL($AK$2:$AK$903,ROWS($AK$4:AK223)),"")</f>
        <v/>
      </c>
    </row>
    <row r="224" spans="1:38" s="28" customFormat="1" ht="14.25">
      <c r="A224" s="36">
        <v>11104063</v>
      </c>
      <c r="B224" s="30" t="s">
        <v>449</v>
      </c>
      <c r="C224" s="31">
        <v>3</v>
      </c>
      <c r="D224" s="29">
        <v>51</v>
      </c>
      <c r="E224" s="29">
        <v>91</v>
      </c>
      <c r="F224" s="29">
        <v>68</v>
      </c>
      <c r="G224" s="29">
        <v>86</v>
      </c>
      <c r="H224" s="27">
        <f t="shared" si="34"/>
        <v>296</v>
      </c>
      <c r="I224" s="52">
        <f t="shared" si="35"/>
        <v>74</v>
      </c>
      <c r="J224" s="29">
        <v>58</v>
      </c>
      <c r="K224" s="29">
        <v>61</v>
      </c>
      <c r="L224" s="29">
        <v>54</v>
      </c>
      <c r="M224" s="29">
        <v>63</v>
      </c>
      <c r="N224" s="27">
        <f t="shared" si="36"/>
        <v>236</v>
      </c>
      <c r="O224" s="27">
        <f t="shared" si="37"/>
        <v>59</v>
      </c>
      <c r="P224" s="29">
        <v>74</v>
      </c>
      <c r="Q224" s="29">
        <v>42</v>
      </c>
      <c r="R224" s="29">
        <v>68</v>
      </c>
      <c r="S224" s="29">
        <v>53</v>
      </c>
      <c r="T224" s="27">
        <f t="shared" si="38"/>
        <v>237</v>
      </c>
      <c r="U224" s="27">
        <f t="shared" si="39"/>
        <v>59.25</v>
      </c>
      <c r="V224" s="29">
        <v>64</v>
      </c>
      <c r="W224" s="29">
        <v>98</v>
      </c>
      <c r="X224" s="29">
        <v>89</v>
      </c>
      <c r="Y224" s="29">
        <v>50</v>
      </c>
      <c r="Z224" s="27">
        <f t="shared" si="40"/>
        <v>301</v>
      </c>
      <c r="AA224" s="27">
        <f t="shared" si="41"/>
        <v>75.25</v>
      </c>
      <c r="AB224" s="29">
        <v>92</v>
      </c>
      <c r="AC224" s="29">
        <v>91</v>
      </c>
      <c r="AD224" s="29">
        <v>91</v>
      </c>
      <c r="AE224" s="29">
        <v>51</v>
      </c>
      <c r="AF224" s="27">
        <f t="shared" si="42"/>
        <v>325</v>
      </c>
      <c r="AG224" s="39">
        <f t="shared" si="43"/>
        <v>81.25</v>
      </c>
      <c r="AH224" s="32"/>
      <c r="AI224" s="52">
        <f t="shared" si="33"/>
        <v>67.099999999999994</v>
      </c>
      <c r="AJ224" s="28">
        <f>ROWS($C$4:C224)</f>
        <v>221</v>
      </c>
      <c r="AK224" s="28" t="str">
        <f>IF($AJ$1=Table5[[#This Row],[Column3]],AJ224,"")</f>
        <v/>
      </c>
      <c r="AL224" s="28" t="str">
        <f>IFERROR(SMALL($AK$2:$AK$903,ROWS($AK$4:AK224)),"")</f>
        <v/>
      </c>
    </row>
    <row r="225" spans="1:38" s="28" customFormat="1" ht="14.25">
      <c r="A225" s="36">
        <v>11109468</v>
      </c>
      <c r="B225" s="30" t="s">
        <v>451</v>
      </c>
      <c r="C225" s="31">
        <v>3</v>
      </c>
      <c r="D225" s="29">
        <v>60</v>
      </c>
      <c r="E225" s="29">
        <v>89</v>
      </c>
      <c r="F225" s="29">
        <v>99</v>
      </c>
      <c r="G225" s="29">
        <v>83</v>
      </c>
      <c r="H225" s="27">
        <f t="shared" si="34"/>
        <v>331</v>
      </c>
      <c r="I225" s="52">
        <f t="shared" si="35"/>
        <v>82.75</v>
      </c>
      <c r="J225" s="29">
        <v>81</v>
      </c>
      <c r="K225" s="29">
        <v>58</v>
      </c>
      <c r="L225" s="29">
        <v>59</v>
      </c>
      <c r="M225" s="29">
        <v>75</v>
      </c>
      <c r="N225" s="27">
        <f t="shared" si="36"/>
        <v>273</v>
      </c>
      <c r="O225" s="27">
        <f t="shared" si="37"/>
        <v>68.25</v>
      </c>
      <c r="P225" s="29">
        <v>46</v>
      </c>
      <c r="Q225" s="29">
        <v>44</v>
      </c>
      <c r="R225" s="29">
        <v>89</v>
      </c>
      <c r="S225" s="29">
        <v>62</v>
      </c>
      <c r="T225" s="27">
        <f t="shared" si="38"/>
        <v>241</v>
      </c>
      <c r="U225" s="27">
        <f t="shared" si="39"/>
        <v>60.25</v>
      </c>
      <c r="V225" s="29">
        <v>52</v>
      </c>
      <c r="W225" s="29">
        <v>67</v>
      </c>
      <c r="X225" s="29">
        <v>69</v>
      </c>
      <c r="Y225" s="29">
        <v>77</v>
      </c>
      <c r="Z225" s="27">
        <f t="shared" si="40"/>
        <v>265</v>
      </c>
      <c r="AA225" s="27">
        <f t="shared" si="41"/>
        <v>66.25</v>
      </c>
      <c r="AB225" s="29">
        <v>47</v>
      </c>
      <c r="AC225" s="29">
        <v>47</v>
      </c>
      <c r="AD225" s="29">
        <v>51</v>
      </c>
      <c r="AE225" s="29">
        <v>87</v>
      </c>
      <c r="AF225" s="27">
        <f t="shared" si="42"/>
        <v>232</v>
      </c>
      <c r="AG225" s="39">
        <f t="shared" si="43"/>
        <v>58</v>
      </c>
      <c r="AH225" s="32"/>
      <c r="AI225" s="52">
        <f t="shared" si="33"/>
        <v>63.5</v>
      </c>
      <c r="AJ225" s="28">
        <f>ROWS($C$4:C225)</f>
        <v>222</v>
      </c>
      <c r="AK225" s="28" t="str">
        <f>IF($AJ$1=Table5[[#This Row],[Column3]],AJ225,"")</f>
        <v/>
      </c>
      <c r="AL225" s="28" t="str">
        <f>IFERROR(SMALL($AK$2:$AK$903,ROWS($AK$4:AK225)),"")</f>
        <v/>
      </c>
    </row>
    <row r="226" spans="1:38" s="28" customFormat="1" ht="14.25">
      <c r="A226" s="36">
        <v>11102789</v>
      </c>
      <c r="B226" s="30" t="s">
        <v>453</v>
      </c>
      <c r="C226" s="31">
        <v>3</v>
      </c>
      <c r="D226" s="29">
        <v>52</v>
      </c>
      <c r="E226" s="29">
        <v>94</v>
      </c>
      <c r="F226" s="29">
        <v>84</v>
      </c>
      <c r="G226" s="29">
        <v>42</v>
      </c>
      <c r="H226" s="27">
        <f t="shared" si="34"/>
        <v>272</v>
      </c>
      <c r="I226" s="52">
        <f t="shared" si="35"/>
        <v>68</v>
      </c>
      <c r="J226" s="29">
        <v>53</v>
      </c>
      <c r="K226" s="29">
        <v>40</v>
      </c>
      <c r="L226" s="29">
        <v>93</v>
      </c>
      <c r="M226" s="29">
        <v>77</v>
      </c>
      <c r="N226" s="27">
        <f t="shared" si="36"/>
        <v>263</v>
      </c>
      <c r="O226" s="27">
        <f t="shared" si="37"/>
        <v>65.75</v>
      </c>
      <c r="P226" s="29">
        <v>40</v>
      </c>
      <c r="Q226" s="29">
        <v>82</v>
      </c>
      <c r="R226" s="29">
        <v>38</v>
      </c>
      <c r="S226" s="29">
        <v>65</v>
      </c>
      <c r="T226" s="27">
        <f t="shared" si="38"/>
        <v>225</v>
      </c>
      <c r="U226" s="27">
        <f t="shared" si="39"/>
        <v>56.25</v>
      </c>
      <c r="V226" s="29">
        <v>94</v>
      </c>
      <c r="W226" s="29">
        <v>48</v>
      </c>
      <c r="X226" s="29">
        <v>52</v>
      </c>
      <c r="Y226" s="29">
        <v>89</v>
      </c>
      <c r="Z226" s="27">
        <f t="shared" si="40"/>
        <v>283</v>
      </c>
      <c r="AA226" s="27">
        <f t="shared" si="41"/>
        <v>70.75</v>
      </c>
      <c r="AB226" s="29">
        <v>69</v>
      </c>
      <c r="AC226" s="29">
        <v>39</v>
      </c>
      <c r="AD226" s="29">
        <v>47</v>
      </c>
      <c r="AE226" s="29">
        <v>72</v>
      </c>
      <c r="AF226" s="27">
        <f t="shared" si="42"/>
        <v>227</v>
      </c>
      <c r="AG226" s="39">
        <f t="shared" si="43"/>
        <v>56.75</v>
      </c>
      <c r="AH226" s="32"/>
      <c r="AI226" s="52">
        <f t="shared" si="33"/>
        <v>63.2</v>
      </c>
      <c r="AJ226" s="28">
        <f>ROWS($C$4:C226)</f>
        <v>223</v>
      </c>
      <c r="AK226" s="28" t="str">
        <f>IF($AJ$1=Table5[[#This Row],[Column3]],AJ226,"")</f>
        <v/>
      </c>
      <c r="AL226" s="28" t="str">
        <f>IFERROR(SMALL($AK$2:$AK$903,ROWS($AK$4:AK226)),"")</f>
        <v/>
      </c>
    </row>
    <row r="227" spans="1:38" s="28" customFormat="1" ht="14.25">
      <c r="A227" s="36">
        <v>11107862</v>
      </c>
      <c r="B227" s="30" t="s">
        <v>455</v>
      </c>
      <c r="C227" s="31">
        <v>3</v>
      </c>
      <c r="D227" s="29">
        <v>79</v>
      </c>
      <c r="E227" s="29">
        <v>80</v>
      </c>
      <c r="F227" s="29">
        <v>48</v>
      </c>
      <c r="G227" s="29">
        <v>58</v>
      </c>
      <c r="H227" s="27">
        <f t="shared" si="34"/>
        <v>265</v>
      </c>
      <c r="I227" s="52">
        <f t="shared" si="35"/>
        <v>66.25</v>
      </c>
      <c r="J227" s="29">
        <v>60</v>
      </c>
      <c r="K227" s="29">
        <v>36</v>
      </c>
      <c r="L227" s="29">
        <v>68</v>
      </c>
      <c r="M227" s="29">
        <v>86</v>
      </c>
      <c r="N227" s="27">
        <f t="shared" si="36"/>
        <v>250</v>
      </c>
      <c r="O227" s="27">
        <f t="shared" si="37"/>
        <v>62.5</v>
      </c>
      <c r="P227" s="29">
        <v>79</v>
      </c>
      <c r="Q227" s="29">
        <v>86</v>
      </c>
      <c r="R227" s="29">
        <v>52</v>
      </c>
      <c r="S227" s="29">
        <v>36</v>
      </c>
      <c r="T227" s="27">
        <f t="shared" si="38"/>
        <v>253</v>
      </c>
      <c r="U227" s="27">
        <f t="shared" si="39"/>
        <v>63.25</v>
      </c>
      <c r="V227" s="29">
        <v>43</v>
      </c>
      <c r="W227" s="29">
        <v>77</v>
      </c>
      <c r="X227" s="29">
        <v>83</v>
      </c>
      <c r="Y227" s="29">
        <v>91</v>
      </c>
      <c r="Z227" s="27">
        <f t="shared" si="40"/>
        <v>294</v>
      </c>
      <c r="AA227" s="27">
        <f t="shared" si="41"/>
        <v>73.5</v>
      </c>
      <c r="AB227" s="29">
        <v>41</v>
      </c>
      <c r="AC227" s="29">
        <v>36</v>
      </c>
      <c r="AD227" s="29">
        <v>42</v>
      </c>
      <c r="AE227" s="29">
        <v>83</v>
      </c>
      <c r="AF227" s="27">
        <f t="shared" si="42"/>
        <v>202</v>
      </c>
      <c r="AG227" s="39">
        <f t="shared" si="43"/>
        <v>50.5</v>
      </c>
      <c r="AH227" s="32"/>
      <c r="AI227" s="52">
        <f t="shared" si="33"/>
        <v>63.65</v>
      </c>
      <c r="AJ227" s="28">
        <f>ROWS($C$4:C227)</f>
        <v>224</v>
      </c>
      <c r="AK227" s="28" t="str">
        <f>IF($AJ$1=Table5[[#This Row],[Column3]],AJ227,"")</f>
        <v/>
      </c>
      <c r="AL227" s="28" t="str">
        <f>IFERROR(SMALL($AK$2:$AK$903,ROWS($AK$4:AK227)),"")</f>
        <v/>
      </c>
    </row>
    <row r="228" spans="1:38" s="28" customFormat="1" ht="14.25">
      <c r="A228" s="36">
        <v>11100423</v>
      </c>
      <c r="B228" s="30" t="s">
        <v>457</v>
      </c>
      <c r="C228" s="31">
        <v>3</v>
      </c>
      <c r="D228" s="29">
        <v>36</v>
      </c>
      <c r="E228" s="29">
        <v>46</v>
      </c>
      <c r="F228" s="29">
        <v>90</v>
      </c>
      <c r="G228" s="29">
        <v>39</v>
      </c>
      <c r="H228" s="27">
        <f t="shared" si="34"/>
        <v>211</v>
      </c>
      <c r="I228" s="52">
        <f t="shared" si="35"/>
        <v>52.75</v>
      </c>
      <c r="J228" s="29">
        <v>92</v>
      </c>
      <c r="K228" s="29">
        <v>48</v>
      </c>
      <c r="L228" s="29">
        <v>37</v>
      </c>
      <c r="M228" s="29">
        <v>72</v>
      </c>
      <c r="N228" s="27">
        <f t="shared" si="36"/>
        <v>249</v>
      </c>
      <c r="O228" s="27">
        <f t="shared" si="37"/>
        <v>62.25</v>
      </c>
      <c r="P228" s="29">
        <v>94</v>
      </c>
      <c r="Q228" s="29">
        <v>47</v>
      </c>
      <c r="R228" s="29">
        <v>84</v>
      </c>
      <c r="S228" s="29">
        <v>63</v>
      </c>
      <c r="T228" s="27">
        <f t="shared" si="38"/>
        <v>288</v>
      </c>
      <c r="U228" s="27">
        <f t="shared" si="39"/>
        <v>72</v>
      </c>
      <c r="V228" s="29">
        <v>45</v>
      </c>
      <c r="W228" s="29">
        <v>63</v>
      </c>
      <c r="X228" s="29">
        <v>97</v>
      </c>
      <c r="Y228" s="29">
        <v>67</v>
      </c>
      <c r="Z228" s="27">
        <f t="shared" si="40"/>
        <v>272</v>
      </c>
      <c r="AA228" s="27">
        <f t="shared" si="41"/>
        <v>68</v>
      </c>
      <c r="AB228" s="29">
        <v>55</v>
      </c>
      <c r="AC228" s="29">
        <v>53</v>
      </c>
      <c r="AD228" s="29">
        <v>79</v>
      </c>
      <c r="AE228" s="29">
        <v>66</v>
      </c>
      <c r="AF228" s="27">
        <f t="shared" si="42"/>
        <v>253</v>
      </c>
      <c r="AG228" s="39">
        <f t="shared" si="43"/>
        <v>63.25</v>
      </c>
      <c r="AH228" s="32"/>
      <c r="AI228" s="52">
        <f t="shared" si="33"/>
        <v>69.150000000000006</v>
      </c>
      <c r="AJ228" s="28">
        <f>ROWS($C$4:C228)</f>
        <v>225</v>
      </c>
      <c r="AK228" s="28" t="str">
        <f>IF($AJ$1=Table5[[#This Row],[Column3]],AJ228,"")</f>
        <v/>
      </c>
      <c r="AL228" s="28" t="str">
        <f>IFERROR(SMALL($AK$2:$AK$903,ROWS($AK$4:AK228)),"")</f>
        <v/>
      </c>
    </row>
    <row r="229" spans="1:38" s="28" customFormat="1" ht="14.25">
      <c r="A229" s="36">
        <v>11106110</v>
      </c>
      <c r="B229" s="30" t="s">
        <v>459</v>
      </c>
      <c r="C229" s="31">
        <v>3</v>
      </c>
      <c r="D229" s="29">
        <v>71</v>
      </c>
      <c r="E229" s="29">
        <v>52</v>
      </c>
      <c r="F229" s="29">
        <v>54</v>
      </c>
      <c r="G229" s="29">
        <v>94</v>
      </c>
      <c r="H229" s="27">
        <f t="shared" si="34"/>
        <v>271</v>
      </c>
      <c r="I229" s="52">
        <f t="shared" si="35"/>
        <v>67.75</v>
      </c>
      <c r="J229" s="29">
        <v>43</v>
      </c>
      <c r="K229" s="29">
        <v>98</v>
      </c>
      <c r="L229" s="29">
        <v>43</v>
      </c>
      <c r="M229" s="29">
        <v>43</v>
      </c>
      <c r="N229" s="27">
        <f t="shared" si="36"/>
        <v>227</v>
      </c>
      <c r="O229" s="27">
        <f t="shared" si="37"/>
        <v>56.75</v>
      </c>
      <c r="P229" s="29">
        <v>95</v>
      </c>
      <c r="Q229" s="29">
        <v>59</v>
      </c>
      <c r="R229" s="29">
        <v>58</v>
      </c>
      <c r="S229" s="29">
        <v>54</v>
      </c>
      <c r="T229" s="27">
        <f t="shared" si="38"/>
        <v>266</v>
      </c>
      <c r="U229" s="27">
        <f t="shared" si="39"/>
        <v>66.5</v>
      </c>
      <c r="V229" s="29">
        <v>47</v>
      </c>
      <c r="W229" s="29">
        <v>83</v>
      </c>
      <c r="X229" s="29">
        <v>91</v>
      </c>
      <c r="Y229" s="29">
        <v>55</v>
      </c>
      <c r="Z229" s="27">
        <f t="shared" si="40"/>
        <v>276</v>
      </c>
      <c r="AA229" s="27">
        <f t="shared" si="41"/>
        <v>69</v>
      </c>
      <c r="AB229" s="29">
        <v>53</v>
      </c>
      <c r="AC229" s="29">
        <v>99</v>
      </c>
      <c r="AD229" s="29">
        <v>95</v>
      </c>
      <c r="AE229" s="29">
        <v>96</v>
      </c>
      <c r="AF229" s="27">
        <f t="shared" si="42"/>
        <v>343</v>
      </c>
      <c r="AG229" s="39">
        <f t="shared" si="43"/>
        <v>85.75</v>
      </c>
      <c r="AH229" s="32"/>
      <c r="AI229" s="52">
        <f t="shared" si="33"/>
        <v>71.150000000000006</v>
      </c>
      <c r="AJ229" s="28">
        <f>ROWS($C$4:C229)</f>
        <v>226</v>
      </c>
      <c r="AK229" s="28" t="str">
        <f>IF($AJ$1=Table5[[#This Row],[Column3]],AJ229,"")</f>
        <v/>
      </c>
      <c r="AL229" s="28" t="str">
        <f>IFERROR(SMALL($AK$2:$AK$903,ROWS($AK$4:AK229)),"")</f>
        <v/>
      </c>
    </row>
    <row r="230" spans="1:38" s="28" customFormat="1" ht="28.5">
      <c r="A230" s="36">
        <v>11105295</v>
      </c>
      <c r="B230" s="30" t="s">
        <v>461</v>
      </c>
      <c r="C230" s="31">
        <v>3</v>
      </c>
      <c r="D230" s="29">
        <v>83</v>
      </c>
      <c r="E230" s="29">
        <v>96</v>
      </c>
      <c r="F230" s="29">
        <v>74</v>
      </c>
      <c r="G230" s="29">
        <v>71</v>
      </c>
      <c r="H230" s="27">
        <f t="shared" si="34"/>
        <v>324</v>
      </c>
      <c r="I230" s="52">
        <f t="shared" si="35"/>
        <v>81</v>
      </c>
      <c r="J230" s="29">
        <v>83</v>
      </c>
      <c r="K230" s="29">
        <v>82</v>
      </c>
      <c r="L230" s="29">
        <v>61</v>
      </c>
      <c r="M230" s="29">
        <v>45</v>
      </c>
      <c r="N230" s="27">
        <f t="shared" si="36"/>
        <v>271</v>
      </c>
      <c r="O230" s="27">
        <f t="shared" si="37"/>
        <v>67.75</v>
      </c>
      <c r="P230" s="29">
        <v>94</v>
      </c>
      <c r="Q230" s="29">
        <v>79</v>
      </c>
      <c r="R230" s="29">
        <v>60</v>
      </c>
      <c r="S230" s="29">
        <v>44</v>
      </c>
      <c r="T230" s="27">
        <f t="shared" si="38"/>
        <v>277</v>
      </c>
      <c r="U230" s="27">
        <f t="shared" si="39"/>
        <v>69.25</v>
      </c>
      <c r="V230" s="29">
        <v>37</v>
      </c>
      <c r="W230" s="29">
        <v>91</v>
      </c>
      <c r="X230" s="29">
        <v>44</v>
      </c>
      <c r="Y230" s="29">
        <v>90</v>
      </c>
      <c r="Z230" s="27">
        <f t="shared" si="40"/>
        <v>262</v>
      </c>
      <c r="AA230" s="27">
        <f t="shared" si="41"/>
        <v>65.5</v>
      </c>
      <c r="AB230" s="29">
        <v>99</v>
      </c>
      <c r="AC230" s="29">
        <v>84</v>
      </c>
      <c r="AD230" s="29">
        <v>59</v>
      </c>
      <c r="AE230" s="29">
        <v>47</v>
      </c>
      <c r="AF230" s="27">
        <f t="shared" si="42"/>
        <v>289</v>
      </c>
      <c r="AG230" s="39">
        <f t="shared" si="43"/>
        <v>72.25</v>
      </c>
      <c r="AH230" s="32"/>
      <c r="AI230" s="52">
        <f t="shared" si="33"/>
        <v>64.7</v>
      </c>
      <c r="AJ230" s="28">
        <f>ROWS($C$4:C230)</f>
        <v>227</v>
      </c>
      <c r="AK230" s="28" t="str">
        <f>IF($AJ$1=Table5[[#This Row],[Column3]],AJ230,"")</f>
        <v/>
      </c>
      <c r="AL230" s="28" t="str">
        <f>IFERROR(SMALL($AK$2:$AK$903,ROWS($AK$4:AK230)),"")</f>
        <v/>
      </c>
    </row>
    <row r="231" spans="1:38" s="28" customFormat="1" ht="14.25">
      <c r="A231" s="36">
        <v>11105129</v>
      </c>
      <c r="B231" s="30" t="s">
        <v>463</v>
      </c>
      <c r="C231" s="31">
        <v>3</v>
      </c>
      <c r="D231" s="29">
        <v>89</v>
      </c>
      <c r="E231" s="29">
        <v>68</v>
      </c>
      <c r="F231" s="29">
        <v>41</v>
      </c>
      <c r="G231" s="29">
        <v>42</v>
      </c>
      <c r="H231" s="27">
        <f t="shared" si="34"/>
        <v>240</v>
      </c>
      <c r="I231" s="52">
        <f t="shared" si="35"/>
        <v>60</v>
      </c>
      <c r="J231" s="29">
        <v>59</v>
      </c>
      <c r="K231" s="29">
        <v>55</v>
      </c>
      <c r="L231" s="29">
        <v>37</v>
      </c>
      <c r="M231" s="29">
        <v>57</v>
      </c>
      <c r="N231" s="27">
        <f t="shared" si="36"/>
        <v>208</v>
      </c>
      <c r="O231" s="27">
        <f t="shared" si="37"/>
        <v>52</v>
      </c>
      <c r="P231" s="29">
        <v>59</v>
      </c>
      <c r="Q231" s="29">
        <v>78</v>
      </c>
      <c r="R231" s="29">
        <v>72</v>
      </c>
      <c r="S231" s="29">
        <v>93</v>
      </c>
      <c r="T231" s="27">
        <f t="shared" si="38"/>
        <v>302</v>
      </c>
      <c r="U231" s="27">
        <f t="shared" si="39"/>
        <v>75.5</v>
      </c>
      <c r="V231" s="29">
        <v>42</v>
      </c>
      <c r="W231" s="29">
        <v>52</v>
      </c>
      <c r="X231" s="29">
        <v>68</v>
      </c>
      <c r="Y231" s="29">
        <v>94</v>
      </c>
      <c r="Z231" s="27">
        <f t="shared" si="40"/>
        <v>256</v>
      </c>
      <c r="AA231" s="27">
        <f t="shared" si="41"/>
        <v>64</v>
      </c>
      <c r="AB231" s="29">
        <v>53</v>
      </c>
      <c r="AC231" s="29">
        <v>86</v>
      </c>
      <c r="AD231" s="29">
        <v>68</v>
      </c>
      <c r="AE231" s="29">
        <v>81</v>
      </c>
      <c r="AF231" s="27">
        <f t="shared" si="42"/>
        <v>288</v>
      </c>
      <c r="AG231" s="39">
        <f t="shared" si="43"/>
        <v>72</v>
      </c>
      <c r="AH231" s="32"/>
      <c r="AI231" s="52">
        <f t="shared" si="33"/>
        <v>61.25</v>
      </c>
      <c r="AJ231" s="28">
        <f>ROWS($C$4:C231)</f>
        <v>228</v>
      </c>
      <c r="AK231" s="28" t="str">
        <f>IF($AJ$1=Table5[[#This Row],[Column3]],AJ231,"")</f>
        <v/>
      </c>
      <c r="AL231" s="28" t="str">
        <f>IFERROR(SMALL($AK$2:$AK$903,ROWS($AK$4:AK231)),"")</f>
        <v/>
      </c>
    </row>
    <row r="232" spans="1:38" s="28" customFormat="1" ht="14.25">
      <c r="A232" s="36">
        <v>11103424</v>
      </c>
      <c r="B232" s="30" t="s">
        <v>465</v>
      </c>
      <c r="C232" s="31">
        <v>3</v>
      </c>
      <c r="D232" s="29">
        <v>65</v>
      </c>
      <c r="E232" s="29">
        <v>41</v>
      </c>
      <c r="F232" s="29">
        <v>66</v>
      </c>
      <c r="G232" s="29">
        <v>41</v>
      </c>
      <c r="H232" s="27">
        <f t="shared" si="34"/>
        <v>213</v>
      </c>
      <c r="I232" s="52">
        <f t="shared" si="35"/>
        <v>53.25</v>
      </c>
      <c r="J232" s="29">
        <v>46</v>
      </c>
      <c r="K232" s="29">
        <v>59</v>
      </c>
      <c r="L232" s="29">
        <v>79</v>
      </c>
      <c r="M232" s="29">
        <v>61</v>
      </c>
      <c r="N232" s="27">
        <f t="shared" si="36"/>
        <v>245</v>
      </c>
      <c r="O232" s="27">
        <f t="shared" si="37"/>
        <v>61.25</v>
      </c>
      <c r="P232" s="29">
        <v>40</v>
      </c>
      <c r="Q232" s="29">
        <v>41</v>
      </c>
      <c r="R232" s="29">
        <v>84</v>
      </c>
      <c r="S232" s="29">
        <v>87</v>
      </c>
      <c r="T232" s="27">
        <f t="shared" si="38"/>
        <v>252</v>
      </c>
      <c r="U232" s="27">
        <f t="shared" si="39"/>
        <v>63</v>
      </c>
      <c r="V232" s="29">
        <v>79</v>
      </c>
      <c r="W232" s="29">
        <v>49</v>
      </c>
      <c r="X232" s="29">
        <v>84</v>
      </c>
      <c r="Y232" s="29">
        <v>40</v>
      </c>
      <c r="Z232" s="27">
        <f t="shared" si="40"/>
        <v>252</v>
      </c>
      <c r="AA232" s="27">
        <f t="shared" si="41"/>
        <v>63</v>
      </c>
      <c r="AB232" s="29">
        <v>97</v>
      </c>
      <c r="AC232" s="29">
        <v>57</v>
      </c>
      <c r="AD232" s="29">
        <v>56</v>
      </c>
      <c r="AE232" s="29">
        <v>53</v>
      </c>
      <c r="AF232" s="27">
        <f t="shared" si="42"/>
        <v>263</v>
      </c>
      <c r="AG232" s="39">
        <f t="shared" si="43"/>
        <v>65.75</v>
      </c>
      <c r="AH232" s="32"/>
      <c r="AI232" s="52">
        <f t="shared" si="33"/>
        <v>65.95</v>
      </c>
      <c r="AJ232" s="28">
        <f>ROWS($C$4:C232)</f>
        <v>229</v>
      </c>
      <c r="AK232" s="28" t="str">
        <f>IF($AJ$1=Table5[[#This Row],[Column3]],AJ232,"")</f>
        <v/>
      </c>
      <c r="AL232" s="28" t="str">
        <f>IFERROR(SMALL($AK$2:$AK$903,ROWS($AK$4:AK232)),"")</f>
        <v/>
      </c>
    </row>
    <row r="233" spans="1:38" s="28" customFormat="1" ht="14.25">
      <c r="A233" s="36">
        <v>11108296</v>
      </c>
      <c r="B233" s="30" t="s">
        <v>467</v>
      </c>
      <c r="C233" s="31">
        <v>3</v>
      </c>
      <c r="D233" s="29">
        <v>67</v>
      </c>
      <c r="E233" s="29">
        <v>80</v>
      </c>
      <c r="F233" s="29">
        <v>94</v>
      </c>
      <c r="G233" s="29">
        <v>71</v>
      </c>
      <c r="H233" s="27">
        <f t="shared" si="34"/>
        <v>312</v>
      </c>
      <c r="I233" s="52">
        <f t="shared" si="35"/>
        <v>78</v>
      </c>
      <c r="J233" s="29">
        <v>38</v>
      </c>
      <c r="K233" s="29">
        <v>66</v>
      </c>
      <c r="L233" s="29">
        <v>37</v>
      </c>
      <c r="M233" s="29">
        <v>98</v>
      </c>
      <c r="N233" s="27">
        <f t="shared" si="36"/>
        <v>239</v>
      </c>
      <c r="O233" s="27">
        <f t="shared" si="37"/>
        <v>59.75</v>
      </c>
      <c r="P233" s="29">
        <v>49</v>
      </c>
      <c r="Q233" s="29">
        <v>50</v>
      </c>
      <c r="R233" s="29">
        <v>98</v>
      </c>
      <c r="S233" s="29">
        <v>50</v>
      </c>
      <c r="T233" s="27">
        <f t="shared" si="38"/>
        <v>247</v>
      </c>
      <c r="U233" s="27">
        <f t="shared" si="39"/>
        <v>61.75</v>
      </c>
      <c r="V233" s="29">
        <v>80</v>
      </c>
      <c r="W233" s="29">
        <v>39</v>
      </c>
      <c r="X233" s="29">
        <v>37</v>
      </c>
      <c r="Y233" s="29">
        <v>84</v>
      </c>
      <c r="Z233" s="27">
        <f t="shared" si="40"/>
        <v>240</v>
      </c>
      <c r="AA233" s="27">
        <f t="shared" si="41"/>
        <v>60</v>
      </c>
      <c r="AB233" s="29">
        <v>98</v>
      </c>
      <c r="AC233" s="29">
        <v>94</v>
      </c>
      <c r="AD233" s="29">
        <v>42</v>
      </c>
      <c r="AE233" s="29">
        <v>47</v>
      </c>
      <c r="AF233" s="27">
        <f t="shared" si="42"/>
        <v>281</v>
      </c>
      <c r="AG233" s="39">
        <f t="shared" si="43"/>
        <v>70.25</v>
      </c>
      <c r="AH233" s="32"/>
      <c r="AI233" s="52">
        <f t="shared" si="33"/>
        <v>66.400000000000006</v>
      </c>
      <c r="AJ233" s="28">
        <f>ROWS($C$4:C233)</f>
        <v>230</v>
      </c>
      <c r="AK233" s="28" t="str">
        <f>IF($AJ$1=Table5[[#This Row],[Column3]],AJ233,"")</f>
        <v/>
      </c>
      <c r="AL233" s="28" t="str">
        <f>IFERROR(SMALL($AK$2:$AK$903,ROWS($AK$4:AK233)),"")</f>
        <v/>
      </c>
    </row>
    <row r="234" spans="1:38" s="28" customFormat="1" ht="14.25">
      <c r="A234" s="36">
        <v>11106069</v>
      </c>
      <c r="B234" s="30" t="s">
        <v>469</v>
      </c>
      <c r="C234" s="31">
        <v>3</v>
      </c>
      <c r="D234" s="29">
        <v>67</v>
      </c>
      <c r="E234" s="29">
        <v>53</v>
      </c>
      <c r="F234" s="29">
        <v>68</v>
      </c>
      <c r="G234" s="29">
        <v>52</v>
      </c>
      <c r="H234" s="27">
        <f t="shared" si="34"/>
        <v>240</v>
      </c>
      <c r="I234" s="52">
        <f t="shared" si="35"/>
        <v>60</v>
      </c>
      <c r="J234" s="29">
        <v>80</v>
      </c>
      <c r="K234" s="29">
        <v>92</v>
      </c>
      <c r="L234" s="29">
        <v>72</v>
      </c>
      <c r="M234" s="29">
        <v>71</v>
      </c>
      <c r="N234" s="27">
        <f t="shared" si="36"/>
        <v>315</v>
      </c>
      <c r="O234" s="27">
        <f t="shared" si="37"/>
        <v>78.75</v>
      </c>
      <c r="P234" s="29">
        <v>89</v>
      </c>
      <c r="Q234" s="29">
        <v>99</v>
      </c>
      <c r="R234" s="29">
        <v>40</v>
      </c>
      <c r="S234" s="29">
        <v>48</v>
      </c>
      <c r="T234" s="27">
        <f t="shared" si="38"/>
        <v>276</v>
      </c>
      <c r="U234" s="27">
        <f t="shared" si="39"/>
        <v>69</v>
      </c>
      <c r="V234" s="29">
        <v>42</v>
      </c>
      <c r="W234" s="29">
        <v>95</v>
      </c>
      <c r="X234" s="29">
        <v>51</v>
      </c>
      <c r="Y234" s="29">
        <v>55</v>
      </c>
      <c r="Z234" s="27">
        <f t="shared" si="40"/>
        <v>243</v>
      </c>
      <c r="AA234" s="27">
        <f t="shared" si="41"/>
        <v>60.75</v>
      </c>
      <c r="AB234" s="29">
        <v>53</v>
      </c>
      <c r="AC234" s="29">
        <v>71</v>
      </c>
      <c r="AD234" s="29">
        <v>70</v>
      </c>
      <c r="AE234" s="29">
        <v>60</v>
      </c>
      <c r="AF234" s="27">
        <f t="shared" si="42"/>
        <v>254</v>
      </c>
      <c r="AG234" s="39">
        <f t="shared" si="43"/>
        <v>63.5</v>
      </c>
      <c r="AH234" s="32"/>
      <c r="AI234" s="52">
        <f t="shared" si="33"/>
        <v>63.35</v>
      </c>
      <c r="AJ234" s="28">
        <f>ROWS($C$4:C234)</f>
        <v>231</v>
      </c>
      <c r="AK234" s="28" t="str">
        <f>IF($AJ$1=Table5[[#This Row],[Column3]],AJ234,"")</f>
        <v/>
      </c>
      <c r="AL234" s="28" t="str">
        <f>IFERROR(SMALL($AK$2:$AK$903,ROWS($AK$4:AK234)),"")</f>
        <v/>
      </c>
    </row>
    <row r="235" spans="1:38" s="28" customFormat="1" ht="14.25">
      <c r="A235" s="36">
        <v>11102098</v>
      </c>
      <c r="B235" s="30" t="s">
        <v>471</v>
      </c>
      <c r="C235" s="31">
        <v>3</v>
      </c>
      <c r="D235" s="29">
        <v>98</v>
      </c>
      <c r="E235" s="29">
        <v>69</v>
      </c>
      <c r="F235" s="29">
        <v>46</v>
      </c>
      <c r="G235" s="29">
        <v>60</v>
      </c>
      <c r="H235" s="27">
        <f t="shared" si="34"/>
        <v>273</v>
      </c>
      <c r="I235" s="52">
        <f t="shared" si="35"/>
        <v>68.25</v>
      </c>
      <c r="J235" s="29">
        <v>58</v>
      </c>
      <c r="K235" s="29">
        <v>88</v>
      </c>
      <c r="L235" s="29">
        <v>52</v>
      </c>
      <c r="M235" s="29">
        <v>36</v>
      </c>
      <c r="N235" s="27">
        <f t="shared" si="36"/>
        <v>234</v>
      </c>
      <c r="O235" s="27">
        <f t="shared" si="37"/>
        <v>58.5</v>
      </c>
      <c r="P235" s="29">
        <v>39</v>
      </c>
      <c r="Q235" s="29">
        <v>89</v>
      </c>
      <c r="R235" s="29">
        <v>49</v>
      </c>
      <c r="S235" s="29">
        <v>35</v>
      </c>
      <c r="T235" s="27">
        <f t="shared" si="38"/>
        <v>212</v>
      </c>
      <c r="U235" s="27">
        <f t="shared" si="39"/>
        <v>53</v>
      </c>
      <c r="V235" s="29">
        <v>72</v>
      </c>
      <c r="W235" s="29">
        <v>75</v>
      </c>
      <c r="X235" s="29">
        <v>45</v>
      </c>
      <c r="Y235" s="29">
        <v>95</v>
      </c>
      <c r="Z235" s="27">
        <f t="shared" si="40"/>
        <v>287</v>
      </c>
      <c r="AA235" s="27">
        <f t="shared" si="41"/>
        <v>71.75</v>
      </c>
      <c r="AB235" s="29">
        <v>46</v>
      </c>
      <c r="AC235" s="29">
        <v>70</v>
      </c>
      <c r="AD235" s="29">
        <v>76</v>
      </c>
      <c r="AE235" s="29">
        <v>69</v>
      </c>
      <c r="AF235" s="27">
        <f t="shared" si="42"/>
        <v>261</v>
      </c>
      <c r="AG235" s="39">
        <f t="shared" si="43"/>
        <v>65.25</v>
      </c>
      <c r="AH235" s="32"/>
      <c r="AI235" s="52">
        <f t="shared" si="33"/>
        <v>73.900000000000006</v>
      </c>
      <c r="AJ235" s="28">
        <f>ROWS($C$4:C235)</f>
        <v>232</v>
      </c>
      <c r="AK235" s="28" t="str">
        <f>IF($AJ$1=Table5[[#This Row],[Column3]],AJ235,"")</f>
        <v/>
      </c>
      <c r="AL235" s="28" t="str">
        <f>IFERROR(SMALL($AK$2:$AK$903,ROWS($AK$4:AK235)),"")</f>
        <v/>
      </c>
    </row>
    <row r="236" spans="1:38" s="28" customFormat="1" ht="14.25">
      <c r="A236" s="36">
        <v>11109872</v>
      </c>
      <c r="B236" s="30" t="s">
        <v>473</v>
      </c>
      <c r="C236" s="31">
        <v>3</v>
      </c>
      <c r="D236" s="29">
        <v>69</v>
      </c>
      <c r="E236" s="29">
        <v>82</v>
      </c>
      <c r="F236" s="29">
        <v>45</v>
      </c>
      <c r="G236" s="29">
        <v>80</v>
      </c>
      <c r="H236" s="27">
        <f t="shared" si="34"/>
        <v>276</v>
      </c>
      <c r="I236" s="52">
        <f t="shared" si="35"/>
        <v>69</v>
      </c>
      <c r="J236" s="29">
        <v>43</v>
      </c>
      <c r="K236" s="29">
        <v>67</v>
      </c>
      <c r="L236" s="29">
        <v>97</v>
      </c>
      <c r="M236" s="29">
        <v>80</v>
      </c>
      <c r="N236" s="27">
        <f t="shared" si="36"/>
        <v>287</v>
      </c>
      <c r="O236" s="27">
        <f t="shared" si="37"/>
        <v>71.75</v>
      </c>
      <c r="P236" s="29">
        <v>80</v>
      </c>
      <c r="Q236" s="29">
        <v>89</v>
      </c>
      <c r="R236" s="29">
        <v>87</v>
      </c>
      <c r="S236" s="29">
        <v>94</v>
      </c>
      <c r="T236" s="27">
        <f t="shared" si="38"/>
        <v>350</v>
      </c>
      <c r="U236" s="27">
        <f t="shared" si="39"/>
        <v>87.5</v>
      </c>
      <c r="V236" s="29">
        <v>83</v>
      </c>
      <c r="W236" s="29">
        <v>72</v>
      </c>
      <c r="X236" s="29">
        <v>96</v>
      </c>
      <c r="Y236" s="29">
        <v>96</v>
      </c>
      <c r="Z236" s="27">
        <f t="shared" si="40"/>
        <v>347</v>
      </c>
      <c r="AA236" s="27">
        <f t="shared" si="41"/>
        <v>86.75</v>
      </c>
      <c r="AB236" s="29">
        <v>69</v>
      </c>
      <c r="AC236" s="29">
        <v>76</v>
      </c>
      <c r="AD236" s="29">
        <v>36</v>
      </c>
      <c r="AE236" s="29">
        <v>37</v>
      </c>
      <c r="AF236" s="27">
        <f t="shared" si="42"/>
        <v>218</v>
      </c>
      <c r="AG236" s="39">
        <f t="shared" si="43"/>
        <v>54.5</v>
      </c>
      <c r="AH236" s="32"/>
      <c r="AI236" s="52">
        <f t="shared" si="33"/>
        <v>71.25</v>
      </c>
      <c r="AJ236" s="28">
        <f>ROWS($C$4:C236)</f>
        <v>233</v>
      </c>
      <c r="AK236" s="28" t="str">
        <f>IF($AJ$1=Table5[[#This Row],[Column3]],AJ236,"")</f>
        <v/>
      </c>
      <c r="AL236" s="28" t="str">
        <f>IFERROR(SMALL($AK$2:$AK$903,ROWS($AK$4:AK236)),"")</f>
        <v/>
      </c>
    </row>
    <row r="237" spans="1:38" s="28" customFormat="1" ht="14.25">
      <c r="A237" s="36">
        <v>11109969</v>
      </c>
      <c r="B237" s="30" t="s">
        <v>475</v>
      </c>
      <c r="C237" s="31">
        <v>3</v>
      </c>
      <c r="D237" s="29">
        <v>67</v>
      </c>
      <c r="E237" s="29">
        <v>95</v>
      </c>
      <c r="F237" s="29">
        <v>69</v>
      </c>
      <c r="G237" s="29">
        <v>39</v>
      </c>
      <c r="H237" s="27">
        <f t="shared" si="34"/>
        <v>270</v>
      </c>
      <c r="I237" s="52">
        <f t="shared" si="35"/>
        <v>67.5</v>
      </c>
      <c r="J237" s="29">
        <v>94</v>
      </c>
      <c r="K237" s="29">
        <v>91</v>
      </c>
      <c r="L237" s="29">
        <v>51</v>
      </c>
      <c r="M237" s="29">
        <v>91</v>
      </c>
      <c r="N237" s="27">
        <f t="shared" si="36"/>
        <v>327</v>
      </c>
      <c r="O237" s="27">
        <f t="shared" si="37"/>
        <v>81.75</v>
      </c>
      <c r="P237" s="29">
        <v>68</v>
      </c>
      <c r="Q237" s="29">
        <v>67</v>
      </c>
      <c r="R237" s="29">
        <v>37</v>
      </c>
      <c r="S237" s="29">
        <v>45</v>
      </c>
      <c r="T237" s="27">
        <f t="shared" si="38"/>
        <v>217</v>
      </c>
      <c r="U237" s="27">
        <f t="shared" si="39"/>
        <v>54.25</v>
      </c>
      <c r="V237" s="29">
        <v>81</v>
      </c>
      <c r="W237" s="29">
        <v>96</v>
      </c>
      <c r="X237" s="29">
        <v>82</v>
      </c>
      <c r="Y237" s="29">
        <v>76</v>
      </c>
      <c r="Z237" s="27">
        <f t="shared" si="40"/>
        <v>335</v>
      </c>
      <c r="AA237" s="27">
        <f t="shared" si="41"/>
        <v>83.75</v>
      </c>
      <c r="AB237" s="29">
        <v>60</v>
      </c>
      <c r="AC237" s="29">
        <v>53</v>
      </c>
      <c r="AD237" s="29">
        <v>83</v>
      </c>
      <c r="AE237" s="29">
        <v>80</v>
      </c>
      <c r="AF237" s="27">
        <f t="shared" si="42"/>
        <v>276</v>
      </c>
      <c r="AG237" s="39">
        <f t="shared" si="43"/>
        <v>69</v>
      </c>
      <c r="AH237" s="32"/>
      <c r="AI237" s="52">
        <f t="shared" si="33"/>
        <v>72.2</v>
      </c>
      <c r="AJ237" s="28">
        <f>ROWS($C$4:C237)</f>
        <v>234</v>
      </c>
      <c r="AK237" s="28" t="str">
        <f>IF($AJ$1=Table5[[#This Row],[Column3]],AJ237,"")</f>
        <v/>
      </c>
      <c r="AL237" s="28" t="str">
        <f>IFERROR(SMALL($AK$2:$AK$903,ROWS($AK$4:AK237)),"")</f>
        <v/>
      </c>
    </row>
    <row r="238" spans="1:38" s="28" customFormat="1" ht="14.25">
      <c r="A238" s="36">
        <v>11100857</v>
      </c>
      <c r="B238" s="30" t="s">
        <v>477</v>
      </c>
      <c r="C238" s="31">
        <v>3</v>
      </c>
      <c r="D238" s="29">
        <v>64</v>
      </c>
      <c r="E238" s="29">
        <v>90</v>
      </c>
      <c r="F238" s="29">
        <v>99</v>
      </c>
      <c r="G238" s="29">
        <v>56</v>
      </c>
      <c r="H238" s="27">
        <f t="shared" si="34"/>
        <v>309</v>
      </c>
      <c r="I238" s="52">
        <f t="shared" si="35"/>
        <v>77.25</v>
      </c>
      <c r="J238" s="29">
        <v>39</v>
      </c>
      <c r="K238" s="29">
        <v>54</v>
      </c>
      <c r="L238" s="29">
        <v>73</v>
      </c>
      <c r="M238" s="29">
        <v>75</v>
      </c>
      <c r="N238" s="27">
        <f t="shared" si="36"/>
        <v>241</v>
      </c>
      <c r="O238" s="27">
        <f t="shared" si="37"/>
        <v>60.25</v>
      </c>
      <c r="P238" s="29">
        <v>85</v>
      </c>
      <c r="Q238" s="29">
        <v>82</v>
      </c>
      <c r="R238" s="29">
        <v>56</v>
      </c>
      <c r="S238" s="29">
        <v>62</v>
      </c>
      <c r="T238" s="27">
        <f t="shared" si="38"/>
        <v>285</v>
      </c>
      <c r="U238" s="27">
        <f t="shared" si="39"/>
        <v>71.25</v>
      </c>
      <c r="V238" s="29">
        <v>89</v>
      </c>
      <c r="W238" s="29">
        <v>82</v>
      </c>
      <c r="X238" s="29">
        <v>66</v>
      </c>
      <c r="Y238" s="29">
        <v>89</v>
      </c>
      <c r="Z238" s="27">
        <f t="shared" si="40"/>
        <v>326</v>
      </c>
      <c r="AA238" s="27">
        <f t="shared" si="41"/>
        <v>81.5</v>
      </c>
      <c r="AB238" s="29">
        <v>41</v>
      </c>
      <c r="AC238" s="29">
        <v>87</v>
      </c>
      <c r="AD238" s="29">
        <v>59</v>
      </c>
      <c r="AE238" s="29">
        <v>96</v>
      </c>
      <c r="AF238" s="27">
        <f t="shared" si="42"/>
        <v>283</v>
      </c>
      <c r="AG238" s="39">
        <f t="shared" si="43"/>
        <v>70.75</v>
      </c>
      <c r="AH238" s="32"/>
      <c r="AI238" s="52">
        <f t="shared" si="33"/>
        <v>71.75</v>
      </c>
      <c r="AJ238" s="28">
        <f>ROWS($C$4:C238)</f>
        <v>235</v>
      </c>
      <c r="AK238" s="28" t="str">
        <f>IF($AJ$1=Table5[[#This Row],[Column3]],AJ238,"")</f>
        <v/>
      </c>
      <c r="AL238" s="28" t="str">
        <f>IFERROR(SMALL($AK$2:$AK$903,ROWS($AK$4:AK238)),"")</f>
        <v/>
      </c>
    </row>
    <row r="239" spans="1:38" s="28" customFormat="1" ht="14.25">
      <c r="A239" s="36">
        <v>11106794</v>
      </c>
      <c r="B239" s="30" t="s">
        <v>479</v>
      </c>
      <c r="C239" s="31">
        <v>3</v>
      </c>
      <c r="D239" s="29">
        <v>96</v>
      </c>
      <c r="E239" s="29">
        <v>48</v>
      </c>
      <c r="F239" s="29">
        <v>62</v>
      </c>
      <c r="G239" s="29">
        <v>93</v>
      </c>
      <c r="H239" s="27">
        <f t="shared" si="34"/>
        <v>299</v>
      </c>
      <c r="I239" s="52">
        <f t="shared" si="35"/>
        <v>74.75</v>
      </c>
      <c r="J239" s="29">
        <v>67</v>
      </c>
      <c r="K239" s="29">
        <v>55</v>
      </c>
      <c r="L239" s="29">
        <v>65</v>
      </c>
      <c r="M239" s="29">
        <v>75</v>
      </c>
      <c r="N239" s="27">
        <f t="shared" si="36"/>
        <v>262</v>
      </c>
      <c r="O239" s="27">
        <f t="shared" si="37"/>
        <v>65.5</v>
      </c>
      <c r="P239" s="29">
        <v>37</v>
      </c>
      <c r="Q239" s="29">
        <v>47</v>
      </c>
      <c r="R239" s="29">
        <v>97</v>
      </c>
      <c r="S239" s="29">
        <v>44</v>
      </c>
      <c r="T239" s="27">
        <f t="shared" si="38"/>
        <v>225</v>
      </c>
      <c r="U239" s="27">
        <f t="shared" si="39"/>
        <v>56.25</v>
      </c>
      <c r="V239" s="29">
        <v>97</v>
      </c>
      <c r="W239" s="29">
        <v>77</v>
      </c>
      <c r="X239" s="29">
        <v>52</v>
      </c>
      <c r="Y239" s="29">
        <v>95</v>
      </c>
      <c r="Z239" s="27">
        <f t="shared" si="40"/>
        <v>321</v>
      </c>
      <c r="AA239" s="27">
        <f t="shared" si="41"/>
        <v>80.25</v>
      </c>
      <c r="AB239" s="29">
        <v>71</v>
      </c>
      <c r="AC239" s="29">
        <v>94</v>
      </c>
      <c r="AD239" s="29">
        <v>73</v>
      </c>
      <c r="AE239" s="29">
        <v>90</v>
      </c>
      <c r="AF239" s="27">
        <f t="shared" si="42"/>
        <v>328</v>
      </c>
      <c r="AG239" s="39">
        <f t="shared" si="43"/>
        <v>82</v>
      </c>
      <c r="AH239" s="32"/>
      <c r="AI239" s="52">
        <f t="shared" si="33"/>
        <v>75.3</v>
      </c>
      <c r="AJ239" s="28">
        <f>ROWS($C$4:C239)</f>
        <v>236</v>
      </c>
      <c r="AK239" s="28" t="str">
        <f>IF($AJ$1=Table5[[#This Row],[Column3]],AJ239,"")</f>
        <v/>
      </c>
      <c r="AL239" s="28" t="str">
        <f>IFERROR(SMALL($AK$2:$AK$903,ROWS($AK$4:AK239)),"")</f>
        <v/>
      </c>
    </row>
    <row r="240" spans="1:38" s="28" customFormat="1" ht="14.25">
      <c r="A240" s="36">
        <v>11106455</v>
      </c>
      <c r="B240" s="30" t="s">
        <v>481</v>
      </c>
      <c r="C240" s="31">
        <v>3</v>
      </c>
      <c r="D240" s="29">
        <v>62</v>
      </c>
      <c r="E240" s="29">
        <v>50</v>
      </c>
      <c r="F240" s="29">
        <v>63</v>
      </c>
      <c r="G240" s="29">
        <v>79</v>
      </c>
      <c r="H240" s="27">
        <f t="shared" si="34"/>
        <v>254</v>
      </c>
      <c r="I240" s="52">
        <f t="shared" si="35"/>
        <v>63.5</v>
      </c>
      <c r="J240" s="29">
        <v>37</v>
      </c>
      <c r="K240" s="29">
        <v>68</v>
      </c>
      <c r="L240" s="29">
        <v>77</v>
      </c>
      <c r="M240" s="29">
        <v>91</v>
      </c>
      <c r="N240" s="27">
        <f t="shared" si="36"/>
        <v>273</v>
      </c>
      <c r="O240" s="27">
        <f t="shared" si="37"/>
        <v>68.25</v>
      </c>
      <c r="P240" s="29">
        <v>99</v>
      </c>
      <c r="Q240" s="29">
        <v>77</v>
      </c>
      <c r="R240" s="29">
        <v>93</v>
      </c>
      <c r="S240" s="29">
        <v>88</v>
      </c>
      <c r="T240" s="27">
        <f t="shared" si="38"/>
        <v>357</v>
      </c>
      <c r="U240" s="27">
        <f t="shared" si="39"/>
        <v>89.25</v>
      </c>
      <c r="V240" s="29">
        <v>63</v>
      </c>
      <c r="W240" s="29">
        <v>97</v>
      </c>
      <c r="X240" s="29">
        <v>69</v>
      </c>
      <c r="Y240" s="29">
        <v>69</v>
      </c>
      <c r="Z240" s="27">
        <f t="shared" si="40"/>
        <v>298</v>
      </c>
      <c r="AA240" s="27">
        <f t="shared" si="41"/>
        <v>74.5</v>
      </c>
      <c r="AB240" s="29">
        <v>80</v>
      </c>
      <c r="AC240" s="29">
        <v>68</v>
      </c>
      <c r="AD240" s="29">
        <v>77</v>
      </c>
      <c r="AE240" s="29">
        <v>99</v>
      </c>
      <c r="AF240" s="27">
        <f t="shared" si="42"/>
        <v>324</v>
      </c>
      <c r="AG240" s="39">
        <f t="shared" si="43"/>
        <v>81</v>
      </c>
      <c r="AH240" s="32"/>
      <c r="AI240" s="52">
        <f t="shared" si="33"/>
        <v>68.650000000000006</v>
      </c>
      <c r="AJ240" s="28">
        <f>ROWS($C$4:C240)</f>
        <v>237</v>
      </c>
      <c r="AK240" s="28" t="str">
        <f>IF($AJ$1=Table5[[#This Row],[Column3]],AJ240,"")</f>
        <v/>
      </c>
      <c r="AL240" s="28" t="str">
        <f>IFERROR(SMALL($AK$2:$AK$903,ROWS($AK$4:AK240)),"")</f>
        <v/>
      </c>
    </row>
    <row r="241" spans="1:38" s="28" customFormat="1" ht="14.25">
      <c r="A241" s="36">
        <v>11107554</v>
      </c>
      <c r="B241" s="30" t="s">
        <v>483</v>
      </c>
      <c r="C241" s="31">
        <v>3</v>
      </c>
      <c r="D241" s="29">
        <v>84</v>
      </c>
      <c r="E241" s="29">
        <v>83</v>
      </c>
      <c r="F241" s="29">
        <v>64</v>
      </c>
      <c r="G241" s="29">
        <v>87</v>
      </c>
      <c r="H241" s="27">
        <f t="shared" si="34"/>
        <v>318</v>
      </c>
      <c r="I241" s="52">
        <f t="shared" si="35"/>
        <v>79.5</v>
      </c>
      <c r="J241" s="29">
        <v>94</v>
      </c>
      <c r="K241" s="29">
        <v>47</v>
      </c>
      <c r="L241" s="29">
        <v>62</v>
      </c>
      <c r="M241" s="29">
        <v>41</v>
      </c>
      <c r="N241" s="27">
        <f t="shared" si="36"/>
        <v>244</v>
      </c>
      <c r="O241" s="27">
        <f t="shared" si="37"/>
        <v>61</v>
      </c>
      <c r="P241" s="29">
        <v>49</v>
      </c>
      <c r="Q241" s="29">
        <v>76</v>
      </c>
      <c r="R241" s="29">
        <v>74</v>
      </c>
      <c r="S241" s="29">
        <v>45</v>
      </c>
      <c r="T241" s="27">
        <f t="shared" si="38"/>
        <v>244</v>
      </c>
      <c r="U241" s="27">
        <f t="shared" si="39"/>
        <v>61</v>
      </c>
      <c r="V241" s="29">
        <v>57</v>
      </c>
      <c r="W241" s="29">
        <v>82</v>
      </c>
      <c r="X241" s="29">
        <v>92</v>
      </c>
      <c r="Y241" s="29">
        <v>38</v>
      </c>
      <c r="Z241" s="27">
        <f t="shared" si="40"/>
        <v>269</v>
      </c>
      <c r="AA241" s="27">
        <f t="shared" si="41"/>
        <v>67.25</v>
      </c>
      <c r="AB241" s="29">
        <v>96</v>
      </c>
      <c r="AC241" s="29">
        <v>58</v>
      </c>
      <c r="AD241" s="29">
        <v>75</v>
      </c>
      <c r="AE241" s="29">
        <v>69</v>
      </c>
      <c r="AF241" s="27">
        <f t="shared" si="42"/>
        <v>298</v>
      </c>
      <c r="AG241" s="39">
        <f t="shared" si="43"/>
        <v>74.5</v>
      </c>
      <c r="AH241" s="32"/>
      <c r="AI241" s="52">
        <f t="shared" si="33"/>
        <v>67</v>
      </c>
      <c r="AJ241" s="28">
        <f>ROWS($C$4:C241)</f>
        <v>238</v>
      </c>
      <c r="AK241" s="28" t="str">
        <f>IF($AJ$1=Table5[[#This Row],[Column3]],AJ241,"")</f>
        <v/>
      </c>
      <c r="AL241" s="28" t="str">
        <f>IFERROR(SMALL($AK$2:$AK$903,ROWS($AK$4:AK241)),"")</f>
        <v/>
      </c>
    </row>
    <row r="242" spans="1:38" s="28" customFormat="1" ht="14.25">
      <c r="A242" s="36">
        <v>11101829</v>
      </c>
      <c r="B242" s="30" t="s">
        <v>485</v>
      </c>
      <c r="C242" s="31">
        <v>3</v>
      </c>
      <c r="D242" s="29">
        <v>35</v>
      </c>
      <c r="E242" s="29">
        <v>41</v>
      </c>
      <c r="F242" s="29">
        <v>68</v>
      </c>
      <c r="G242" s="29">
        <v>44</v>
      </c>
      <c r="H242" s="27">
        <f t="shared" si="34"/>
        <v>188</v>
      </c>
      <c r="I242" s="52">
        <f t="shared" si="35"/>
        <v>47</v>
      </c>
      <c r="J242" s="29">
        <v>53</v>
      </c>
      <c r="K242" s="29">
        <v>93</v>
      </c>
      <c r="L242" s="29">
        <v>91</v>
      </c>
      <c r="M242" s="29">
        <v>36</v>
      </c>
      <c r="N242" s="27">
        <f t="shared" si="36"/>
        <v>273</v>
      </c>
      <c r="O242" s="27">
        <f t="shared" si="37"/>
        <v>68.25</v>
      </c>
      <c r="P242" s="29">
        <v>86</v>
      </c>
      <c r="Q242" s="29">
        <v>39</v>
      </c>
      <c r="R242" s="29">
        <v>78</v>
      </c>
      <c r="S242" s="29">
        <v>56</v>
      </c>
      <c r="T242" s="27">
        <f t="shared" si="38"/>
        <v>259</v>
      </c>
      <c r="U242" s="27">
        <f t="shared" si="39"/>
        <v>64.75</v>
      </c>
      <c r="V242" s="29">
        <v>63</v>
      </c>
      <c r="W242" s="29">
        <v>78</v>
      </c>
      <c r="X242" s="29">
        <v>61</v>
      </c>
      <c r="Y242" s="29">
        <v>85</v>
      </c>
      <c r="Z242" s="27">
        <f t="shared" si="40"/>
        <v>287</v>
      </c>
      <c r="AA242" s="27">
        <f t="shared" si="41"/>
        <v>71.75</v>
      </c>
      <c r="AB242" s="29">
        <v>93</v>
      </c>
      <c r="AC242" s="29">
        <v>60</v>
      </c>
      <c r="AD242" s="29">
        <v>86</v>
      </c>
      <c r="AE242" s="29">
        <v>94</v>
      </c>
      <c r="AF242" s="27">
        <f t="shared" si="42"/>
        <v>333</v>
      </c>
      <c r="AG242" s="39">
        <f t="shared" si="43"/>
        <v>83.25</v>
      </c>
      <c r="AH242" s="32"/>
      <c r="AI242" s="52">
        <f t="shared" si="33"/>
        <v>68.55</v>
      </c>
      <c r="AJ242" s="28">
        <f>ROWS($C$4:C242)</f>
        <v>239</v>
      </c>
      <c r="AK242" s="28" t="str">
        <f>IF($AJ$1=Table5[[#This Row],[Column3]],AJ242,"")</f>
        <v/>
      </c>
      <c r="AL242" s="28" t="str">
        <f>IFERROR(SMALL($AK$2:$AK$903,ROWS($AK$4:AK242)),"")</f>
        <v/>
      </c>
    </row>
    <row r="243" spans="1:38" s="28" customFormat="1" ht="14.25">
      <c r="A243" s="36">
        <v>11105876</v>
      </c>
      <c r="B243" s="30" t="s">
        <v>487</v>
      </c>
      <c r="C243" s="31">
        <v>3</v>
      </c>
      <c r="D243" s="29">
        <v>85</v>
      </c>
      <c r="E243" s="29">
        <v>54</v>
      </c>
      <c r="F243" s="29">
        <v>96</v>
      </c>
      <c r="G243" s="29">
        <v>76</v>
      </c>
      <c r="H243" s="27">
        <f t="shared" si="34"/>
        <v>311</v>
      </c>
      <c r="I243" s="52">
        <f t="shared" si="35"/>
        <v>77.75</v>
      </c>
      <c r="J243" s="29">
        <v>52</v>
      </c>
      <c r="K243" s="29">
        <v>52</v>
      </c>
      <c r="L243" s="29">
        <v>85</v>
      </c>
      <c r="M243" s="29">
        <v>67</v>
      </c>
      <c r="N243" s="27">
        <f t="shared" si="36"/>
        <v>256</v>
      </c>
      <c r="O243" s="27">
        <f t="shared" si="37"/>
        <v>64</v>
      </c>
      <c r="P243" s="29">
        <v>50</v>
      </c>
      <c r="Q243" s="29">
        <v>64</v>
      </c>
      <c r="R243" s="29">
        <v>73</v>
      </c>
      <c r="S243" s="29">
        <v>41</v>
      </c>
      <c r="T243" s="27">
        <f t="shared" si="38"/>
        <v>228</v>
      </c>
      <c r="U243" s="27">
        <f t="shared" si="39"/>
        <v>57</v>
      </c>
      <c r="V243" s="29">
        <v>51</v>
      </c>
      <c r="W243" s="29">
        <v>86</v>
      </c>
      <c r="X243" s="29">
        <v>85</v>
      </c>
      <c r="Y243" s="29">
        <v>83</v>
      </c>
      <c r="Z243" s="27">
        <f t="shared" si="40"/>
        <v>305</v>
      </c>
      <c r="AA243" s="27">
        <f t="shared" si="41"/>
        <v>76.25</v>
      </c>
      <c r="AB243" s="29">
        <v>56</v>
      </c>
      <c r="AC243" s="29">
        <v>57</v>
      </c>
      <c r="AD243" s="29">
        <v>70</v>
      </c>
      <c r="AE243" s="29">
        <v>88</v>
      </c>
      <c r="AF243" s="27">
        <f t="shared" si="42"/>
        <v>271</v>
      </c>
      <c r="AG243" s="39">
        <f t="shared" si="43"/>
        <v>67.75</v>
      </c>
      <c r="AH243" s="32"/>
      <c r="AI243" s="52">
        <f t="shared" si="33"/>
        <v>65.3</v>
      </c>
      <c r="AJ243" s="28">
        <f>ROWS($C$4:C243)</f>
        <v>240</v>
      </c>
      <c r="AK243" s="28" t="str">
        <f>IF($AJ$1=Table5[[#This Row],[Column3]],AJ243,"")</f>
        <v/>
      </c>
      <c r="AL243" s="28" t="str">
        <f>IFERROR(SMALL($AK$2:$AK$903,ROWS($AK$4:AK243)),"")</f>
        <v/>
      </c>
    </row>
    <row r="244" spans="1:38" s="28" customFormat="1" ht="14.25">
      <c r="A244" s="36">
        <v>11100473</v>
      </c>
      <c r="B244" s="30" t="s">
        <v>489</v>
      </c>
      <c r="C244" s="31">
        <v>3</v>
      </c>
      <c r="D244" s="29">
        <v>97</v>
      </c>
      <c r="E244" s="29">
        <v>73</v>
      </c>
      <c r="F244" s="29">
        <v>71</v>
      </c>
      <c r="G244" s="29">
        <v>85</v>
      </c>
      <c r="H244" s="27">
        <f t="shared" si="34"/>
        <v>326</v>
      </c>
      <c r="I244" s="52">
        <f t="shared" si="35"/>
        <v>81.5</v>
      </c>
      <c r="J244" s="29">
        <v>88</v>
      </c>
      <c r="K244" s="29">
        <v>68</v>
      </c>
      <c r="L244" s="29">
        <v>57</v>
      </c>
      <c r="M244" s="29">
        <v>54</v>
      </c>
      <c r="N244" s="27">
        <f t="shared" si="36"/>
        <v>267</v>
      </c>
      <c r="O244" s="27">
        <f t="shared" si="37"/>
        <v>66.75</v>
      </c>
      <c r="P244" s="29">
        <v>45</v>
      </c>
      <c r="Q244" s="29">
        <v>91</v>
      </c>
      <c r="R244" s="29">
        <v>38</v>
      </c>
      <c r="S244" s="29">
        <v>38</v>
      </c>
      <c r="T244" s="27">
        <f t="shared" si="38"/>
        <v>212</v>
      </c>
      <c r="U244" s="27">
        <f t="shared" si="39"/>
        <v>53</v>
      </c>
      <c r="V244" s="29">
        <v>71</v>
      </c>
      <c r="W244" s="29">
        <v>84</v>
      </c>
      <c r="X244" s="29">
        <v>35</v>
      </c>
      <c r="Y244" s="29">
        <v>90</v>
      </c>
      <c r="Z244" s="27">
        <f t="shared" si="40"/>
        <v>280</v>
      </c>
      <c r="AA244" s="27">
        <f t="shared" si="41"/>
        <v>70</v>
      </c>
      <c r="AB244" s="29">
        <v>50</v>
      </c>
      <c r="AC244" s="29">
        <v>61</v>
      </c>
      <c r="AD244" s="29">
        <v>61</v>
      </c>
      <c r="AE244" s="29">
        <v>49</v>
      </c>
      <c r="AF244" s="27">
        <f t="shared" si="42"/>
        <v>221</v>
      </c>
      <c r="AG244" s="39">
        <f t="shared" si="43"/>
        <v>55.25</v>
      </c>
      <c r="AH244" s="32"/>
      <c r="AI244" s="52">
        <f t="shared" si="33"/>
        <v>72.2</v>
      </c>
      <c r="AJ244" s="28">
        <f>ROWS($C$4:C244)</f>
        <v>241</v>
      </c>
      <c r="AK244" s="28" t="str">
        <f>IF($AJ$1=Table5[[#This Row],[Column3]],AJ244,"")</f>
        <v/>
      </c>
      <c r="AL244" s="28" t="str">
        <f>IFERROR(SMALL($AK$2:$AK$903,ROWS($AK$4:AK244)),"")</f>
        <v/>
      </c>
    </row>
    <row r="245" spans="1:38" s="28" customFormat="1" ht="14.25">
      <c r="A245" s="36">
        <v>11100335</v>
      </c>
      <c r="B245" s="30" t="s">
        <v>491</v>
      </c>
      <c r="C245" s="31">
        <v>3</v>
      </c>
      <c r="D245" s="29">
        <v>55</v>
      </c>
      <c r="E245" s="29">
        <v>92</v>
      </c>
      <c r="F245" s="29">
        <v>76</v>
      </c>
      <c r="G245" s="29">
        <v>92</v>
      </c>
      <c r="H245" s="27">
        <f t="shared" si="34"/>
        <v>315</v>
      </c>
      <c r="I245" s="52">
        <f t="shared" si="35"/>
        <v>78.75</v>
      </c>
      <c r="J245" s="29">
        <v>69</v>
      </c>
      <c r="K245" s="29">
        <v>48</v>
      </c>
      <c r="L245" s="29">
        <v>94</v>
      </c>
      <c r="M245" s="29">
        <v>70</v>
      </c>
      <c r="N245" s="27">
        <f t="shared" si="36"/>
        <v>281</v>
      </c>
      <c r="O245" s="27">
        <f t="shared" si="37"/>
        <v>70.25</v>
      </c>
      <c r="P245" s="29">
        <v>66</v>
      </c>
      <c r="Q245" s="29">
        <v>58</v>
      </c>
      <c r="R245" s="29">
        <v>55</v>
      </c>
      <c r="S245" s="29">
        <v>85</v>
      </c>
      <c r="T245" s="27">
        <f t="shared" si="38"/>
        <v>264</v>
      </c>
      <c r="U245" s="27">
        <f t="shared" si="39"/>
        <v>66</v>
      </c>
      <c r="V245" s="29">
        <v>69</v>
      </c>
      <c r="W245" s="29">
        <v>87</v>
      </c>
      <c r="X245" s="29">
        <v>96</v>
      </c>
      <c r="Y245" s="29">
        <v>68</v>
      </c>
      <c r="Z245" s="27">
        <f t="shared" si="40"/>
        <v>320</v>
      </c>
      <c r="AA245" s="27">
        <f t="shared" si="41"/>
        <v>80</v>
      </c>
      <c r="AB245" s="29">
        <v>78</v>
      </c>
      <c r="AC245" s="29">
        <v>42</v>
      </c>
      <c r="AD245" s="29">
        <v>79</v>
      </c>
      <c r="AE245" s="29">
        <v>65</v>
      </c>
      <c r="AF245" s="27">
        <f t="shared" si="42"/>
        <v>264</v>
      </c>
      <c r="AG245" s="39">
        <f t="shared" si="43"/>
        <v>66</v>
      </c>
      <c r="AH245" s="32"/>
      <c r="AI245" s="52">
        <f t="shared" si="33"/>
        <v>66.400000000000006</v>
      </c>
      <c r="AJ245" s="28">
        <f>ROWS($C$4:C245)</f>
        <v>242</v>
      </c>
      <c r="AK245" s="28" t="str">
        <f>IF($AJ$1=Table5[[#This Row],[Column3]],AJ245,"")</f>
        <v/>
      </c>
      <c r="AL245" s="28" t="str">
        <f>IFERROR(SMALL($AK$2:$AK$903,ROWS($AK$4:AK245)),"")</f>
        <v/>
      </c>
    </row>
    <row r="246" spans="1:38" s="28" customFormat="1" ht="14.25">
      <c r="A246" s="36">
        <v>11109708</v>
      </c>
      <c r="B246" s="30" t="s">
        <v>493</v>
      </c>
      <c r="C246" s="31">
        <v>3</v>
      </c>
      <c r="D246" s="29">
        <v>90</v>
      </c>
      <c r="E246" s="29">
        <v>52</v>
      </c>
      <c r="F246" s="29">
        <v>80</v>
      </c>
      <c r="G246" s="29">
        <v>41</v>
      </c>
      <c r="H246" s="27">
        <f t="shared" si="34"/>
        <v>263</v>
      </c>
      <c r="I246" s="52">
        <f t="shared" si="35"/>
        <v>65.75</v>
      </c>
      <c r="J246" s="29">
        <v>82</v>
      </c>
      <c r="K246" s="29">
        <v>35</v>
      </c>
      <c r="L246" s="29">
        <v>47</v>
      </c>
      <c r="M246" s="29">
        <v>65</v>
      </c>
      <c r="N246" s="27">
        <f t="shared" si="36"/>
        <v>229</v>
      </c>
      <c r="O246" s="27">
        <f t="shared" si="37"/>
        <v>57.25</v>
      </c>
      <c r="P246" s="29">
        <v>55</v>
      </c>
      <c r="Q246" s="29">
        <v>64</v>
      </c>
      <c r="R246" s="29">
        <v>95</v>
      </c>
      <c r="S246" s="29">
        <v>41</v>
      </c>
      <c r="T246" s="27">
        <f t="shared" si="38"/>
        <v>255</v>
      </c>
      <c r="U246" s="27">
        <f t="shared" si="39"/>
        <v>63.75</v>
      </c>
      <c r="V246" s="29">
        <v>57</v>
      </c>
      <c r="W246" s="29">
        <v>98</v>
      </c>
      <c r="X246" s="29">
        <v>98</v>
      </c>
      <c r="Y246" s="29">
        <v>98</v>
      </c>
      <c r="Z246" s="27">
        <f t="shared" si="40"/>
        <v>351</v>
      </c>
      <c r="AA246" s="27">
        <f t="shared" si="41"/>
        <v>87.75</v>
      </c>
      <c r="AB246" s="29">
        <v>55</v>
      </c>
      <c r="AC246" s="29">
        <v>62</v>
      </c>
      <c r="AD246" s="29">
        <v>76</v>
      </c>
      <c r="AE246" s="29">
        <v>37</v>
      </c>
      <c r="AF246" s="27">
        <f t="shared" si="42"/>
        <v>230</v>
      </c>
      <c r="AG246" s="39">
        <f t="shared" si="43"/>
        <v>57.5</v>
      </c>
      <c r="AH246" s="32"/>
      <c r="AI246" s="52">
        <f t="shared" si="33"/>
        <v>71.900000000000006</v>
      </c>
      <c r="AJ246" s="28">
        <f>ROWS($C$4:C246)</f>
        <v>243</v>
      </c>
      <c r="AK246" s="28" t="str">
        <f>IF($AJ$1=Table5[[#This Row],[Column3]],AJ246,"")</f>
        <v/>
      </c>
      <c r="AL246" s="28" t="str">
        <f>IFERROR(SMALL($AK$2:$AK$903,ROWS($AK$4:AK246)),"")</f>
        <v/>
      </c>
    </row>
    <row r="247" spans="1:38" s="28" customFormat="1" ht="14.25">
      <c r="A247" s="36">
        <v>11108343</v>
      </c>
      <c r="B247" s="30" t="s">
        <v>495</v>
      </c>
      <c r="C247" s="31">
        <v>3</v>
      </c>
      <c r="D247" s="29">
        <v>88</v>
      </c>
      <c r="E247" s="29">
        <v>56</v>
      </c>
      <c r="F247" s="29">
        <v>66</v>
      </c>
      <c r="G247" s="29">
        <v>77</v>
      </c>
      <c r="H247" s="27">
        <f t="shared" si="34"/>
        <v>287</v>
      </c>
      <c r="I247" s="52">
        <f t="shared" si="35"/>
        <v>71.75</v>
      </c>
      <c r="J247" s="29">
        <v>98</v>
      </c>
      <c r="K247" s="29">
        <v>54</v>
      </c>
      <c r="L247" s="29">
        <v>39</v>
      </c>
      <c r="M247" s="29">
        <v>49</v>
      </c>
      <c r="N247" s="27">
        <f t="shared" si="36"/>
        <v>240</v>
      </c>
      <c r="O247" s="27">
        <f t="shared" si="37"/>
        <v>60</v>
      </c>
      <c r="P247" s="29">
        <v>68</v>
      </c>
      <c r="Q247" s="29">
        <v>95</v>
      </c>
      <c r="R247" s="29">
        <v>94</v>
      </c>
      <c r="S247" s="29">
        <v>94</v>
      </c>
      <c r="T247" s="27">
        <f t="shared" si="38"/>
        <v>351</v>
      </c>
      <c r="U247" s="27">
        <f t="shared" si="39"/>
        <v>87.75</v>
      </c>
      <c r="V247" s="29">
        <v>37</v>
      </c>
      <c r="W247" s="29">
        <v>55</v>
      </c>
      <c r="X247" s="29">
        <v>98</v>
      </c>
      <c r="Y247" s="29">
        <v>96</v>
      </c>
      <c r="Z247" s="27">
        <f t="shared" si="40"/>
        <v>286</v>
      </c>
      <c r="AA247" s="27">
        <f t="shared" si="41"/>
        <v>71.5</v>
      </c>
      <c r="AB247" s="29">
        <v>77</v>
      </c>
      <c r="AC247" s="29">
        <v>46</v>
      </c>
      <c r="AD247" s="29">
        <v>77</v>
      </c>
      <c r="AE247" s="29">
        <v>74</v>
      </c>
      <c r="AF247" s="27">
        <f t="shared" si="42"/>
        <v>274</v>
      </c>
      <c r="AG247" s="39">
        <f t="shared" si="43"/>
        <v>68.5</v>
      </c>
      <c r="AH247" s="32"/>
      <c r="AI247" s="52">
        <f t="shared" si="33"/>
        <v>68.650000000000006</v>
      </c>
      <c r="AJ247" s="28">
        <f>ROWS($C$4:C247)</f>
        <v>244</v>
      </c>
      <c r="AK247" s="28" t="str">
        <f>IF($AJ$1=Table5[[#This Row],[Column3]],AJ247,"")</f>
        <v/>
      </c>
      <c r="AL247" s="28" t="str">
        <f>IFERROR(SMALL($AK$2:$AK$903,ROWS($AK$4:AK247)),"")</f>
        <v/>
      </c>
    </row>
    <row r="248" spans="1:38" s="28" customFormat="1" ht="14.25">
      <c r="A248" s="36">
        <v>11105918</v>
      </c>
      <c r="B248" s="30" t="s">
        <v>497</v>
      </c>
      <c r="C248" s="31">
        <v>3</v>
      </c>
      <c r="D248" s="29">
        <v>96</v>
      </c>
      <c r="E248" s="29">
        <v>62</v>
      </c>
      <c r="F248" s="29">
        <v>98</v>
      </c>
      <c r="G248" s="29">
        <v>45</v>
      </c>
      <c r="H248" s="27">
        <f t="shared" si="34"/>
        <v>301</v>
      </c>
      <c r="I248" s="52">
        <f t="shared" si="35"/>
        <v>75.25</v>
      </c>
      <c r="J248" s="29">
        <v>59</v>
      </c>
      <c r="K248" s="29">
        <v>89</v>
      </c>
      <c r="L248" s="29">
        <v>91</v>
      </c>
      <c r="M248" s="29">
        <v>60</v>
      </c>
      <c r="N248" s="27">
        <f t="shared" si="36"/>
        <v>299</v>
      </c>
      <c r="O248" s="27">
        <f t="shared" si="37"/>
        <v>74.75</v>
      </c>
      <c r="P248" s="29">
        <v>89</v>
      </c>
      <c r="Q248" s="29">
        <v>69</v>
      </c>
      <c r="R248" s="29">
        <v>52</v>
      </c>
      <c r="S248" s="29">
        <v>53</v>
      </c>
      <c r="T248" s="27">
        <f t="shared" si="38"/>
        <v>263</v>
      </c>
      <c r="U248" s="27">
        <f t="shared" si="39"/>
        <v>65.75</v>
      </c>
      <c r="V248" s="29">
        <v>52</v>
      </c>
      <c r="W248" s="29">
        <v>87</v>
      </c>
      <c r="X248" s="29">
        <v>48</v>
      </c>
      <c r="Y248" s="29">
        <v>48</v>
      </c>
      <c r="Z248" s="27">
        <f t="shared" si="40"/>
        <v>235</v>
      </c>
      <c r="AA248" s="27">
        <f t="shared" si="41"/>
        <v>58.75</v>
      </c>
      <c r="AB248" s="29">
        <v>52</v>
      </c>
      <c r="AC248" s="29">
        <v>71</v>
      </c>
      <c r="AD248" s="29">
        <v>78</v>
      </c>
      <c r="AE248" s="29">
        <v>74</v>
      </c>
      <c r="AF248" s="27">
        <f t="shared" si="42"/>
        <v>275</v>
      </c>
      <c r="AG248" s="39">
        <f t="shared" si="43"/>
        <v>68.75</v>
      </c>
      <c r="AH248" s="32"/>
      <c r="AI248" s="52">
        <f t="shared" si="33"/>
        <v>69.25</v>
      </c>
      <c r="AJ248" s="28">
        <f>ROWS($C$4:C248)</f>
        <v>245</v>
      </c>
      <c r="AK248" s="28" t="str">
        <f>IF($AJ$1=Table5[[#This Row],[Column3]],AJ248,"")</f>
        <v/>
      </c>
      <c r="AL248" s="28" t="str">
        <f>IFERROR(SMALL($AK$2:$AK$903,ROWS($AK$4:AK248)),"")</f>
        <v/>
      </c>
    </row>
    <row r="249" spans="1:38" s="28" customFormat="1" ht="14.25">
      <c r="A249" s="36">
        <v>11101057</v>
      </c>
      <c r="B249" s="30" t="s">
        <v>499</v>
      </c>
      <c r="C249" s="31">
        <v>3</v>
      </c>
      <c r="D249" s="29">
        <v>35</v>
      </c>
      <c r="E249" s="29">
        <v>66</v>
      </c>
      <c r="F249" s="29">
        <v>72</v>
      </c>
      <c r="G249" s="29">
        <v>67</v>
      </c>
      <c r="H249" s="27">
        <f t="shared" si="34"/>
        <v>240</v>
      </c>
      <c r="I249" s="52">
        <f t="shared" si="35"/>
        <v>60</v>
      </c>
      <c r="J249" s="29">
        <v>40</v>
      </c>
      <c r="K249" s="29">
        <v>79</v>
      </c>
      <c r="L249" s="29">
        <v>69</v>
      </c>
      <c r="M249" s="29">
        <v>71</v>
      </c>
      <c r="N249" s="27">
        <f t="shared" si="36"/>
        <v>259</v>
      </c>
      <c r="O249" s="27">
        <f t="shared" si="37"/>
        <v>64.75</v>
      </c>
      <c r="P249" s="29">
        <v>81</v>
      </c>
      <c r="Q249" s="29">
        <v>71</v>
      </c>
      <c r="R249" s="29">
        <v>88</v>
      </c>
      <c r="S249" s="29">
        <v>64</v>
      </c>
      <c r="T249" s="27">
        <f t="shared" si="38"/>
        <v>304</v>
      </c>
      <c r="U249" s="27">
        <f t="shared" si="39"/>
        <v>76</v>
      </c>
      <c r="V249" s="29">
        <v>64</v>
      </c>
      <c r="W249" s="29">
        <v>72</v>
      </c>
      <c r="X249" s="29">
        <v>84</v>
      </c>
      <c r="Y249" s="29">
        <v>71</v>
      </c>
      <c r="Z249" s="27">
        <f t="shared" si="40"/>
        <v>291</v>
      </c>
      <c r="AA249" s="27">
        <f t="shared" si="41"/>
        <v>72.75</v>
      </c>
      <c r="AB249" s="29">
        <v>91</v>
      </c>
      <c r="AC249" s="29">
        <v>57</v>
      </c>
      <c r="AD249" s="29">
        <v>51</v>
      </c>
      <c r="AE249" s="29">
        <v>92</v>
      </c>
      <c r="AF249" s="27">
        <f t="shared" si="42"/>
        <v>291</v>
      </c>
      <c r="AG249" s="39">
        <f t="shared" si="43"/>
        <v>72.75</v>
      </c>
      <c r="AH249" s="32"/>
      <c r="AI249" s="52">
        <f t="shared" si="33"/>
        <v>71.2</v>
      </c>
      <c r="AJ249" s="28">
        <f>ROWS($C$4:C249)</f>
        <v>246</v>
      </c>
      <c r="AK249" s="28" t="str">
        <f>IF($AJ$1=Table5[[#This Row],[Column3]],AJ249,"")</f>
        <v/>
      </c>
      <c r="AL249" s="28" t="str">
        <f>IFERROR(SMALL($AK$2:$AK$903,ROWS($AK$4:AK249)),"")</f>
        <v/>
      </c>
    </row>
    <row r="250" spans="1:38" s="28" customFormat="1" ht="14.25">
      <c r="A250" s="36">
        <v>11108474</v>
      </c>
      <c r="B250" s="30" t="s">
        <v>501</v>
      </c>
      <c r="C250" s="31">
        <v>3</v>
      </c>
      <c r="D250" s="29">
        <v>72</v>
      </c>
      <c r="E250" s="29">
        <v>48</v>
      </c>
      <c r="F250" s="29">
        <v>58</v>
      </c>
      <c r="G250" s="29">
        <v>52</v>
      </c>
      <c r="H250" s="27">
        <f t="shared" si="34"/>
        <v>230</v>
      </c>
      <c r="I250" s="52">
        <f t="shared" si="35"/>
        <v>57.5</v>
      </c>
      <c r="J250" s="29">
        <v>47</v>
      </c>
      <c r="K250" s="29">
        <v>67</v>
      </c>
      <c r="L250" s="29">
        <v>87</v>
      </c>
      <c r="M250" s="29">
        <v>68</v>
      </c>
      <c r="N250" s="27">
        <f t="shared" si="36"/>
        <v>269</v>
      </c>
      <c r="O250" s="27">
        <f t="shared" si="37"/>
        <v>67.25</v>
      </c>
      <c r="P250" s="29">
        <v>55</v>
      </c>
      <c r="Q250" s="29">
        <v>84</v>
      </c>
      <c r="R250" s="29">
        <v>81</v>
      </c>
      <c r="S250" s="29">
        <v>77</v>
      </c>
      <c r="T250" s="27">
        <f t="shared" si="38"/>
        <v>297</v>
      </c>
      <c r="U250" s="27">
        <f t="shared" si="39"/>
        <v>74.25</v>
      </c>
      <c r="V250" s="29">
        <v>89</v>
      </c>
      <c r="W250" s="29">
        <v>63</v>
      </c>
      <c r="X250" s="29">
        <v>89</v>
      </c>
      <c r="Y250" s="29">
        <v>79</v>
      </c>
      <c r="Z250" s="27">
        <f t="shared" si="40"/>
        <v>320</v>
      </c>
      <c r="AA250" s="27">
        <f t="shared" si="41"/>
        <v>80</v>
      </c>
      <c r="AB250" s="29">
        <v>76</v>
      </c>
      <c r="AC250" s="29">
        <v>87</v>
      </c>
      <c r="AD250" s="29">
        <v>55</v>
      </c>
      <c r="AE250" s="29">
        <v>90</v>
      </c>
      <c r="AF250" s="27">
        <f t="shared" si="42"/>
        <v>308</v>
      </c>
      <c r="AG250" s="39">
        <f t="shared" si="43"/>
        <v>77</v>
      </c>
      <c r="AH250" s="32"/>
      <c r="AI250" s="52">
        <f t="shared" si="33"/>
        <v>65.95</v>
      </c>
      <c r="AJ250" s="28">
        <f>ROWS($C$4:C250)</f>
        <v>247</v>
      </c>
      <c r="AK250" s="28" t="str">
        <f>IF($AJ$1=Table5[[#This Row],[Column3]],AJ250,"")</f>
        <v/>
      </c>
      <c r="AL250" s="28" t="str">
        <f>IFERROR(SMALL($AK$2:$AK$903,ROWS($AK$4:AK250)),"")</f>
        <v/>
      </c>
    </row>
    <row r="251" spans="1:38" s="28" customFormat="1" ht="14.25">
      <c r="A251" s="36">
        <v>11100958</v>
      </c>
      <c r="B251" s="30" t="s">
        <v>503</v>
      </c>
      <c r="C251" s="31">
        <v>3</v>
      </c>
      <c r="D251" s="29">
        <v>67</v>
      </c>
      <c r="E251" s="29">
        <v>69</v>
      </c>
      <c r="F251" s="29">
        <v>40</v>
      </c>
      <c r="G251" s="29">
        <v>47</v>
      </c>
      <c r="H251" s="27">
        <f t="shared" si="34"/>
        <v>223</v>
      </c>
      <c r="I251" s="52">
        <f t="shared" si="35"/>
        <v>55.75</v>
      </c>
      <c r="J251" s="29">
        <v>93</v>
      </c>
      <c r="K251" s="29">
        <v>66</v>
      </c>
      <c r="L251" s="29">
        <v>61</v>
      </c>
      <c r="M251" s="29">
        <v>61</v>
      </c>
      <c r="N251" s="27">
        <f t="shared" si="36"/>
        <v>281</v>
      </c>
      <c r="O251" s="27">
        <f t="shared" si="37"/>
        <v>70.25</v>
      </c>
      <c r="P251" s="29">
        <v>53</v>
      </c>
      <c r="Q251" s="29">
        <v>71</v>
      </c>
      <c r="R251" s="29">
        <v>58</v>
      </c>
      <c r="S251" s="29">
        <v>86</v>
      </c>
      <c r="T251" s="27">
        <f t="shared" si="38"/>
        <v>268</v>
      </c>
      <c r="U251" s="27">
        <f t="shared" si="39"/>
        <v>67</v>
      </c>
      <c r="V251" s="29">
        <v>73</v>
      </c>
      <c r="W251" s="29">
        <v>45</v>
      </c>
      <c r="X251" s="29">
        <v>81</v>
      </c>
      <c r="Y251" s="29">
        <v>95</v>
      </c>
      <c r="Z251" s="27">
        <f t="shared" si="40"/>
        <v>294</v>
      </c>
      <c r="AA251" s="27">
        <f t="shared" si="41"/>
        <v>73.5</v>
      </c>
      <c r="AB251" s="29">
        <v>52</v>
      </c>
      <c r="AC251" s="29">
        <v>50</v>
      </c>
      <c r="AD251" s="29">
        <v>90</v>
      </c>
      <c r="AE251" s="29">
        <v>61</v>
      </c>
      <c r="AF251" s="27">
        <f t="shared" si="42"/>
        <v>253</v>
      </c>
      <c r="AG251" s="39">
        <f t="shared" si="43"/>
        <v>63.25</v>
      </c>
      <c r="AH251" s="32"/>
      <c r="AI251" s="52">
        <f t="shared" si="33"/>
        <v>62.15</v>
      </c>
      <c r="AJ251" s="28">
        <f>ROWS($C$4:C251)</f>
        <v>248</v>
      </c>
      <c r="AK251" s="28" t="str">
        <f>IF($AJ$1=Table5[[#This Row],[Column3]],AJ251,"")</f>
        <v/>
      </c>
      <c r="AL251" s="28" t="str">
        <f>IFERROR(SMALL($AK$2:$AK$903,ROWS($AK$4:AK251)),"")</f>
        <v/>
      </c>
    </row>
    <row r="252" spans="1:38" s="28" customFormat="1" ht="14.25">
      <c r="A252" s="36">
        <v>11104099</v>
      </c>
      <c r="B252" s="30" t="s">
        <v>505</v>
      </c>
      <c r="C252" s="31">
        <v>3</v>
      </c>
      <c r="D252" s="29">
        <v>41</v>
      </c>
      <c r="E252" s="29">
        <v>76</v>
      </c>
      <c r="F252" s="29">
        <v>52</v>
      </c>
      <c r="G252" s="29">
        <v>75</v>
      </c>
      <c r="H252" s="27">
        <f t="shared" si="34"/>
        <v>244</v>
      </c>
      <c r="I252" s="52">
        <f t="shared" si="35"/>
        <v>61</v>
      </c>
      <c r="J252" s="29">
        <v>35</v>
      </c>
      <c r="K252" s="29">
        <v>97</v>
      </c>
      <c r="L252" s="29">
        <v>43</v>
      </c>
      <c r="M252" s="29">
        <v>60</v>
      </c>
      <c r="N252" s="27">
        <f t="shared" si="36"/>
        <v>235</v>
      </c>
      <c r="O252" s="27">
        <f t="shared" si="37"/>
        <v>58.75</v>
      </c>
      <c r="P252" s="29">
        <v>65</v>
      </c>
      <c r="Q252" s="29">
        <v>63</v>
      </c>
      <c r="R252" s="29">
        <v>92</v>
      </c>
      <c r="S252" s="29">
        <v>39</v>
      </c>
      <c r="T252" s="27">
        <f t="shared" si="38"/>
        <v>259</v>
      </c>
      <c r="U252" s="27">
        <f t="shared" si="39"/>
        <v>64.75</v>
      </c>
      <c r="V252" s="29">
        <v>42</v>
      </c>
      <c r="W252" s="29">
        <v>70</v>
      </c>
      <c r="X252" s="29">
        <v>52</v>
      </c>
      <c r="Y252" s="29">
        <v>68</v>
      </c>
      <c r="Z252" s="27">
        <f t="shared" si="40"/>
        <v>232</v>
      </c>
      <c r="AA252" s="27">
        <f t="shared" si="41"/>
        <v>58</v>
      </c>
      <c r="AB252" s="29">
        <v>83</v>
      </c>
      <c r="AC252" s="29">
        <v>38</v>
      </c>
      <c r="AD252" s="29">
        <v>75</v>
      </c>
      <c r="AE252" s="29">
        <v>77</v>
      </c>
      <c r="AF252" s="27">
        <f t="shared" si="42"/>
        <v>273</v>
      </c>
      <c r="AG252" s="39">
        <f t="shared" si="43"/>
        <v>68.25</v>
      </c>
      <c r="AH252" s="32"/>
      <c r="AI252" s="52">
        <f t="shared" si="33"/>
        <v>61.55</v>
      </c>
      <c r="AJ252" s="28">
        <f>ROWS($C$4:C252)</f>
        <v>249</v>
      </c>
      <c r="AK252" s="28" t="str">
        <f>IF($AJ$1=Table5[[#This Row],[Column3]],AJ252,"")</f>
        <v/>
      </c>
      <c r="AL252" s="28" t="str">
        <f>IFERROR(SMALL($AK$2:$AK$903,ROWS($AK$4:AK252)),"")</f>
        <v/>
      </c>
    </row>
    <row r="253" spans="1:38" s="28" customFormat="1" ht="14.25">
      <c r="A253" s="36">
        <v>11102819</v>
      </c>
      <c r="B253" s="30" t="s">
        <v>507</v>
      </c>
      <c r="C253" s="31">
        <v>3</v>
      </c>
      <c r="D253" s="29">
        <v>87</v>
      </c>
      <c r="E253" s="29">
        <v>36</v>
      </c>
      <c r="F253" s="29">
        <v>79</v>
      </c>
      <c r="G253" s="29">
        <v>71</v>
      </c>
      <c r="H253" s="27">
        <f t="shared" si="34"/>
        <v>273</v>
      </c>
      <c r="I253" s="52">
        <f t="shared" si="35"/>
        <v>68.25</v>
      </c>
      <c r="J253" s="29">
        <v>76</v>
      </c>
      <c r="K253" s="29">
        <v>62</v>
      </c>
      <c r="L253" s="29">
        <v>89</v>
      </c>
      <c r="M253" s="29">
        <v>62</v>
      </c>
      <c r="N253" s="27">
        <f t="shared" si="36"/>
        <v>289</v>
      </c>
      <c r="O253" s="27">
        <f t="shared" si="37"/>
        <v>72.25</v>
      </c>
      <c r="P253" s="29">
        <v>35</v>
      </c>
      <c r="Q253" s="29">
        <v>59</v>
      </c>
      <c r="R253" s="29">
        <v>61</v>
      </c>
      <c r="S253" s="29">
        <v>60</v>
      </c>
      <c r="T253" s="27">
        <f t="shared" si="38"/>
        <v>215</v>
      </c>
      <c r="U253" s="27">
        <f t="shared" si="39"/>
        <v>53.75</v>
      </c>
      <c r="V253" s="29">
        <v>45</v>
      </c>
      <c r="W253" s="29">
        <v>93</v>
      </c>
      <c r="X253" s="29">
        <v>49</v>
      </c>
      <c r="Y253" s="29">
        <v>44</v>
      </c>
      <c r="Z253" s="27">
        <f t="shared" si="40"/>
        <v>231</v>
      </c>
      <c r="AA253" s="27">
        <f t="shared" si="41"/>
        <v>57.75</v>
      </c>
      <c r="AB253" s="29">
        <v>64</v>
      </c>
      <c r="AC253" s="29">
        <v>46</v>
      </c>
      <c r="AD253" s="29">
        <v>64</v>
      </c>
      <c r="AE253" s="29">
        <v>49</v>
      </c>
      <c r="AF253" s="27">
        <f t="shared" si="42"/>
        <v>223</v>
      </c>
      <c r="AG253" s="39">
        <f t="shared" si="43"/>
        <v>55.75</v>
      </c>
      <c r="AH253" s="32"/>
      <c r="AI253" s="52">
        <f t="shared" si="33"/>
        <v>60.7</v>
      </c>
      <c r="AJ253" s="28">
        <f>ROWS($C$4:C253)</f>
        <v>250</v>
      </c>
      <c r="AK253" s="28" t="str">
        <f>IF($AJ$1=Table5[[#This Row],[Column3]],AJ253,"")</f>
        <v/>
      </c>
      <c r="AL253" s="28" t="str">
        <f>IFERROR(SMALL($AK$2:$AK$903,ROWS($AK$4:AK253)),"")</f>
        <v/>
      </c>
    </row>
    <row r="254" spans="1:38" s="28" customFormat="1" ht="14.25">
      <c r="A254" s="36">
        <v>11103928</v>
      </c>
      <c r="B254" s="30" t="s">
        <v>509</v>
      </c>
      <c r="C254" s="31">
        <v>3</v>
      </c>
      <c r="D254" s="29">
        <v>93</v>
      </c>
      <c r="E254" s="29">
        <v>73</v>
      </c>
      <c r="F254" s="29">
        <v>45</v>
      </c>
      <c r="G254" s="29">
        <v>52</v>
      </c>
      <c r="H254" s="27">
        <f t="shared" si="34"/>
        <v>263</v>
      </c>
      <c r="I254" s="52">
        <f t="shared" si="35"/>
        <v>65.75</v>
      </c>
      <c r="J254" s="29">
        <v>54</v>
      </c>
      <c r="K254" s="29">
        <v>39</v>
      </c>
      <c r="L254" s="29">
        <v>83</v>
      </c>
      <c r="M254" s="29">
        <v>63</v>
      </c>
      <c r="N254" s="27">
        <f t="shared" si="36"/>
        <v>239</v>
      </c>
      <c r="O254" s="27">
        <f t="shared" si="37"/>
        <v>59.75</v>
      </c>
      <c r="P254" s="29">
        <v>50</v>
      </c>
      <c r="Q254" s="29">
        <v>40</v>
      </c>
      <c r="R254" s="29">
        <v>44</v>
      </c>
      <c r="S254" s="29">
        <v>77</v>
      </c>
      <c r="T254" s="27">
        <f t="shared" si="38"/>
        <v>211</v>
      </c>
      <c r="U254" s="27">
        <f t="shared" si="39"/>
        <v>52.75</v>
      </c>
      <c r="V254" s="29">
        <v>40</v>
      </c>
      <c r="W254" s="29">
        <v>47</v>
      </c>
      <c r="X254" s="29">
        <v>79</v>
      </c>
      <c r="Y254" s="29">
        <v>74</v>
      </c>
      <c r="Z254" s="27">
        <f t="shared" si="40"/>
        <v>240</v>
      </c>
      <c r="AA254" s="27">
        <f t="shared" si="41"/>
        <v>60</v>
      </c>
      <c r="AB254" s="29">
        <v>92</v>
      </c>
      <c r="AC254" s="29">
        <v>50</v>
      </c>
      <c r="AD254" s="29">
        <v>56</v>
      </c>
      <c r="AE254" s="29">
        <v>63</v>
      </c>
      <c r="AF254" s="27">
        <f t="shared" si="42"/>
        <v>261</v>
      </c>
      <c r="AG254" s="39">
        <f t="shared" si="43"/>
        <v>65.25</v>
      </c>
      <c r="AH254" s="32"/>
      <c r="AI254" s="52">
        <f t="shared" si="33"/>
        <v>66.05</v>
      </c>
      <c r="AJ254" s="28">
        <f>ROWS($C$4:C254)</f>
        <v>251</v>
      </c>
      <c r="AK254" s="28" t="str">
        <f>IF($AJ$1=Table5[[#This Row],[Column3]],AJ254,"")</f>
        <v/>
      </c>
      <c r="AL254" s="28" t="str">
        <f>IFERROR(SMALL($AK$2:$AK$903,ROWS($AK$4:AK254)),"")</f>
        <v/>
      </c>
    </row>
    <row r="255" spans="1:38" s="28" customFormat="1" ht="14.25">
      <c r="A255" s="36">
        <v>11102412</v>
      </c>
      <c r="B255" s="30" t="s">
        <v>511</v>
      </c>
      <c r="C255" s="31">
        <v>3</v>
      </c>
      <c r="D255" s="29">
        <v>40</v>
      </c>
      <c r="E255" s="29">
        <v>87</v>
      </c>
      <c r="F255" s="29">
        <v>37</v>
      </c>
      <c r="G255" s="29">
        <v>92</v>
      </c>
      <c r="H255" s="27">
        <f t="shared" si="34"/>
        <v>256</v>
      </c>
      <c r="I255" s="52">
        <f t="shared" si="35"/>
        <v>64</v>
      </c>
      <c r="J255" s="29">
        <v>74</v>
      </c>
      <c r="K255" s="29">
        <v>66</v>
      </c>
      <c r="L255" s="29">
        <v>43</v>
      </c>
      <c r="M255" s="29">
        <v>59</v>
      </c>
      <c r="N255" s="27">
        <f t="shared" si="36"/>
        <v>242</v>
      </c>
      <c r="O255" s="27">
        <f t="shared" si="37"/>
        <v>60.5</v>
      </c>
      <c r="P255" s="29">
        <v>72</v>
      </c>
      <c r="Q255" s="29">
        <v>76</v>
      </c>
      <c r="R255" s="29">
        <v>83</v>
      </c>
      <c r="S255" s="29">
        <v>41</v>
      </c>
      <c r="T255" s="27">
        <f t="shared" si="38"/>
        <v>272</v>
      </c>
      <c r="U255" s="27">
        <f t="shared" si="39"/>
        <v>68</v>
      </c>
      <c r="V255" s="29">
        <v>89</v>
      </c>
      <c r="W255" s="29">
        <v>54</v>
      </c>
      <c r="X255" s="29">
        <v>51</v>
      </c>
      <c r="Y255" s="29">
        <v>88</v>
      </c>
      <c r="Z255" s="27">
        <f t="shared" si="40"/>
        <v>282</v>
      </c>
      <c r="AA255" s="27">
        <f t="shared" si="41"/>
        <v>70.5</v>
      </c>
      <c r="AB255" s="29">
        <v>45</v>
      </c>
      <c r="AC255" s="29">
        <v>57</v>
      </c>
      <c r="AD255" s="29">
        <v>98</v>
      </c>
      <c r="AE255" s="29">
        <v>69</v>
      </c>
      <c r="AF255" s="27">
        <f t="shared" si="42"/>
        <v>269</v>
      </c>
      <c r="AG255" s="39">
        <f t="shared" si="43"/>
        <v>67.25</v>
      </c>
      <c r="AH255" s="32"/>
      <c r="AI255" s="52">
        <f t="shared" si="33"/>
        <v>65.349999999999994</v>
      </c>
      <c r="AJ255" s="28">
        <f>ROWS($C$4:C255)</f>
        <v>252</v>
      </c>
      <c r="AK255" s="28" t="str">
        <f>IF($AJ$1=Table5[[#This Row],[Column3]],AJ255,"")</f>
        <v/>
      </c>
      <c r="AL255" s="28" t="str">
        <f>IFERROR(SMALL($AK$2:$AK$903,ROWS($AK$4:AK255)),"")</f>
        <v/>
      </c>
    </row>
    <row r="256" spans="1:38" s="28" customFormat="1" ht="14.25">
      <c r="A256" s="36">
        <v>11104167</v>
      </c>
      <c r="B256" s="30" t="s">
        <v>513</v>
      </c>
      <c r="C256" s="31">
        <v>3</v>
      </c>
      <c r="D256" s="29">
        <v>90</v>
      </c>
      <c r="E256" s="29">
        <v>35</v>
      </c>
      <c r="F256" s="29">
        <v>46</v>
      </c>
      <c r="G256" s="29">
        <v>73</v>
      </c>
      <c r="H256" s="27">
        <f t="shared" si="34"/>
        <v>244</v>
      </c>
      <c r="I256" s="52">
        <f t="shared" si="35"/>
        <v>61</v>
      </c>
      <c r="J256" s="29">
        <v>82</v>
      </c>
      <c r="K256" s="29">
        <v>36</v>
      </c>
      <c r="L256" s="29">
        <v>73</v>
      </c>
      <c r="M256" s="29">
        <v>93</v>
      </c>
      <c r="N256" s="27">
        <f t="shared" si="36"/>
        <v>284</v>
      </c>
      <c r="O256" s="27">
        <f t="shared" si="37"/>
        <v>71</v>
      </c>
      <c r="P256" s="29">
        <v>84</v>
      </c>
      <c r="Q256" s="29">
        <v>66</v>
      </c>
      <c r="R256" s="29">
        <v>78</v>
      </c>
      <c r="S256" s="29">
        <v>47</v>
      </c>
      <c r="T256" s="27">
        <f t="shared" si="38"/>
        <v>275</v>
      </c>
      <c r="U256" s="27">
        <f t="shared" si="39"/>
        <v>68.75</v>
      </c>
      <c r="V256" s="29">
        <v>77</v>
      </c>
      <c r="W256" s="29">
        <v>62</v>
      </c>
      <c r="X256" s="29">
        <v>39</v>
      </c>
      <c r="Y256" s="29">
        <v>80</v>
      </c>
      <c r="Z256" s="27">
        <f t="shared" si="40"/>
        <v>258</v>
      </c>
      <c r="AA256" s="27">
        <f t="shared" si="41"/>
        <v>64.5</v>
      </c>
      <c r="AB256" s="29">
        <v>57</v>
      </c>
      <c r="AC256" s="29">
        <v>68</v>
      </c>
      <c r="AD256" s="29">
        <v>71</v>
      </c>
      <c r="AE256" s="29">
        <v>50</v>
      </c>
      <c r="AF256" s="27">
        <f t="shared" si="42"/>
        <v>246</v>
      </c>
      <c r="AG256" s="39">
        <f t="shared" si="43"/>
        <v>61.5</v>
      </c>
      <c r="AH256" s="32"/>
      <c r="AI256" s="52">
        <f t="shared" si="33"/>
        <v>70.3</v>
      </c>
      <c r="AJ256" s="28">
        <f>ROWS($C$4:C256)</f>
        <v>253</v>
      </c>
      <c r="AK256" s="28" t="str">
        <f>IF($AJ$1=Table5[[#This Row],[Column3]],AJ256,"")</f>
        <v/>
      </c>
      <c r="AL256" s="28" t="str">
        <f>IFERROR(SMALL($AK$2:$AK$903,ROWS($AK$4:AK256)),"")</f>
        <v/>
      </c>
    </row>
    <row r="257" spans="1:38" s="28" customFormat="1" ht="14.25">
      <c r="A257" s="36">
        <v>11104936</v>
      </c>
      <c r="B257" s="30" t="s">
        <v>515</v>
      </c>
      <c r="C257" s="31">
        <v>3</v>
      </c>
      <c r="D257" s="29">
        <v>82</v>
      </c>
      <c r="E257" s="29">
        <v>54</v>
      </c>
      <c r="F257" s="29">
        <v>76</v>
      </c>
      <c r="G257" s="29">
        <v>86</v>
      </c>
      <c r="H257" s="27">
        <f t="shared" si="34"/>
        <v>298</v>
      </c>
      <c r="I257" s="52">
        <f t="shared" si="35"/>
        <v>74.5</v>
      </c>
      <c r="J257" s="29">
        <v>86</v>
      </c>
      <c r="K257" s="29">
        <v>59</v>
      </c>
      <c r="L257" s="29">
        <v>95</v>
      </c>
      <c r="M257" s="29">
        <v>77</v>
      </c>
      <c r="N257" s="27">
        <f t="shared" si="36"/>
        <v>317</v>
      </c>
      <c r="O257" s="27">
        <f t="shared" si="37"/>
        <v>79.25</v>
      </c>
      <c r="P257" s="29">
        <v>51</v>
      </c>
      <c r="Q257" s="29">
        <v>64</v>
      </c>
      <c r="R257" s="29">
        <v>35</v>
      </c>
      <c r="S257" s="29">
        <v>35</v>
      </c>
      <c r="T257" s="27">
        <f t="shared" si="38"/>
        <v>185</v>
      </c>
      <c r="U257" s="27">
        <f t="shared" si="39"/>
        <v>46.25</v>
      </c>
      <c r="V257" s="29">
        <v>81</v>
      </c>
      <c r="W257" s="29">
        <v>90</v>
      </c>
      <c r="X257" s="29">
        <v>69</v>
      </c>
      <c r="Y257" s="29">
        <v>57</v>
      </c>
      <c r="Z257" s="27">
        <f t="shared" si="40"/>
        <v>297</v>
      </c>
      <c r="AA257" s="27">
        <f t="shared" si="41"/>
        <v>74.25</v>
      </c>
      <c r="AB257" s="29">
        <v>89</v>
      </c>
      <c r="AC257" s="29">
        <v>89</v>
      </c>
      <c r="AD257" s="29">
        <v>58</v>
      </c>
      <c r="AE257" s="29">
        <v>73</v>
      </c>
      <c r="AF257" s="27">
        <f t="shared" si="42"/>
        <v>309</v>
      </c>
      <c r="AG257" s="39">
        <f t="shared" si="43"/>
        <v>77.25</v>
      </c>
      <c r="AH257" s="32"/>
      <c r="AI257" s="52">
        <f t="shared" si="33"/>
        <v>65.849999999999994</v>
      </c>
      <c r="AJ257" s="28">
        <f>ROWS($C$4:C257)</f>
        <v>254</v>
      </c>
      <c r="AK257" s="28" t="str">
        <f>IF($AJ$1=Table5[[#This Row],[Column3]],AJ257,"")</f>
        <v/>
      </c>
      <c r="AL257" s="28" t="str">
        <f>IFERROR(SMALL($AK$2:$AK$903,ROWS($AK$4:AK257)),"")</f>
        <v/>
      </c>
    </row>
    <row r="258" spans="1:38" s="28" customFormat="1" ht="14.25">
      <c r="A258" s="36">
        <v>11101971</v>
      </c>
      <c r="B258" s="30" t="s">
        <v>517</v>
      </c>
      <c r="C258" s="31">
        <v>3</v>
      </c>
      <c r="D258" s="29">
        <v>47</v>
      </c>
      <c r="E258" s="29">
        <v>39</v>
      </c>
      <c r="F258" s="29">
        <v>88</v>
      </c>
      <c r="G258" s="29">
        <v>81</v>
      </c>
      <c r="H258" s="27">
        <f t="shared" si="34"/>
        <v>255</v>
      </c>
      <c r="I258" s="52">
        <f t="shared" si="35"/>
        <v>63.75</v>
      </c>
      <c r="J258" s="29">
        <v>85</v>
      </c>
      <c r="K258" s="29">
        <v>49</v>
      </c>
      <c r="L258" s="29">
        <v>53</v>
      </c>
      <c r="M258" s="29">
        <v>45</v>
      </c>
      <c r="N258" s="27">
        <f t="shared" si="36"/>
        <v>232</v>
      </c>
      <c r="O258" s="27">
        <f t="shared" si="37"/>
        <v>58</v>
      </c>
      <c r="P258" s="29">
        <v>36</v>
      </c>
      <c r="Q258" s="29">
        <v>93</v>
      </c>
      <c r="R258" s="29">
        <v>68</v>
      </c>
      <c r="S258" s="29">
        <v>86</v>
      </c>
      <c r="T258" s="27">
        <f t="shared" si="38"/>
        <v>283</v>
      </c>
      <c r="U258" s="27">
        <f t="shared" si="39"/>
        <v>70.75</v>
      </c>
      <c r="V258" s="29">
        <v>98</v>
      </c>
      <c r="W258" s="29">
        <v>81</v>
      </c>
      <c r="X258" s="29">
        <v>97</v>
      </c>
      <c r="Y258" s="29">
        <v>83</v>
      </c>
      <c r="Z258" s="27">
        <f t="shared" si="40"/>
        <v>359</v>
      </c>
      <c r="AA258" s="27">
        <f t="shared" si="41"/>
        <v>89.75</v>
      </c>
      <c r="AB258" s="29">
        <v>55</v>
      </c>
      <c r="AC258" s="29">
        <v>45</v>
      </c>
      <c r="AD258" s="29">
        <v>47</v>
      </c>
      <c r="AE258" s="29">
        <v>41</v>
      </c>
      <c r="AF258" s="27">
        <f t="shared" si="42"/>
        <v>188</v>
      </c>
      <c r="AG258" s="39">
        <f t="shared" si="43"/>
        <v>47</v>
      </c>
      <c r="AH258" s="32"/>
      <c r="AI258" s="52">
        <f t="shared" si="33"/>
        <v>67.2</v>
      </c>
      <c r="AJ258" s="28">
        <f>ROWS($C$4:C258)</f>
        <v>255</v>
      </c>
      <c r="AK258" s="28" t="str">
        <f>IF($AJ$1=Table5[[#This Row],[Column3]],AJ258,"")</f>
        <v/>
      </c>
      <c r="AL258" s="28" t="str">
        <f>IFERROR(SMALL($AK$2:$AK$903,ROWS($AK$4:AK258)),"")</f>
        <v/>
      </c>
    </row>
    <row r="259" spans="1:38" s="28" customFormat="1" ht="14.25">
      <c r="A259" s="36">
        <v>11109211</v>
      </c>
      <c r="B259" s="30" t="s">
        <v>519</v>
      </c>
      <c r="C259" s="31">
        <v>3</v>
      </c>
      <c r="D259" s="29">
        <v>69</v>
      </c>
      <c r="E259" s="29">
        <v>40</v>
      </c>
      <c r="F259" s="29">
        <v>96</v>
      </c>
      <c r="G259" s="29">
        <v>74</v>
      </c>
      <c r="H259" s="27">
        <f t="shared" si="34"/>
        <v>279</v>
      </c>
      <c r="I259" s="52">
        <f t="shared" si="35"/>
        <v>69.75</v>
      </c>
      <c r="J259" s="29">
        <v>86</v>
      </c>
      <c r="K259" s="29">
        <v>79</v>
      </c>
      <c r="L259" s="29">
        <v>94</v>
      </c>
      <c r="M259" s="29">
        <v>45</v>
      </c>
      <c r="N259" s="27">
        <f t="shared" si="36"/>
        <v>304</v>
      </c>
      <c r="O259" s="27">
        <f t="shared" si="37"/>
        <v>76</v>
      </c>
      <c r="P259" s="29">
        <v>89</v>
      </c>
      <c r="Q259" s="29">
        <v>51</v>
      </c>
      <c r="R259" s="29">
        <v>37</v>
      </c>
      <c r="S259" s="29">
        <v>82</v>
      </c>
      <c r="T259" s="27">
        <f t="shared" si="38"/>
        <v>259</v>
      </c>
      <c r="U259" s="27">
        <f t="shared" si="39"/>
        <v>64.75</v>
      </c>
      <c r="V259" s="29">
        <v>45</v>
      </c>
      <c r="W259" s="29">
        <v>82</v>
      </c>
      <c r="X259" s="29">
        <v>90</v>
      </c>
      <c r="Y259" s="29">
        <v>48</v>
      </c>
      <c r="Z259" s="27">
        <f t="shared" si="40"/>
        <v>265</v>
      </c>
      <c r="AA259" s="27">
        <f t="shared" si="41"/>
        <v>66.25</v>
      </c>
      <c r="AB259" s="29">
        <v>97</v>
      </c>
      <c r="AC259" s="29">
        <v>57</v>
      </c>
      <c r="AD259" s="29">
        <v>42</v>
      </c>
      <c r="AE259" s="29">
        <v>41</v>
      </c>
      <c r="AF259" s="27">
        <f t="shared" si="42"/>
        <v>237</v>
      </c>
      <c r="AG259" s="39">
        <f t="shared" si="43"/>
        <v>59.25</v>
      </c>
      <c r="AH259" s="32"/>
      <c r="AI259" s="52">
        <f t="shared" ref="AI259:AI322" si="44">AVERAGE(I260,O260,U260,AA260,AG260)</f>
        <v>72.2</v>
      </c>
      <c r="AJ259" s="28">
        <f>ROWS($C$4:C259)</f>
        <v>256</v>
      </c>
      <c r="AK259" s="28" t="str">
        <f>IF($AJ$1=Table5[[#This Row],[Column3]],AJ259,"")</f>
        <v/>
      </c>
      <c r="AL259" s="28" t="str">
        <f>IFERROR(SMALL($AK$2:$AK$903,ROWS($AK$4:AK259)),"")</f>
        <v/>
      </c>
    </row>
    <row r="260" spans="1:38" s="28" customFormat="1" ht="14.25">
      <c r="A260" s="36">
        <v>11108422</v>
      </c>
      <c r="B260" s="30" t="s">
        <v>521</v>
      </c>
      <c r="C260" s="31">
        <v>3</v>
      </c>
      <c r="D260" s="29">
        <v>70</v>
      </c>
      <c r="E260" s="29">
        <v>80</v>
      </c>
      <c r="F260" s="29">
        <v>61</v>
      </c>
      <c r="G260" s="29">
        <v>74</v>
      </c>
      <c r="H260" s="27">
        <f t="shared" si="34"/>
        <v>285</v>
      </c>
      <c r="I260" s="52">
        <f t="shared" si="35"/>
        <v>71.25</v>
      </c>
      <c r="J260" s="29">
        <v>70</v>
      </c>
      <c r="K260" s="29">
        <v>63</v>
      </c>
      <c r="L260" s="29">
        <v>62</v>
      </c>
      <c r="M260" s="29">
        <v>96</v>
      </c>
      <c r="N260" s="27">
        <f t="shared" si="36"/>
        <v>291</v>
      </c>
      <c r="O260" s="27">
        <f t="shared" si="37"/>
        <v>72.75</v>
      </c>
      <c r="P260" s="29">
        <v>97</v>
      </c>
      <c r="Q260" s="29">
        <v>76</v>
      </c>
      <c r="R260" s="29">
        <v>49</v>
      </c>
      <c r="S260" s="29">
        <v>86</v>
      </c>
      <c r="T260" s="27">
        <f t="shared" si="38"/>
        <v>308</v>
      </c>
      <c r="U260" s="27">
        <f t="shared" si="39"/>
        <v>77</v>
      </c>
      <c r="V260" s="29">
        <v>85</v>
      </c>
      <c r="W260" s="29">
        <v>93</v>
      </c>
      <c r="X260" s="29">
        <v>94</v>
      </c>
      <c r="Y260" s="29">
        <v>52</v>
      </c>
      <c r="Z260" s="27">
        <f t="shared" si="40"/>
        <v>324</v>
      </c>
      <c r="AA260" s="27">
        <f t="shared" si="41"/>
        <v>81</v>
      </c>
      <c r="AB260" s="29">
        <v>67</v>
      </c>
      <c r="AC260" s="29">
        <v>47</v>
      </c>
      <c r="AD260" s="29">
        <v>66</v>
      </c>
      <c r="AE260" s="29">
        <v>56</v>
      </c>
      <c r="AF260" s="27">
        <f t="shared" si="42"/>
        <v>236</v>
      </c>
      <c r="AG260" s="39">
        <f t="shared" si="43"/>
        <v>59</v>
      </c>
      <c r="AH260" s="32"/>
      <c r="AI260" s="52">
        <f t="shared" si="44"/>
        <v>65.55</v>
      </c>
      <c r="AJ260" s="28">
        <f>ROWS($C$4:C260)</f>
        <v>257</v>
      </c>
      <c r="AK260" s="28" t="str">
        <f>IF($AJ$1=Table5[[#This Row],[Column3]],AJ260,"")</f>
        <v/>
      </c>
      <c r="AL260" s="28" t="str">
        <f>IFERROR(SMALL($AK$2:$AK$903,ROWS($AK$4:AK260)),"")</f>
        <v/>
      </c>
    </row>
    <row r="261" spans="1:38" s="28" customFormat="1" ht="14.25">
      <c r="A261" s="36">
        <v>11100532</v>
      </c>
      <c r="B261" s="30" t="s">
        <v>523</v>
      </c>
      <c r="C261" s="31">
        <v>3</v>
      </c>
      <c r="D261" s="29">
        <v>73</v>
      </c>
      <c r="E261" s="29">
        <v>83</v>
      </c>
      <c r="F261" s="29">
        <v>97</v>
      </c>
      <c r="G261" s="29">
        <v>99</v>
      </c>
      <c r="H261" s="27">
        <f t="shared" ref="H261:H324" si="45">SUM(D261:G261)</f>
        <v>352</v>
      </c>
      <c r="I261" s="52">
        <f t="shared" ref="I261:I324" si="46">AVERAGE(D261:G261)</f>
        <v>88</v>
      </c>
      <c r="J261" s="29">
        <v>73</v>
      </c>
      <c r="K261" s="29">
        <v>56</v>
      </c>
      <c r="L261" s="29">
        <v>91</v>
      </c>
      <c r="M261" s="29">
        <v>36</v>
      </c>
      <c r="N261" s="27">
        <f t="shared" ref="N261:N324" si="47">SUM(J261:M261)</f>
        <v>256</v>
      </c>
      <c r="O261" s="27">
        <f t="shared" ref="O261:O324" si="48">AVERAGE(J261:M261)</f>
        <v>64</v>
      </c>
      <c r="P261" s="29">
        <v>74</v>
      </c>
      <c r="Q261" s="29">
        <v>45</v>
      </c>
      <c r="R261" s="29">
        <v>60</v>
      </c>
      <c r="S261" s="29">
        <v>90</v>
      </c>
      <c r="T261" s="27">
        <f t="shared" ref="T261:T324" si="49">SUM(P261:S261)</f>
        <v>269</v>
      </c>
      <c r="U261" s="27">
        <f t="shared" ref="U261:U324" si="50">AVERAGE(P261:S261)</f>
        <v>67.25</v>
      </c>
      <c r="V261" s="29">
        <v>36</v>
      </c>
      <c r="W261" s="29">
        <v>59</v>
      </c>
      <c r="X261" s="29">
        <v>50</v>
      </c>
      <c r="Y261" s="29">
        <v>35</v>
      </c>
      <c r="Z261" s="27">
        <f t="shared" ref="Z261:Z324" si="51">SUM(V261:Y261)</f>
        <v>180</v>
      </c>
      <c r="AA261" s="27">
        <f t="shared" ref="AA261:AA324" si="52">AVERAGE(V261:Y261)</f>
        <v>45</v>
      </c>
      <c r="AB261" s="29">
        <v>75</v>
      </c>
      <c r="AC261" s="29">
        <v>71</v>
      </c>
      <c r="AD261" s="29">
        <v>52</v>
      </c>
      <c r="AE261" s="29">
        <v>56</v>
      </c>
      <c r="AF261" s="27">
        <f t="shared" ref="AF261:AF324" si="53">SUM(AB261:AE261)</f>
        <v>254</v>
      </c>
      <c r="AG261" s="39">
        <f t="shared" ref="AG261:AG324" si="54">AVERAGE(AB261:AE261)</f>
        <v>63.5</v>
      </c>
      <c r="AH261" s="32"/>
      <c r="AI261" s="52">
        <f t="shared" si="44"/>
        <v>69.5</v>
      </c>
      <c r="AJ261" s="28">
        <f>ROWS($C$4:C261)</f>
        <v>258</v>
      </c>
      <c r="AK261" s="28" t="str">
        <f>IF($AJ$1=Table5[[#This Row],[Column3]],AJ261,"")</f>
        <v/>
      </c>
      <c r="AL261" s="28" t="str">
        <f>IFERROR(SMALL($AK$2:$AK$903,ROWS($AK$4:AK261)),"")</f>
        <v/>
      </c>
    </row>
    <row r="262" spans="1:38" s="28" customFormat="1" ht="14.25">
      <c r="A262" s="36">
        <v>11101510</v>
      </c>
      <c r="B262" s="30" t="s">
        <v>525</v>
      </c>
      <c r="C262" s="31">
        <v>3</v>
      </c>
      <c r="D262" s="29">
        <v>48</v>
      </c>
      <c r="E262" s="29">
        <v>67</v>
      </c>
      <c r="F262" s="29">
        <v>49</v>
      </c>
      <c r="G262" s="29">
        <v>56</v>
      </c>
      <c r="H262" s="27">
        <f t="shared" si="45"/>
        <v>220</v>
      </c>
      <c r="I262" s="52">
        <f t="shared" si="46"/>
        <v>55</v>
      </c>
      <c r="J262" s="29">
        <v>90</v>
      </c>
      <c r="K262" s="29">
        <v>77</v>
      </c>
      <c r="L262" s="29">
        <v>37</v>
      </c>
      <c r="M262" s="29">
        <v>86</v>
      </c>
      <c r="N262" s="27">
        <f t="shared" si="47"/>
        <v>290</v>
      </c>
      <c r="O262" s="27">
        <f t="shared" si="48"/>
        <v>72.5</v>
      </c>
      <c r="P262" s="29">
        <v>88</v>
      </c>
      <c r="Q262" s="29">
        <v>54</v>
      </c>
      <c r="R262" s="29">
        <v>90</v>
      </c>
      <c r="S262" s="29">
        <v>64</v>
      </c>
      <c r="T262" s="27">
        <f t="shared" si="49"/>
        <v>296</v>
      </c>
      <c r="U262" s="27">
        <f t="shared" si="50"/>
        <v>74</v>
      </c>
      <c r="V262" s="29">
        <v>80</v>
      </c>
      <c r="W262" s="29">
        <v>76</v>
      </c>
      <c r="X262" s="29">
        <v>92</v>
      </c>
      <c r="Y262" s="29">
        <v>50</v>
      </c>
      <c r="Z262" s="27">
        <f t="shared" si="51"/>
        <v>298</v>
      </c>
      <c r="AA262" s="27">
        <f t="shared" si="52"/>
        <v>74.5</v>
      </c>
      <c r="AB262" s="29">
        <v>55</v>
      </c>
      <c r="AC262" s="29">
        <v>84</v>
      </c>
      <c r="AD262" s="29">
        <v>92</v>
      </c>
      <c r="AE262" s="29">
        <v>55</v>
      </c>
      <c r="AF262" s="27">
        <f t="shared" si="53"/>
        <v>286</v>
      </c>
      <c r="AG262" s="39">
        <f t="shared" si="54"/>
        <v>71.5</v>
      </c>
      <c r="AH262" s="32"/>
      <c r="AI262" s="52">
        <f t="shared" si="44"/>
        <v>58.15</v>
      </c>
      <c r="AJ262" s="28">
        <f>ROWS($C$4:C262)</f>
        <v>259</v>
      </c>
      <c r="AK262" s="28" t="str">
        <f>IF($AJ$1=Table5[[#This Row],[Column3]],AJ262,"")</f>
        <v/>
      </c>
      <c r="AL262" s="28" t="str">
        <f>IFERROR(SMALL($AK$2:$AK$903,ROWS($AK$4:AK262)),"")</f>
        <v/>
      </c>
    </row>
    <row r="263" spans="1:38" s="28" customFormat="1" ht="14.25">
      <c r="A263" s="36">
        <v>11100923</v>
      </c>
      <c r="B263" s="30" t="s">
        <v>527</v>
      </c>
      <c r="C263" s="31">
        <v>3</v>
      </c>
      <c r="D263" s="29">
        <v>51</v>
      </c>
      <c r="E263" s="29">
        <v>77</v>
      </c>
      <c r="F263" s="29">
        <v>68</v>
      </c>
      <c r="G263" s="29">
        <v>91</v>
      </c>
      <c r="H263" s="27">
        <f t="shared" si="45"/>
        <v>287</v>
      </c>
      <c r="I263" s="52">
        <f t="shared" si="46"/>
        <v>71.75</v>
      </c>
      <c r="J263" s="29">
        <v>47</v>
      </c>
      <c r="K263" s="29">
        <v>52</v>
      </c>
      <c r="L263" s="29">
        <v>92</v>
      </c>
      <c r="M263" s="29">
        <v>94</v>
      </c>
      <c r="N263" s="27">
        <f t="shared" si="47"/>
        <v>285</v>
      </c>
      <c r="O263" s="27">
        <f t="shared" si="48"/>
        <v>71.25</v>
      </c>
      <c r="P263" s="29">
        <v>42</v>
      </c>
      <c r="Q263" s="29">
        <v>36</v>
      </c>
      <c r="R263" s="29">
        <v>44</v>
      </c>
      <c r="S263" s="29">
        <v>51</v>
      </c>
      <c r="T263" s="27">
        <f t="shared" si="49"/>
        <v>173</v>
      </c>
      <c r="U263" s="27">
        <f t="shared" si="50"/>
        <v>43.25</v>
      </c>
      <c r="V263" s="29">
        <v>46</v>
      </c>
      <c r="W263" s="29">
        <v>56</v>
      </c>
      <c r="X263" s="29">
        <v>60</v>
      </c>
      <c r="Y263" s="29">
        <v>45</v>
      </c>
      <c r="Z263" s="27">
        <f t="shared" si="51"/>
        <v>207</v>
      </c>
      <c r="AA263" s="27">
        <f t="shared" si="52"/>
        <v>51.75</v>
      </c>
      <c r="AB263" s="29">
        <v>56</v>
      </c>
      <c r="AC263" s="29">
        <v>39</v>
      </c>
      <c r="AD263" s="29">
        <v>71</v>
      </c>
      <c r="AE263" s="29">
        <v>45</v>
      </c>
      <c r="AF263" s="27">
        <f t="shared" si="53"/>
        <v>211</v>
      </c>
      <c r="AG263" s="39">
        <f t="shared" si="54"/>
        <v>52.75</v>
      </c>
      <c r="AH263" s="32"/>
      <c r="AI263" s="52">
        <f t="shared" si="44"/>
        <v>80.7</v>
      </c>
      <c r="AJ263" s="28">
        <f>ROWS($C$4:C263)</f>
        <v>260</v>
      </c>
      <c r="AK263" s="28" t="str">
        <f>IF($AJ$1=Table5[[#This Row],[Column3]],AJ263,"")</f>
        <v/>
      </c>
      <c r="AL263" s="28" t="str">
        <f>IFERROR(SMALL($AK$2:$AK$903,ROWS($AK$4:AK263)),"")</f>
        <v/>
      </c>
    </row>
    <row r="264" spans="1:38" s="28" customFormat="1" ht="28.5">
      <c r="A264" s="36">
        <v>11106507</v>
      </c>
      <c r="B264" s="30" t="s">
        <v>529</v>
      </c>
      <c r="C264" s="31">
        <v>3</v>
      </c>
      <c r="D264" s="29">
        <v>87</v>
      </c>
      <c r="E264" s="29">
        <v>93</v>
      </c>
      <c r="F264" s="29">
        <v>89</v>
      </c>
      <c r="G264" s="29">
        <v>50</v>
      </c>
      <c r="H264" s="27">
        <f t="shared" si="45"/>
        <v>319</v>
      </c>
      <c r="I264" s="52">
        <f t="shared" si="46"/>
        <v>79.75</v>
      </c>
      <c r="J264" s="29">
        <v>88</v>
      </c>
      <c r="K264" s="29">
        <v>86</v>
      </c>
      <c r="L264" s="29">
        <v>80</v>
      </c>
      <c r="M264" s="29">
        <v>97</v>
      </c>
      <c r="N264" s="27">
        <f t="shared" si="47"/>
        <v>351</v>
      </c>
      <c r="O264" s="27">
        <f t="shared" si="48"/>
        <v>87.75</v>
      </c>
      <c r="P264" s="29">
        <v>87</v>
      </c>
      <c r="Q264" s="29">
        <v>97</v>
      </c>
      <c r="R264" s="29">
        <v>85</v>
      </c>
      <c r="S264" s="29">
        <v>88</v>
      </c>
      <c r="T264" s="27">
        <f t="shared" si="49"/>
        <v>357</v>
      </c>
      <c r="U264" s="27">
        <f t="shared" si="50"/>
        <v>89.25</v>
      </c>
      <c r="V264" s="29">
        <v>87</v>
      </c>
      <c r="W264" s="29">
        <v>95</v>
      </c>
      <c r="X264" s="29">
        <v>44</v>
      </c>
      <c r="Y264" s="29">
        <v>53</v>
      </c>
      <c r="Z264" s="27">
        <f t="shared" si="51"/>
        <v>279</v>
      </c>
      <c r="AA264" s="27">
        <f t="shared" si="52"/>
        <v>69.75</v>
      </c>
      <c r="AB264" s="29">
        <v>53</v>
      </c>
      <c r="AC264" s="29">
        <v>96</v>
      </c>
      <c r="AD264" s="29">
        <v>78</v>
      </c>
      <c r="AE264" s="29">
        <v>81</v>
      </c>
      <c r="AF264" s="27">
        <f t="shared" si="53"/>
        <v>308</v>
      </c>
      <c r="AG264" s="39">
        <f t="shared" si="54"/>
        <v>77</v>
      </c>
      <c r="AH264" s="32"/>
      <c r="AI264" s="52">
        <f t="shared" si="44"/>
        <v>66.150000000000006</v>
      </c>
      <c r="AJ264" s="28">
        <f>ROWS($C$4:C264)</f>
        <v>261</v>
      </c>
      <c r="AK264" s="28" t="str">
        <f>IF($AJ$1=Table5[[#This Row],[Column3]],AJ264,"")</f>
        <v/>
      </c>
      <c r="AL264" s="28" t="str">
        <f>IFERROR(SMALL($AK$2:$AK$903,ROWS($AK$4:AK264)),"")</f>
        <v/>
      </c>
    </row>
    <row r="265" spans="1:38" s="28" customFormat="1" ht="14.25">
      <c r="A265" s="36">
        <v>11109045</v>
      </c>
      <c r="B265" s="30" t="s">
        <v>531</v>
      </c>
      <c r="C265" s="31">
        <v>3</v>
      </c>
      <c r="D265" s="29">
        <v>99</v>
      </c>
      <c r="E265" s="29">
        <v>76</v>
      </c>
      <c r="F265" s="29">
        <v>37</v>
      </c>
      <c r="G265" s="29">
        <v>62</v>
      </c>
      <c r="H265" s="27">
        <f t="shared" si="45"/>
        <v>274</v>
      </c>
      <c r="I265" s="52">
        <f t="shared" si="46"/>
        <v>68.5</v>
      </c>
      <c r="J265" s="29">
        <v>66</v>
      </c>
      <c r="K265" s="29">
        <v>66</v>
      </c>
      <c r="L265" s="29">
        <v>39</v>
      </c>
      <c r="M265" s="29">
        <v>98</v>
      </c>
      <c r="N265" s="27">
        <f t="shared" si="47"/>
        <v>269</v>
      </c>
      <c r="O265" s="27">
        <f t="shared" si="48"/>
        <v>67.25</v>
      </c>
      <c r="P265" s="29">
        <v>87</v>
      </c>
      <c r="Q265" s="29">
        <v>68</v>
      </c>
      <c r="R265" s="29">
        <v>66</v>
      </c>
      <c r="S265" s="29">
        <v>62</v>
      </c>
      <c r="T265" s="27">
        <f t="shared" si="49"/>
        <v>283</v>
      </c>
      <c r="U265" s="27">
        <f t="shared" si="50"/>
        <v>70.75</v>
      </c>
      <c r="V265" s="29">
        <v>70</v>
      </c>
      <c r="W265" s="29">
        <v>68</v>
      </c>
      <c r="X265" s="29">
        <v>40</v>
      </c>
      <c r="Y265" s="29">
        <v>46</v>
      </c>
      <c r="Z265" s="27">
        <f t="shared" si="51"/>
        <v>224</v>
      </c>
      <c r="AA265" s="27">
        <f t="shared" si="52"/>
        <v>56</v>
      </c>
      <c r="AB265" s="29">
        <v>83</v>
      </c>
      <c r="AC265" s="29">
        <v>55</v>
      </c>
      <c r="AD265" s="29">
        <v>82</v>
      </c>
      <c r="AE265" s="29">
        <v>53</v>
      </c>
      <c r="AF265" s="27">
        <f t="shared" si="53"/>
        <v>273</v>
      </c>
      <c r="AG265" s="39">
        <f t="shared" si="54"/>
        <v>68.25</v>
      </c>
      <c r="AH265" s="32"/>
      <c r="AI265" s="52">
        <f t="shared" si="44"/>
        <v>69.55</v>
      </c>
      <c r="AJ265" s="28">
        <f>ROWS($C$4:C265)</f>
        <v>262</v>
      </c>
      <c r="AK265" s="28" t="str">
        <f>IF($AJ$1=Table5[[#This Row],[Column3]],AJ265,"")</f>
        <v/>
      </c>
      <c r="AL265" s="28" t="str">
        <f>IFERROR(SMALL($AK$2:$AK$903,ROWS($AK$4:AK265)),"")</f>
        <v/>
      </c>
    </row>
    <row r="266" spans="1:38" s="28" customFormat="1" ht="14.25">
      <c r="A266" s="36">
        <v>11109612</v>
      </c>
      <c r="B266" s="30" t="s">
        <v>533</v>
      </c>
      <c r="C266" s="31">
        <v>3</v>
      </c>
      <c r="D266" s="29">
        <v>92</v>
      </c>
      <c r="E266" s="29">
        <v>69</v>
      </c>
      <c r="F266" s="29">
        <v>55</v>
      </c>
      <c r="G266" s="29">
        <v>50</v>
      </c>
      <c r="H266" s="27">
        <f t="shared" si="45"/>
        <v>266</v>
      </c>
      <c r="I266" s="52">
        <f t="shared" si="46"/>
        <v>66.5</v>
      </c>
      <c r="J266" s="29">
        <v>47</v>
      </c>
      <c r="K266" s="29">
        <v>89</v>
      </c>
      <c r="L266" s="29">
        <v>71</v>
      </c>
      <c r="M266" s="29">
        <v>88</v>
      </c>
      <c r="N266" s="27">
        <f t="shared" si="47"/>
        <v>295</v>
      </c>
      <c r="O266" s="27">
        <f t="shared" si="48"/>
        <v>73.75</v>
      </c>
      <c r="P266" s="29">
        <v>45</v>
      </c>
      <c r="Q266" s="29">
        <v>69</v>
      </c>
      <c r="R266" s="29">
        <v>46</v>
      </c>
      <c r="S266" s="29">
        <v>52</v>
      </c>
      <c r="T266" s="27">
        <f t="shared" si="49"/>
        <v>212</v>
      </c>
      <c r="U266" s="27">
        <f t="shared" si="50"/>
        <v>53</v>
      </c>
      <c r="V266" s="29">
        <v>46</v>
      </c>
      <c r="W266" s="29">
        <v>98</v>
      </c>
      <c r="X266" s="29">
        <v>39</v>
      </c>
      <c r="Y266" s="29">
        <v>95</v>
      </c>
      <c r="Z266" s="27">
        <f t="shared" si="51"/>
        <v>278</v>
      </c>
      <c r="AA266" s="27">
        <f t="shared" si="52"/>
        <v>69.5</v>
      </c>
      <c r="AB266" s="29">
        <v>93</v>
      </c>
      <c r="AC266" s="29">
        <v>83</v>
      </c>
      <c r="AD266" s="29">
        <v>95</v>
      </c>
      <c r="AE266" s="29">
        <v>69</v>
      </c>
      <c r="AF266" s="27">
        <f t="shared" si="53"/>
        <v>340</v>
      </c>
      <c r="AG266" s="39">
        <f t="shared" si="54"/>
        <v>85</v>
      </c>
      <c r="AH266" s="32"/>
      <c r="AI266" s="52">
        <f t="shared" si="44"/>
        <v>70.599999999999994</v>
      </c>
      <c r="AJ266" s="28">
        <f>ROWS($C$4:C266)</f>
        <v>263</v>
      </c>
      <c r="AK266" s="28" t="str">
        <f>IF($AJ$1=Table5[[#This Row],[Column3]],AJ266,"")</f>
        <v/>
      </c>
      <c r="AL266" s="28" t="str">
        <f>IFERROR(SMALL($AK$2:$AK$903,ROWS($AK$4:AK266)),"")</f>
        <v/>
      </c>
    </row>
    <row r="267" spans="1:38" s="28" customFormat="1" ht="14.25">
      <c r="A267" s="36">
        <v>11104585</v>
      </c>
      <c r="B267" s="30" t="s">
        <v>535</v>
      </c>
      <c r="C267" s="31">
        <v>3</v>
      </c>
      <c r="D267" s="29">
        <v>67</v>
      </c>
      <c r="E267" s="29">
        <v>96</v>
      </c>
      <c r="F267" s="29">
        <v>85</v>
      </c>
      <c r="G267" s="29">
        <v>98</v>
      </c>
      <c r="H267" s="27">
        <f t="shared" si="45"/>
        <v>346</v>
      </c>
      <c r="I267" s="52">
        <f t="shared" si="46"/>
        <v>86.5</v>
      </c>
      <c r="J267" s="29">
        <v>62</v>
      </c>
      <c r="K267" s="29">
        <v>65</v>
      </c>
      <c r="L267" s="29">
        <v>72</v>
      </c>
      <c r="M267" s="29">
        <v>64</v>
      </c>
      <c r="N267" s="27">
        <f t="shared" si="47"/>
        <v>263</v>
      </c>
      <c r="O267" s="27">
        <f t="shared" si="48"/>
        <v>65.75</v>
      </c>
      <c r="P267" s="29">
        <v>80</v>
      </c>
      <c r="Q267" s="29">
        <v>68</v>
      </c>
      <c r="R267" s="29">
        <v>35</v>
      </c>
      <c r="S267" s="29">
        <v>70</v>
      </c>
      <c r="T267" s="27">
        <f t="shared" si="49"/>
        <v>253</v>
      </c>
      <c r="U267" s="27">
        <f t="shared" si="50"/>
        <v>63.25</v>
      </c>
      <c r="V267" s="29">
        <v>77</v>
      </c>
      <c r="W267" s="29">
        <v>46</v>
      </c>
      <c r="X267" s="29">
        <v>85</v>
      </c>
      <c r="Y267" s="29">
        <v>91</v>
      </c>
      <c r="Z267" s="27">
        <f t="shared" si="51"/>
        <v>299</v>
      </c>
      <c r="AA267" s="27">
        <f t="shared" si="52"/>
        <v>74.75</v>
      </c>
      <c r="AB267" s="29">
        <v>46</v>
      </c>
      <c r="AC267" s="29">
        <v>42</v>
      </c>
      <c r="AD267" s="29">
        <v>77</v>
      </c>
      <c r="AE267" s="29">
        <v>86</v>
      </c>
      <c r="AF267" s="27">
        <f t="shared" si="53"/>
        <v>251</v>
      </c>
      <c r="AG267" s="39">
        <f t="shared" si="54"/>
        <v>62.75</v>
      </c>
      <c r="AH267" s="32"/>
      <c r="AI267" s="52">
        <f t="shared" si="44"/>
        <v>77.5</v>
      </c>
      <c r="AJ267" s="28">
        <f>ROWS($C$4:C267)</f>
        <v>264</v>
      </c>
      <c r="AK267" s="28" t="str">
        <f>IF($AJ$1=Table5[[#This Row],[Column3]],AJ267,"")</f>
        <v/>
      </c>
      <c r="AL267" s="28" t="str">
        <f>IFERROR(SMALL($AK$2:$AK$903,ROWS($AK$4:AK267)),"")</f>
        <v/>
      </c>
    </row>
    <row r="268" spans="1:38" s="28" customFormat="1" ht="14.25">
      <c r="A268" s="36">
        <v>11103222</v>
      </c>
      <c r="B268" s="30" t="s">
        <v>537</v>
      </c>
      <c r="C268" s="31">
        <v>3</v>
      </c>
      <c r="D268" s="29">
        <v>88</v>
      </c>
      <c r="E268" s="29">
        <v>98</v>
      </c>
      <c r="F268" s="29">
        <v>92</v>
      </c>
      <c r="G268" s="29">
        <v>38</v>
      </c>
      <c r="H268" s="27">
        <f t="shared" si="45"/>
        <v>316</v>
      </c>
      <c r="I268" s="52">
        <f t="shared" si="46"/>
        <v>79</v>
      </c>
      <c r="J268" s="29">
        <v>75</v>
      </c>
      <c r="K268" s="29">
        <v>77</v>
      </c>
      <c r="L268" s="29">
        <v>62</v>
      </c>
      <c r="M268" s="29">
        <v>97</v>
      </c>
      <c r="N268" s="27">
        <f t="shared" si="47"/>
        <v>311</v>
      </c>
      <c r="O268" s="27">
        <f t="shared" si="48"/>
        <v>77.75</v>
      </c>
      <c r="P268" s="29">
        <v>65</v>
      </c>
      <c r="Q268" s="29">
        <v>78</v>
      </c>
      <c r="R268" s="29">
        <v>99</v>
      </c>
      <c r="S268" s="29">
        <v>90</v>
      </c>
      <c r="T268" s="27">
        <f t="shared" si="49"/>
        <v>332</v>
      </c>
      <c r="U268" s="27">
        <f t="shared" si="50"/>
        <v>83</v>
      </c>
      <c r="V268" s="29">
        <v>74</v>
      </c>
      <c r="W268" s="29">
        <v>76</v>
      </c>
      <c r="X268" s="29">
        <v>58</v>
      </c>
      <c r="Y268" s="29">
        <v>60</v>
      </c>
      <c r="Z268" s="27">
        <f t="shared" si="51"/>
        <v>268</v>
      </c>
      <c r="AA268" s="27">
        <f t="shared" si="52"/>
        <v>67</v>
      </c>
      <c r="AB268" s="29">
        <v>98</v>
      </c>
      <c r="AC268" s="29">
        <v>62</v>
      </c>
      <c r="AD268" s="29">
        <v>66</v>
      </c>
      <c r="AE268" s="29">
        <v>97</v>
      </c>
      <c r="AF268" s="27">
        <f t="shared" si="53"/>
        <v>323</v>
      </c>
      <c r="AG268" s="39">
        <f t="shared" si="54"/>
        <v>80.75</v>
      </c>
      <c r="AH268" s="32"/>
      <c r="AI268" s="52">
        <f t="shared" si="44"/>
        <v>67.2</v>
      </c>
      <c r="AJ268" s="28">
        <f>ROWS($C$4:C268)</f>
        <v>265</v>
      </c>
      <c r="AK268" s="28" t="str">
        <f>IF($AJ$1=Table5[[#This Row],[Column3]],AJ268,"")</f>
        <v/>
      </c>
      <c r="AL268" s="28" t="str">
        <f>IFERROR(SMALL($AK$2:$AK$903,ROWS($AK$4:AK268)),"")</f>
        <v/>
      </c>
    </row>
    <row r="269" spans="1:38" s="28" customFormat="1" ht="14.25">
      <c r="A269" s="36">
        <v>11106131</v>
      </c>
      <c r="B269" s="30" t="s">
        <v>539</v>
      </c>
      <c r="C269" s="31">
        <v>3</v>
      </c>
      <c r="D269" s="29">
        <v>77</v>
      </c>
      <c r="E269" s="29">
        <v>55</v>
      </c>
      <c r="F269" s="29">
        <v>84</v>
      </c>
      <c r="G269" s="29">
        <v>70</v>
      </c>
      <c r="H269" s="27">
        <f t="shared" si="45"/>
        <v>286</v>
      </c>
      <c r="I269" s="52">
        <f t="shared" si="46"/>
        <v>71.5</v>
      </c>
      <c r="J269" s="29">
        <v>40</v>
      </c>
      <c r="K269" s="29">
        <v>42</v>
      </c>
      <c r="L269" s="29">
        <v>93</v>
      </c>
      <c r="M269" s="29">
        <v>66</v>
      </c>
      <c r="N269" s="27">
        <f t="shared" si="47"/>
        <v>241</v>
      </c>
      <c r="O269" s="27">
        <f t="shared" si="48"/>
        <v>60.25</v>
      </c>
      <c r="P269" s="29">
        <v>67</v>
      </c>
      <c r="Q269" s="29">
        <v>55</v>
      </c>
      <c r="R269" s="29">
        <v>65</v>
      </c>
      <c r="S269" s="29">
        <v>71</v>
      </c>
      <c r="T269" s="27">
        <f t="shared" si="49"/>
        <v>258</v>
      </c>
      <c r="U269" s="27">
        <f t="shared" si="50"/>
        <v>64.5</v>
      </c>
      <c r="V269" s="29">
        <v>76</v>
      </c>
      <c r="W269" s="29">
        <v>64</v>
      </c>
      <c r="X269" s="29">
        <v>82</v>
      </c>
      <c r="Y269" s="29">
        <v>64</v>
      </c>
      <c r="Z269" s="27">
        <f t="shared" si="51"/>
        <v>286</v>
      </c>
      <c r="AA269" s="27">
        <f t="shared" si="52"/>
        <v>71.5</v>
      </c>
      <c r="AB269" s="29">
        <v>52</v>
      </c>
      <c r="AC269" s="29">
        <v>81</v>
      </c>
      <c r="AD269" s="29">
        <v>91</v>
      </c>
      <c r="AE269" s="29">
        <v>49</v>
      </c>
      <c r="AF269" s="27">
        <f t="shared" si="53"/>
        <v>273</v>
      </c>
      <c r="AG269" s="39">
        <f t="shared" si="54"/>
        <v>68.25</v>
      </c>
      <c r="AH269" s="32"/>
      <c r="AI269" s="52">
        <f t="shared" si="44"/>
        <v>68.45</v>
      </c>
      <c r="AJ269" s="28">
        <f>ROWS($C$4:C269)</f>
        <v>266</v>
      </c>
      <c r="AK269" s="28" t="str">
        <f>IF($AJ$1=Table5[[#This Row],[Column3]],AJ269,"")</f>
        <v/>
      </c>
      <c r="AL269" s="28" t="str">
        <f>IFERROR(SMALL($AK$2:$AK$903,ROWS($AK$4:AK269)),"")</f>
        <v/>
      </c>
    </row>
    <row r="270" spans="1:38" s="28" customFormat="1" ht="14.25">
      <c r="A270" s="36">
        <v>11102397</v>
      </c>
      <c r="B270" s="30" t="s">
        <v>541</v>
      </c>
      <c r="C270" s="31">
        <v>3</v>
      </c>
      <c r="D270" s="29">
        <v>60</v>
      </c>
      <c r="E270" s="29">
        <v>98</v>
      </c>
      <c r="F270" s="29">
        <v>89</v>
      </c>
      <c r="G270" s="29">
        <v>38</v>
      </c>
      <c r="H270" s="27">
        <f t="shared" si="45"/>
        <v>285</v>
      </c>
      <c r="I270" s="52">
        <f t="shared" si="46"/>
        <v>71.25</v>
      </c>
      <c r="J270" s="29">
        <v>47</v>
      </c>
      <c r="K270" s="29">
        <v>98</v>
      </c>
      <c r="L270" s="29">
        <v>80</v>
      </c>
      <c r="M270" s="29">
        <v>71</v>
      </c>
      <c r="N270" s="27">
        <f t="shared" si="47"/>
        <v>296</v>
      </c>
      <c r="O270" s="27">
        <f t="shared" si="48"/>
        <v>74</v>
      </c>
      <c r="P270" s="29">
        <v>63</v>
      </c>
      <c r="Q270" s="29">
        <v>48</v>
      </c>
      <c r="R270" s="29">
        <v>55</v>
      </c>
      <c r="S270" s="29">
        <v>75</v>
      </c>
      <c r="T270" s="27">
        <f t="shared" si="49"/>
        <v>241</v>
      </c>
      <c r="U270" s="27">
        <f t="shared" si="50"/>
        <v>60.25</v>
      </c>
      <c r="V270" s="29">
        <v>76</v>
      </c>
      <c r="W270" s="29">
        <v>91</v>
      </c>
      <c r="X270" s="29">
        <v>56</v>
      </c>
      <c r="Y270" s="29">
        <v>71</v>
      </c>
      <c r="Z270" s="27">
        <f t="shared" si="51"/>
        <v>294</v>
      </c>
      <c r="AA270" s="27">
        <f t="shared" si="52"/>
        <v>73.5</v>
      </c>
      <c r="AB270" s="29">
        <v>89</v>
      </c>
      <c r="AC270" s="29">
        <v>78</v>
      </c>
      <c r="AD270" s="29">
        <v>39</v>
      </c>
      <c r="AE270" s="29">
        <v>47</v>
      </c>
      <c r="AF270" s="27">
        <f t="shared" si="53"/>
        <v>253</v>
      </c>
      <c r="AG270" s="39">
        <f t="shared" si="54"/>
        <v>63.25</v>
      </c>
      <c r="AH270" s="32"/>
      <c r="AI270" s="52">
        <f t="shared" si="44"/>
        <v>65.8</v>
      </c>
      <c r="AJ270" s="28">
        <f>ROWS($C$4:C270)</f>
        <v>267</v>
      </c>
      <c r="AK270" s="28" t="str">
        <f>IF($AJ$1=Table5[[#This Row],[Column3]],AJ270,"")</f>
        <v/>
      </c>
      <c r="AL270" s="28" t="str">
        <f>IFERROR(SMALL($AK$2:$AK$903,ROWS($AK$4:AK270)),"")</f>
        <v/>
      </c>
    </row>
    <row r="271" spans="1:38" s="28" customFormat="1" ht="14.25">
      <c r="A271" s="36">
        <v>11109249</v>
      </c>
      <c r="B271" s="30" t="s">
        <v>543</v>
      </c>
      <c r="C271" s="31">
        <v>3</v>
      </c>
      <c r="D271" s="29">
        <v>70</v>
      </c>
      <c r="E271" s="29">
        <v>68</v>
      </c>
      <c r="F271" s="29">
        <v>73</v>
      </c>
      <c r="G271" s="29">
        <v>59</v>
      </c>
      <c r="H271" s="27">
        <f t="shared" si="45"/>
        <v>270</v>
      </c>
      <c r="I271" s="52">
        <f t="shared" si="46"/>
        <v>67.5</v>
      </c>
      <c r="J271" s="29">
        <v>47</v>
      </c>
      <c r="K271" s="29">
        <v>98</v>
      </c>
      <c r="L271" s="29">
        <v>86</v>
      </c>
      <c r="M271" s="29">
        <v>60</v>
      </c>
      <c r="N271" s="27">
        <f t="shared" si="47"/>
        <v>291</v>
      </c>
      <c r="O271" s="27">
        <f t="shared" si="48"/>
        <v>72.75</v>
      </c>
      <c r="P271" s="29">
        <v>77</v>
      </c>
      <c r="Q271" s="29">
        <v>86</v>
      </c>
      <c r="R271" s="29">
        <v>53</v>
      </c>
      <c r="S271" s="29">
        <v>57</v>
      </c>
      <c r="T271" s="27">
        <f t="shared" si="49"/>
        <v>273</v>
      </c>
      <c r="U271" s="27">
        <f t="shared" si="50"/>
        <v>68.25</v>
      </c>
      <c r="V271" s="29">
        <v>60</v>
      </c>
      <c r="W271" s="29">
        <v>61</v>
      </c>
      <c r="X271" s="29">
        <v>85</v>
      </c>
      <c r="Y271" s="29">
        <v>49</v>
      </c>
      <c r="Z271" s="27">
        <f t="shared" si="51"/>
        <v>255</v>
      </c>
      <c r="AA271" s="27">
        <f t="shared" si="52"/>
        <v>63.75</v>
      </c>
      <c r="AB271" s="29">
        <v>77</v>
      </c>
      <c r="AC271" s="29">
        <v>54</v>
      </c>
      <c r="AD271" s="29">
        <v>49</v>
      </c>
      <c r="AE271" s="29">
        <v>47</v>
      </c>
      <c r="AF271" s="27">
        <f t="shared" si="53"/>
        <v>227</v>
      </c>
      <c r="AG271" s="39">
        <f t="shared" si="54"/>
        <v>56.75</v>
      </c>
      <c r="AH271" s="32"/>
      <c r="AI271" s="52">
        <f t="shared" si="44"/>
        <v>66</v>
      </c>
      <c r="AJ271" s="28">
        <f>ROWS($C$4:C271)</f>
        <v>268</v>
      </c>
      <c r="AK271" s="28" t="str">
        <f>IF($AJ$1=Table5[[#This Row],[Column3]],AJ271,"")</f>
        <v/>
      </c>
      <c r="AL271" s="28" t="str">
        <f>IFERROR(SMALL($AK$2:$AK$903,ROWS($AK$4:AK271)),"")</f>
        <v/>
      </c>
    </row>
    <row r="272" spans="1:38" s="28" customFormat="1" ht="14.25">
      <c r="A272" s="36">
        <v>11107361</v>
      </c>
      <c r="B272" s="30" t="s">
        <v>545</v>
      </c>
      <c r="C272" s="31">
        <v>3</v>
      </c>
      <c r="D272" s="29">
        <v>85</v>
      </c>
      <c r="E272" s="29">
        <v>80</v>
      </c>
      <c r="F272" s="29">
        <v>56</v>
      </c>
      <c r="G272" s="29">
        <v>44</v>
      </c>
      <c r="H272" s="27">
        <f t="shared" si="45"/>
        <v>265</v>
      </c>
      <c r="I272" s="52">
        <f t="shared" si="46"/>
        <v>66.25</v>
      </c>
      <c r="J272" s="29">
        <v>98</v>
      </c>
      <c r="K272" s="29">
        <v>59</v>
      </c>
      <c r="L272" s="29">
        <v>41</v>
      </c>
      <c r="M272" s="29">
        <v>54</v>
      </c>
      <c r="N272" s="27">
        <f t="shared" si="47"/>
        <v>252</v>
      </c>
      <c r="O272" s="27">
        <f t="shared" si="48"/>
        <v>63</v>
      </c>
      <c r="P272" s="29">
        <v>39</v>
      </c>
      <c r="Q272" s="29">
        <v>61</v>
      </c>
      <c r="R272" s="29">
        <v>91</v>
      </c>
      <c r="S272" s="29">
        <v>66</v>
      </c>
      <c r="T272" s="27">
        <f t="shared" si="49"/>
        <v>257</v>
      </c>
      <c r="U272" s="27">
        <f t="shared" si="50"/>
        <v>64.25</v>
      </c>
      <c r="V272" s="29">
        <v>90</v>
      </c>
      <c r="W272" s="29">
        <v>46</v>
      </c>
      <c r="X272" s="29">
        <v>60</v>
      </c>
      <c r="Y272" s="29">
        <v>87</v>
      </c>
      <c r="Z272" s="27">
        <f t="shared" si="51"/>
        <v>283</v>
      </c>
      <c r="AA272" s="27">
        <f t="shared" si="52"/>
        <v>70.75</v>
      </c>
      <c r="AB272" s="29">
        <v>41</v>
      </c>
      <c r="AC272" s="29">
        <v>43</v>
      </c>
      <c r="AD272" s="29">
        <v>98</v>
      </c>
      <c r="AE272" s="29">
        <v>81</v>
      </c>
      <c r="AF272" s="27">
        <f t="shared" si="53"/>
        <v>263</v>
      </c>
      <c r="AG272" s="39">
        <f t="shared" si="54"/>
        <v>65.75</v>
      </c>
      <c r="AH272" s="32"/>
      <c r="AI272" s="52">
        <f t="shared" si="44"/>
        <v>63.15</v>
      </c>
      <c r="AJ272" s="28">
        <f>ROWS($C$4:C272)</f>
        <v>269</v>
      </c>
      <c r="AK272" s="28" t="str">
        <f>IF($AJ$1=Table5[[#This Row],[Column3]],AJ272,"")</f>
        <v/>
      </c>
      <c r="AL272" s="28" t="str">
        <f>IFERROR(SMALL($AK$2:$AK$903,ROWS($AK$4:AK272)),"")</f>
        <v/>
      </c>
    </row>
    <row r="273" spans="1:38" s="28" customFormat="1" ht="14.25">
      <c r="A273" s="36">
        <v>11100816</v>
      </c>
      <c r="B273" s="30" t="s">
        <v>547</v>
      </c>
      <c r="C273" s="31">
        <v>3</v>
      </c>
      <c r="D273" s="29">
        <v>64</v>
      </c>
      <c r="E273" s="29">
        <v>40</v>
      </c>
      <c r="F273" s="29">
        <v>67</v>
      </c>
      <c r="G273" s="29">
        <v>47</v>
      </c>
      <c r="H273" s="27">
        <f t="shared" si="45"/>
        <v>218</v>
      </c>
      <c r="I273" s="52">
        <f t="shared" si="46"/>
        <v>54.5</v>
      </c>
      <c r="J273" s="29">
        <v>48</v>
      </c>
      <c r="K273" s="29">
        <v>73</v>
      </c>
      <c r="L273" s="29">
        <v>83</v>
      </c>
      <c r="M273" s="29">
        <v>51</v>
      </c>
      <c r="N273" s="27">
        <f t="shared" si="47"/>
        <v>255</v>
      </c>
      <c r="O273" s="27">
        <f t="shared" si="48"/>
        <v>63.75</v>
      </c>
      <c r="P273" s="29">
        <v>47</v>
      </c>
      <c r="Q273" s="29">
        <v>83</v>
      </c>
      <c r="R273" s="29">
        <v>50</v>
      </c>
      <c r="S273" s="29">
        <v>73</v>
      </c>
      <c r="T273" s="27">
        <f t="shared" si="49"/>
        <v>253</v>
      </c>
      <c r="U273" s="27">
        <f t="shared" si="50"/>
        <v>63.25</v>
      </c>
      <c r="V273" s="29">
        <v>65</v>
      </c>
      <c r="W273" s="29">
        <v>87</v>
      </c>
      <c r="X273" s="29">
        <v>97</v>
      </c>
      <c r="Y273" s="29">
        <v>48</v>
      </c>
      <c r="Z273" s="27">
        <f t="shared" si="51"/>
        <v>297</v>
      </c>
      <c r="AA273" s="27">
        <f t="shared" si="52"/>
        <v>74.25</v>
      </c>
      <c r="AB273" s="29">
        <v>41</v>
      </c>
      <c r="AC273" s="29">
        <v>84</v>
      </c>
      <c r="AD273" s="29">
        <v>43</v>
      </c>
      <c r="AE273" s="29">
        <v>72</v>
      </c>
      <c r="AF273" s="27">
        <f t="shared" si="53"/>
        <v>240</v>
      </c>
      <c r="AG273" s="39">
        <f t="shared" si="54"/>
        <v>60</v>
      </c>
      <c r="AH273" s="32"/>
      <c r="AI273" s="52">
        <f t="shared" si="44"/>
        <v>66.7</v>
      </c>
      <c r="AJ273" s="28">
        <f>ROWS($C$4:C273)</f>
        <v>270</v>
      </c>
      <c r="AK273" s="28" t="str">
        <f>IF($AJ$1=Table5[[#This Row],[Column3]],AJ273,"")</f>
        <v/>
      </c>
      <c r="AL273" s="28" t="str">
        <f>IFERROR(SMALL($AK$2:$AK$903,ROWS($AK$4:AK273)),"")</f>
        <v/>
      </c>
    </row>
    <row r="274" spans="1:38" s="28" customFormat="1" ht="14.25">
      <c r="A274" s="36">
        <v>11105131</v>
      </c>
      <c r="B274" s="30" t="s">
        <v>549</v>
      </c>
      <c r="C274" s="31">
        <v>3</v>
      </c>
      <c r="D274" s="29">
        <v>48</v>
      </c>
      <c r="E274" s="29">
        <v>60</v>
      </c>
      <c r="F274" s="29">
        <v>78</v>
      </c>
      <c r="G274" s="29">
        <v>79</v>
      </c>
      <c r="H274" s="27">
        <f t="shared" si="45"/>
        <v>265</v>
      </c>
      <c r="I274" s="52">
        <f t="shared" si="46"/>
        <v>66.25</v>
      </c>
      <c r="J274" s="29">
        <v>36</v>
      </c>
      <c r="K274" s="29">
        <v>79</v>
      </c>
      <c r="L274" s="29">
        <v>91</v>
      </c>
      <c r="M274" s="29">
        <v>89</v>
      </c>
      <c r="N274" s="27">
        <f t="shared" si="47"/>
        <v>295</v>
      </c>
      <c r="O274" s="27">
        <f t="shared" si="48"/>
        <v>73.75</v>
      </c>
      <c r="P274" s="29">
        <v>56</v>
      </c>
      <c r="Q274" s="29">
        <v>39</v>
      </c>
      <c r="R274" s="29">
        <v>47</v>
      </c>
      <c r="S274" s="29">
        <v>82</v>
      </c>
      <c r="T274" s="27">
        <f t="shared" si="49"/>
        <v>224</v>
      </c>
      <c r="U274" s="27">
        <f t="shared" si="50"/>
        <v>56</v>
      </c>
      <c r="V274" s="29">
        <v>50</v>
      </c>
      <c r="W274" s="29">
        <v>78</v>
      </c>
      <c r="X274" s="29">
        <v>49</v>
      </c>
      <c r="Y274" s="29">
        <v>61</v>
      </c>
      <c r="Z274" s="27">
        <f t="shared" si="51"/>
        <v>238</v>
      </c>
      <c r="AA274" s="27">
        <f t="shared" si="52"/>
        <v>59.5</v>
      </c>
      <c r="AB274" s="29">
        <v>48</v>
      </c>
      <c r="AC274" s="29">
        <v>93</v>
      </c>
      <c r="AD274" s="29">
        <v>87</v>
      </c>
      <c r="AE274" s="29">
        <v>84</v>
      </c>
      <c r="AF274" s="27">
        <f t="shared" si="53"/>
        <v>312</v>
      </c>
      <c r="AG274" s="39">
        <f t="shared" si="54"/>
        <v>78</v>
      </c>
      <c r="AH274" s="32"/>
      <c r="AI274" s="52">
        <f t="shared" si="44"/>
        <v>73.8</v>
      </c>
      <c r="AJ274" s="28">
        <f>ROWS($C$4:C274)</f>
        <v>271</v>
      </c>
      <c r="AK274" s="28" t="str">
        <f>IF($AJ$1=Table5[[#This Row],[Column3]],AJ274,"")</f>
        <v/>
      </c>
      <c r="AL274" s="28" t="str">
        <f>IFERROR(SMALL($AK$2:$AK$903,ROWS($AK$4:AK274)),"")</f>
        <v/>
      </c>
    </row>
    <row r="275" spans="1:38" s="28" customFormat="1" ht="14.25">
      <c r="A275" s="36">
        <v>11106065</v>
      </c>
      <c r="B275" s="30" t="s">
        <v>551</v>
      </c>
      <c r="C275" s="31">
        <v>3</v>
      </c>
      <c r="D275" s="29">
        <v>79</v>
      </c>
      <c r="E275" s="29">
        <v>81</v>
      </c>
      <c r="F275" s="29">
        <v>67</v>
      </c>
      <c r="G275" s="29">
        <v>81</v>
      </c>
      <c r="H275" s="27">
        <f t="shared" si="45"/>
        <v>308</v>
      </c>
      <c r="I275" s="52">
        <f t="shared" si="46"/>
        <v>77</v>
      </c>
      <c r="J275" s="29">
        <v>77</v>
      </c>
      <c r="K275" s="29">
        <v>43</v>
      </c>
      <c r="L275" s="29">
        <v>57</v>
      </c>
      <c r="M275" s="29">
        <v>94</v>
      </c>
      <c r="N275" s="27">
        <f t="shared" si="47"/>
        <v>271</v>
      </c>
      <c r="O275" s="27">
        <f t="shared" si="48"/>
        <v>67.75</v>
      </c>
      <c r="P275" s="29">
        <v>99</v>
      </c>
      <c r="Q275" s="29">
        <v>84</v>
      </c>
      <c r="R275" s="29">
        <v>59</v>
      </c>
      <c r="S275" s="29">
        <v>80</v>
      </c>
      <c r="T275" s="27">
        <f t="shared" si="49"/>
        <v>322</v>
      </c>
      <c r="U275" s="27">
        <f t="shared" si="50"/>
        <v>80.5</v>
      </c>
      <c r="V275" s="29">
        <v>96</v>
      </c>
      <c r="W275" s="29">
        <v>71</v>
      </c>
      <c r="X275" s="29">
        <v>39</v>
      </c>
      <c r="Y275" s="29">
        <v>85</v>
      </c>
      <c r="Z275" s="27">
        <f t="shared" si="51"/>
        <v>291</v>
      </c>
      <c r="AA275" s="27">
        <f t="shared" si="52"/>
        <v>72.75</v>
      </c>
      <c r="AB275" s="29">
        <v>59</v>
      </c>
      <c r="AC275" s="29">
        <v>97</v>
      </c>
      <c r="AD275" s="29">
        <v>90</v>
      </c>
      <c r="AE275" s="29">
        <v>38</v>
      </c>
      <c r="AF275" s="27">
        <f t="shared" si="53"/>
        <v>284</v>
      </c>
      <c r="AG275" s="39">
        <f t="shared" si="54"/>
        <v>71</v>
      </c>
      <c r="AH275" s="32"/>
      <c r="AI275" s="52">
        <f t="shared" si="44"/>
        <v>70.3</v>
      </c>
      <c r="AJ275" s="28">
        <f>ROWS($C$4:C275)</f>
        <v>272</v>
      </c>
      <c r="AK275" s="28" t="str">
        <f>IF($AJ$1=Table5[[#This Row],[Column3]],AJ275,"")</f>
        <v/>
      </c>
      <c r="AL275" s="28" t="str">
        <f>IFERROR(SMALL($AK$2:$AK$903,ROWS($AK$4:AK275)),"")</f>
        <v/>
      </c>
    </row>
    <row r="276" spans="1:38" s="28" customFormat="1" ht="14.25">
      <c r="A276" s="36">
        <v>11105177</v>
      </c>
      <c r="B276" s="30" t="s">
        <v>553</v>
      </c>
      <c r="C276" s="31">
        <v>3</v>
      </c>
      <c r="D276" s="29">
        <v>36</v>
      </c>
      <c r="E276" s="29">
        <v>56</v>
      </c>
      <c r="F276" s="29">
        <v>67</v>
      </c>
      <c r="G276" s="29">
        <v>70</v>
      </c>
      <c r="H276" s="27">
        <f t="shared" si="45"/>
        <v>229</v>
      </c>
      <c r="I276" s="52">
        <f t="shared" si="46"/>
        <v>57.25</v>
      </c>
      <c r="J276" s="29">
        <v>95</v>
      </c>
      <c r="K276" s="29">
        <v>37</v>
      </c>
      <c r="L276" s="29">
        <v>71</v>
      </c>
      <c r="M276" s="29">
        <v>76</v>
      </c>
      <c r="N276" s="27">
        <f t="shared" si="47"/>
        <v>279</v>
      </c>
      <c r="O276" s="27">
        <f t="shared" si="48"/>
        <v>69.75</v>
      </c>
      <c r="P276" s="29">
        <v>54</v>
      </c>
      <c r="Q276" s="29">
        <v>49</v>
      </c>
      <c r="R276" s="29">
        <v>89</v>
      </c>
      <c r="S276" s="29">
        <v>54</v>
      </c>
      <c r="T276" s="27">
        <f t="shared" si="49"/>
        <v>246</v>
      </c>
      <c r="U276" s="27">
        <f t="shared" si="50"/>
        <v>61.5</v>
      </c>
      <c r="V276" s="29">
        <v>90</v>
      </c>
      <c r="W276" s="29">
        <v>90</v>
      </c>
      <c r="X276" s="29">
        <v>80</v>
      </c>
      <c r="Y276" s="29">
        <v>89</v>
      </c>
      <c r="Z276" s="27">
        <f t="shared" si="51"/>
        <v>349</v>
      </c>
      <c r="AA276" s="27">
        <f t="shared" si="52"/>
        <v>87.25</v>
      </c>
      <c r="AB276" s="29">
        <v>80</v>
      </c>
      <c r="AC276" s="29">
        <v>95</v>
      </c>
      <c r="AD276" s="29">
        <v>76</v>
      </c>
      <c r="AE276" s="29">
        <v>52</v>
      </c>
      <c r="AF276" s="27">
        <f t="shared" si="53"/>
        <v>303</v>
      </c>
      <c r="AG276" s="39">
        <f t="shared" si="54"/>
        <v>75.75</v>
      </c>
      <c r="AH276" s="32"/>
      <c r="AI276" s="52">
        <f t="shared" si="44"/>
        <v>70.900000000000006</v>
      </c>
      <c r="AJ276" s="28">
        <f>ROWS($C$4:C276)</f>
        <v>273</v>
      </c>
      <c r="AK276" s="28" t="str">
        <f>IF($AJ$1=Table5[[#This Row],[Column3]],AJ276,"")</f>
        <v/>
      </c>
      <c r="AL276" s="28" t="str">
        <f>IFERROR(SMALL($AK$2:$AK$903,ROWS($AK$4:AK276)),"")</f>
        <v/>
      </c>
    </row>
    <row r="277" spans="1:38" s="28" customFormat="1" ht="14.25">
      <c r="A277" s="36">
        <v>11106265</v>
      </c>
      <c r="B277" s="30" t="s">
        <v>555</v>
      </c>
      <c r="C277" s="31">
        <v>3</v>
      </c>
      <c r="D277" s="29">
        <v>51</v>
      </c>
      <c r="E277" s="29">
        <v>80</v>
      </c>
      <c r="F277" s="29">
        <v>88</v>
      </c>
      <c r="G277" s="29">
        <v>38</v>
      </c>
      <c r="H277" s="27">
        <f t="shared" si="45"/>
        <v>257</v>
      </c>
      <c r="I277" s="52">
        <f t="shared" si="46"/>
        <v>64.25</v>
      </c>
      <c r="J277" s="29">
        <v>98</v>
      </c>
      <c r="K277" s="29">
        <v>40</v>
      </c>
      <c r="L277" s="29">
        <v>93</v>
      </c>
      <c r="M277" s="29">
        <v>59</v>
      </c>
      <c r="N277" s="27">
        <f t="shared" si="47"/>
        <v>290</v>
      </c>
      <c r="O277" s="27">
        <f t="shared" si="48"/>
        <v>72.5</v>
      </c>
      <c r="P277" s="29">
        <v>69</v>
      </c>
      <c r="Q277" s="29">
        <v>82</v>
      </c>
      <c r="R277" s="29">
        <v>77</v>
      </c>
      <c r="S277" s="29">
        <v>64</v>
      </c>
      <c r="T277" s="27">
        <f t="shared" si="49"/>
        <v>292</v>
      </c>
      <c r="U277" s="27">
        <f t="shared" si="50"/>
        <v>73</v>
      </c>
      <c r="V277" s="29">
        <v>58</v>
      </c>
      <c r="W277" s="29">
        <v>84</v>
      </c>
      <c r="X277" s="29">
        <v>64</v>
      </c>
      <c r="Y277" s="29">
        <v>82</v>
      </c>
      <c r="Z277" s="27">
        <f t="shared" si="51"/>
        <v>288</v>
      </c>
      <c r="AA277" s="27">
        <f t="shared" si="52"/>
        <v>72</v>
      </c>
      <c r="AB277" s="29">
        <v>77</v>
      </c>
      <c r="AC277" s="29">
        <v>82</v>
      </c>
      <c r="AD277" s="29">
        <v>59</v>
      </c>
      <c r="AE277" s="29">
        <v>73</v>
      </c>
      <c r="AF277" s="27">
        <f t="shared" si="53"/>
        <v>291</v>
      </c>
      <c r="AG277" s="39">
        <f t="shared" si="54"/>
        <v>72.75</v>
      </c>
      <c r="AH277" s="32"/>
      <c r="AI277" s="52">
        <f t="shared" si="44"/>
        <v>72.900000000000006</v>
      </c>
      <c r="AJ277" s="28">
        <f>ROWS($C$4:C277)</f>
        <v>274</v>
      </c>
      <c r="AK277" s="28" t="str">
        <f>IF($AJ$1=Table5[[#This Row],[Column3]],AJ277,"")</f>
        <v/>
      </c>
      <c r="AL277" s="28" t="str">
        <f>IFERROR(SMALL($AK$2:$AK$903,ROWS($AK$4:AK277)),"")</f>
        <v/>
      </c>
    </row>
    <row r="278" spans="1:38" s="28" customFormat="1" ht="14.25">
      <c r="A278" s="36">
        <v>11107446</v>
      </c>
      <c r="B278" s="30" t="s">
        <v>557</v>
      </c>
      <c r="C278" s="31">
        <v>3</v>
      </c>
      <c r="D278" s="29">
        <v>98</v>
      </c>
      <c r="E278" s="29">
        <v>92</v>
      </c>
      <c r="F278" s="29">
        <v>75</v>
      </c>
      <c r="G278" s="29">
        <v>98</v>
      </c>
      <c r="H278" s="27">
        <f t="shared" si="45"/>
        <v>363</v>
      </c>
      <c r="I278" s="52">
        <f t="shared" si="46"/>
        <v>90.75</v>
      </c>
      <c r="J278" s="29">
        <v>80</v>
      </c>
      <c r="K278" s="29">
        <v>96</v>
      </c>
      <c r="L278" s="29">
        <v>76</v>
      </c>
      <c r="M278" s="29">
        <v>62</v>
      </c>
      <c r="N278" s="27">
        <f t="shared" si="47"/>
        <v>314</v>
      </c>
      <c r="O278" s="27">
        <f t="shared" si="48"/>
        <v>78.5</v>
      </c>
      <c r="P278" s="29">
        <v>89</v>
      </c>
      <c r="Q278" s="29">
        <v>41</v>
      </c>
      <c r="R278" s="29">
        <v>50</v>
      </c>
      <c r="S278" s="29">
        <v>90</v>
      </c>
      <c r="T278" s="27">
        <f t="shared" si="49"/>
        <v>270</v>
      </c>
      <c r="U278" s="27">
        <f t="shared" si="50"/>
        <v>67.5</v>
      </c>
      <c r="V278" s="29">
        <v>60</v>
      </c>
      <c r="W278" s="29">
        <v>47</v>
      </c>
      <c r="X278" s="29">
        <v>63</v>
      </c>
      <c r="Y278" s="29">
        <v>92</v>
      </c>
      <c r="Z278" s="27">
        <f t="shared" si="51"/>
        <v>262</v>
      </c>
      <c r="AA278" s="27">
        <f t="shared" si="52"/>
        <v>65.5</v>
      </c>
      <c r="AB278" s="29">
        <v>84</v>
      </c>
      <c r="AC278" s="29">
        <v>47</v>
      </c>
      <c r="AD278" s="29">
        <v>46</v>
      </c>
      <c r="AE278" s="29">
        <v>72</v>
      </c>
      <c r="AF278" s="27">
        <f t="shared" si="53"/>
        <v>249</v>
      </c>
      <c r="AG278" s="39">
        <f t="shared" si="54"/>
        <v>62.25</v>
      </c>
      <c r="AH278" s="32"/>
      <c r="AI278" s="52">
        <f t="shared" si="44"/>
        <v>74.75</v>
      </c>
      <c r="AJ278" s="28">
        <f>ROWS($C$4:C278)</f>
        <v>275</v>
      </c>
      <c r="AK278" s="28" t="str">
        <f>IF($AJ$1=Table5[[#This Row],[Column3]],AJ278,"")</f>
        <v/>
      </c>
      <c r="AL278" s="28" t="str">
        <f>IFERROR(SMALL($AK$2:$AK$903,ROWS($AK$4:AK278)),"")</f>
        <v/>
      </c>
    </row>
    <row r="279" spans="1:38" s="28" customFormat="1" ht="14.25">
      <c r="A279" s="36">
        <v>11107833</v>
      </c>
      <c r="B279" s="30" t="s">
        <v>559</v>
      </c>
      <c r="C279" s="31">
        <v>3</v>
      </c>
      <c r="D279" s="29">
        <v>46</v>
      </c>
      <c r="E279" s="29">
        <v>62</v>
      </c>
      <c r="F279" s="29">
        <v>93</v>
      </c>
      <c r="G279" s="29">
        <v>82</v>
      </c>
      <c r="H279" s="27">
        <f t="shared" si="45"/>
        <v>283</v>
      </c>
      <c r="I279" s="52">
        <f t="shared" si="46"/>
        <v>70.75</v>
      </c>
      <c r="J279" s="29">
        <v>56</v>
      </c>
      <c r="K279" s="29">
        <v>78</v>
      </c>
      <c r="L279" s="29">
        <v>85</v>
      </c>
      <c r="M279" s="29">
        <v>96</v>
      </c>
      <c r="N279" s="27">
        <f t="shared" si="47"/>
        <v>315</v>
      </c>
      <c r="O279" s="27">
        <f t="shared" si="48"/>
        <v>78.75</v>
      </c>
      <c r="P279" s="29">
        <v>90</v>
      </c>
      <c r="Q279" s="29">
        <v>75</v>
      </c>
      <c r="R279" s="29">
        <v>57</v>
      </c>
      <c r="S279" s="29">
        <v>42</v>
      </c>
      <c r="T279" s="27">
        <f t="shared" si="49"/>
        <v>264</v>
      </c>
      <c r="U279" s="27">
        <f t="shared" si="50"/>
        <v>66</v>
      </c>
      <c r="V279" s="29">
        <v>79</v>
      </c>
      <c r="W279" s="29">
        <v>68</v>
      </c>
      <c r="X279" s="29">
        <v>89</v>
      </c>
      <c r="Y279" s="29">
        <v>80</v>
      </c>
      <c r="Z279" s="27">
        <f t="shared" si="51"/>
        <v>316</v>
      </c>
      <c r="AA279" s="27">
        <f t="shared" si="52"/>
        <v>79</v>
      </c>
      <c r="AB279" s="29">
        <v>58</v>
      </c>
      <c r="AC279" s="29">
        <v>97</v>
      </c>
      <c r="AD279" s="29">
        <v>94</v>
      </c>
      <c r="AE279" s="29">
        <v>68</v>
      </c>
      <c r="AF279" s="27">
        <f t="shared" si="53"/>
        <v>317</v>
      </c>
      <c r="AG279" s="39">
        <f t="shared" si="54"/>
        <v>79.25</v>
      </c>
      <c r="AH279" s="32"/>
      <c r="AI279" s="52">
        <f t="shared" si="44"/>
        <v>66.45</v>
      </c>
      <c r="AJ279" s="28">
        <f>ROWS($C$4:C279)</f>
        <v>276</v>
      </c>
      <c r="AK279" s="28" t="str">
        <f>IF($AJ$1=Table5[[#This Row],[Column3]],AJ279,"")</f>
        <v/>
      </c>
      <c r="AL279" s="28" t="str">
        <f>IFERROR(SMALL($AK$2:$AK$903,ROWS($AK$4:AK279)),"")</f>
        <v/>
      </c>
    </row>
    <row r="280" spans="1:38" s="28" customFormat="1" ht="14.25">
      <c r="A280" s="36">
        <v>11101241</v>
      </c>
      <c r="B280" s="30" t="s">
        <v>561</v>
      </c>
      <c r="C280" s="31">
        <v>3</v>
      </c>
      <c r="D280" s="29">
        <v>93</v>
      </c>
      <c r="E280" s="29">
        <v>95</v>
      </c>
      <c r="F280" s="29">
        <v>45</v>
      </c>
      <c r="G280" s="29">
        <v>47</v>
      </c>
      <c r="H280" s="27">
        <f t="shared" si="45"/>
        <v>280</v>
      </c>
      <c r="I280" s="52">
        <f t="shared" si="46"/>
        <v>70</v>
      </c>
      <c r="J280" s="29">
        <v>67</v>
      </c>
      <c r="K280" s="29">
        <v>92</v>
      </c>
      <c r="L280" s="29">
        <v>46</v>
      </c>
      <c r="M280" s="29">
        <v>81</v>
      </c>
      <c r="N280" s="27">
        <f t="shared" si="47"/>
        <v>286</v>
      </c>
      <c r="O280" s="27">
        <f t="shared" si="48"/>
        <v>71.5</v>
      </c>
      <c r="P280" s="29">
        <v>65</v>
      </c>
      <c r="Q280" s="29">
        <v>55</v>
      </c>
      <c r="R280" s="29">
        <v>54</v>
      </c>
      <c r="S280" s="29">
        <v>81</v>
      </c>
      <c r="T280" s="27">
        <f t="shared" si="49"/>
        <v>255</v>
      </c>
      <c r="U280" s="27">
        <f t="shared" si="50"/>
        <v>63.75</v>
      </c>
      <c r="V280" s="29">
        <v>43</v>
      </c>
      <c r="W280" s="29">
        <v>68</v>
      </c>
      <c r="X280" s="29">
        <v>70</v>
      </c>
      <c r="Y280" s="29">
        <v>82</v>
      </c>
      <c r="Z280" s="27">
        <f t="shared" si="51"/>
        <v>263</v>
      </c>
      <c r="AA280" s="27">
        <f t="shared" si="52"/>
        <v>65.75</v>
      </c>
      <c r="AB280" s="29">
        <v>58</v>
      </c>
      <c r="AC280" s="29">
        <v>68</v>
      </c>
      <c r="AD280" s="29">
        <v>69</v>
      </c>
      <c r="AE280" s="29">
        <v>50</v>
      </c>
      <c r="AF280" s="27">
        <f t="shared" si="53"/>
        <v>245</v>
      </c>
      <c r="AG280" s="39">
        <f t="shared" si="54"/>
        <v>61.25</v>
      </c>
      <c r="AH280" s="32"/>
      <c r="AI280" s="52">
        <f t="shared" si="44"/>
        <v>67</v>
      </c>
      <c r="AJ280" s="28">
        <f>ROWS($C$4:C280)</f>
        <v>277</v>
      </c>
      <c r="AK280" s="28" t="str">
        <f>IF($AJ$1=Table5[[#This Row],[Column3]],AJ280,"")</f>
        <v/>
      </c>
      <c r="AL280" s="28" t="str">
        <f>IFERROR(SMALL($AK$2:$AK$903,ROWS($AK$4:AK280)),"")</f>
        <v/>
      </c>
    </row>
    <row r="281" spans="1:38" s="28" customFormat="1" ht="14.25">
      <c r="A281" s="36">
        <v>11100647</v>
      </c>
      <c r="B281" s="30" t="s">
        <v>563</v>
      </c>
      <c r="C281" s="31">
        <v>3</v>
      </c>
      <c r="D281" s="29">
        <v>75</v>
      </c>
      <c r="E281" s="29">
        <v>50</v>
      </c>
      <c r="F281" s="29">
        <v>69</v>
      </c>
      <c r="G281" s="29">
        <v>57</v>
      </c>
      <c r="H281" s="27">
        <f t="shared" si="45"/>
        <v>251</v>
      </c>
      <c r="I281" s="52">
        <f t="shared" si="46"/>
        <v>62.75</v>
      </c>
      <c r="J281" s="29">
        <v>40</v>
      </c>
      <c r="K281" s="29">
        <v>99</v>
      </c>
      <c r="L281" s="29">
        <v>54</v>
      </c>
      <c r="M281" s="29">
        <v>86</v>
      </c>
      <c r="N281" s="27">
        <f t="shared" si="47"/>
        <v>279</v>
      </c>
      <c r="O281" s="27">
        <f t="shared" si="48"/>
        <v>69.75</v>
      </c>
      <c r="P281" s="29">
        <v>91</v>
      </c>
      <c r="Q281" s="29">
        <v>97</v>
      </c>
      <c r="R281" s="29">
        <v>82</v>
      </c>
      <c r="S281" s="29">
        <v>49</v>
      </c>
      <c r="T281" s="27">
        <f t="shared" si="49"/>
        <v>319</v>
      </c>
      <c r="U281" s="27">
        <f t="shared" si="50"/>
        <v>79.75</v>
      </c>
      <c r="V281" s="29">
        <v>90</v>
      </c>
      <c r="W281" s="29">
        <v>35</v>
      </c>
      <c r="X281" s="29">
        <v>35</v>
      </c>
      <c r="Y281" s="29">
        <v>82</v>
      </c>
      <c r="Z281" s="27">
        <f t="shared" si="51"/>
        <v>242</v>
      </c>
      <c r="AA281" s="27">
        <f t="shared" si="52"/>
        <v>60.5</v>
      </c>
      <c r="AB281" s="29">
        <v>67</v>
      </c>
      <c r="AC281" s="29">
        <v>45</v>
      </c>
      <c r="AD281" s="29">
        <v>57</v>
      </c>
      <c r="AE281" s="29">
        <v>80</v>
      </c>
      <c r="AF281" s="27">
        <f t="shared" si="53"/>
        <v>249</v>
      </c>
      <c r="AG281" s="39">
        <f t="shared" si="54"/>
        <v>62.25</v>
      </c>
      <c r="AH281" s="32"/>
      <c r="AI281" s="52">
        <f t="shared" si="44"/>
        <v>65.7</v>
      </c>
      <c r="AJ281" s="28">
        <f>ROWS($C$4:C281)</f>
        <v>278</v>
      </c>
      <c r="AK281" s="28" t="str">
        <f>IF($AJ$1=Table5[[#This Row],[Column3]],AJ281,"")</f>
        <v/>
      </c>
      <c r="AL281" s="28" t="str">
        <f>IFERROR(SMALL($AK$2:$AK$903,ROWS($AK$4:AK281)),"")</f>
        <v/>
      </c>
    </row>
    <row r="282" spans="1:38" s="28" customFormat="1" ht="14.25">
      <c r="A282" s="36">
        <v>11108599</v>
      </c>
      <c r="B282" s="30" t="s">
        <v>565</v>
      </c>
      <c r="C282" s="31">
        <v>3</v>
      </c>
      <c r="D282" s="29">
        <v>54</v>
      </c>
      <c r="E282" s="29">
        <v>63</v>
      </c>
      <c r="F282" s="29">
        <v>79</v>
      </c>
      <c r="G282" s="29">
        <v>47</v>
      </c>
      <c r="H282" s="27">
        <f t="shared" si="45"/>
        <v>243</v>
      </c>
      <c r="I282" s="52">
        <f t="shared" si="46"/>
        <v>60.75</v>
      </c>
      <c r="J282" s="29">
        <v>64</v>
      </c>
      <c r="K282" s="29">
        <v>72</v>
      </c>
      <c r="L282" s="29">
        <v>41</v>
      </c>
      <c r="M282" s="29">
        <v>93</v>
      </c>
      <c r="N282" s="27">
        <f t="shared" si="47"/>
        <v>270</v>
      </c>
      <c r="O282" s="27">
        <f t="shared" si="48"/>
        <v>67.5</v>
      </c>
      <c r="P282" s="29">
        <v>75</v>
      </c>
      <c r="Q282" s="29">
        <v>99</v>
      </c>
      <c r="R282" s="29">
        <v>62</v>
      </c>
      <c r="S282" s="29">
        <v>98</v>
      </c>
      <c r="T282" s="27">
        <f t="shared" si="49"/>
        <v>334</v>
      </c>
      <c r="U282" s="27">
        <f t="shared" si="50"/>
        <v>83.5</v>
      </c>
      <c r="V282" s="29">
        <v>60</v>
      </c>
      <c r="W282" s="29">
        <v>89</v>
      </c>
      <c r="X282" s="29">
        <v>74</v>
      </c>
      <c r="Y282" s="29">
        <v>41</v>
      </c>
      <c r="Z282" s="27">
        <f t="shared" si="51"/>
        <v>264</v>
      </c>
      <c r="AA282" s="27">
        <f t="shared" si="52"/>
        <v>66</v>
      </c>
      <c r="AB282" s="29">
        <v>65</v>
      </c>
      <c r="AC282" s="29">
        <v>43</v>
      </c>
      <c r="AD282" s="29">
        <v>42</v>
      </c>
      <c r="AE282" s="29">
        <v>53</v>
      </c>
      <c r="AF282" s="27">
        <f t="shared" si="53"/>
        <v>203</v>
      </c>
      <c r="AG282" s="39">
        <f t="shared" si="54"/>
        <v>50.75</v>
      </c>
      <c r="AH282" s="32"/>
      <c r="AI282" s="52">
        <f t="shared" si="44"/>
        <v>67.95</v>
      </c>
      <c r="AJ282" s="28">
        <f>ROWS($C$4:C282)</f>
        <v>279</v>
      </c>
      <c r="AK282" s="28" t="str">
        <f>IF($AJ$1=Table5[[#This Row],[Column3]],AJ282,"")</f>
        <v/>
      </c>
      <c r="AL282" s="28" t="str">
        <f>IFERROR(SMALL($AK$2:$AK$903,ROWS($AK$4:AK282)),"")</f>
        <v/>
      </c>
    </row>
    <row r="283" spans="1:38" s="28" customFormat="1" ht="14.25">
      <c r="A283" s="36">
        <v>11103426</v>
      </c>
      <c r="B283" s="30" t="s">
        <v>567</v>
      </c>
      <c r="C283" s="31">
        <v>3</v>
      </c>
      <c r="D283" s="29">
        <v>99</v>
      </c>
      <c r="E283" s="29">
        <v>97</v>
      </c>
      <c r="F283" s="29">
        <v>41</v>
      </c>
      <c r="G283" s="29">
        <v>56</v>
      </c>
      <c r="H283" s="27">
        <f t="shared" si="45"/>
        <v>293</v>
      </c>
      <c r="I283" s="52">
        <f t="shared" si="46"/>
        <v>73.25</v>
      </c>
      <c r="J283" s="29">
        <v>68</v>
      </c>
      <c r="K283" s="29">
        <v>40</v>
      </c>
      <c r="L283" s="29">
        <v>78</v>
      </c>
      <c r="M283" s="29">
        <v>42</v>
      </c>
      <c r="N283" s="27">
        <f t="shared" si="47"/>
        <v>228</v>
      </c>
      <c r="O283" s="27">
        <f t="shared" si="48"/>
        <v>57</v>
      </c>
      <c r="P283" s="29">
        <v>91</v>
      </c>
      <c r="Q283" s="29">
        <v>82</v>
      </c>
      <c r="R283" s="29">
        <v>92</v>
      </c>
      <c r="S283" s="29">
        <v>48</v>
      </c>
      <c r="T283" s="27">
        <f t="shared" si="49"/>
        <v>313</v>
      </c>
      <c r="U283" s="27">
        <f t="shared" si="50"/>
        <v>78.25</v>
      </c>
      <c r="V283" s="29">
        <v>53</v>
      </c>
      <c r="W283" s="29">
        <v>46</v>
      </c>
      <c r="X283" s="29">
        <v>78</v>
      </c>
      <c r="Y283" s="29">
        <v>77</v>
      </c>
      <c r="Z283" s="27">
        <f t="shared" si="51"/>
        <v>254</v>
      </c>
      <c r="AA283" s="27">
        <f t="shared" si="52"/>
        <v>63.5</v>
      </c>
      <c r="AB283" s="29">
        <v>66</v>
      </c>
      <c r="AC283" s="29">
        <v>45</v>
      </c>
      <c r="AD283" s="29">
        <v>71</v>
      </c>
      <c r="AE283" s="29">
        <v>89</v>
      </c>
      <c r="AF283" s="27">
        <f t="shared" si="53"/>
        <v>271</v>
      </c>
      <c r="AG283" s="39">
        <f t="shared" si="54"/>
        <v>67.75</v>
      </c>
      <c r="AH283" s="32"/>
      <c r="AI283" s="52">
        <f t="shared" si="44"/>
        <v>61.1</v>
      </c>
      <c r="AJ283" s="28">
        <f>ROWS($C$4:C283)</f>
        <v>280</v>
      </c>
      <c r="AK283" s="28" t="str">
        <f>IF($AJ$1=Table5[[#This Row],[Column3]],AJ283,"")</f>
        <v/>
      </c>
      <c r="AL283" s="28" t="str">
        <f>IFERROR(SMALL($AK$2:$AK$903,ROWS($AK$4:AK283)),"")</f>
        <v/>
      </c>
    </row>
    <row r="284" spans="1:38" s="28" customFormat="1" ht="14.25">
      <c r="A284" s="36">
        <v>11101540</v>
      </c>
      <c r="B284" s="30" t="s">
        <v>569</v>
      </c>
      <c r="C284" s="31">
        <v>4</v>
      </c>
      <c r="D284" s="29">
        <v>64</v>
      </c>
      <c r="E284" s="29">
        <v>62</v>
      </c>
      <c r="F284" s="29">
        <v>75</v>
      </c>
      <c r="G284" s="29">
        <v>42</v>
      </c>
      <c r="H284" s="27">
        <f t="shared" si="45"/>
        <v>243</v>
      </c>
      <c r="I284" s="52">
        <f t="shared" si="46"/>
        <v>60.75</v>
      </c>
      <c r="J284" s="29">
        <v>51</v>
      </c>
      <c r="K284" s="29">
        <v>52</v>
      </c>
      <c r="L284" s="29">
        <v>47</v>
      </c>
      <c r="M284" s="29">
        <v>43</v>
      </c>
      <c r="N284" s="27">
        <f t="shared" si="47"/>
        <v>193</v>
      </c>
      <c r="O284" s="27">
        <f t="shared" si="48"/>
        <v>48.25</v>
      </c>
      <c r="P284" s="29">
        <v>53</v>
      </c>
      <c r="Q284" s="29">
        <v>88</v>
      </c>
      <c r="R284" s="29">
        <v>50</v>
      </c>
      <c r="S284" s="29">
        <v>89</v>
      </c>
      <c r="T284" s="27">
        <f t="shared" si="49"/>
        <v>280</v>
      </c>
      <c r="U284" s="27">
        <f t="shared" si="50"/>
        <v>70</v>
      </c>
      <c r="V284" s="29">
        <v>40</v>
      </c>
      <c r="W284" s="29">
        <v>56</v>
      </c>
      <c r="X284" s="29">
        <v>45</v>
      </c>
      <c r="Y284" s="29">
        <v>60</v>
      </c>
      <c r="Z284" s="27">
        <f t="shared" si="51"/>
        <v>201</v>
      </c>
      <c r="AA284" s="27">
        <f t="shared" si="52"/>
        <v>50.25</v>
      </c>
      <c r="AB284" s="29">
        <v>61</v>
      </c>
      <c r="AC284" s="29">
        <v>71</v>
      </c>
      <c r="AD284" s="29">
        <v>98</v>
      </c>
      <c r="AE284" s="29">
        <v>75</v>
      </c>
      <c r="AF284" s="27">
        <f t="shared" si="53"/>
        <v>305</v>
      </c>
      <c r="AG284" s="39">
        <f t="shared" si="54"/>
        <v>76.25</v>
      </c>
      <c r="AH284" s="32"/>
      <c r="AI284" s="52">
        <f t="shared" si="44"/>
        <v>62.15</v>
      </c>
      <c r="AJ284" s="28">
        <f>ROWS($C$4:C284)</f>
        <v>281</v>
      </c>
      <c r="AK284" s="28" t="str">
        <f>IF($AJ$1=Table5[[#This Row],[Column3]],AJ284,"")</f>
        <v/>
      </c>
      <c r="AL284" s="28" t="str">
        <f>IFERROR(SMALL($AK$2:$AK$903,ROWS($AK$4:AK284)),"")</f>
        <v/>
      </c>
    </row>
    <row r="285" spans="1:38" s="28" customFormat="1" ht="14.25">
      <c r="A285" s="36">
        <v>11101058</v>
      </c>
      <c r="B285" s="30" t="s">
        <v>571</v>
      </c>
      <c r="C285" s="31">
        <v>4</v>
      </c>
      <c r="D285" s="29">
        <v>68</v>
      </c>
      <c r="E285" s="29">
        <v>58</v>
      </c>
      <c r="F285" s="29">
        <v>37</v>
      </c>
      <c r="G285" s="29">
        <v>78</v>
      </c>
      <c r="H285" s="27">
        <f t="shared" si="45"/>
        <v>241</v>
      </c>
      <c r="I285" s="52">
        <f t="shared" si="46"/>
        <v>60.25</v>
      </c>
      <c r="J285" s="29">
        <v>68</v>
      </c>
      <c r="K285" s="29">
        <v>95</v>
      </c>
      <c r="L285" s="29">
        <v>78</v>
      </c>
      <c r="M285" s="29">
        <v>46</v>
      </c>
      <c r="N285" s="27">
        <f t="shared" si="47"/>
        <v>287</v>
      </c>
      <c r="O285" s="27">
        <f t="shared" si="48"/>
        <v>71.75</v>
      </c>
      <c r="P285" s="29">
        <v>67</v>
      </c>
      <c r="Q285" s="29">
        <v>40</v>
      </c>
      <c r="R285" s="29">
        <v>82</v>
      </c>
      <c r="S285" s="29">
        <v>59</v>
      </c>
      <c r="T285" s="27">
        <f t="shared" si="49"/>
        <v>248</v>
      </c>
      <c r="U285" s="27">
        <f t="shared" si="50"/>
        <v>62</v>
      </c>
      <c r="V285" s="29">
        <v>36</v>
      </c>
      <c r="W285" s="29">
        <v>50</v>
      </c>
      <c r="X285" s="29">
        <v>86</v>
      </c>
      <c r="Y285" s="29">
        <v>85</v>
      </c>
      <c r="Z285" s="27">
        <f t="shared" si="51"/>
        <v>257</v>
      </c>
      <c r="AA285" s="27">
        <f t="shared" si="52"/>
        <v>64.25</v>
      </c>
      <c r="AB285" s="29">
        <v>45</v>
      </c>
      <c r="AC285" s="29">
        <v>36</v>
      </c>
      <c r="AD285" s="29">
        <v>78</v>
      </c>
      <c r="AE285" s="29">
        <v>51</v>
      </c>
      <c r="AF285" s="27">
        <f t="shared" si="53"/>
        <v>210</v>
      </c>
      <c r="AG285" s="39">
        <f t="shared" si="54"/>
        <v>52.5</v>
      </c>
      <c r="AH285" s="32"/>
      <c r="AI285" s="52">
        <f t="shared" si="44"/>
        <v>67.849999999999994</v>
      </c>
      <c r="AJ285" s="28">
        <f>ROWS($C$4:C285)</f>
        <v>282</v>
      </c>
      <c r="AK285" s="28" t="str">
        <f>IF($AJ$1=Table5[[#This Row],[Column3]],AJ285,"")</f>
        <v/>
      </c>
      <c r="AL285" s="28" t="str">
        <f>IFERROR(SMALL($AK$2:$AK$903,ROWS($AK$4:AK285)),"")</f>
        <v/>
      </c>
    </row>
    <row r="286" spans="1:38" s="28" customFormat="1" ht="14.25">
      <c r="A286" s="36">
        <v>11108498</v>
      </c>
      <c r="B286" s="30" t="s">
        <v>573</v>
      </c>
      <c r="C286" s="31">
        <v>4</v>
      </c>
      <c r="D286" s="29">
        <v>61</v>
      </c>
      <c r="E286" s="29">
        <v>68</v>
      </c>
      <c r="F286" s="29">
        <v>41</v>
      </c>
      <c r="G286" s="29">
        <v>50</v>
      </c>
      <c r="H286" s="27">
        <f t="shared" si="45"/>
        <v>220</v>
      </c>
      <c r="I286" s="52">
        <f t="shared" si="46"/>
        <v>55</v>
      </c>
      <c r="J286" s="29">
        <v>57</v>
      </c>
      <c r="K286" s="29">
        <v>51</v>
      </c>
      <c r="L286" s="29">
        <v>60</v>
      </c>
      <c r="M286" s="29">
        <v>66</v>
      </c>
      <c r="N286" s="27">
        <f t="shared" si="47"/>
        <v>234</v>
      </c>
      <c r="O286" s="27">
        <f t="shared" si="48"/>
        <v>58.5</v>
      </c>
      <c r="P286" s="29">
        <v>90</v>
      </c>
      <c r="Q286" s="29">
        <v>91</v>
      </c>
      <c r="R286" s="29">
        <v>41</v>
      </c>
      <c r="S286" s="29">
        <v>77</v>
      </c>
      <c r="T286" s="27">
        <f t="shared" si="49"/>
        <v>299</v>
      </c>
      <c r="U286" s="27">
        <f t="shared" si="50"/>
        <v>74.75</v>
      </c>
      <c r="V286" s="29">
        <v>80</v>
      </c>
      <c r="W286" s="29">
        <v>88</v>
      </c>
      <c r="X286" s="29">
        <v>48</v>
      </c>
      <c r="Y286" s="29">
        <v>85</v>
      </c>
      <c r="Z286" s="27">
        <f t="shared" si="51"/>
        <v>301</v>
      </c>
      <c r="AA286" s="27">
        <f t="shared" si="52"/>
        <v>75.25</v>
      </c>
      <c r="AB286" s="29">
        <v>64</v>
      </c>
      <c r="AC286" s="29">
        <v>96</v>
      </c>
      <c r="AD286" s="29">
        <v>98</v>
      </c>
      <c r="AE286" s="29">
        <v>45</v>
      </c>
      <c r="AF286" s="27">
        <f t="shared" si="53"/>
        <v>303</v>
      </c>
      <c r="AG286" s="39">
        <f t="shared" si="54"/>
        <v>75.75</v>
      </c>
      <c r="AH286" s="32"/>
      <c r="AI286" s="52">
        <f t="shared" si="44"/>
        <v>66.75</v>
      </c>
      <c r="AJ286" s="28">
        <f>ROWS($C$4:C286)</f>
        <v>283</v>
      </c>
      <c r="AK286" s="28" t="str">
        <f>IF($AJ$1=Table5[[#This Row],[Column3]],AJ286,"")</f>
        <v/>
      </c>
      <c r="AL286" s="28" t="str">
        <f>IFERROR(SMALL($AK$2:$AK$903,ROWS($AK$4:AK286)),"")</f>
        <v/>
      </c>
    </row>
    <row r="287" spans="1:38" s="28" customFormat="1" ht="14.25">
      <c r="A287" s="36">
        <v>11103713</v>
      </c>
      <c r="B287" s="30" t="s">
        <v>575</v>
      </c>
      <c r="C287" s="31">
        <v>4</v>
      </c>
      <c r="D287" s="29">
        <v>37</v>
      </c>
      <c r="E287" s="29">
        <v>98</v>
      </c>
      <c r="F287" s="29">
        <v>80</v>
      </c>
      <c r="G287" s="29">
        <v>81</v>
      </c>
      <c r="H287" s="27">
        <f t="shared" si="45"/>
        <v>296</v>
      </c>
      <c r="I287" s="52">
        <f t="shared" si="46"/>
        <v>74</v>
      </c>
      <c r="J287" s="29">
        <v>91</v>
      </c>
      <c r="K287" s="29">
        <v>62</v>
      </c>
      <c r="L287" s="29">
        <v>47</v>
      </c>
      <c r="M287" s="29">
        <v>92</v>
      </c>
      <c r="N287" s="27">
        <f t="shared" si="47"/>
        <v>292</v>
      </c>
      <c r="O287" s="27">
        <f t="shared" si="48"/>
        <v>73</v>
      </c>
      <c r="P287" s="29">
        <v>49</v>
      </c>
      <c r="Q287" s="29">
        <v>39</v>
      </c>
      <c r="R287" s="29">
        <v>94</v>
      </c>
      <c r="S287" s="29">
        <v>67</v>
      </c>
      <c r="T287" s="27">
        <f t="shared" si="49"/>
        <v>249</v>
      </c>
      <c r="U287" s="27">
        <f t="shared" si="50"/>
        <v>62.25</v>
      </c>
      <c r="V287" s="29">
        <v>84</v>
      </c>
      <c r="W287" s="29">
        <v>44</v>
      </c>
      <c r="X287" s="29">
        <v>48</v>
      </c>
      <c r="Y287" s="29">
        <v>41</v>
      </c>
      <c r="Z287" s="27">
        <f t="shared" si="51"/>
        <v>217</v>
      </c>
      <c r="AA287" s="27">
        <f t="shared" si="52"/>
        <v>54.25</v>
      </c>
      <c r="AB287" s="29">
        <v>76</v>
      </c>
      <c r="AC287" s="29">
        <v>80</v>
      </c>
      <c r="AD287" s="29">
        <v>67</v>
      </c>
      <c r="AE287" s="29">
        <v>58</v>
      </c>
      <c r="AF287" s="27">
        <f t="shared" si="53"/>
        <v>281</v>
      </c>
      <c r="AG287" s="39">
        <f t="shared" si="54"/>
        <v>70.25</v>
      </c>
      <c r="AH287" s="32"/>
      <c r="AI287" s="52">
        <f t="shared" si="44"/>
        <v>68</v>
      </c>
      <c r="AJ287" s="28">
        <f>ROWS($C$4:C287)</f>
        <v>284</v>
      </c>
      <c r="AK287" s="28" t="str">
        <f>IF($AJ$1=Table5[[#This Row],[Column3]],AJ287,"")</f>
        <v/>
      </c>
      <c r="AL287" s="28" t="str">
        <f>IFERROR(SMALL($AK$2:$AK$903,ROWS($AK$4:AK287)),"")</f>
        <v/>
      </c>
    </row>
    <row r="288" spans="1:38" s="28" customFormat="1" ht="14.25">
      <c r="A288" s="36">
        <v>11106591</v>
      </c>
      <c r="B288" s="30" t="s">
        <v>577</v>
      </c>
      <c r="C288" s="31">
        <v>4</v>
      </c>
      <c r="D288" s="29">
        <v>94</v>
      </c>
      <c r="E288" s="29">
        <v>37</v>
      </c>
      <c r="F288" s="29">
        <v>42</v>
      </c>
      <c r="G288" s="29">
        <v>96</v>
      </c>
      <c r="H288" s="27">
        <f t="shared" si="45"/>
        <v>269</v>
      </c>
      <c r="I288" s="52">
        <f t="shared" si="46"/>
        <v>67.25</v>
      </c>
      <c r="J288" s="29">
        <v>55</v>
      </c>
      <c r="K288" s="29">
        <v>59</v>
      </c>
      <c r="L288" s="29">
        <v>69</v>
      </c>
      <c r="M288" s="29">
        <v>53</v>
      </c>
      <c r="N288" s="27">
        <f t="shared" si="47"/>
        <v>236</v>
      </c>
      <c r="O288" s="27">
        <f t="shared" si="48"/>
        <v>59</v>
      </c>
      <c r="P288" s="29">
        <v>57</v>
      </c>
      <c r="Q288" s="29">
        <v>88</v>
      </c>
      <c r="R288" s="29">
        <v>49</v>
      </c>
      <c r="S288" s="29">
        <v>70</v>
      </c>
      <c r="T288" s="27">
        <f t="shared" si="49"/>
        <v>264</v>
      </c>
      <c r="U288" s="27">
        <f t="shared" si="50"/>
        <v>66</v>
      </c>
      <c r="V288" s="29">
        <v>69</v>
      </c>
      <c r="W288" s="29">
        <v>67</v>
      </c>
      <c r="X288" s="29">
        <v>92</v>
      </c>
      <c r="Y288" s="29">
        <v>86</v>
      </c>
      <c r="Z288" s="27">
        <f t="shared" si="51"/>
        <v>314</v>
      </c>
      <c r="AA288" s="27">
        <f t="shared" si="52"/>
        <v>78.5</v>
      </c>
      <c r="AB288" s="29">
        <v>67</v>
      </c>
      <c r="AC288" s="29">
        <v>40</v>
      </c>
      <c r="AD288" s="29">
        <v>96</v>
      </c>
      <c r="AE288" s="29">
        <v>74</v>
      </c>
      <c r="AF288" s="27">
        <f t="shared" si="53"/>
        <v>277</v>
      </c>
      <c r="AG288" s="39">
        <f t="shared" si="54"/>
        <v>69.25</v>
      </c>
      <c r="AH288" s="32"/>
      <c r="AI288" s="52">
        <f t="shared" si="44"/>
        <v>68.900000000000006</v>
      </c>
      <c r="AJ288" s="28">
        <f>ROWS($C$4:C288)</f>
        <v>285</v>
      </c>
      <c r="AK288" s="28" t="str">
        <f>IF($AJ$1=Table5[[#This Row],[Column3]],AJ288,"")</f>
        <v/>
      </c>
      <c r="AL288" s="28" t="str">
        <f>IFERROR(SMALL($AK$2:$AK$903,ROWS($AK$4:AK288)),"")</f>
        <v/>
      </c>
    </row>
    <row r="289" spans="1:38" s="28" customFormat="1" ht="14.25">
      <c r="A289" s="36">
        <v>11104727</v>
      </c>
      <c r="B289" s="30" t="s">
        <v>579</v>
      </c>
      <c r="C289" s="31">
        <v>4</v>
      </c>
      <c r="D289" s="29">
        <v>59</v>
      </c>
      <c r="E289" s="29">
        <v>87</v>
      </c>
      <c r="F289" s="29">
        <v>45</v>
      </c>
      <c r="G289" s="29">
        <v>68</v>
      </c>
      <c r="H289" s="27">
        <f t="shared" si="45"/>
        <v>259</v>
      </c>
      <c r="I289" s="52">
        <f t="shared" si="46"/>
        <v>64.75</v>
      </c>
      <c r="J289" s="29">
        <v>83</v>
      </c>
      <c r="K289" s="29">
        <v>44</v>
      </c>
      <c r="L289" s="29">
        <v>67</v>
      </c>
      <c r="M289" s="29">
        <v>43</v>
      </c>
      <c r="N289" s="27">
        <f t="shared" si="47"/>
        <v>237</v>
      </c>
      <c r="O289" s="27">
        <f t="shared" si="48"/>
        <v>59.25</v>
      </c>
      <c r="P289" s="29">
        <v>93</v>
      </c>
      <c r="Q289" s="29">
        <v>67</v>
      </c>
      <c r="R289" s="29">
        <v>81</v>
      </c>
      <c r="S289" s="29">
        <v>87</v>
      </c>
      <c r="T289" s="27">
        <f t="shared" si="49"/>
        <v>328</v>
      </c>
      <c r="U289" s="27">
        <f t="shared" si="50"/>
        <v>82</v>
      </c>
      <c r="V289" s="29">
        <v>78</v>
      </c>
      <c r="W289" s="29">
        <v>55</v>
      </c>
      <c r="X289" s="29">
        <v>61</v>
      </c>
      <c r="Y289" s="29">
        <v>49</v>
      </c>
      <c r="Z289" s="27">
        <f t="shared" si="51"/>
        <v>243</v>
      </c>
      <c r="AA289" s="27">
        <f t="shared" si="52"/>
        <v>60.75</v>
      </c>
      <c r="AB289" s="29">
        <v>69</v>
      </c>
      <c r="AC289" s="29">
        <v>95</v>
      </c>
      <c r="AD289" s="29">
        <v>99</v>
      </c>
      <c r="AE289" s="29">
        <v>48</v>
      </c>
      <c r="AF289" s="27">
        <f t="shared" si="53"/>
        <v>311</v>
      </c>
      <c r="AG289" s="39">
        <f t="shared" si="54"/>
        <v>77.75</v>
      </c>
      <c r="AH289" s="32"/>
      <c r="AI289" s="52">
        <f t="shared" si="44"/>
        <v>64.95</v>
      </c>
      <c r="AJ289" s="28">
        <f>ROWS($C$4:C289)</f>
        <v>286</v>
      </c>
      <c r="AK289" s="28" t="str">
        <f>IF($AJ$1=Table5[[#This Row],[Column3]],AJ289,"")</f>
        <v/>
      </c>
      <c r="AL289" s="28" t="str">
        <f>IFERROR(SMALL($AK$2:$AK$903,ROWS($AK$4:AK289)),"")</f>
        <v/>
      </c>
    </row>
    <row r="290" spans="1:38" s="28" customFormat="1" ht="14.25">
      <c r="A290" s="36">
        <v>11105903</v>
      </c>
      <c r="B290" s="30" t="s">
        <v>581</v>
      </c>
      <c r="C290" s="31">
        <v>4</v>
      </c>
      <c r="D290" s="29">
        <v>51</v>
      </c>
      <c r="E290" s="29">
        <v>46</v>
      </c>
      <c r="F290" s="29">
        <v>95</v>
      </c>
      <c r="G290" s="29">
        <v>79</v>
      </c>
      <c r="H290" s="27">
        <f t="shared" si="45"/>
        <v>271</v>
      </c>
      <c r="I290" s="52">
        <f t="shared" si="46"/>
        <v>67.75</v>
      </c>
      <c r="J290" s="29">
        <v>89</v>
      </c>
      <c r="K290" s="29">
        <v>40</v>
      </c>
      <c r="L290" s="29">
        <v>76</v>
      </c>
      <c r="M290" s="29">
        <v>73</v>
      </c>
      <c r="N290" s="27">
        <f t="shared" si="47"/>
        <v>278</v>
      </c>
      <c r="O290" s="27">
        <f t="shared" si="48"/>
        <v>69.5</v>
      </c>
      <c r="P290" s="29">
        <v>60</v>
      </c>
      <c r="Q290" s="29">
        <v>87</v>
      </c>
      <c r="R290" s="29">
        <v>44</v>
      </c>
      <c r="S290" s="29">
        <v>35</v>
      </c>
      <c r="T290" s="27">
        <f t="shared" si="49"/>
        <v>226</v>
      </c>
      <c r="U290" s="27">
        <f t="shared" si="50"/>
        <v>56.5</v>
      </c>
      <c r="V290" s="29">
        <v>80</v>
      </c>
      <c r="W290" s="29">
        <v>73</v>
      </c>
      <c r="X290" s="29">
        <v>71</v>
      </c>
      <c r="Y290" s="29">
        <v>58</v>
      </c>
      <c r="Z290" s="27">
        <f t="shared" si="51"/>
        <v>282</v>
      </c>
      <c r="AA290" s="27">
        <f t="shared" si="52"/>
        <v>70.5</v>
      </c>
      <c r="AB290" s="29">
        <v>37</v>
      </c>
      <c r="AC290" s="29">
        <v>40</v>
      </c>
      <c r="AD290" s="29">
        <v>75</v>
      </c>
      <c r="AE290" s="29">
        <v>90</v>
      </c>
      <c r="AF290" s="27">
        <f t="shared" si="53"/>
        <v>242</v>
      </c>
      <c r="AG290" s="39">
        <f t="shared" si="54"/>
        <v>60.5</v>
      </c>
      <c r="AH290" s="32"/>
      <c r="AI290" s="52">
        <f t="shared" si="44"/>
        <v>71.55</v>
      </c>
      <c r="AJ290" s="28">
        <f>ROWS($C$4:C290)</f>
        <v>287</v>
      </c>
      <c r="AK290" s="28" t="str">
        <f>IF($AJ$1=Table5[[#This Row],[Column3]],AJ290,"")</f>
        <v/>
      </c>
      <c r="AL290" s="28" t="str">
        <f>IFERROR(SMALL($AK$2:$AK$903,ROWS($AK$4:AK290)),"")</f>
        <v/>
      </c>
    </row>
    <row r="291" spans="1:38" s="28" customFormat="1" ht="14.25">
      <c r="A291" s="36">
        <v>11107655</v>
      </c>
      <c r="B291" s="30" t="s">
        <v>583</v>
      </c>
      <c r="C291" s="31">
        <v>4</v>
      </c>
      <c r="D291" s="29">
        <v>97</v>
      </c>
      <c r="E291" s="29">
        <v>97</v>
      </c>
      <c r="F291" s="29">
        <v>95</v>
      </c>
      <c r="G291" s="29">
        <v>84</v>
      </c>
      <c r="H291" s="27">
        <f t="shared" si="45"/>
        <v>373</v>
      </c>
      <c r="I291" s="52">
        <f t="shared" si="46"/>
        <v>93.25</v>
      </c>
      <c r="J291" s="29">
        <v>70</v>
      </c>
      <c r="K291" s="29">
        <v>91</v>
      </c>
      <c r="L291" s="29">
        <v>69</v>
      </c>
      <c r="M291" s="29">
        <v>85</v>
      </c>
      <c r="N291" s="27">
        <f t="shared" si="47"/>
        <v>315</v>
      </c>
      <c r="O291" s="27">
        <f t="shared" si="48"/>
        <v>78.75</v>
      </c>
      <c r="P291" s="29">
        <v>45</v>
      </c>
      <c r="Q291" s="29">
        <v>51</v>
      </c>
      <c r="R291" s="29">
        <v>39</v>
      </c>
      <c r="S291" s="29">
        <v>92</v>
      </c>
      <c r="T291" s="27">
        <f t="shared" si="49"/>
        <v>227</v>
      </c>
      <c r="U291" s="27">
        <f t="shared" si="50"/>
        <v>56.75</v>
      </c>
      <c r="V291" s="29">
        <v>44</v>
      </c>
      <c r="W291" s="29">
        <v>41</v>
      </c>
      <c r="X291" s="29">
        <v>69</v>
      </c>
      <c r="Y291" s="29">
        <v>46</v>
      </c>
      <c r="Z291" s="27">
        <f t="shared" si="51"/>
        <v>200</v>
      </c>
      <c r="AA291" s="27">
        <f t="shared" si="52"/>
        <v>50</v>
      </c>
      <c r="AB291" s="29">
        <v>98</v>
      </c>
      <c r="AC291" s="29">
        <v>82</v>
      </c>
      <c r="AD291" s="29">
        <v>67</v>
      </c>
      <c r="AE291" s="29">
        <v>69</v>
      </c>
      <c r="AF291" s="27">
        <f t="shared" si="53"/>
        <v>316</v>
      </c>
      <c r="AG291" s="39">
        <f t="shared" si="54"/>
        <v>79</v>
      </c>
      <c r="AH291" s="32"/>
      <c r="AI291" s="52">
        <f t="shared" si="44"/>
        <v>73.2</v>
      </c>
      <c r="AJ291" s="28">
        <f>ROWS($C$4:C291)</f>
        <v>288</v>
      </c>
      <c r="AK291" s="28" t="str">
        <f>IF($AJ$1=Table5[[#This Row],[Column3]],AJ291,"")</f>
        <v/>
      </c>
      <c r="AL291" s="28" t="str">
        <f>IFERROR(SMALL($AK$2:$AK$903,ROWS($AK$4:AK291)),"")</f>
        <v/>
      </c>
    </row>
    <row r="292" spans="1:38" s="28" customFormat="1" ht="28.5">
      <c r="A292" s="36">
        <v>11101195</v>
      </c>
      <c r="B292" s="30" t="s">
        <v>585</v>
      </c>
      <c r="C292" s="31">
        <v>4</v>
      </c>
      <c r="D292" s="29">
        <v>37</v>
      </c>
      <c r="E292" s="29">
        <v>98</v>
      </c>
      <c r="F292" s="29">
        <v>94</v>
      </c>
      <c r="G292" s="29">
        <v>85</v>
      </c>
      <c r="H292" s="27">
        <f t="shared" si="45"/>
        <v>314</v>
      </c>
      <c r="I292" s="52">
        <f t="shared" si="46"/>
        <v>78.5</v>
      </c>
      <c r="J292" s="29">
        <v>62</v>
      </c>
      <c r="K292" s="29">
        <v>85</v>
      </c>
      <c r="L292" s="29">
        <v>64</v>
      </c>
      <c r="M292" s="29">
        <v>79</v>
      </c>
      <c r="N292" s="27">
        <f t="shared" si="47"/>
        <v>290</v>
      </c>
      <c r="O292" s="27">
        <f t="shared" si="48"/>
        <v>72.5</v>
      </c>
      <c r="P292" s="29">
        <v>74</v>
      </c>
      <c r="Q292" s="29">
        <v>87</v>
      </c>
      <c r="R292" s="29">
        <v>74</v>
      </c>
      <c r="S292" s="29">
        <v>92</v>
      </c>
      <c r="T292" s="27">
        <f t="shared" si="49"/>
        <v>327</v>
      </c>
      <c r="U292" s="27">
        <f t="shared" si="50"/>
        <v>81.75</v>
      </c>
      <c r="V292" s="29">
        <v>35</v>
      </c>
      <c r="W292" s="29">
        <v>61</v>
      </c>
      <c r="X292" s="29">
        <v>48</v>
      </c>
      <c r="Y292" s="29">
        <v>63</v>
      </c>
      <c r="Z292" s="27">
        <f t="shared" si="51"/>
        <v>207</v>
      </c>
      <c r="AA292" s="27">
        <f t="shared" si="52"/>
        <v>51.75</v>
      </c>
      <c r="AB292" s="29">
        <v>99</v>
      </c>
      <c r="AC292" s="29">
        <v>76</v>
      </c>
      <c r="AD292" s="29">
        <v>52</v>
      </c>
      <c r="AE292" s="29">
        <v>99</v>
      </c>
      <c r="AF292" s="27">
        <f t="shared" si="53"/>
        <v>326</v>
      </c>
      <c r="AG292" s="39">
        <f t="shared" si="54"/>
        <v>81.5</v>
      </c>
      <c r="AH292" s="32"/>
      <c r="AI292" s="52">
        <f t="shared" si="44"/>
        <v>64.400000000000006</v>
      </c>
      <c r="AJ292" s="28">
        <f>ROWS($C$4:C292)</f>
        <v>289</v>
      </c>
      <c r="AK292" s="28" t="str">
        <f>IF($AJ$1=Table5[[#This Row],[Column3]],AJ292,"")</f>
        <v/>
      </c>
      <c r="AL292" s="28" t="str">
        <f>IFERROR(SMALL($AK$2:$AK$903,ROWS($AK$4:AK292)),"")</f>
        <v/>
      </c>
    </row>
    <row r="293" spans="1:38" s="28" customFormat="1" ht="14.25">
      <c r="A293" s="36">
        <v>11100279</v>
      </c>
      <c r="B293" s="30" t="s">
        <v>587</v>
      </c>
      <c r="C293" s="31">
        <v>4</v>
      </c>
      <c r="D293" s="29">
        <v>71</v>
      </c>
      <c r="E293" s="29">
        <v>58</v>
      </c>
      <c r="F293" s="29">
        <v>57</v>
      </c>
      <c r="G293" s="29">
        <v>37</v>
      </c>
      <c r="H293" s="27">
        <f t="shared" si="45"/>
        <v>223</v>
      </c>
      <c r="I293" s="52">
        <f t="shared" si="46"/>
        <v>55.75</v>
      </c>
      <c r="J293" s="29">
        <v>47</v>
      </c>
      <c r="K293" s="29">
        <v>38</v>
      </c>
      <c r="L293" s="29">
        <v>72</v>
      </c>
      <c r="M293" s="29">
        <v>43</v>
      </c>
      <c r="N293" s="27">
        <f t="shared" si="47"/>
        <v>200</v>
      </c>
      <c r="O293" s="27">
        <f t="shared" si="48"/>
        <v>50</v>
      </c>
      <c r="P293" s="29">
        <v>47</v>
      </c>
      <c r="Q293" s="29">
        <v>74</v>
      </c>
      <c r="R293" s="29">
        <v>88</v>
      </c>
      <c r="S293" s="29">
        <v>82</v>
      </c>
      <c r="T293" s="27">
        <f t="shared" si="49"/>
        <v>291</v>
      </c>
      <c r="U293" s="27">
        <f t="shared" si="50"/>
        <v>72.75</v>
      </c>
      <c r="V293" s="29">
        <v>82</v>
      </c>
      <c r="W293" s="29">
        <v>73</v>
      </c>
      <c r="X293" s="29">
        <v>60</v>
      </c>
      <c r="Y293" s="29">
        <v>87</v>
      </c>
      <c r="Z293" s="27">
        <f t="shared" si="51"/>
        <v>302</v>
      </c>
      <c r="AA293" s="27">
        <f t="shared" si="52"/>
        <v>75.5</v>
      </c>
      <c r="AB293" s="29">
        <v>66</v>
      </c>
      <c r="AC293" s="29">
        <v>99</v>
      </c>
      <c r="AD293" s="29">
        <v>51</v>
      </c>
      <c r="AE293" s="29">
        <v>56</v>
      </c>
      <c r="AF293" s="27">
        <f t="shared" si="53"/>
        <v>272</v>
      </c>
      <c r="AG293" s="39">
        <f t="shared" si="54"/>
        <v>68</v>
      </c>
      <c r="AH293" s="32"/>
      <c r="AI293" s="52">
        <f t="shared" si="44"/>
        <v>65.349999999999994</v>
      </c>
      <c r="AJ293" s="28">
        <f>ROWS($C$4:C293)</f>
        <v>290</v>
      </c>
      <c r="AK293" s="28" t="str">
        <f>IF($AJ$1=Table5[[#This Row],[Column3]],AJ293,"")</f>
        <v/>
      </c>
      <c r="AL293" s="28" t="str">
        <f>IFERROR(SMALL($AK$2:$AK$903,ROWS($AK$4:AK293)),"")</f>
        <v/>
      </c>
    </row>
    <row r="294" spans="1:38" s="28" customFormat="1" ht="14.25">
      <c r="A294" s="36">
        <v>11100682</v>
      </c>
      <c r="B294" s="30" t="s">
        <v>589</v>
      </c>
      <c r="C294" s="31">
        <v>4</v>
      </c>
      <c r="D294" s="29">
        <v>46</v>
      </c>
      <c r="E294" s="29">
        <v>52</v>
      </c>
      <c r="F294" s="29">
        <v>67</v>
      </c>
      <c r="G294" s="29">
        <v>62</v>
      </c>
      <c r="H294" s="27">
        <f t="shared" si="45"/>
        <v>227</v>
      </c>
      <c r="I294" s="52">
        <f t="shared" si="46"/>
        <v>56.75</v>
      </c>
      <c r="J294" s="29">
        <v>79</v>
      </c>
      <c r="K294" s="29">
        <v>58</v>
      </c>
      <c r="L294" s="29">
        <v>66</v>
      </c>
      <c r="M294" s="29">
        <v>86</v>
      </c>
      <c r="N294" s="27">
        <f t="shared" si="47"/>
        <v>289</v>
      </c>
      <c r="O294" s="27">
        <f t="shared" si="48"/>
        <v>72.25</v>
      </c>
      <c r="P294" s="29">
        <v>43</v>
      </c>
      <c r="Q294" s="29">
        <v>76</v>
      </c>
      <c r="R294" s="29">
        <v>81</v>
      </c>
      <c r="S294" s="29">
        <v>63</v>
      </c>
      <c r="T294" s="27">
        <f t="shared" si="49"/>
        <v>263</v>
      </c>
      <c r="U294" s="27">
        <f t="shared" si="50"/>
        <v>65.75</v>
      </c>
      <c r="V294" s="29">
        <v>38</v>
      </c>
      <c r="W294" s="29">
        <v>93</v>
      </c>
      <c r="X294" s="29">
        <v>81</v>
      </c>
      <c r="Y294" s="29">
        <v>45</v>
      </c>
      <c r="Z294" s="27">
        <f t="shared" si="51"/>
        <v>257</v>
      </c>
      <c r="AA294" s="27">
        <f t="shared" si="52"/>
        <v>64.25</v>
      </c>
      <c r="AB294" s="29">
        <v>41</v>
      </c>
      <c r="AC294" s="29">
        <v>85</v>
      </c>
      <c r="AD294" s="29">
        <v>81</v>
      </c>
      <c r="AE294" s="29">
        <v>64</v>
      </c>
      <c r="AF294" s="27">
        <f t="shared" si="53"/>
        <v>271</v>
      </c>
      <c r="AG294" s="39">
        <f t="shared" si="54"/>
        <v>67.75</v>
      </c>
      <c r="AH294" s="32"/>
      <c r="AI294" s="52">
        <f t="shared" si="44"/>
        <v>68.150000000000006</v>
      </c>
      <c r="AJ294" s="28">
        <f>ROWS($C$4:C294)</f>
        <v>291</v>
      </c>
      <c r="AK294" s="28" t="str">
        <f>IF($AJ$1=Table5[[#This Row],[Column3]],AJ294,"")</f>
        <v/>
      </c>
      <c r="AL294" s="28" t="str">
        <f>IFERROR(SMALL($AK$2:$AK$903,ROWS($AK$4:AK294)),"")</f>
        <v/>
      </c>
    </row>
    <row r="295" spans="1:38" s="28" customFormat="1" ht="14.25">
      <c r="A295" s="36">
        <v>11101630</v>
      </c>
      <c r="B295" s="30" t="s">
        <v>591</v>
      </c>
      <c r="C295" s="31">
        <v>4</v>
      </c>
      <c r="D295" s="29">
        <v>88</v>
      </c>
      <c r="E295" s="29">
        <v>71</v>
      </c>
      <c r="F295" s="29">
        <v>94</v>
      </c>
      <c r="G295" s="29">
        <v>69</v>
      </c>
      <c r="H295" s="27">
        <f t="shared" si="45"/>
        <v>322</v>
      </c>
      <c r="I295" s="52">
        <f t="shared" si="46"/>
        <v>80.5</v>
      </c>
      <c r="J295" s="29">
        <v>72</v>
      </c>
      <c r="K295" s="29">
        <v>43</v>
      </c>
      <c r="L295" s="29">
        <v>87</v>
      </c>
      <c r="M295" s="29">
        <v>57</v>
      </c>
      <c r="N295" s="27">
        <f t="shared" si="47"/>
        <v>259</v>
      </c>
      <c r="O295" s="27">
        <f t="shared" si="48"/>
        <v>64.75</v>
      </c>
      <c r="P295" s="29">
        <v>72</v>
      </c>
      <c r="Q295" s="29">
        <v>97</v>
      </c>
      <c r="R295" s="29">
        <v>36</v>
      </c>
      <c r="S295" s="29">
        <v>95</v>
      </c>
      <c r="T295" s="27">
        <f t="shared" si="49"/>
        <v>300</v>
      </c>
      <c r="U295" s="27">
        <f t="shared" si="50"/>
        <v>75</v>
      </c>
      <c r="V295" s="29">
        <v>43</v>
      </c>
      <c r="W295" s="29">
        <v>93</v>
      </c>
      <c r="X295" s="29">
        <v>54</v>
      </c>
      <c r="Y295" s="29">
        <v>51</v>
      </c>
      <c r="Z295" s="27">
        <f t="shared" si="51"/>
        <v>241</v>
      </c>
      <c r="AA295" s="27">
        <f t="shared" si="52"/>
        <v>60.25</v>
      </c>
      <c r="AB295" s="29">
        <v>87</v>
      </c>
      <c r="AC295" s="29">
        <v>36</v>
      </c>
      <c r="AD295" s="29">
        <v>60</v>
      </c>
      <c r="AE295" s="29">
        <v>58</v>
      </c>
      <c r="AF295" s="27">
        <f t="shared" si="53"/>
        <v>241</v>
      </c>
      <c r="AG295" s="39">
        <f t="shared" si="54"/>
        <v>60.25</v>
      </c>
      <c r="AH295" s="32"/>
      <c r="AI295" s="52">
        <f t="shared" si="44"/>
        <v>69.2</v>
      </c>
      <c r="AJ295" s="28">
        <f>ROWS($C$4:C295)</f>
        <v>292</v>
      </c>
      <c r="AK295" s="28" t="str">
        <f>IF($AJ$1=Table5[[#This Row],[Column3]],AJ295,"")</f>
        <v/>
      </c>
      <c r="AL295" s="28" t="str">
        <f>IFERROR(SMALL($AK$2:$AK$903,ROWS($AK$4:AK295)),"")</f>
        <v/>
      </c>
    </row>
    <row r="296" spans="1:38" s="28" customFormat="1" ht="14.25">
      <c r="A296" s="36">
        <v>11103693</v>
      </c>
      <c r="B296" s="30" t="s">
        <v>593</v>
      </c>
      <c r="C296" s="31">
        <v>4</v>
      </c>
      <c r="D296" s="29">
        <v>57</v>
      </c>
      <c r="E296" s="29">
        <v>90</v>
      </c>
      <c r="F296" s="29">
        <v>65</v>
      </c>
      <c r="G296" s="29">
        <v>52</v>
      </c>
      <c r="H296" s="27">
        <f t="shared" si="45"/>
        <v>264</v>
      </c>
      <c r="I296" s="52">
        <f t="shared" si="46"/>
        <v>66</v>
      </c>
      <c r="J296" s="29">
        <v>69</v>
      </c>
      <c r="K296" s="29">
        <v>99</v>
      </c>
      <c r="L296" s="29">
        <v>79</v>
      </c>
      <c r="M296" s="29">
        <v>92</v>
      </c>
      <c r="N296" s="27">
        <f t="shared" si="47"/>
        <v>339</v>
      </c>
      <c r="O296" s="27">
        <f t="shared" si="48"/>
        <v>84.75</v>
      </c>
      <c r="P296" s="29">
        <v>54</v>
      </c>
      <c r="Q296" s="29">
        <v>51</v>
      </c>
      <c r="R296" s="29">
        <v>55</v>
      </c>
      <c r="S296" s="29">
        <v>79</v>
      </c>
      <c r="T296" s="27">
        <f t="shared" si="49"/>
        <v>239</v>
      </c>
      <c r="U296" s="27">
        <f t="shared" si="50"/>
        <v>59.75</v>
      </c>
      <c r="V296" s="29">
        <v>72</v>
      </c>
      <c r="W296" s="29">
        <v>44</v>
      </c>
      <c r="X296" s="29">
        <v>81</v>
      </c>
      <c r="Y296" s="29">
        <v>38</v>
      </c>
      <c r="Z296" s="27">
        <f t="shared" si="51"/>
        <v>235</v>
      </c>
      <c r="AA296" s="27">
        <f t="shared" si="52"/>
        <v>58.75</v>
      </c>
      <c r="AB296" s="29">
        <v>77</v>
      </c>
      <c r="AC296" s="29">
        <v>85</v>
      </c>
      <c r="AD296" s="29">
        <v>67</v>
      </c>
      <c r="AE296" s="29">
        <v>78</v>
      </c>
      <c r="AF296" s="27">
        <f t="shared" si="53"/>
        <v>307</v>
      </c>
      <c r="AG296" s="39">
        <f t="shared" si="54"/>
        <v>76.75</v>
      </c>
      <c r="AH296" s="32"/>
      <c r="AI296" s="52">
        <f t="shared" si="44"/>
        <v>68.45</v>
      </c>
      <c r="AJ296" s="28">
        <f>ROWS($C$4:C296)</f>
        <v>293</v>
      </c>
      <c r="AK296" s="28" t="str">
        <f>IF($AJ$1=Table5[[#This Row],[Column3]],AJ296,"")</f>
        <v/>
      </c>
      <c r="AL296" s="28" t="str">
        <f>IFERROR(SMALL($AK$2:$AK$903,ROWS($AK$4:AK296)),"")</f>
        <v/>
      </c>
    </row>
    <row r="297" spans="1:38" s="28" customFormat="1" ht="14.25">
      <c r="A297" s="36">
        <v>11109662</v>
      </c>
      <c r="B297" s="30" t="s">
        <v>595</v>
      </c>
      <c r="C297" s="31">
        <v>4</v>
      </c>
      <c r="D297" s="29">
        <v>99</v>
      </c>
      <c r="E297" s="29">
        <v>95</v>
      </c>
      <c r="F297" s="29">
        <v>64</v>
      </c>
      <c r="G297" s="29">
        <v>49</v>
      </c>
      <c r="H297" s="27">
        <f t="shared" si="45"/>
        <v>307</v>
      </c>
      <c r="I297" s="52">
        <f t="shared" si="46"/>
        <v>76.75</v>
      </c>
      <c r="J297" s="29">
        <v>59</v>
      </c>
      <c r="K297" s="29">
        <v>85</v>
      </c>
      <c r="L297" s="29">
        <v>40</v>
      </c>
      <c r="M297" s="29">
        <v>98</v>
      </c>
      <c r="N297" s="27">
        <f t="shared" si="47"/>
        <v>282</v>
      </c>
      <c r="O297" s="27">
        <f t="shared" si="48"/>
        <v>70.5</v>
      </c>
      <c r="P297" s="29">
        <v>45</v>
      </c>
      <c r="Q297" s="29">
        <v>73</v>
      </c>
      <c r="R297" s="29">
        <v>67</v>
      </c>
      <c r="S297" s="29">
        <v>89</v>
      </c>
      <c r="T297" s="27">
        <f t="shared" si="49"/>
        <v>274</v>
      </c>
      <c r="U297" s="27">
        <f t="shared" si="50"/>
        <v>68.5</v>
      </c>
      <c r="V297" s="29">
        <v>54</v>
      </c>
      <c r="W297" s="29">
        <v>92</v>
      </c>
      <c r="X297" s="29">
        <v>56</v>
      </c>
      <c r="Y297" s="29">
        <v>63</v>
      </c>
      <c r="Z297" s="27">
        <f t="shared" si="51"/>
        <v>265</v>
      </c>
      <c r="AA297" s="27">
        <f t="shared" si="52"/>
        <v>66.25</v>
      </c>
      <c r="AB297" s="29">
        <v>80</v>
      </c>
      <c r="AC297" s="29">
        <v>36</v>
      </c>
      <c r="AD297" s="29">
        <v>64</v>
      </c>
      <c r="AE297" s="29">
        <v>61</v>
      </c>
      <c r="AF297" s="27">
        <f t="shared" si="53"/>
        <v>241</v>
      </c>
      <c r="AG297" s="39">
        <f t="shared" si="54"/>
        <v>60.25</v>
      </c>
      <c r="AH297" s="32"/>
      <c r="AI297" s="52">
        <f t="shared" si="44"/>
        <v>74.650000000000006</v>
      </c>
      <c r="AJ297" s="28">
        <f>ROWS($C$4:C297)</f>
        <v>294</v>
      </c>
      <c r="AK297" s="28" t="str">
        <f>IF($AJ$1=Table5[[#This Row],[Column3]],AJ297,"")</f>
        <v/>
      </c>
      <c r="AL297" s="28" t="str">
        <f>IFERROR(SMALL($AK$2:$AK$903,ROWS($AK$4:AK297)),"")</f>
        <v/>
      </c>
    </row>
    <row r="298" spans="1:38" s="28" customFormat="1" ht="14.25">
      <c r="A298" s="36">
        <v>11100138</v>
      </c>
      <c r="B298" s="30" t="s">
        <v>597</v>
      </c>
      <c r="C298" s="31">
        <v>4</v>
      </c>
      <c r="D298" s="29">
        <v>79</v>
      </c>
      <c r="E298" s="29">
        <v>72</v>
      </c>
      <c r="F298" s="29">
        <v>36</v>
      </c>
      <c r="G298" s="29">
        <v>84</v>
      </c>
      <c r="H298" s="27">
        <f t="shared" si="45"/>
        <v>271</v>
      </c>
      <c r="I298" s="52">
        <f t="shared" si="46"/>
        <v>67.75</v>
      </c>
      <c r="J298" s="29">
        <v>79</v>
      </c>
      <c r="K298" s="29">
        <v>72</v>
      </c>
      <c r="L298" s="29">
        <v>99</v>
      </c>
      <c r="M298" s="29">
        <v>74</v>
      </c>
      <c r="N298" s="27">
        <f t="shared" si="47"/>
        <v>324</v>
      </c>
      <c r="O298" s="27">
        <f t="shared" si="48"/>
        <v>81</v>
      </c>
      <c r="P298" s="29">
        <v>89</v>
      </c>
      <c r="Q298" s="29">
        <v>47</v>
      </c>
      <c r="R298" s="29">
        <v>73</v>
      </c>
      <c r="S298" s="29">
        <v>99</v>
      </c>
      <c r="T298" s="27">
        <f t="shared" si="49"/>
        <v>308</v>
      </c>
      <c r="U298" s="27">
        <f t="shared" si="50"/>
        <v>77</v>
      </c>
      <c r="V298" s="29">
        <v>79</v>
      </c>
      <c r="W298" s="29">
        <v>83</v>
      </c>
      <c r="X298" s="29">
        <v>44</v>
      </c>
      <c r="Y298" s="29">
        <v>86</v>
      </c>
      <c r="Z298" s="27">
        <f t="shared" si="51"/>
        <v>292</v>
      </c>
      <c r="AA298" s="27">
        <f t="shared" si="52"/>
        <v>73</v>
      </c>
      <c r="AB298" s="29">
        <v>87</v>
      </c>
      <c r="AC298" s="29">
        <v>41</v>
      </c>
      <c r="AD298" s="29">
        <v>96</v>
      </c>
      <c r="AE298" s="29">
        <v>74</v>
      </c>
      <c r="AF298" s="27">
        <f t="shared" si="53"/>
        <v>298</v>
      </c>
      <c r="AG298" s="39">
        <f t="shared" si="54"/>
        <v>74.5</v>
      </c>
      <c r="AH298" s="32"/>
      <c r="AI298" s="52">
        <f t="shared" si="44"/>
        <v>65.3</v>
      </c>
      <c r="AJ298" s="28">
        <f>ROWS($C$4:C298)</f>
        <v>295</v>
      </c>
      <c r="AK298" s="28" t="str">
        <f>IF($AJ$1=Table5[[#This Row],[Column3]],AJ298,"")</f>
        <v/>
      </c>
      <c r="AL298" s="28" t="str">
        <f>IFERROR(SMALL($AK$2:$AK$903,ROWS($AK$4:AK298)),"")</f>
        <v/>
      </c>
    </row>
    <row r="299" spans="1:38" s="28" customFormat="1" ht="28.5">
      <c r="A299" s="36">
        <v>11104790</v>
      </c>
      <c r="B299" s="30" t="s">
        <v>599</v>
      </c>
      <c r="C299" s="31">
        <v>4</v>
      </c>
      <c r="D299" s="29">
        <v>80</v>
      </c>
      <c r="E299" s="29">
        <v>43</v>
      </c>
      <c r="F299" s="29">
        <v>41</v>
      </c>
      <c r="G299" s="29">
        <v>84</v>
      </c>
      <c r="H299" s="27">
        <f t="shared" si="45"/>
        <v>248</v>
      </c>
      <c r="I299" s="52">
        <f t="shared" si="46"/>
        <v>62</v>
      </c>
      <c r="J299" s="29">
        <v>97</v>
      </c>
      <c r="K299" s="29">
        <v>49</v>
      </c>
      <c r="L299" s="29">
        <v>53</v>
      </c>
      <c r="M299" s="29">
        <v>75</v>
      </c>
      <c r="N299" s="27">
        <f t="shared" si="47"/>
        <v>274</v>
      </c>
      <c r="O299" s="27">
        <f t="shared" si="48"/>
        <v>68.5</v>
      </c>
      <c r="P299" s="29">
        <v>39</v>
      </c>
      <c r="Q299" s="29">
        <v>50</v>
      </c>
      <c r="R299" s="29">
        <v>81</v>
      </c>
      <c r="S299" s="29">
        <v>69</v>
      </c>
      <c r="T299" s="27">
        <f t="shared" si="49"/>
        <v>239</v>
      </c>
      <c r="U299" s="27">
        <f t="shared" si="50"/>
        <v>59.75</v>
      </c>
      <c r="V299" s="29">
        <v>85</v>
      </c>
      <c r="W299" s="29">
        <v>62</v>
      </c>
      <c r="X299" s="29">
        <v>58</v>
      </c>
      <c r="Y299" s="29">
        <v>87</v>
      </c>
      <c r="Z299" s="27">
        <f t="shared" si="51"/>
        <v>292</v>
      </c>
      <c r="AA299" s="27">
        <f t="shared" si="52"/>
        <v>73</v>
      </c>
      <c r="AB299" s="29">
        <v>90</v>
      </c>
      <c r="AC299" s="29">
        <v>57</v>
      </c>
      <c r="AD299" s="29">
        <v>71</v>
      </c>
      <c r="AE299" s="29">
        <v>35</v>
      </c>
      <c r="AF299" s="27">
        <f t="shared" si="53"/>
        <v>253</v>
      </c>
      <c r="AG299" s="39">
        <f t="shared" si="54"/>
        <v>63.25</v>
      </c>
      <c r="AH299" s="32"/>
      <c r="AI299" s="52">
        <f t="shared" si="44"/>
        <v>59.25</v>
      </c>
      <c r="AJ299" s="28">
        <f>ROWS($C$4:C299)</f>
        <v>296</v>
      </c>
      <c r="AK299" s="28" t="str">
        <f>IF($AJ$1=Table5[[#This Row],[Column3]],AJ299,"")</f>
        <v/>
      </c>
      <c r="AL299" s="28" t="str">
        <f>IFERROR(SMALL($AK$2:$AK$903,ROWS($AK$4:AK299)),"")</f>
        <v/>
      </c>
    </row>
    <row r="300" spans="1:38" s="28" customFormat="1" ht="14.25">
      <c r="A300" s="36">
        <v>11109288</v>
      </c>
      <c r="B300" s="30" t="s">
        <v>601</v>
      </c>
      <c r="C300" s="31">
        <v>4</v>
      </c>
      <c r="D300" s="29">
        <v>81</v>
      </c>
      <c r="E300" s="29">
        <v>66</v>
      </c>
      <c r="F300" s="29">
        <v>93</v>
      </c>
      <c r="G300" s="29">
        <v>40</v>
      </c>
      <c r="H300" s="27">
        <f t="shared" si="45"/>
        <v>280</v>
      </c>
      <c r="I300" s="52">
        <f t="shared" si="46"/>
        <v>70</v>
      </c>
      <c r="J300" s="29">
        <v>69</v>
      </c>
      <c r="K300" s="29">
        <v>69</v>
      </c>
      <c r="L300" s="29">
        <v>54</v>
      </c>
      <c r="M300" s="29">
        <v>40</v>
      </c>
      <c r="N300" s="27">
        <f t="shared" si="47"/>
        <v>232</v>
      </c>
      <c r="O300" s="27">
        <f t="shared" si="48"/>
        <v>58</v>
      </c>
      <c r="P300" s="29">
        <v>64</v>
      </c>
      <c r="Q300" s="29">
        <v>36</v>
      </c>
      <c r="R300" s="29">
        <v>54</v>
      </c>
      <c r="S300" s="29">
        <v>59</v>
      </c>
      <c r="T300" s="27">
        <f t="shared" si="49"/>
        <v>213</v>
      </c>
      <c r="U300" s="27">
        <f t="shared" si="50"/>
        <v>53.25</v>
      </c>
      <c r="V300" s="29">
        <v>39</v>
      </c>
      <c r="W300" s="29">
        <v>39</v>
      </c>
      <c r="X300" s="29">
        <v>77</v>
      </c>
      <c r="Y300" s="29">
        <v>35</v>
      </c>
      <c r="Z300" s="27">
        <f t="shared" si="51"/>
        <v>190</v>
      </c>
      <c r="AA300" s="27">
        <f t="shared" si="52"/>
        <v>47.5</v>
      </c>
      <c r="AB300" s="29">
        <v>76</v>
      </c>
      <c r="AC300" s="29">
        <v>94</v>
      </c>
      <c r="AD300" s="29">
        <v>36</v>
      </c>
      <c r="AE300" s="29">
        <v>64</v>
      </c>
      <c r="AF300" s="27">
        <f t="shared" si="53"/>
        <v>270</v>
      </c>
      <c r="AG300" s="39">
        <f t="shared" si="54"/>
        <v>67.5</v>
      </c>
      <c r="AH300" s="32"/>
      <c r="AI300" s="52">
        <f t="shared" si="44"/>
        <v>63.6</v>
      </c>
      <c r="AJ300" s="28">
        <f>ROWS($C$4:C300)</f>
        <v>297</v>
      </c>
      <c r="AK300" s="28" t="str">
        <f>IF($AJ$1=Table5[[#This Row],[Column3]],AJ300,"")</f>
        <v/>
      </c>
      <c r="AL300" s="28" t="str">
        <f>IFERROR(SMALL($AK$2:$AK$903,ROWS($AK$4:AK300)),"")</f>
        <v/>
      </c>
    </row>
    <row r="301" spans="1:38" s="28" customFormat="1" ht="14.25">
      <c r="A301" s="36">
        <v>11103451</v>
      </c>
      <c r="B301" s="30" t="s">
        <v>603</v>
      </c>
      <c r="C301" s="31">
        <v>4</v>
      </c>
      <c r="D301" s="29">
        <v>39</v>
      </c>
      <c r="E301" s="29">
        <v>35</v>
      </c>
      <c r="F301" s="29">
        <v>94</v>
      </c>
      <c r="G301" s="29">
        <v>42</v>
      </c>
      <c r="H301" s="27">
        <f t="shared" si="45"/>
        <v>210</v>
      </c>
      <c r="I301" s="52">
        <f t="shared" si="46"/>
        <v>52.5</v>
      </c>
      <c r="J301" s="29">
        <v>67</v>
      </c>
      <c r="K301" s="29">
        <v>76</v>
      </c>
      <c r="L301" s="29">
        <v>63</v>
      </c>
      <c r="M301" s="29">
        <v>40</v>
      </c>
      <c r="N301" s="27">
        <f t="shared" si="47"/>
        <v>246</v>
      </c>
      <c r="O301" s="27">
        <f t="shared" si="48"/>
        <v>61.5</v>
      </c>
      <c r="P301" s="29">
        <v>48</v>
      </c>
      <c r="Q301" s="29">
        <v>79</v>
      </c>
      <c r="R301" s="29">
        <v>40</v>
      </c>
      <c r="S301" s="29">
        <v>66</v>
      </c>
      <c r="T301" s="27">
        <f t="shared" si="49"/>
        <v>233</v>
      </c>
      <c r="U301" s="27">
        <f t="shared" si="50"/>
        <v>58.25</v>
      </c>
      <c r="V301" s="29">
        <v>67</v>
      </c>
      <c r="W301" s="29">
        <v>45</v>
      </c>
      <c r="X301" s="29">
        <v>80</v>
      </c>
      <c r="Y301" s="29">
        <v>82</v>
      </c>
      <c r="Z301" s="27">
        <f t="shared" si="51"/>
        <v>274</v>
      </c>
      <c r="AA301" s="27">
        <f t="shared" si="52"/>
        <v>68.5</v>
      </c>
      <c r="AB301" s="29">
        <v>36</v>
      </c>
      <c r="AC301" s="29">
        <v>81</v>
      </c>
      <c r="AD301" s="29">
        <v>97</v>
      </c>
      <c r="AE301" s="29">
        <v>95</v>
      </c>
      <c r="AF301" s="27">
        <f t="shared" si="53"/>
        <v>309</v>
      </c>
      <c r="AG301" s="39">
        <f t="shared" si="54"/>
        <v>77.25</v>
      </c>
      <c r="AH301" s="32"/>
      <c r="AI301" s="52">
        <f t="shared" si="44"/>
        <v>78.05</v>
      </c>
      <c r="AJ301" s="28">
        <f>ROWS($C$4:C301)</f>
        <v>298</v>
      </c>
      <c r="AK301" s="28" t="str">
        <f>IF($AJ$1=Table5[[#This Row],[Column3]],AJ301,"")</f>
        <v/>
      </c>
      <c r="AL301" s="28" t="str">
        <f>IFERROR(SMALL($AK$2:$AK$903,ROWS($AK$4:AK301)),"")</f>
        <v/>
      </c>
    </row>
    <row r="302" spans="1:38" s="28" customFormat="1" ht="14.25">
      <c r="A302" s="36">
        <v>11109852</v>
      </c>
      <c r="B302" s="30" t="s">
        <v>605</v>
      </c>
      <c r="C302" s="31">
        <v>4</v>
      </c>
      <c r="D302" s="29">
        <v>94</v>
      </c>
      <c r="E302" s="29">
        <v>60</v>
      </c>
      <c r="F302" s="29">
        <v>85</v>
      </c>
      <c r="G302" s="29">
        <v>78</v>
      </c>
      <c r="H302" s="27">
        <f t="shared" si="45"/>
        <v>317</v>
      </c>
      <c r="I302" s="52">
        <f t="shared" si="46"/>
        <v>79.25</v>
      </c>
      <c r="J302" s="29">
        <v>91</v>
      </c>
      <c r="K302" s="29">
        <v>72</v>
      </c>
      <c r="L302" s="29">
        <v>51</v>
      </c>
      <c r="M302" s="29">
        <v>95</v>
      </c>
      <c r="N302" s="27">
        <f t="shared" si="47"/>
        <v>309</v>
      </c>
      <c r="O302" s="27">
        <f t="shared" si="48"/>
        <v>77.25</v>
      </c>
      <c r="P302" s="29">
        <v>86</v>
      </c>
      <c r="Q302" s="29">
        <v>68</v>
      </c>
      <c r="R302" s="29">
        <v>92</v>
      </c>
      <c r="S302" s="29">
        <v>95</v>
      </c>
      <c r="T302" s="27">
        <f t="shared" si="49"/>
        <v>341</v>
      </c>
      <c r="U302" s="27">
        <f t="shared" si="50"/>
        <v>85.25</v>
      </c>
      <c r="V302" s="29">
        <v>90</v>
      </c>
      <c r="W302" s="29">
        <v>84</v>
      </c>
      <c r="X302" s="29">
        <v>62</v>
      </c>
      <c r="Y302" s="29">
        <v>81</v>
      </c>
      <c r="Z302" s="27">
        <f t="shared" si="51"/>
        <v>317</v>
      </c>
      <c r="AA302" s="27">
        <f t="shared" si="52"/>
        <v>79.25</v>
      </c>
      <c r="AB302" s="29">
        <v>72</v>
      </c>
      <c r="AC302" s="29">
        <v>37</v>
      </c>
      <c r="AD302" s="29">
        <v>74</v>
      </c>
      <c r="AE302" s="29">
        <v>94</v>
      </c>
      <c r="AF302" s="27">
        <f t="shared" si="53"/>
        <v>277</v>
      </c>
      <c r="AG302" s="39">
        <f t="shared" si="54"/>
        <v>69.25</v>
      </c>
      <c r="AH302" s="32"/>
      <c r="AI302" s="52">
        <f t="shared" si="44"/>
        <v>65.25</v>
      </c>
      <c r="AJ302" s="28">
        <f>ROWS($C$4:C302)</f>
        <v>299</v>
      </c>
      <c r="AK302" s="28" t="str">
        <f>IF($AJ$1=Table5[[#This Row],[Column3]],AJ302,"")</f>
        <v/>
      </c>
      <c r="AL302" s="28" t="str">
        <f>IFERROR(SMALL($AK$2:$AK$903,ROWS($AK$4:AK302)),"")</f>
        <v/>
      </c>
    </row>
    <row r="303" spans="1:38" s="28" customFormat="1" ht="14.25">
      <c r="A303" s="36">
        <v>11103474</v>
      </c>
      <c r="B303" s="30" t="s">
        <v>607</v>
      </c>
      <c r="C303" s="31">
        <v>4</v>
      </c>
      <c r="D303" s="29">
        <v>44</v>
      </c>
      <c r="E303" s="29">
        <v>71</v>
      </c>
      <c r="F303" s="29">
        <v>74</v>
      </c>
      <c r="G303" s="29">
        <v>58</v>
      </c>
      <c r="H303" s="27">
        <f t="shared" si="45"/>
        <v>247</v>
      </c>
      <c r="I303" s="52">
        <f t="shared" si="46"/>
        <v>61.75</v>
      </c>
      <c r="J303" s="29">
        <v>97</v>
      </c>
      <c r="K303" s="29">
        <v>91</v>
      </c>
      <c r="L303" s="29">
        <v>50</v>
      </c>
      <c r="M303" s="29">
        <v>45</v>
      </c>
      <c r="N303" s="27">
        <f t="shared" si="47"/>
        <v>283</v>
      </c>
      <c r="O303" s="27">
        <f t="shared" si="48"/>
        <v>70.75</v>
      </c>
      <c r="P303" s="29">
        <v>75</v>
      </c>
      <c r="Q303" s="29">
        <v>37</v>
      </c>
      <c r="R303" s="29">
        <v>41</v>
      </c>
      <c r="S303" s="29">
        <v>83</v>
      </c>
      <c r="T303" s="27">
        <f t="shared" si="49"/>
        <v>236</v>
      </c>
      <c r="U303" s="27">
        <f t="shared" si="50"/>
        <v>59</v>
      </c>
      <c r="V303" s="29">
        <v>42</v>
      </c>
      <c r="W303" s="29">
        <v>87</v>
      </c>
      <c r="X303" s="29">
        <v>37</v>
      </c>
      <c r="Y303" s="29">
        <v>79</v>
      </c>
      <c r="Z303" s="27">
        <f t="shared" si="51"/>
        <v>245</v>
      </c>
      <c r="AA303" s="27">
        <f t="shared" si="52"/>
        <v>61.25</v>
      </c>
      <c r="AB303" s="29">
        <v>52</v>
      </c>
      <c r="AC303" s="29">
        <v>93</v>
      </c>
      <c r="AD303" s="29">
        <v>86</v>
      </c>
      <c r="AE303" s="29">
        <v>63</v>
      </c>
      <c r="AF303" s="27">
        <f t="shared" si="53"/>
        <v>294</v>
      </c>
      <c r="AG303" s="39">
        <f t="shared" si="54"/>
        <v>73.5</v>
      </c>
      <c r="AH303" s="32"/>
      <c r="AI303" s="52">
        <f t="shared" si="44"/>
        <v>62.75</v>
      </c>
      <c r="AJ303" s="28">
        <f>ROWS($C$4:C303)</f>
        <v>300</v>
      </c>
      <c r="AK303" s="28" t="str">
        <f>IF($AJ$1=Table5[[#This Row],[Column3]],AJ303,"")</f>
        <v/>
      </c>
      <c r="AL303" s="28" t="str">
        <f>IFERROR(SMALL($AK$2:$AK$903,ROWS($AK$4:AK303)),"")</f>
        <v/>
      </c>
    </row>
    <row r="304" spans="1:38" s="28" customFormat="1" ht="14.25">
      <c r="A304" s="36">
        <v>11101627</v>
      </c>
      <c r="B304" s="30" t="s">
        <v>609</v>
      </c>
      <c r="C304" s="31">
        <v>4</v>
      </c>
      <c r="D304" s="29">
        <v>95</v>
      </c>
      <c r="E304" s="29">
        <v>50</v>
      </c>
      <c r="F304" s="29">
        <v>40</v>
      </c>
      <c r="G304" s="29">
        <v>73</v>
      </c>
      <c r="H304" s="27">
        <f t="shared" si="45"/>
        <v>258</v>
      </c>
      <c r="I304" s="52">
        <f t="shared" si="46"/>
        <v>64.5</v>
      </c>
      <c r="J304" s="29">
        <v>36</v>
      </c>
      <c r="K304" s="29">
        <v>40</v>
      </c>
      <c r="L304" s="29">
        <v>47</v>
      </c>
      <c r="M304" s="29">
        <v>61</v>
      </c>
      <c r="N304" s="27">
        <f t="shared" si="47"/>
        <v>184</v>
      </c>
      <c r="O304" s="27">
        <f t="shared" si="48"/>
        <v>46</v>
      </c>
      <c r="P304" s="29">
        <v>49</v>
      </c>
      <c r="Q304" s="29">
        <v>84</v>
      </c>
      <c r="R304" s="29">
        <v>65</v>
      </c>
      <c r="S304" s="29">
        <v>65</v>
      </c>
      <c r="T304" s="27">
        <f t="shared" si="49"/>
        <v>263</v>
      </c>
      <c r="U304" s="27">
        <f t="shared" si="50"/>
        <v>65.75</v>
      </c>
      <c r="V304" s="29">
        <v>47</v>
      </c>
      <c r="W304" s="29">
        <v>96</v>
      </c>
      <c r="X304" s="29">
        <v>76</v>
      </c>
      <c r="Y304" s="29">
        <v>65</v>
      </c>
      <c r="Z304" s="27">
        <f t="shared" si="51"/>
        <v>284</v>
      </c>
      <c r="AA304" s="27">
        <f t="shared" si="52"/>
        <v>71</v>
      </c>
      <c r="AB304" s="29">
        <v>80</v>
      </c>
      <c r="AC304" s="29">
        <v>71</v>
      </c>
      <c r="AD304" s="29">
        <v>62</v>
      </c>
      <c r="AE304" s="29">
        <v>53</v>
      </c>
      <c r="AF304" s="27">
        <f t="shared" si="53"/>
        <v>266</v>
      </c>
      <c r="AG304" s="39">
        <f t="shared" si="54"/>
        <v>66.5</v>
      </c>
      <c r="AH304" s="32"/>
      <c r="AI304" s="52">
        <f t="shared" si="44"/>
        <v>63.5</v>
      </c>
      <c r="AJ304" s="28">
        <f>ROWS($C$4:C304)</f>
        <v>301</v>
      </c>
      <c r="AK304" s="28" t="str">
        <f>IF($AJ$1=Table5[[#This Row],[Column3]],AJ304,"")</f>
        <v/>
      </c>
      <c r="AL304" s="28" t="str">
        <f>IFERROR(SMALL($AK$2:$AK$903,ROWS($AK$4:AK304)),"")</f>
        <v/>
      </c>
    </row>
    <row r="305" spans="1:38" s="28" customFormat="1" ht="14.25">
      <c r="A305" s="36">
        <v>11102698</v>
      </c>
      <c r="B305" s="30" t="s">
        <v>611</v>
      </c>
      <c r="C305" s="31">
        <v>4</v>
      </c>
      <c r="D305" s="29">
        <v>74</v>
      </c>
      <c r="E305" s="29">
        <v>84</v>
      </c>
      <c r="F305" s="29">
        <v>55</v>
      </c>
      <c r="G305" s="29">
        <v>42</v>
      </c>
      <c r="H305" s="27">
        <f t="shared" si="45"/>
        <v>255</v>
      </c>
      <c r="I305" s="52">
        <f t="shared" si="46"/>
        <v>63.75</v>
      </c>
      <c r="J305" s="29">
        <v>41</v>
      </c>
      <c r="K305" s="29">
        <v>50</v>
      </c>
      <c r="L305" s="29">
        <v>74</v>
      </c>
      <c r="M305" s="29">
        <v>59</v>
      </c>
      <c r="N305" s="27">
        <f t="shared" si="47"/>
        <v>224</v>
      </c>
      <c r="O305" s="27">
        <f t="shared" si="48"/>
        <v>56</v>
      </c>
      <c r="P305" s="29">
        <v>45</v>
      </c>
      <c r="Q305" s="29">
        <v>65</v>
      </c>
      <c r="R305" s="29">
        <v>36</v>
      </c>
      <c r="S305" s="29">
        <v>60</v>
      </c>
      <c r="T305" s="27">
        <f t="shared" si="49"/>
        <v>206</v>
      </c>
      <c r="U305" s="27">
        <f t="shared" si="50"/>
        <v>51.5</v>
      </c>
      <c r="V305" s="29">
        <v>81</v>
      </c>
      <c r="W305" s="29">
        <v>99</v>
      </c>
      <c r="X305" s="29">
        <v>78</v>
      </c>
      <c r="Y305" s="29">
        <v>58</v>
      </c>
      <c r="Z305" s="27">
        <f t="shared" si="51"/>
        <v>316</v>
      </c>
      <c r="AA305" s="27">
        <f t="shared" si="52"/>
        <v>79</v>
      </c>
      <c r="AB305" s="29">
        <v>98</v>
      </c>
      <c r="AC305" s="29">
        <v>70</v>
      </c>
      <c r="AD305" s="29">
        <v>63</v>
      </c>
      <c r="AE305" s="29">
        <v>38</v>
      </c>
      <c r="AF305" s="27">
        <f t="shared" si="53"/>
        <v>269</v>
      </c>
      <c r="AG305" s="39">
        <f t="shared" si="54"/>
        <v>67.25</v>
      </c>
      <c r="AH305" s="32"/>
      <c r="AI305" s="52">
        <f t="shared" si="44"/>
        <v>70.7</v>
      </c>
      <c r="AJ305" s="28">
        <f>ROWS($C$4:C305)</f>
        <v>302</v>
      </c>
      <c r="AK305" s="28" t="str">
        <f>IF($AJ$1=Table5[[#This Row],[Column3]],AJ305,"")</f>
        <v/>
      </c>
      <c r="AL305" s="28" t="str">
        <f>IFERROR(SMALL($AK$2:$AK$903,ROWS($AK$4:AK305)),"")</f>
        <v/>
      </c>
    </row>
    <row r="306" spans="1:38" s="28" customFormat="1" ht="14.25">
      <c r="A306" s="36">
        <v>11101111</v>
      </c>
      <c r="B306" s="30" t="s">
        <v>613</v>
      </c>
      <c r="C306" s="31">
        <v>4</v>
      </c>
      <c r="D306" s="29">
        <v>73</v>
      </c>
      <c r="E306" s="29">
        <v>62</v>
      </c>
      <c r="F306" s="29">
        <v>77</v>
      </c>
      <c r="G306" s="29">
        <v>86</v>
      </c>
      <c r="H306" s="27">
        <f t="shared" si="45"/>
        <v>298</v>
      </c>
      <c r="I306" s="52">
        <f t="shared" si="46"/>
        <v>74.5</v>
      </c>
      <c r="J306" s="29">
        <v>63</v>
      </c>
      <c r="K306" s="29">
        <v>84</v>
      </c>
      <c r="L306" s="29">
        <v>60</v>
      </c>
      <c r="M306" s="29">
        <v>71</v>
      </c>
      <c r="N306" s="27">
        <f t="shared" si="47"/>
        <v>278</v>
      </c>
      <c r="O306" s="27">
        <f t="shared" si="48"/>
        <v>69.5</v>
      </c>
      <c r="P306" s="29">
        <v>54</v>
      </c>
      <c r="Q306" s="29">
        <v>87</v>
      </c>
      <c r="R306" s="29">
        <v>38</v>
      </c>
      <c r="S306" s="29">
        <v>82</v>
      </c>
      <c r="T306" s="27">
        <f t="shared" si="49"/>
        <v>261</v>
      </c>
      <c r="U306" s="27">
        <f t="shared" si="50"/>
        <v>65.25</v>
      </c>
      <c r="V306" s="29">
        <v>82</v>
      </c>
      <c r="W306" s="29">
        <v>64</v>
      </c>
      <c r="X306" s="29">
        <v>64</v>
      </c>
      <c r="Y306" s="29">
        <v>60</v>
      </c>
      <c r="Z306" s="27">
        <f t="shared" si="51"/>
        <v>270</v>
      </c>
      <c r="AA306" s="27">
        <f t="shared" si="52"/>
        <v>67.5</v>
      </c>
      <c r="AB306" s="29">
        <v>82</v>
      </c>
      <c r="AC306" s="29">
        <v>98</v>
      </c>
      <c r="AD306" s="29">
        <v>73</v>
      </c>
      <c r="AE306" s="29">
        <v>54</v>
      </c>
      <c r="AF306" s="27">
        <f t="shared" si="53"/>
        <v>307</v>
      </c>
      <c r="AG306" s="39">
        <f t="shared" si="54"/>
        <v>76.75</v>
      </c>
      <c r="AH306" s="32"/>
      <c r="AI306" s="52">
        <f t="shared" si="44"/>
        <v>69.2</v>
      </c>
      <c r="AJ306" s="28">
        <f>ROWS($C$4:C306)</f>
        <v>303</v>
      </c>
      <c r="AK306" s="28" t="str">
        <f>IF($AJ$1=Table5[[#This Row],[Column3]],AJ306,"")</f>
        <v/>
      </c>
      <c r="AL306" s="28" t="str">
        <f>IFERROR(SMALL($AK$2:$AK$903,ROWS($AK$4:AK306)),"")</f>
        <v/>
      </c>
    </row>
    <row r="307" spans="1:38" s="28" customFormat="1" ht="14.25">
      <c r="A307" s="36">
        <v>11105736</v>
      </c>
      <c r="B307" s="30" t="s">
        <v>615</v>
      </c>
      <c r="C307" s="31">
        <v>4</v>
      </c>
      <c r="D307" s="29">
        <v>41</v>
      </c>
      <c r="E307" s="29">
        <v>91</v>
      </c>
      <c r="F307" s="29">
        <v>47</v>
      </c>
      <c r="G307" s="29">
        <v>53</v>
      </c>
      <c r="H307" s="27">
        <f t="shared" si="45"/>
        <v>232</v>
      </c>
      <c r="I307" s="52">
        <f t="shared" si="46"/>
        <v>58</v>
      </c>
      <c r="J307" s="29">
        <v>67</v>
      </c>
      <c r="K307" s="29">
        <v>58</v>
      </c>
      <c r="L307" s="29">
        <v>41</v>
      </c>
      <c r="M307" s="29">
        <v>81</v>
      </c>
      <c r="N307" s="27">
        <f t="shared" si="47"/>
        <v>247</v>
      </c>
      <c r="O307" s="27">
        <f t="shared" si="48"/>
        <v>61.75</v>
      </c>
      <c r="P307" s="29">
        <v>98</v>
      </c>
      <c r="Q307" s="29">
        <v>47</v>
      </c>
      <c r="R307" s="29">
        <v>74</v>
      </c>
      <c r="S307" s="29">
        <v>74</v>
      </c>
      <c r="T307" s="27">
        <f t="shared" si="49"/>
        <v>293</v>
      </c>
      <c r="U307" s="27">
        <f t="shared" si="50"/>
        <v>73.25</v>
      </c>
      <c r="V307" s="29">
        <v>68</v>
      </c>
      <c r="W307" s="29">
        <v>92</v>
      </c>
      <c r="X307" s="29">
        <v>94</v>
      </c>
      <c r="Y307" s="29">
        <v>40</v>
      </c>
      <c r="Z307" s="27">
        <f t="shared" si="51"/>
        <v>294</v>
      </c>
      <c r="AA307" s="27">
        <f t="shared" si="52"/>
        <v>73.5</v>
      </c>
      <c r="AB307" s="29">
        <v>56</v>
      </c>
      <c r="AC307" s="29">
        <v>84</v>
      </c>
      <c r="AD307" s="29">
        <v>96</v>
      </c>
      <c r="AE307" s="29">
        <v>82</v>
      </c>
      <c r="AF307" s="27">
        <f t="shared" si="53"/>
        <v>318</v>
      </c>
      <c r="AG307" s="39">
        <f t="shared" si="54"/>
        <v>79.5</v>
      </c>
      <c r="AH307" s="32"/>
      <c r="AI307" s="52">
        <f t="shared" si="44"/>
        <v>77.400000000000006</v>
      </c>
      <c r="AJ307" s="28">
        <f>ROWS($C$4:C307)</f>
        <v>304</v>
      </c>
      <c r="AK307" s="28" t="str">
        <f>IF($AJ$1=Table5[[#This Row],[Column3]],AJ307,"")</f>
        <v/>
      </c>
      <c r="AL307" s="28" t="str">
        <f>IFERROR(SMALL($AK$2:$AK$903,ROWS($AK$4:AK307)),"")</f>
        <v/>
      </c>
    </row>
    <row r="308" spans="1:38" s="28" customFormat="1" ht="14.25">
      <c r="A308" s="36">
        <v>11103497</v>
      </c>
      <c r="B308" s="30" t="s">
        <v>617</v>
      </c>
      <c r="C308" s="31">
        <v>4</v>
      </c>
      <c r="D308" s="29">
        <v>88</v>
      </c>
      <c r="E308" s="29">
        <v>84</v>
      </c>
      <c r="F308" s="29">
        <v>89</v>
      </c>
      <c r="G308" s="29">
        <v>96</v>
      </c>
      <c r="H308" s="27">
        <f t="shared" si="45"/>
        <v>357</v>
      </c>
      <c r="I308" s="52">
        <f t="shared" si="46"/>
        <v>89.25</v>
      </c>
      <c r="J308" s="29">
        <v>97</v>
      </c>
      <c r="K308" s="29">
        <v>76</v>
      </c>
      <c r="L308" s="29">
        <v>39</v>
      </c>
      <c r="M308" s="29">
        <v>65</v>
      </c>
      <c r="N308" s="27">
        <f t="shared" si="47"/>
        <v>277</v>
      </c>
      <c r="O308" s="27">
        <f t="shared" si="48"/>
        <v>69.25</v>
      </c>
      <c r="P308" s="29">
        <v>85</v>
      </c>
      <c r="Q308" s="29">
        <v>74</v>
      </c>
      <c r="R308" s="29">
        <v>86</v>
      </c>
      <c r="S308" s="29">
        <v>76</v>
      </c>
      <c r="T308" s="27">
        <f t="shared" si="49"/>
        <v>321</v>
      </c>
      <c r="U308" s="27">
        <f t="shared" si="50"/>
        <v>80.25</v>
      </c>
      <c r="V308" s="29">
        <v>93</v>
      </c>
      <c r="W308" s="29">
        <v>69</v>
      </c>
      <c r="X308" s="29">
        <v>71</v>
      </c>
      <c r="Y308" s="29">
        <v>65</v>
      </c>
      <c r="Z308" s="27">
        <f t="shared" si="51"/>
        <v>298</v>
      </c>
      <c r="AA308" s="27">
        <f t="shared" si="52"/>
        <v>74.5</v>
      </c>
      <c r="AB308" s="29">
        <v>54</v>
      </c>
      <c r="AC308" s="29">
        <v>86</v>
      </c>
      <c r="AD308" s="29">
        <v>78</v>
      </c>
      <c r="AE308" s="29">
        <v>77</v>
      </c>
      <c r="AF308" s="27">
        <f t="shared" si="53"/>
        <v>295</v>
      </c>
      <c r="AG308" s="39">
        <f t="shared" si="54"/>
        <v>73.75</v>
      </c>
      <c r="AH308" s="32"/>
      <c r="AI308" s="52">
        <f t="shared" si="44"/>
        <v>64.349999999999994</v>
      </c>
      <c r="AJ308" s="28">
        <f>ROWS($C$4:C308)</f>
        <v>305</v>
      </c>
      <c r="AK308" s="28" t="str">
        <f>IF($AJ$1=Table5[[#This Row],[Column3]],AJ308,"")</f>
        <v/>
      </c>
      <c r="AL308" s="28" t="str">
        <f>IFERROR(SMALL($AK$2:$AK$903,ROWS($AK$4:AK308)),"")</f>
        <v/>
      </c>
    </row>
    <row r="309" spans="1:38" s="28" customFormat="1" ht="14.25">
      <c r="A309" s="36">
        <v>11101600</v>
      </c>
      <c r="B309" s="30" t="s">
        <v>619</v>
      </c>
      <c r="C309" s="31">
        <v>4</v>
      </c>
      <c r="D309" s="29">
        <v>50</v>
      </c>
      <c r="E309" s="29">
        <v>45</v>
      </c>
      <c r="F309" s="29">
        <v>67</v>
      </c>
      <c r="G309" s="29">
        <v>89</v>
      </c>
      <c r="H309" s="27">
        <f t="shared" si="45"/>
        <v>251</v>
      </c>
      <c r="I309" s="52">
        <f t="shared" si="46"/>
        <v>62.75</v>
      </c>
      <c r="J309" s="29">
        <v>46</v>
      </c>
      <c r="K309" s="29">
        <v>59</v>
      </c>
      <c r="L309" s="29">
        <v>48</v>
      </c>
      <c r="M309" s="29">
        <v>71</v>
      </c>
      <c r="N309" s="27">
        <f t="shared" si="47"/>
        <v>224</v>
      </c>
      <c r="O309" s="27">
        <f t="shared" si="48"/>
        <v>56</v>
      </c>
      <c r="P309" s="29">
        <v>81</v>
      </c>
      <c r="Q309" s="29">
        <v>49</v>
      </c>
      <c r="R309" s="29">
        <v>52</v>
      </c>
      <c r="S309" s="29">
        <v>95</v>
      </c>
      <c r="T309" s="27">
        <f t="shared" si="49"/>
        <v>277</v>
      </c>
      <c r="U309" s="27">
        <f t="shared" si="50"/>
        <v>69.25</v>
      </c>
      <c r="V309" s="29">
        <v>52</v>
      </c>
      <c r="W309" s="29">
        <v>91</v>
      </c>
      <c r="X309" s="29">
        <v>95</v>
      </c>
      <c r="Y309" s="29">
        <v>46</v>
      </c>
      <c r="Z309" s="27">
        <f t="shared" si="51"/>
        <v>284</v>
      </c>
      <c r="AA309" s="27">
        <f t="shared" si="52"/>
        <v>71</v>
      </c>
      <c r="AB309" s="29">
        <v>42</v>
      </c>
      <c r="AC309" s="29">
        <v>63</v>
      </c>
      <c r="AD309" s="29">
        <v>86</v>
      </c>
      <c r="AE309" s="29">
        <v>60</v>
      </c>
      <c r="AF309" s="27">
        <f t="shared" si="53"/>
        <v>251</v>
      </c>
      <c r="AG309" s="39">
        <f t="shared" si="54"/>
        <v>62.75</v>
      </c>
      <c r="AH309" s="32"/>
      <c r="AI309" s="52">
        <f t="shared" si="44"/>
        <v>69.400000000000006</v>
      </c>
      <c r="AJ309" s="28">
        <f>ROWS($C$4:C309)</f>
        <v>306</v>
      </c>
      <c r="AK309" s="28" t="str">
        <f>IF($AJ$1=Table5[[#This Row],[Column3]],AJ309,"")</f>
        <v/>
      </c>
      <c r="AL309" s="28" t="str">
        <f>IFERROR(SMALL($AK$2:$AK$903,ROWS($AK$4:AK309)),"")</f>
        <v/>
      </c>
    </row>
    <row r="310" spans="1:38" s="28" customFormat="1" ht="14.25">
      <c r="A310" s="36">
        <v>11104897</v>
      </c>
      <c r="B310" s="30" t="s">
        <v>621</v>
      </c>
      <c r="C310" s="31">
        <v>4</v>
      </c>
      <c r="D310" s="29">
        <v>80</v>
      </c>
      <c r="E310" s="29">
        <v>99</v>
      </c>
      <c r="F310" s="29">
        <v>39</v>
      </c>
      <c r="G310" s="29">
        <v>66</v>
      </c>
      <c r="H310" s="27">
        <f t="shared" si="45"/>
        <v>284</v>
      </c>
      <c r="I310" s="52">
        <f t="shared" si="46"/>
        <v>71</v>
      </c>
      <c r="J310" s="29">
        <v>91</v>
      </c>
      <c r="K310" s="29">
        <v>49</v>
      </c>
      <c r="L310" s="29">
        <v>76</v>
      </c>
      <c r="M310" s="29">
        <v>74</v>
      </c>
      <c r="N310" s="27">
        <f t="shared" si="47"/>
        <v>290</v>
      </c>
      <c r="O310" s="27">
        <f t="shared" si="48"/>
        <v>72.5</v>
      </c>
      <c r="P310" s="29">
        <v>74</v>
      </c>
      <c r="Q310" s="29">
        <v>77</v>
      </c>
      <c r="R310" s="29">
        <v>80</v>
      </c>
      <c r="S310" s="29">
        <v>35</v>
      </c>
      <c r="T310" s="27">
        <f t="shared" si="49"/>
        <v>266</v>
      </c>
      <c r="U310" s="27">
        <f t="shared" si="50"/>
        <v>66.5</v>
      </c>
      <c r="V310" s="29">
        <v>88</v>
      </c>
      <c r="W310" s="29">
        <v>88</v>
      </c>
      <c r="X310" s="29">
        <v>75</v>
      </c>
      <c r="Y310" s="29">
        <v>47</v>
      </c>
      <c r="Z310" s="27">
        <f t="shared" si="51"/>
        <v>298</v>
      </c>
      <c r="AA310" s="27">
        <f t="shared" si="52"/>
        <v>74.5</v>
      </c>
      <c r="AB310" s="29">
        <v>41</v>
      </c>
      <c r="AC310" s="29">
        <v>95</v>
      </c>
      <c r="AD310" s="29">
        <v>55</v>
      </c>
      <c r="AE310" s="29">
        <v>59</v>
      </c>
      <c r="AF310" s="27">
        <f t="shared" si="53"/>
        <v>250</v>
      </c>
      <c r="AG310" s="39">
        <f t="shared" si="54"/>
        <v>62.5</v>
      </c>
      <c r="AH310" s="32"/>
      <c r="AI310" s="52">
        <f t="shared" si="44"/>
        <v>67.650000000000006</v>
      </c>
      <c r="AJ310" s="28">
        <f>ROWS($C$4:C310)</f>
        <v>307</v>
      </c>
      <c r="AK310" s="28" t="str">
        <f>IF($AJ$1=Table5[[#This Row],[Column3]],AJ310,"")</f>
        <v/>
      </c>
      <c r="AL310" s="28" t="str">
        <f>IFERROR(SMALL($AK$2:$AK$903,ROWS($AK$4:AK310)),"")</f>
        <v/>
      </c>
    </row>
    <row r="311" spans="1:38" s="28" customFormat="1" ht="14.25">
      <c r="A311" s="36">
        <v>11101271</v>
      </c>
      <c r="B311" s="30" t="s">
        <v>623</v>
      </c>
      <c r="C311" s="31">
        <v>4</v>
      </c>
      <c r="D311" s="29">
        <v>72</v>
      </c>
      <c r="E311" s="29">
        <v>41</v>
      </c>
      <c r="F311" s="29">
        <v>64</v>
      </c>
      <c r="G311" s="29">
        <v>55</v>
      </c>
      <c r="H311" s="27">
        <f t="shared" si="45"/>
        <v>232</v>
      </c>
      <c r="I311" s="52">
        <f t="shared" si="46"/>
        <v>58</v>
      </c>
      <c r="J311" s="29">
        <v>53</v>
      </c>
      <c r="K311" s="29">
        <v>77</v>
      </c>
      <c r="L311" s="29">
        <v>93</v>
      </c>
      <c r="M311" s="29">
        <v>98</v>
      </c>
      <c r="N311" s="27">
        <f t="shared" si="47"/>
        <v>321</v>
      </c>
      <c r="O311" s="27">
        <f t="shared" si="48"/>
        <v>80.25</v>
      </c>
      <c r="P311" s="29">
        <v>58</v>
      </c>
      <c r="Q311" s="29">
        <v>43</v>
      </c>
      <c r="R311" s="29">
        <v>93</v>
      </c>
      <c r="S311" s="29">
        <v>37</v>
      </c>
      <c r="T311" s="27">
        <f t="shared" si="49"/>
        <v>231</v>
      </c>
      <c r="U311" s="27">
        <f t="shared" si="50"/>
        <v>57.75</v>
      </c>
      <c r="V311" s="29">
        <v>61</v>
      </c>
      <c r="W311" s="29">
        <v>55</v>
      </c>
      <c r="X311" s="29">
        <v>66</v>
      </c>
      <c r="Y311" s="29">
        <v>88</v>
      </c>
      <c r="Z311" s="27">
        <f t="shared" si="51"/>
        <v>270</v>
      </c>
      <c r="AA311" s="27">
        <f t="shared" si="52"/>
        <v>67.5</v>
      </c>
      <c r="AB311" s="29">
        <v>42</v>
      </c>
      <c r="AC311" s="29">
        <v>93</v>
      </c>
      <c r="AD311" s="29">
        <v>83</v>
      </c>
      <c r="AE311" s="29">
        <v>81</v>
      </c>
      <c r="AF311" s="27">
        <f t="shared" si="53"/>
        <v>299</v>
      </c>
      <c r="AG311" s="39">
        <f t="shared" si="54"/>
        <v>74.75</v>
      </c>
      <c r="AH311" s="32"/>
      <c r="AI311" s="52">
        <f t="shared" si="44"/>
        <v>65.95</v>
      </c>
      <c r="AJ311" s="28">
        <f>ROWS($C$4:C311)</f>
        <v>308</v>
      </c>
      <c r="AK311" s="28" t="str">
        <f>IF($AJ$1=Table5[[#This Row],[Column3]],AJ311,"")</f>
        <v/>
      </c>
      <c r="AL311" s="28" t="str">
        <f>IFERROR(SMALL($AK$2:$AK$903,ROWS($AK$4:AK311)),"")</f>
        <v/>
      </c>
    </row>
    <row r="312" spans="1:38" s="28" customFormat="1" ht="14.25">
      <c r="A312" s="36">
        <v>11105180</v>
      </c>
      <c r="B312" s="30" t="s">
        <v>625</v>
      </c>
      <c r="C312" s="31">
        <v>4</v>
      </c>
      <c r="D312" s="29">
        <v>50</v>
      </c>
      <c r="E312" s="29">
        <v>81</v>
      </c>
      <c r="F312" s="29">
        <v>50</v>
      </c>
      <c r="G312" s="29">
        <v>78</v>
      </c>
      <c r="H312" s="27">
        <f t="shared" si="45"/>
        <v>259</v>
      </c>
      <c r="I312" s="52">
        <f t="shared" si="46"/>
        <v>64.75</v>
      </c>
      <c r="J312" s="29">
        <v>41</v>
      </c>
      <c r="K312" s="29">
        <v>78</v>
      </c>
      <c r="L312" s="29">
        <v>80</v>
      </c>
      <c r="M312" s="29">
        <v>81</v>
      </c>
      <c r="N312" s="27">
        <f t="shared" si="47"/>
        <v>280</v>
      </c>
      <c r="O312" s="27">
        <f t="shared" si="48"/>
        <v>70</v>
      </c>
      <c r="P312" s="29">
        <v>49</v>
      </c>
      <c r="Q312" s="29">
        <v>51</v>
      </c>
      <c r="R312" s="29">
        <v>68</v>
      </c>
      <c r="S312" s="29">
        <v>36</v>
      </c>
      <c r="T312" s="27">
        <f t="shared" si="49"/>
        <v>204</v>
      </c>
      <c r="U312" s="27">
        <f t="shared" si="50"/>
        <v>51</v>
      </c>
      <c r="V312" s="29">
        <v>59</v>
      </c>
      <c r="W312" s="29">
        <v>92</v>
      </c>
      <c r="X312" s="29">
        <v>64</v>
      </c>
      <c r="Y312" s="29">
        <v>99</v>
      </c>
      <c r="Z312" s="27">
        <f t="shared" si="51"/>
        <v>314</v>
      </c>
      <c r="AA312" s="27">
        <f t="shared" si="52"/>
        <v>78.5</v>
      </c>
      <c r="AB312" s="29">
        <v>69</v>
      </c>
      <c r="AC312" s="29">
        <v>85</v>
      </c>
      <c r="AD312" s="29">
        <v>57</v>
      </c>
      <c r="AE312" s="29">
        <v>51</v>
      </c>
      <c r="AF312" s="27">
        <f t="shared" si="53"/>
        <v>262</v>
      </c>
      <c r="AG312" s="39">
        <f t="shared" si="54"/>
        <v>65.5</v>
      </c>
      <c r="AH312" s="32"/>
      <c r="AI312" s="52">
        <f t="shared" si="44"/>
        <v>70.7</v>
      </c>
      <c r="AJ312" s="28">
        <f>ROWS($C$4:C312)</f>
        <v>309</v>
      </c>
      <c r="AK312" s="28" t="str">
        <f>IF($AJ$1=Table5[[#This Row],[Column3]],AJ312,"")</f>
        <v/>
      </c>
      <c r="AL312" s="28" t="str">
        <f>IFERROR(SMALL($AK$2:$AK$903,ROWS($AK$4:AK312)),"")</f>
        <v/>
      </c>
    </row>
    <row r="313" spans="1:38" s="28" customFormat="1" ht="14.25">
      <c r="A313" s="36">
        <v>11105849</v>
      </c>
      <c r="B313" s="30" t="s">
        <v>627</v>
      </c>
      <c r="C313" s="31">
        <v>4</v>
      </c>
      <c r="D313" s="29">
        <v>38</v>
      </c>
      <c r="E313" s="29">
        <v>67</v>
      </c>
      <c r="F313" s="29">
        <v>43</v>
      </c>
      <c r="G313" s="29">
        <v>51</v>
      </c>
      <c r="H313" s="27">
        <f t="shared" si="45"/>
        <v>199</v>
      </c>
      <c r="I313" s="52">
        <f t="shared" si="46"/>
        <v>49.75</v>
      </c>
      <c r="J313" s="29">
        <v>77</v>
      </c>
      <c r="K313" s="29">
        <v>94</v>
      </c>
      <c r="L313" s="29">
        <v>92</v>
      </c>
      <c r="M313" s="29">
        <v>48</v>
      </c>
      <c r="N313" s="27">
        <f t="shared" si="47"/>
        <v>311</v>
      </c>
      <c r="O313" s="27">
        <f t="shared" si="48"/>
        <v>77.75</v>
      </c>
      <c r="P313" s="29">
        <v>69</v>
      </c>
      <c r="Q313" s="29">
        <v>88</v>
      </c>
      <c r="R313" s="29">
        <v>78</v>
      </c>
      <c r="S313" s="29">
        <v>68</v>
      </c>
      <c r="T313" s="27">
        <f t="shared" si="49"/>
        <v>303</v>
      </c>
      <c r="U313" s="27">
        <f t="shared" si="50"/>
        <v>75.75</v>
      </c>
      <c r="V313" s="29">
        <v>60</v>
      </c>
      <c r="W313" s="29">
        <v>97</v>
      </c>
      <c r="X313" s="29">
        <v>86</v>
      </c>
      <c r="Y313" s="29">
        <v>93</v>
      </c>
      <c r="Z313" s="27">
        <f t="shared" si="51"/>
        <v>336</v>
      </c>
      <c r="AA313" s="27">
        <f t="shared" si="52"/>
        <v>84</v>
      </c>
      <c r="AB313" s="29">
        <v>85</v>
      </c>
      <c r="AC313" s="29">
        <v>70</v>
      </c>
      <c r="AD313" s="29">
        <v>42</v>
      </c>
      <c r="AE313" s="29">
        <v>68</v>
      </c>
      <c r="AF313" s="27">
        <f t="shared" si="53"/>
        <v>265</v>
      </c>
      <c r="AG313" s="39">
        <f t="shared" si="54"/>
        <v>66.25</v>
      </c>
      <c r="AH313" s="32"/>
      <c r="AI313" s="52">
        <f t="shared" si="44"/>
        <v>69.349999999999994</v>
      </c>
      <c r="AJ313" s="28">
        <f>ROWS($C$4:C313)</f>
        <v>310</v>
      </c>
      <c r="AK313" s="28" t="str">
        <f>IF($AJ$1=Table5[[#This Row],[Column3]],AJ313,"")</f>
        <v/>
      </c>
      <c r="AL313" s="28" t="str">
        <f>IFERROR(SMALL($AK$2:$AK$903,ROWS($AK$4:AK313)),"")</f>
        <v/>
      </c>
    </row>
    <row r="314" spans="1:38" s="28" customFormat="1" ht="14.25">
      <c r="A314" s="36">
        <v>11108567</v>
      </c>
      <c r="B314" s="30" t="s">
        <v>629</v>
      </c>
      <c r="C314" s="31">
        <v>4</v>
      </c>
      <c r="D314" s="29">
        <v>66</v>
      </c>
      <c r="E314" s="29">
        <v>94</v>
      </c>
      <c r="F314" s="29">
        <v>73</v>
      </c>
      <c r="G314" s="29">
        <v>66</v>
      </c>
      <c r="H314" s="27">
        <f t="shared" si="45"/>
        <v>299</v>
      </c>
      <c r="I314" s="52">
        <f t="shared" si="46"/>
        <v>74.75</v>
      </c>
      <c r="J314" s="29">
        <v>76</v>
      </c>
      <c r="K314" s="29">
        <v>58</v>
      </c>
      <c r="L314" s="29">
        <v>63</v>
      </c>
      <c r="M314" s="29">
        <v>83</v>
      </c>
      <c r="N314" s="27">
        <f t="shared" si="47"/>
        <v>280</v>
      </c>
      <c r="O314" s="27">
        <f t="shared" si="48"/>
        <v>70</v>
      </c>
      <c r="P314" s="29">
        <v>81</v>
      </c>
      <c r="Q314" s="29">
        <v>43</v>
      </c>
      <c r="R314" s="29">
        <v>97</v>
      </c>
      <c r="S314" s="29">
        <v>93</v>
      </c>
      <c r="T314" s="27">
        <f t="shared" si="49"/>
        <v>314</v>
      </c>
      <c r="U314" s="27">
        <f t="shared" si="50"/>
        <v>78.5</v>
      </c>
      <c r="V314" s="29">
        <v>38</v>
      </c>
      <c r="W314" s="29">
        <v>36</v>
      </c>
      <c r="X314" s="29">
        <v>81</v>
      </c>
      <c r="Y314" s="29">
        <v>53</v>
      </c>
      <c r="Z314" s="27">
        <f t="shared" si="51"/>
        <v>208</v>
      </c>
      <c r="AA314" s="27">
        <f t="shared" si="52"/>
        <v>52</v>
      </c>
      <c r="AB314" s="29">
        <v>51</v>
      </c>
      <c r="AC314" s="29">
        <v>89</v>
      </c>
      <c r="AD314" s="29">
        <v>61</v>
      </c>
      <c r="AE314" s="29">
        <v>85</v>
      </c>
      <c r="AF314" s="27">
        <f t="shared" si="53"/>
        <v>286</v>
      </c>
      <c r="AG314" s="39">
        <f t="shared" si="54"/>
        <v>71.5</v>
      </c>
      <c r="AH314" s="32"/>
      <c r="AI314" s="52">
        <f t="shared" si="44"/>
        <v>67.099999999999994</v>
      </c>
      <c r="AJ314" s="28">
        <f>ROWS($C$4:C314)</f>
        <v>311</v>
      </c>
      <c r="AK314" s="28" t="str">
        <f>IF($AJ$1=Table5[[#This Row],[Column3]],AJ314,"")</f>
        <v/>
      </c>
      <c r="AL314" s="28" t="str">
        <f>IFERROR(SMALL($AK$2:$AK$903,ROWS($AK$4:AK314)),"")</f>
        <v/>
      </c>
    </row>
    <row r="315" spans="1:38" s="28" customFormat="1" ht="14.25">
      <c r="A315" s="36">
        <v>11107199</v>
      </c>
      <c r="B315" s="30" t="s">
        <v>631</v>
      </c>
      <c r="C315" s="31">
        <v>4</v>
      </c>
      <c r="D315" s="29">
        <v>39</v>
      </c>
      <c r="E315" s="29">
        <v>70</v>
      </c>
      <c r="F315" s="29">
        <v>71</v>
      </c>
      <c r="G315" s="29">
        <v>64</v>
      </c>
      <c r="H315" s="27">
        <f t="shared" si="45"/>
        <v>244</v>
      </c>
      <c r="I315" s="52">
        <f t="shared" si="46"/>
        <v>61</v>
      </c>
      <c r="J315" s="29">
        <v>50</v>
      </c>
      <c r="K315" s="29">
        <v>45</v>
      </c>
      <c r="L315" s="29">
        <v>92</v>
      </c>
      <c r="M315" s="29">
        <v>64</v>
      </c>
      <c r="N315" s="27">
        <f t="shared" si="47"/>
        <v>251</v>
      </c>
      <c r="O315" s="27">
        <f t="shared" si="48"/>
        <v>62.75</v>
      </c>
      <c r="P315" s="29">
        <v>88</v>
      </c>
      <c r="Q315" s="29">
        <v>50</v>
      </c>
      <c r="R315" s="29">
        <v>95</v>
      </c>
      <c r="S315" s="29">
        <v>89</v>
      </c>
      <c r="T315" s="27">
        <f t="shared" si="49"/>
        <v>322</v>
      </c>
      <c r="U315" s="27">
        <f t="shared" si="50"/>
        <v>80.5</v>
      </c>
      <c r="V315" s="29">
        <v>62</v>
      </c>
      <c r="W315" s="29">
        <v>48</v>
      </c>
      <c r="X315" s="29">
        <v>79</v>
      </c>
      <c r="Y315" s="29">
        <v>56</v>
      </c>
      <c r="Z315" s="27">
        <f t="shared" si="51"/>
        <v>245</v>
      </c>
      <c r="AA315" s="27">
        <f t="shared" si="52"/>
        <v>61.25</v>
      </c>
      <c r="AB315" s="29">
        <v>51</v>
      </c>
      <c r="AC315" s="29">
        <v>78</v>
      </c>
      <c r="AD315" s="29">
        <v>95</v>
      </c>
      <c r="AE315" s="29">
        <v>56</v>
      </c>
      <c r="AF315" s="27">
        <f t="shared" si="53"/>
        <v>280</v>
      </c>
      <c r="AG315" s="39">
        <f t="shared" si="54"/>
        <v>70</v>
      </c>
      <c r="AH315" s="32"/>
      <c r="AI315" s="52">
        <f t="shared" si="44"/>
        <v>61.9</v>
      </c>
      <c r="AJ315" s="28">
        <f>ROWS($C$4:C315)</f>
        <v>312</v>
      </c>
      <c r="AK315" s="28" t="str">
        <f>IF($AJ$1=Table5[[#This Row],[Column3]],AJ315,"")</f>
        <v/>
      </c>
      <c r="AL315" s="28" t="str">
        <f>IFERROR(SMALL($AK$2:$AK$903,ROWS($AK$4:AK315)),"")</f>
        <v/>
      </c>
    </row>
    <row r="316" spans="1:38" s="28" customFormat="1" ht="14.25">
      <c r="A316" s="36">
        <v>11107562</v>
      </c>
      <c r="B316" s="30" t="s">
        <v>633</v>
      </c>
      <c r="C316" s="31">
        <v>4</v>
      </c>
      <c r="D316" s="29">
        <v>60</v>
      </c>
      <c r="E316" s="29">
        <v>98</v>
      </c>
      <c r="F316" s="29">
        <v>59</v>
      </c>
      <c r="G316" s="29">
        <v>68</v>
      </c>
      <c r="H316" s="27">
        <f t="shared" si="45"/>
        <v>285</v>
      </c>
      <c r="I316" s="52">
        <f t="shared" si="46"/>
        <v>71.25</v>
      </c>
      <c r="J316" s="29">
        <v>54</v>
      </c>
      <c r="K316" s="29">
        <v>74</v>
      </c>
      <c r="L316" s="29">
        <v>97</v>
      </c>
      <c r="M316" s="29">
        <v>56</v>
      </c>
      <c r="N316" s="27">
        <f t="shared" si="47"/>
        <v>281</v>
      </c>
      <c r="O316" s="27">
        <f t="shared" si="48"/>
        <v>70.25</v>
      </c>
      <c r="P316" s="29">
        <v>51</v>
      </c>
      <c r="Q316" s="29">
        <v>69</v>
      </c>
      <c r="R316" s="29">
        <v>59</v>
      </c>
      <c r="S316" s="29">
        <v>36</v>
      </c>
      <c r="T316" s="27">
        <f t="shared" si="49"/>
        <v>215</v>
      </c>
      <c r="U316" s="27">
        <f t="shared" si="50"/>
        <v>53.75</v>
      </c>
      <c r="V316" s="29">
        <v>48</v>
      </c>
      <c r="W316" s="29">
        <v>70</v>
      </c>
      <c r="X316" s="29">
        <v>49</v>
      </c>
      <c r="Y316" s="29">
        <v>67</v>
      </c>
      <c r="Z316" s="27">
        <f t="shared" si="51"/>
        <v>234</v>
      </c>
      <c r="AA316" s="27">
        <f t="shared" si="52"/>
        <v>58.5</v>
      </c>
      <c r="AB316" s="29">
        <v>87</v>
      </c>
      <c r="AC316" s="29">
        <v>39</v>
      </c>
      <c r="AD316" s="29">
        <v>60</v>
      </c>
      <c r="AE316" s="29">
        <v>37</v>
      </c>
      <c r="AF316" s="27">
        <f t="shared" si="53"/>
        <v>223</v>
      </c>
      <c r="AG316" s="39">
        <f t="shared" si="54"/>
        <v>55.75</v>
      </c>
      <c r="AH316" s="32"/>
      <c r="AI316" s="52">
        <f t="shared" si="44"/>
        <v>70.099999999999994</v>
      </c>
      <c r="AJ316" s="28">
        <f>ROWS($C$4:C316)</f>
        <v>313</v>
      </c>
      <c r="AK316" s="28" t="str">
        <f>IF($AJ$1=Table5[[#This Row],[Column3]],AJ316,"")</f>
        <v/>
      </c>
      <c r="AL316" s="28" t="str">
        <f>IFERROR(SMALL($AK$2:$AK$903,ROWS($AK$4:AK316)),"")</f>
        <v/>
      </c>
    </row>
    <row r="317" spans="1:38" s="28" customFormat="1" ht="14.25">
      <c r="A317" s="36">
        <v>11101129</v>
      </c>
      <c r="B317" s="30" t="s">
        <v>635</v>
      </c>
      <c r="C317" s="31">
        <v>4</v>
      </c>
      <c r="D317" s="29">
        <v>53</v>
      </c>
      <c r="E317" s="29">
        <v>47</v>
      </c>
      <c r="F317" s="29">
        <v>55</v>
      </c>
      <c r="G317" s="29">
        <v>43</v>
      </c>
      <c r="H317" s="27">
        <f t="shared" si="45"/>
        <v>198</v>
      </c>
      <c r="I317" s="52">
        <f t="shared" si="46"/>
        <v>49.5</v>
      </c>
      <c r="J317" s="29">
        <v>83</v>
      </c>
      <c r="K317" s="29">
        <v>99</v>
      </c>
      <c r="L317" s="29">
        <v>88</v>
      </c>
      <c r="M317" s="29">
        <v>88</v>
      </c>
      <c r="N317" s="27">
        <f t="shared" si="47"/>
        <v>358</v>
      </c>
      <c r="O317" s="27">
        <f t="shared" si="48"/>
        <v>89.5</v>
      </c>
      <c r="P317" s="29">
        <v>76</v>
      </c>
      <c r="Q317" s="29">
        <v>68</v>
      </c>
      <c r="R317" s="29">
        <v>94</v>
      </c>
      <c r="S317" s="29">
        <v>70</v>
      </c>
      <c r="T317" s="27">
        <f t="shared" si="49"/>
        <v>308</v>
      </c>
      <c r="U317" s="27">
        <f t="shared" si="50"/>
        <v>77</v>
      </c>
      <c r="V317" s="29">
        <v>64</v>
      </c>
      <c r="W317" s="29">
        <v>44</v>
      </c>
      <c r="X317" s="29">
        <v>88</v>
      </c>
      <c r="Y317" s="29">
        <v>62</v>
      </c>
      <c r="Z317" s="27">
        <f t="shared" si="51"/>
        <v>258</v>
      </c>
      <c r="AA317" s="27">
        <f t="shared" si="52"/>
        <v>64.5</v>
      </c>
      <c r="AB317" s="29">
        <v>87</v>
      </c>
      <c r="AC317" s="29">
        <v>58</v>
      </c>
      <c r="AD317" s="29">
        <v>36</v>
      </c>
      <c r="AE317" s="29">
        <v>99</v>
      </c>
      <c r="AF317" s="27">
        <f t="shared" si="53"/>
        <v>280</v>
      </c>
      <c r="AG317" s="39">
        <f t="shared" si="54"/>
        <v>70</v>
      </c>
      <c r="AH317" s="32"/>
      <c r="AI317" s="52">
        <f t="shared" si="44"/>
        <v>64.650000000000006</v>
      </c>
      <c r="AJ317" s="28">
        <f>ROWS($C$4:C317)</f>
        <v>314</v>
      </c>
      <c r="AK317" s="28" t="str">
        <f>IF($AJ$1=Table5[[#This Row],[Column3]],AJ317,"")</f>
        <v/>
      </c>
      <c r="AL317" s="28" t="str">
        <f>IFERROR(SMALL($AK$2:$AK$903,ROWS($AK$4:AK317)),"")</f>
        <v/>
      </c>
    </row>
    <row r="318" spans="1:38" s="28" customFormat="1" ht="14.25">
      <c r="A318" s="36">
        <v>11100406</v>
      </c>
      <c r="B318" s="30" t="s">
        <v>637</v>
      </c>
      <c r="C318" s="31">
        <v>4</v>
      </c>
      <c r="D318" s="29">
        <v>96</v>
      </c>
      <c r="E318" s="29">
        <v>69</v>
      </c>
      <c r="F318" s="29">
        <v>62</v>
      </c>
      <c r="G318" s="29">
        <v>41</v>
      </c>
      <c r="H318" s="27">
        <f t="shared" si="45"/>
        <v>268</v>
      </c>
      <c r="I318" s="52">
        <f t="shared" si="46"/>
        <v>67</v>
      </c>
      <c r="J318" s="29">
        <v>62</v>
      </c>
      <c r="K318" s="29">
        <v>86</v>
      </c>
      <c r="L318" s="29">
        <v>81</v>
      </c>
      <c r="M318" s="29">
        <v>77</v>
      </c>
      <c r="N318" s="27">
        <f t="shared" si="47"/>
        <v>306</v>
      </c>
      <c r="O318" s="27">
        <f t="shared" si="48"/>
        <v>76.5</v>
      </c>
      <c r="P318" s="29">
        <v>48</v>
      </c>
      <c r="Q318" s="29">
        <v>68</v>
      </c>
      <c r="R318" s="29">
        <v>86</v>
      </c>
      <c r="S318" s="29">
        <v>42</v>
      </c>
      <c r="T318" s="27">
        <f t="shared" si="49"/>
        <v>244</v>
      </c>
      <c r="U318" s="27">
        <f t="shared" si="50"/>
        <v>61</v>
      </c>
      <c r="V318" s="29">
        <v>94</v>
      </c>
      <c r="W318" s="29">
        <v>39</v>
      </c>
      <c r="X318" s="29">
        <v>59</v>
      </c>
      <c r="Y318" s="29">
        <v>44</v>
      </c>
      <c r="Z318" s="27">
        <f t="shared" si="51"/>
        <v>236</v>
      </c>
      <c r="AA318" s="27">
        <f t="shared" si="52"/>
        <v>59</v>
      </c>
      <c r="AB318" s="29">
        <v>62</v>
      </c>
      <c r="AC318" s="29">
        <v>91</v>
      </c>
      <c r="AD318" s="29">
        <v>51</v>
      </c>
      <c r="AE318" s="29">
        <v>35</v>
      </c>
      <c r="AF318" s="27">
        <f t="shared" si="53"/>
        <v>239</v>
      </c>
      <c r="AG318" s="39">
        <f t="shared" si="54"/>
        <v>59.75</v>
      </c>
      <c r="AH318" s="32"/>
      <c r="AI318" s="52">
        <f t="shared" si="44"/>
        <v>66.05</v>
      </c>
      <c r="AJ318" s="28">
        <f>ROWS($C$4:C318)</f>
        <v>315</v>
      </c>
      <c r="AK318" s="28" t="str">
        <f>IF($AJ$1=Table5[[#This Row],[Column3]],AJ318,"")</f>
        <v/>
      </c>
      <c r="AL318" s="28" t="str">
        <f>IFERROR(SMALL($AK$2:$AK$903,ROWS($AK$4:AK318)),"")</f>
        <v/>
      </c>
    </row>
    <row r="319" spans="1:38" s="28" customFormat="1" ht="14.25">
      <c r="A319" s="36">
        <v>11104318</v>
      </c>
      <c r="B319" s="30" t="s">
        <v>639</v>
      </c>
      <c r="C319" s="31">
        <v>4</v>
      </c>
      <c r="D319" s="29">
        <v>81</v>
      </c>
      <c r="E319" s="29">
        <v>56</v>
      </c>
      <c r="F319" s="29">
        <v>46</v>
      </c>
      <c r="G319" s="29">
        <v>89</v>
      </c>
      <c r="H319" s="27">
        <f t="shared" si="45"/>
        <v>272</v>
      </c>
      <c r="I319" s="52">
        <f t="shared" si="46"/>
        <v>68</v>
      </c>
      <c r="J319" s="29">
        <v>47</v>
      </c>
      <c r="K319" s="29">
        <v>74</v>
      </c>
      <c r="L319" s="29">
        <v>64</v>
      </c>
      <c r="M319" s="29">
        <v>37</v>
      </c>
      <c r="N319" s="27">
        <f t="shared" si="47"/>
        <v>222</v>
      </c>
      <c r="O319" s="27">
        <f t="shared" si="48"/>
        <v>55.5</v>
      </c>
      <c r="P319" s="29">
        <v>55</v>
      </c>
      <c r="Q319" s="29">
        <v>55</v>
      </c>
      <c r="R319" s="29">
        <v>75</v>
      </c>
      <c r="S319" s="29">
        <v>99</v>
      </c>
      <c r="T319" s="27">
        <f t="shared" si="49"/>
        <v>284</v>
      </c>
      <c r="U319" s="27">
        <f t="shared" si="50"/>
        <v>71</v>
      </c>
      <c r="V319" s="29">
        <v>98</v>
      </c>
      <c r="W319" s="29">
        <v>40</v>
      </c>
      <c r="X319" s="29">
        <v>39</v>
      </c>
      <c r="Y319" s="29">
        <v>59</v>
      </c>
      <c r="Z319" s="27">
        <f t="shared" si="51"/>
        <v>236</v>
      </c>
      <c r="AA319" s="27">
        <f t="shared" si="52"/>
        <v>59</v>
      </c>
      <c r="AB319" s="29">
        <v>93</v>
      </c>
      <c r="AC319" s="29">
        <v>62</v>
      </c>
      <c r="AD319" s="29">
        <v>59</v>
      </c>
      <c r="AE319" s="29">
        <v>93</v>
      </c>
      <c r="AF319" s="27">
        <f t="shared" si="53"/>
        <v>307</v>
      </c>
      <c r="AG319" s="39">
        <f t="shared" si="54"/>
        <v>76.75</v>
      </c>
      <c r="AH319" s="32"/>
      <c r="AI319" s="52">
        <f t="shared" si="44"/>
        <v>69.05</v>
      </c>
      <c r="AJ319" s="28">
        <f>ROWS($C$4:C319)</f>
        <v>316</v>
      </c>
      <c r="AK319" s="28" t="str">
        <f>IF($AJ$1=Table5[[#This Row],[Column3]],AJ319,"")</f>
        <v/>
      </c>
      <c r="AL319" s="28" t="str">
        <f>IFERROR(SMALL($AK$2:$AK$903,ROWS($AK$4:AK319)),"")</f>
        <v/>
      </c>
    </row>
    <row r="320" spans="1:38" s="28" customFormat="1" ht="14.25">
      <c r="A320" s="36">
        <v>11108010</v>
      </c>
      <c r="B320" s="30" t="s">
        <v>641</v>
      </c>
      <c r="C320" s="31">
        <v>4</v>
      </c>
      <c r="D320" s="29">
        <v>84</v>
      </c>
      <c r="E320" s="29">
        <v>86</v>
      </c>
      <c r="F320" s="29">
        <v>80</v>
      </c>
      <c r="G320" s="29">
        <v>53</v>
      </c>
      <c r="H320" s="27">
        <f t="shared" si="45"/>
        <v>303</v>
      </c>
      <c r="I320" s="52">
        <f t="shared" si="46"/>
        <v>75.75</v>
      </c>
      <c r="J320" s="29">
        <v>44</v>
      </c>
      <c r="K320" s="29">
        <v>57</v>
      </c>
      <c r="L320" s="29">
        <v>85</v>
      </c>
      <c r="M320" s="29">
        <v>79</v>
      </c>
      <c r="N320" s="27">
        <f t="shared" si="47"/>
        <v>265</v>
      </c>
      <c r="O320" s="27">
        <f t="shared" si="48"/>
        <v>66.25</v>
      </c>
      <c r="P320" s="29">
        <v>64</v>
      </c>
      <c r="Q320" s="29">
        <v>47</v>
      </c>
      <c r="R320" s="29">
        <v>68</v>
      </c>
      <c r="S320" s="29">
        <v>77</v>
      </c>
      <c r="T320" s="27">
        <f t="shared" si="49"/>
        <v>256</v>
      </c>
      <c r="U320" s="27">
        <f t="shared" si="50"/>
        <v>64</v>
      </c>
      <c r="V320" s="29">
        <v>60</v>
      </c>
      <c r="W320" s="29">
        <v>58</v>
      </c>
      <c r="X320" s="29">
        <v>66</v>
      </c>
      <c r="Y320" s="29">
        <v>95</v>
      </c>
      <c r="Z320" s="27">
        <f t="shared" si="51"/>
        <v>279</v>
      </c>
      <c r="AA320" s="27">
        <f t="shared" si="52"/>
        <v>69.75</v>
      </c>
      <c r="AB320" s="29">
        <v>73</v>
      </c>
      <c r="AC320" s="29">
        <v>88</v>
      </c>
      <c r="AD320" s="29">
        <v>42</v>
      </c>
      <c r="AE320" s="29">
        <v>75</v>
      </c>
      <c r="AF320" s="27">
        <f t="shared" si="53"/>
        <v>278</v>
      </c>
      <c r="AG320" s="39">
        <f t="shared" si="54"/>
        <v>69.5</v>
      </c>
      <c r="AH320" s="32"/>
      <c r="AI320" s="52">
        <f t="shared" si="44"/>
        <v>67.599999999999994</v>
      </c>
      <c r="AJ320" s="28">
        <f>ROWS($C$4:C320)</f>
        <v>317</v>
      </c>
      <c r="AK320" s="28" t="str">
        <f>IF($AJ$1=Table5[[#This Row],[Column3]],AJ320,"")</f>
        <v/>
      </c>
      <c r="AL320" s="28" t="str">
        <f>IFERROR(SMALL($AK$2:$AK$903,ROWS($AK$4:AK320)),"")</f>
        <v/>
      </c>
    </row>
    <row r="321" spans="1:38" s="28" customFormat="1" ht="14.25">
      <c r="A321" s="36">
        <v>11106582</v>
      </c>
      <c r="B321" s="30" t="s">
        <v>643</v>
      </c>
      <c r="C321" s="31">
        <v>4</v>
      </c>
      <c r="D321" s="29">
        <v>70</v>
      </c>
      <c r="E321" s="29">
        <v>88</v>
      </c>
      <c r="F321" s="29">
        <v>85</v>
      </c>
      <c r="G321" s="29">
        <v>60</v>
      </c>
      <c r="H321" s="27">
        <f t="shared" si="45"/>
        <v>303</v>
      </c>
      <c r="I321" s="52">
        <f t="shared" si="46"/>
        <v>75.75</v>
      </c>
      <c r="J321" s="29">
        <v>85</v>
      </c>
      <c r="K321" s="29">
        <v>48</v>
      </c>
      <c r="L321" s="29">
        <v>38</v>
      </c>
      <c r="M321" s="29">
        <v>81</v>
      </c>
      <c r="N321" s="27">
        <f t="shared" si="47"/>
        <v>252</v>
      </c>
      <c r="O321" s="27">
        <f t="shared" si="48"/>
        <v>63</v>
      </c>
      <c r="P321" s="29">
        <v>86</v>
      </c>
      <c r="Q321" s="29">
        <v>89</v>
      </c>
      <c r="R321" s="29">
        <v>99</v>
      </c>
      <c r="S321" s="29">
        <v>92</v>
      </c>
      <c r="T321" s="27">
        <f t="shared" si="49"/>
        <v>366</v>
      </c>
      <c r="U321" s="27">
        <f t="shared" si="50"/>
        <v>91.5</v>
      </c>
      <c r="V321" s="29">
        <v>37</v>
      </c>
      <c r="W321" s="29">
        <v>55</v>
      </c>
      <c r="X321" s="29">
        <v>60</v>
      </c>
      <c r="Y321" s="29">
        <v>87</v>
      </c>
      <c r="Z321" s="27">
        <f t="shared" si="51"/>
        <v>239</v>
      </c>
      <c r="AA321" s="27">
        <f t="shared" si="52"/>
        <v>59.75</v>
      </c>
      <c r="AB321" s="29">
        <v>56</v>
      </c>
      <c r="AC321" s="29">
        <v>45</v>
      </c>
      <c r="AD321" s="29">
        <v>52</v>
      </c>
      <c r="AE321" s="29">
        <v>39</v>
      </c>
      <c r="AF321" s="27">
        <f t="shared" si="53"/>
        <v>192</v>
      </c>
      <c r="AG321" s="39">
        <f t="shared" si="54"/>
        <v>48</v>
      </c>
      <c r="AH321" s="32"/>
      <c r="AI321" s="52">
        <f t="shared" si="44"/>
        <v>73.95</v>
      </c>
      <c r="AJ321" s="28">
        <f>ROWS($C$4:C321)</f>
        <v>318</v>
      </c>
      <c r="AK321" s="28" t="str">
        <f>IF($AJ$1=Table5[[#This Row],[Column3]],AJ321,"")</f>
        <v/>
      </c>
      <c r="AL321" s="28" t="str">
        <f>IFERROR(SMALL($AK$2:$AK$903,ROWS($AK$4:AK321)),"")</f>
        <v/>
      </c>
    </row>
    <row r="322" spans="1:38" s="28" customFormat="1" ht="14.25">
      <c r="A322" s="36">
        <v>11102395</v>
      </c>
      <c r="B322" s="30" t="s">
        <v>645</v>
      </c>
      <c r="C322" s="31">
        <v>4</v>
      </c>
      <c r="D322" s="29">
        <v>90</v>
      </c>
      <c r="E322" s="29">
        <v>56</v>
      </c>
      <c r="F322" s="29">
        <v>69</v>
      </c>
      <c r="G322" s="29">
        <v>85</v>
      </c>
      <c r="H322" s="27">
        <f t="shared" si="45"/>
        <v>300</v>
      </c>
      <c r="I322" s="52">
        <f t="shared" si="46"/>
        <v>75</v>
      </c>
      <c r="J322" s="29">
        <v>63</v>
      </c>
      <c r="K322" s="29">
        <v>54</v>
      </c>
      <c r="L322" s="29">
        <v>81</v>
      </c>
      <c r="M322" s="29">
        <v>61</v>
      </c>
      <c r="N322" s="27">
        <f t="shared" si="47"/>
        <v>259</v>
      </c>
      <c r="O322" s="27">
        <f t="shared" si="48"/>
        <v>64.75</v>
      </c>
      <c r="P322" s="29">
        <v>61</v>
      </c>
      <c r="Q322" s="29">
        <v>83</v>
      </c>
      <c r="R322" s="29">
        <v>55</v>
      </c>
      <c r="S322" s="29">
        <v>80</v>
      </c>
      <c r="T322" s="27">
        <f t="shared" si="49"/>
        <v>279</v>
      </c>
      <c r="U322" s="27">
        <f t="shared" si="50"/>
        <v>69.75</v>
      </c>
      <c r="V322" s="29">
        <v>97</v>
      </c>
      <c r="W322" s="29">
        <v>95</v>
      </c>
      <c r="X322" s="29">
        <v>86</v>
      </c>
      <c r="Y322" s="29">
        <v>69</v>
      </c>
      <c r="Z322" s="27">
        <f t="shared" si="51"/>
        <v>347</v>
      </c>
      <c r="AA322" s="27">
        <f t="shared" si="52"/>
        <v>86.75</v>
      </c>
      <c r="AB322" s="29">
        <v>94</v>
      </c>
      <c r="AC322" s="29">
        <v>49</v>
      </c>
      <c r="AD322" s="29">
        <v>57</v>
      </c>
      <c r="AE322" s="29">
        <v>94</v>
      </c>
      <c r="AF322" s="27">
        <f t="shared" si="53"/>
        <v>294</v>
      </c>
      <c r="AG322" s="39">
        <f t="shared" si="54"/>
        <v>73.5</v>
      </c>
      <c r="AH322" s="32"/>
      <c r="AI322" s="52">
        <f t="shared" si="44"/>
        <v>67.55</v>
      </c>
      <c r="AJ322" s="28">
        <f>ROWS($C$4:C322)</f>
        <v>319</v>
      </c>
      <c r="AK322" s="28" t="str">
        <f>IF($AJ$1=Table5[[#This Row],[Column3]],AJ322,"")</f>
        <v/>
      </c>
      <c r="AL322" s="28" t="str">
        <f>IFERROR(SMALL($AK$2:$AK$903,ROWS($AK$4:AK322)),"")</f>
        <v/>
      </c>
    </row>
    <row r="323" spans="1:38" s="28" customFormat="1" ht="14.25">
      <c r="A323" s="36">
        <v>11107566</v>
      </c>
      <c r="B323" s="30" t="s">
        <v>647</v>
      </c>
      <c r="C323" s="31">
        <v>4</v>
      </c>
      <c r="D323" s="29">
        <v>67</v>
      </c>
      <c r="E323" s="29">
        <v>74</v>
      </c>
      <c r="F323" s="29">
        <v>61</v>
      </c>
      <c r="G323" s="29">
        <v>88</v>
      </c>
      <c r="H323" s="27">
        <f t="shared" si="45"/>
        <v>290</v>
      </c>
      <c r="I323" s="52">
        <f t="shared" si="46"/>
        <v>72.5</v>
      </c>
      <c r="J323" s="29">
        <v>77</v>
      </c>
      <c r="K323" s="29">
        <v>70</v>
      </c>
      <c r="L323" s="29">
        <v>95</v>
      </c>
      <c r="M323" s="29">
        <v>36</v>
      </c>
      <c r="N323" s="27">
        <f t="shared" si="47"/>
        <v>278</v>
      </c>
      <c r="O323" s="27">
        <f t="shared" si="48"/>
        <v>69.5</v>
      </c>
      <c r="P323" s="29">
        <v>73</v>
      </c>
      <c r="Q323" s="29">
        <v>64</v>
      </c>
      <c r="R323" s="29">
        <v>73</v>
      </c>
      <c r="S323" s="29">
        <v>54</v>
      </c>
      <c r="T323" s="27">
        <f t="shared" si="49"/>
        <v>264</v>
      </c>
      <c r="U323" s="27">
        <f t="shared" si="50"/>
        <v>66</v>
      </c>
      <c r="V323" s="29">
        <v>87</v>
      </c>
      <c r="W323" s="29">
        <v>66</v>
      </c>
      <c r="X323" s="29">
        <v>47</v>
      </c>
      <c r="Y323" s="29">
        <v>58</v>
      </c>
      <c r="Z323" s="27">
        <f t="shared" si="51"/>
        <v>258</v>
      </c>
      <c r="AA323" s="27">
        <f t="shared" si="52"/>
        <v>64.5</v>
      </c>
      <c r="AB323" s="29">
        <v>73</v>
      </c>
      <c r="AC323" s="29">
        <v>62</v>
      </c>
      <c r="AD323" s="29">
        <v>40</v>
      </c>
      <c r="AE323" s="29">
        <v>86</v>
      </c>
      <c r="AF323" s="27">
        <f t="shared" si="53"/>
        <v>261</v>
      </c>
      <c r="AG323" s="39">
        <f t="shared" si="54"/>
        <v>65.25</v>
      </c>
      <c r="AH323" s="32"/>
      <c r="AI323" s="52">
        <f t="shared" ref="AI323:AI386" si="55">AVERAGE(I324,O324,U324,AA324,AG324)</f>
        <v>64.95</v>
      </c>
      <c r="AJ323" s="28">
        <f>ROWS($C$4:C323)</f>
        <v>320</v>
      </c>
      <c r="AK323" s="28" t="str">
        <f>IF($AJ$1=Table5[[#This Row],[Column3]],AJ323,"")</f>
        <v/>
      </c>
      <c r="AL323" s="28" t="str">
        <f>IFERROR(SMALL($AK$2:$AK$903,ROWS($AK$4:AK323)),"")</f>
        <v/>
      </c>
    </row>
    <row r="324" spans="1:38" s="28" customFormat="1" ht="28.5">
      <c r="A324" s="36">
        <v>11101219</v>
      </c>
      <c r="B324" s="30" t="s">
        <v>649</v>
      </c>
      <c r="C324" s="31">
        <v>4</v>
      </c>
      <c r="D324" s="29">
        <v>96</v>
      </c>
      <c r="E324" s="29">
        <v>65</v>
      </c>
      <c r="F324" s="29">
        <v>43</v>
      </c>
      <c r="G324" s="29">
        <v>59</v>
      </c>
      <c r="H324" s="27">
        <f t="shared" si="45"/>
        <v>263</v>
      </c>
      <c r="I324" s="52">
        <f t="shared" si="46"/>
        <v>65.75</v>
      </c>
      <c r="J324" s="29">
        <v>46</v>
      </c>
      <c r="K324" s="29">
        <v>40</v>
      </c>
      <c r="L324" s="29">
        <v>90</v>
      </c>
      <c r="M324" s="29">
        <v>56</v>
      </c>
      <c r="N324" s="27">
        <f t="shared" si="47"/>
        <v>232</v>
      </c>
      <c r="O324" s="27">
        <f t="shared" si="48"/>
        <v>58</v>
      </c>
      <c r="P324" s="29">
        <v>52</v>
      </c>
      <c r="Q324" s="29">
        <v>49</v>
      </c>
      <c r="R324" s="29">
        <v>96</v>
      </c>
      <c r="S324" s="29">
        <v>52</v>
      </c>
      <c r="T324" s="27">
        <f t="shared" si="49"/>
        <v>249</v>
      </c>
      <c r="U324" s="27">
        <f t="shared" si="50"/>
        <v>62.25</v>
      </c>
      <c r="V324" s="29">
        <v>66</v>
      </c>
      <c r="W324" s="29">
        <v>83</v>
      </c>
      <c r="X324" s="29">
        <v>56</v>
      </c>
      <c r="Y324" s="29">
        <v>91</v>
      </c>
      <c r="Z324" s="27">
        <f t="shared" si="51"/>
        <v>296</v>
      </c>
      <c r="AA324" s="27">
        <f t="shared" si="52"/>
        <v>74</v>
      </c>
      <c r="AB324" s="29">
        <v>81</v>
      </c>
      <c r="AC324" s="29">
        <v>93</v>
      </c>
      <c r="AD324" s="29">
        <v>43</v>
      </c>
      <c r="AE324" s="29">
        <v>42</v>
      </c>
      <c r="AF324" s="27">
        <f t="shared" si="53"/>
        <v>259</v>
      </c>
      <c r="AG324" s="39">
        <f t="shared" si="54"/>
        <v>64.75</v>
      </c>
      <c r="AH324" s="32"/>
      <c r="AI324" s="52">
        <f t="shared" si="55"/>
        <v>67.150000000000006</v>
      </c>
      <c r="AJ324" s="28">
        <f>ROWS($C$4:C324)</f>
        <v>321</v>
      </c>
      <c r="AK324" s="28" t="str">
        <f>IF($AJ$1=Table5[[#This Row],[Column3]],AJ324,"")</f>
        <v/>
      </c>
      <c r="AL324" s="28" t="str">
        <f>IFERROR(SMALL($AK$2:$AK$903,ROWS($AK$4:AK324)),"")</f>
        <v/>
      </c>
    </row>
    <row r="325" spans="1:38" s="28" customFormat="1" ht="14.25">
      <c r="A325" s="36">
        <v>11100437</v>
      </c>
      <c r="B325" s="30" t="s">
        <v>651</v>
      </c>
      <c r="C325" s="31">
        <v>4</v>
      </c>
      <c r="D325" s="29">
        <v>84</v>
      </c>
      <c r="E325" s="29">
        <v>49</v>
      </c>
      <c r="F325" s="29">
        <v>48</v>
      </c>
      <c r="G325" s="29">
        <v>87</v>
      </c>
      <c r="H325" s="27">
        <f t="shared" ref="H325:H388" si="56">SUM(D325:G325)</f>
        <v>268</v>
      </c>
      <c r="I325" s="52">
        <f t="shared" ref="I325:I388" si="57">AVERAGE(D325:G325)</f>
        <v>67</v>
      </c>
      <c r="J325" s="29">
        <v>52</v>
      </c>
      <c r="K325" s="29">
        <v>98</v>
      </c>
      <c r="L325" s="29">
        <v>71</v>
      </c>
      <c r="M325" s="29">
        <v>84</v>
      </c>
      <c r="N325" s="27">
        <f t="shared" ref="N325:N388" si="58">SUM(J325:M325)</f>
        <v>305</v>
      </c>
      <c r="O325" s="27">
        <f t="shared" ref="O325:O388" si="59">AVERAGE(J325:M325)</f>
        <v>76.25</v>
      </c>
      <c r="P325" s="29">
        <v>82</v>
      </c>
      <c r="Q325" s="29">
        <v>64</v>
      </c>
      <c r="R325" s="29">
        <v>82</v>
      </c>
      <c r="S325" s="29">
        <v>58</v>
      </c>
      <c r="T325" s="27">
        <f t="shared" ref="T325:T388" si="60">SUM(P325:S325)</f>
        <v>286</v>
      </c>
      <c r="U325" s="27">
        <f t="shared" ref="U325:U388" si="61">AVERAGE(P325:S325)</f>
        <v>71.5</v>
      </c>
      <c r="V325" s="29">
        <v>43</v>
      </c>
      <c r="W325" s="29">
        <v>54</v>
      </c>
      <c r="X325" s="29">
        <v>48</v>
      </c>
      <c r="Y325" s="29">
        <v>96</v>
      </c>
      <c r="Z325" s="27">
        <f t="shared" ref="Z325:Z388" si="62">SUM(V325:Y325)</f>
        <v>241</v>
      </c>
      <c r="AA325" s="27">
        <f t="shared" ref="AA325:AA388" si="63">AVERAGE(V325:Y325)</f>
        <v>60.25</v>
      </c>
      <c r="AB325" s="29">
        <v>63</v>
      </c>
      <c r="AC325" s="29">
        <v>54</v>
      </c>
      <c r="AD325" s="29">
        <v>86</v>
      </c>
      <c r="AE325" s="29">
        <v>40</v>
      </c>
      <c r="AF325" s="27">
        <f t="shared" ref="AF325:AF388" si="64">SUM(AB325:AE325)</f>
        <v>243</v>
      </c>
      <c r="AG325" s="39">
        <f t="shared" ref="AG325:AG388" si="65">AVERAGE(AB325:AE325)</f>
        <v>60.75</v>
      </c>
      <c r="AH325" s="32"/>
      <c r="AI325" s="52">
        <f t="shared" si="55"/>
        <v>63.7</v>
      </c>
      <c r="AJ325" s="28">
        <f>ROWS($C$4:C325)</f>
        <v>322</v>
      </c>
      <c r="AK325" s="28" t="str">
        <f>IF($AJ$1=Table5[[#This Row],[Column3]],AJ325,"")</f>
        <v/>
      </c>
      <c r="AL325" s="28" t="str">
        <f>IFERROR(SMALL($AK$2:$AK$903,ROWS($AK$4:AK325)),"")</f>
        <v/>
      </c>
    </row>
    <row r="326" spans="1:38" s="28" customFormat="1" ht="14.25">
      <c r="A326" s="36">
        <v>11104677</v>
      </c>
      <c r="B326" s="30" t="s">
        <v>653</v>
      </c>
      <c r="C326" s="31">
        <v>4</v>
      </c>
      <c r="D326" s="29">
        <v>81</v>
      </c>
      <c r="E326" s="29">
        <v>94</v>
      </c>
      <c r="F326" s="29">
        <v>41</v>
      </c>
      <c r="G326" s="29">
        <v>64</v>
      </c>
      <c r="H326" s="27">
        <f t="shared" si="56"/>
        <v>280</v>
      </c>
      <c r="I326" s="52">
        <f t="shared" si="57"/>
        <v>70</v>
      </c>
      <c r="J326" s="29">
        <v>40</v>
      </c>
      <c r="K326" s="29">
        <v>37</v>
      </c>
      <c r="L326" s="29">
        <v>69</v>
      </c>
      <c r="M326" s="29">
        <v>78</v>
      </c>
      <c r="N326" s="27">
        <f t="shared" si="58"/>
        <v>224</v>
      </c>
      <c r="O326" s="27">
        <f t="shared" si="59"/>
        <v>56</v>
      </c>
      <c r="P326" s="29">
        <v>79</v>
      </c>
      <c r="Q326" s="29">
        <v>90</v>
      </c>
      <c r="R326" s="29">
        <v>36</v>
      </c>
      <c r="S326" s="29">
        <v>48</v>
      </c>
      <c r="T326" s="27">
        <f t="shared" si="60"/>
        <v>253</v>
      </c>
      <c r="U326" s="27">
        <f t="shared" si="61"/>
        <v>63.25</v>
      </c>
      <c r="V326" s="29">
        <v>73</v>
      </c>
      <c r="W326" s="29">
        <v>75</v>
      </c>
      <c r="X326" s="29">
        <v>59</v>
      </c>
      <c r="Y326" s="29">
        <v>53</v>
      </c>
      <c r="Z326" s="27">
        <f t="shared" si="62"/>
        <v>260</v>
      </c>
      <c r="AA326" s="27">
        <f t="shared" si="63"/>
        <v>65</v>
      </c>
      <c r="AB326" s="29">
        <v>91</v>
      </c>
      <c r="AC326" s="29">
        <v>81</v>
      </c>
      <c r="AD326" s="29">
        <v>38</v>
      </c>
      <c r="AE326" s="29">
        <v>47</v>
      </c>
      <c r="AF326" s="27">
        <f t="shared" si="64"/>
        <v>257</v>
      </c>
      <c r="AG326" s="39">
        <f t="shared" si="65"/>
        <v>64.25</v>
      </c>
      <c r="AH326" s="32"/>
      <c r="AI326" s="52">
        <f t="shared" si="55"/>
        <v>66.849999999999994</v>
      </c>
      <c r="AJ326" s="28">
        <f>ROWS($C$4:C326)</f>
        <v>323</v>
      </c>
      <c r="AK326" s="28" t="str">
        <f>IF($AJ$1=Table5[[#This Row],[Column3]],AJ326,"")</f>
        <v/>
      </c>
      <c r="AL326" s="28" t="str">
        <f>IFERROR(SMALL($AK$2:$AK$903,ROWS($AK$4:AK326)),"")</f>
        <v/>
      </c>
    </row>
    <row r="327" spans="1:38" s="28" customFormat="1" ht="14.25">
      <c r="A327" s="36">
        <v>11103061</v>
      </c>
      <c r="B327" s="30" t="s">
        <v>655</v>
      </c>
      <c r="C327" s="31">
        <v>4</v>
      </c>
      <c r="D327" s="29">
        <v>55</v>
      </c>
      <c r="E327" s="29">
        <v>43</v>
      </c>
      <c r="F327" s="29">
        <v>65</v>
      </c>
      <c r="G327" s="29">
        <v>55</v>
      </c>
      <c r="H327" s="27">
        <f t="shared" si="56"/>
        <v>218</v>
      </c>
      <c r="I327" s="52">
        <f t="shared" si="57"/>
        <v>54.5</v>
      </c>
      <c r="J327" s="29">
        <v>94</v>
      </c>
      <c r="K327" s="29">
        <v>47</v>
      </c>
      <c r="L327" s="29">
        <v>95</v>
      </c>
      <c r="M327" s="29">
        <v>96</v>
      </c>
      <c r="N327" s="27">
        <f t="shared" si="58"/>
        <v>332</v>
      </c>
      <c r="O327" s="27">
        <f t="shared" si="59"/>
        <v>83</v>
      </c>
      <c r="P327" s="29">
        <v>42</v>
      </c>
      <c r="Q327" s="29">
        <v>78</v>
      </c>
      <c r="R327" s="29">
        <v>48</v>
      </c>
      <c r="S327" s="29">
        <v>88</v>
      </c>
      <c r="T327" s="27">
        <f t="shared" si="60"/>
        <v>256</v>
      </c>
      <c r="U327" s="27">
        <f t="shared" si="61"/>
        <v>64</v>
      </c>
      <c r="V327" s="29">
        <v>95</v>
      </c>
      <c r="W327" s="29">
        <v>40</v>
      </c>
      <c r="X327" s="29">
        <v>71</v>
      </c>
      <c r="Y327" s="29">
        <v>42</v>
      </c>
      <c r="Z327" s="27">
        <f t="shared" si="62"/>
        <v>248</v>
      </c>
      <c r="AA327" s="27">
        <f t="shared" si="63"/>
        <v>62</v>
      </c>
      <c r="AB327" s="29">
        <v>36</v>
      </c>
      <c r="AC327" s="29">
        <v>49</v>
      </c>
      <c r="AD327" s="29">
        <v>99</v>
      </c>
      <c r="AE327" s="29">
        <v>99</v>
      </c>
      <c r="AF327" s="27">
        <f t="shared" si="64"/>
        <v>283</v>
      </c>
      <c r="AG327" s="39">
        <f t="shared" si="65"/>
        <v>70.75</v>
      </c>
      <c r="AH327" s="32"/>
      <c r="AI327" s="52">
        <f t="shared" si="55"/>
        <v>65.75</v>
      </c>
      <c r="AJ327" s="28">
        <f>ROWS($C$4:C327)</f>
        <v>324</v>
      </c>
      <c r="AK327" s="28" t="str">
        <f>IF($AJ$1=Table5[[#This Row],[Column3]],AJ327,"")</f>
        <v/>
      </c>
      <c r="AL327" s="28" t="str">
        <f>IFERROR(SMALL($AK$2:$AK$903,ROWS($AK$4:AK327)),"")</f>
        <v/>
      </c>
    </row>
    <row r="328" spans="1:38" s="28" customFormat="1" ht="14.25">
      <c r="A328" s="36">
        <v>11106289</v>
      </c>
      <c r="B328" s="30" t="s">
        <v>657</v>
      </c>
      <c r="C328" s="31">
        <v>4</v>
      </c>
      <c r="D328" s="29">
        <v>79</v>
      </c>
      <c r="E328" s="29">
        <v>36</v>
      </c>
      <c r="F328" s="29">
        <v>87</v>
      </c>
      <c r="G328" s="29">
        <v>51</v>
      </c>
      <c r="H328" s="27">
        <f t="shared" si="56"/>
        <v>253</v>
      </c>
      <c r="I328" s="52">
        <f t="shared" si="57"/>
        <v>63.25</v>
      </c>
      <c r="J328" s="29">
        <v>62</v>
      </c>
      <c r="K328" s="29">
        <v>79</v>
      </c>
      <c r="L328" s="29">
        <v>49</v>
      </c>
      <c r="M328" s="29">
        <v>62</v>
      </c>
      <c r="N328" s="27">
        <f t="shared" si="58"/>
        <v>252</v>
      </c>
      <c r="O328" s="27">
        <f t="shared" si="59"/>
        <v>63</v>
      </c>
      <c r="P328" s="29">
        <v>95</v>
      </c>
      <c r="Q328" s="29">
        <v>44</v>
      </c>
      <c r="R328" s="29">
        <v>53</v>
      </c>
      <c r="S328" s="29">
        <v>60</v>
      </c>
      <c r="T328" s="27">
        <f t="shared" si="60"/>
        <v>252</v>
      </c>
      <c r="U328" s="27">
        <f t="shared" si="61"/>
        <v>63</v>
      </c>
      <c r="V328" s="29">
        <v>37</v>
      </c>
      <c r="W328" s="29">
        <v>82</v>
      </c>
      <c r="X328" s="29">
        <v>84</v>
      </c>
      <c r="Y328" s="29">
        <v>86</v>
      </c>
      <c r="Z328" s="27">
        <f t="shared" si="62"/>
        <v>289</v>
      </c>
      <c r="AA328" s="27">
        <f t="shared" si="63"/>
        <v>72.25</v>
      </c>
      <c r="AB328" s="29">
        <v>51</v>
      </c>
      <c r="AC328" s="29">
        <v>99</v>
      </c>
      <c r="AD328" s="29">
        <v>41</v>
      </c>
      <c r="AE328" s="29">
        <v>78</v>
      </c>
      <c r="AF328" s="27">
        <f t="shared" si="64"/>
        <v>269</v>
      </c>
      <c r="AG328" s="39">
        <f t="shared" si="65"/>
        <v>67.25</v>
      </c>
      <c r="AH328" s="32"/>
      <c r="AI328" s="52">
        <f t="shared" si="55"/>
        <v>74.3</v>
      </c>
      <c r="AJ328" s="28">
        <f>ROWS($C$4:C328)</f>
        <v>325</v>
      </c>
      <c r="AK328" s="28" t="str">
        <f>IF($AJ$1=Table5[[#This Row],[Column3]],AJ328,"")</f>
        <v/>
      </c>
      <c r="AL328" s="28" t="str">
        <f>IFERROR(SMALL($AK$2:$AK$903,ROWS($AK$4:AK328)),"")</f>
        <v/>
      </c>
    </row>
    <row r="329" spans="1:38" s="28" customFormat="1" ht="14.25">
      <c r="A329" s="36">
        <v>11101655</v>
      </c>
      <c r="B329" s="30" t="s">
        <v>659</v>
      </c>
      <c r="C329" s="31">
        <v>4</v>
      </c>
      <c r="D329" s="29">
        <v>75</v>
      </c>
      <c r="E329" s="29">
        <v>87</v>
      </c>
      <c r="F329" s="29">
        <v>95</v>
      </c>
      <c r="G329" s="29">
        <v>91</v>
      </c>
      <c r="H329" s="27">
        <f t="shared" si="56"/>
        <v>348</v>
      </c>
      <c r="I329" s="52">
        <f t="shared" si="57"/>
        <v>87</v>
      </c>
      <c r="J329" s="29">
        <v>85</v>
      </c>
      <c r="K329" s="29">
        <v>41</v>
      </c>
      <c r="L329" s="29">
        <v>61</v>
      </c>
      <c r="M329" s="29">
        <v>94</v>
      </c>
      <c r="N329" s="27">
        <f t="shared" si="58"/>
        <v>281</v>
      </c>
      <c r="O329" s="27">
        <f t="shared" si="59"/>
        <v>70.25</v>
      </c>
      <c r="P329" s="29">
        <v>36</v>
      </c>
      <c r="Q329" s="29">
        <v>54</v>
      </c>
      <c r="R329" s="29">
        <v>71</v>
      </c>
      <c r="S329" s="29">
        <v>84</v>
      </c>
      <c r="T329" s="27">
        <f t="shared" si="60"/>
        <v>245</v>
      </c>
      <c r="U329" s="27">
        <f t="shared" si="61"/>
        <v>61.25</v>
      </c>
      <c r="V329" s="29">
        <v>85</v>
      </c>
      <c r="W329" s="29">
        <v>78</v>
      </c>
      <c r="X329" s="29">
        <v>99</v>
      </c>
      <c r="Y329" s="29">
        <v>89</v>
      </c>
      <c r="Z329" s="27">
        <f t="shared" si="62"/>
        <v>351</v>
      </c>
      <c r="AA329" s="27">
        <f t="shared" si="63"/>
        <v>87.75</v>
      </c>
      <c r="AB329" s="29">
        <v>65</v>
      </c>
      <c r="AC329" s="29">
        <v>37</v>
      </c>
      <c r="AD329" s="29">
        <v>60</v>
      </c>
      <c r="AE329" s="29">
        <v>99</v>
      </c>
      <c r="AF329" s="27">
        <f t="shared" si="64"/>
        <v>261</v>
      </c>
      <c r="AG329" s="39">
        <f t="shared" si="65"/>
        <v>65.25</v>
      </c>
      <c r="AH329" s="32"/>
      <c r="AI329" s="52">
        <f t="shared" si="55"/>
        <v>72.8</v>
      </c>
      <c r="AJ329" s="28">
        <f>ROWS($C$4:C329)</f>
        <v>326</v>
      </c>
      <c r="AK329" s="28" t="str">
        <f>IF($AJ$1=Table5[[#This Row],[Column3]],AJ329,"")</f>
        <v/>
      </c>
      <c r="AL329" s="28" t="str">
        <f>IFERROR(SMALL($AK$2:$AK$903,ROWS($AK$4:AK329)),"")</f>
        <v/>
      </c>
    </row>
    <row r="330" spans="1:38" s="28" customFormat="1" ht="14.25">
      <c r="A330" s="36">
        <v>11104283</v>
      </c>
      <c r="B330" s="30" t="s">
        <v>661</v>
      </c>
      <c r="C330" s="31">
        <v>4</v>
      </c>
      <c r="D330" s="29">
        <v>81</v>
      </c>
      <c r="E330" s="29">
        <v>60</v>
      </c>
      <c r="F330" s="29">
        <v>93</v>
      </c>
      <c r="G330" s="29">
        <v>56</v>
      </c>
      <c r="H330" s="27">
        <f t="shared" si="56"/>
        <v>290</v>
      </c>
      <c r="I330" s="52">
        <f t="shared" si="57"/>
        <v>72.5</v>
      </c>
      <c r="J330" s="29">
        <v>79</v>
      </c>
      <c r="K330" s="29">
        <v>75</v>
      </c>
      <c r="L330" s="29">
        <v>81</v>
      </c>
      <c r="M330" s="29">
        <v>46</v>
      </c>
      <c r="N330" s="27">
        <f t="shared" si="58"/>
        <v>281</v>
      </c>
      <c r="O330" s="27">
        <f t="shared" si="59"/>
        <v>70.25</v>
      </c>
      <c r="P330" s="29">
        <v>37</v>
      </c>
      <c r="Q330" s="29">
        <v>86</v>
      </c>
      <c r="R330" s="29">
        <v>84</v>
      </c>
      <c r="S330" s="29">
        <v>78</v>
      </c>
      <c r="T330" s="27">
        <f t="shared" si="60"/>
        <v>285</v>
      </c>
      <c r="U330" s="27">
        <f t="shared" si="61"/>
        <v>71.25</v>
      </c>
      <c r="V330" s="29">
        <v>92</v>
      </c>
      <c r="W330" s="29">
        <v>64</v>
      </c>
      <c r="X330" s="29">
        <v>99</v>
      </c>
      <c r="Y330" s="29">
        <v>49</v>
      </c>
      <c r="Z330" s="27">
        <f t="shared" si="62"/>
        <v>304</v>
      </c>
      <c r="AA330" s="27">
        <f t="shared" si="63"/>
        <v>76</v>
      </c>
      <c r="AB330" s="29">
        <v>97</v>
      </c>
      <c r="AC330" s="29">
        <v>67</v>
      </c>
      <c r="AD330" s="29">
        <v>48</v>
      </c>
      <c r="AE330" s="29">
        <v>84</v>
      </c>
      <c r="AF330" s="27">
        <f t="shared" si="64"/>
        <v>296</v>
      </c>
      <c r="AG330" s="39">
        <f t="shared" si="65"/>
        <v>74</v>
      </c>
      <c r="AH330" s="32"/>
      <c r="AI330" s="52">
        <f t="shared" si="55"/>
        <v>65.3</v>
      </c>
      <c r="AJ330" s="28">
        <f>ROWS($C$4:C330)</f>
        <v>327</v>
      </c>
      <c r="AK330" s="28" t="str">
        <f>IF($AJ$1=Table5[[#This Row],[Column3]],AJ330,"")</f>
        <v/>
      </c>
      <c r="AL330" s="28" t="str">
        <f>IFERROR(SMALL($AK$2:$AK$903,ROWS($AK$4:AK330)),"")</f>
        <v/>
      </c>
    </row>
    <row r="331" spans="1:38" s="28" customFormat="1" ht="14.25">
      <c r="A331" s="36">
        <v>11109400</v>
      </c>
      <c r="B331" s="30" t="s">
        <v>663</v>
      </c>
      <c r="C331" s="31">
        <v>4</v>
      </c>
      <c r="D331" s="29">
        <v>55</v>
      </c>
      <c r="E331" s="29">
        <v>53</v>
      </c>
      <c r="F331" s="29">
        <v>57</v>
      </c>
      <c r="G331" s="29">
        <v>38</v>
      </c>
      <c r="H331" s="27">
        <f t="shared" si="56"/>
        <v>203</v>
      </c>
      <c r="I331" s="52">
        <f t="shared" si="57"/>
        <v>50.75</v>
      </c>
      <c r="J331" s="29">
        <v>51</v>
      </c>
      <c r="K331" s="29">
        <v>97</v>
      </c>
      <c r="L331" s="29">
        <v>44</v>
      </c>
      <c r="M331" s="29">
        <v>78</v>
      </c>
      <c r="N331" s="27">
        <f t="shared" si="58"/>
        <v>270</v>
      </c>
      <c r="O331" s="27">
        <f t="shared" si="59"/>
        <v>67.5</v>
      </c>
      <c r="P331" s="29">
        <v>60</v>
      </c>
      <c r="Q331" s="29">
        <v>75</v>
      </c>
      <c r="R331" s="29">
        <v>43</v>
      </c>
      <c r="S331" s="29">
        <v>54</v>
      </c>
      <c r="T331" s="27">
        <f t="shared" si="60"/>
        <v>232</v>
      </c>
      <c r="U331" s="27">
        <f t="shared" si="61"/>
        <v>58</v>
      </c>
      <c r="V331" s="29">
        <v>72</v>
      </c>
      <c r="W331" s="29">
        <v>70</v>
      </c>
      <c r="X331" s="29">
        <v>70</v>
      </c>
      <c r="Y331" s="29">
        <v>88</v>
      </c>
      <c r="Z331" s="27">
        <f t="shared" si="62"/>
        <v>300</v>
      </c>
      <c r="AA331" s="27">
        <f t="shared" si="63"/>
        <v>75</v>
      </c>
      <c r="AB331" s="29">
        <v>57</v>
      </c>
      <c r="AC331" s="29">
        <v>85</v>
      </c>
      <c r="AD331" s="29">
        <v>85</v>
      </c>
      <c r="AE331" s="29">
        <v>74</v>
      </c>
      <c r="AF331" s="27">
        <f t="shared" si="64"/>
        <v>301</v>
      </c>
      <c r="AG331" s="39">
        <f t="shared" si="65"/>
        <v>75.25</v>
      </c>
      <c r="AH331" s="32"/>
      <c r="AI331" s="52">
        <f t="shared" si="55"/>
        <v>62.45</v>
      </c>
      <c r="AJ331" s="28">
        <f>ROWS($C$4:C331)</f>
        <v>328</v>
      </c>
      <c r="AK331" s="28" t="str">
        <f>IF($AJ$1=Table5[[#This Row],[Column3]],AJ331,"")</f>
        <v/>
      </c>
      <c r="AL331" s="28" t="str">
        <f>IFERROR(SMALL($AK$2:$AK$903,ROWS($AK$4:AK331)),"")</f>
        <v/>
      </c>
    </row>
    <row r="332" spans="1:38" s="28" customFormat="1" ht="14.25">
      <c r="A332" s="36">
        <v>11106433</v>
      </c>
      <c r="B332" s="30" t="s">
        <v>665</v>
      </c>
      <c r="C332" s="31">
        <v>4</v>
      </c>
      <c r="D332" s="29">
        <v>52</v>
      </c>
      <c r="E332" s="29">
        <v>87</v>
      </c>
      <c r="F332" s="29">
        <v>62</v>
      </c>
      <c r="G332" s="29">
        <v>35</v>
      </c>
      <c r="H332" s="27">
        <f t="shared" si="56"/>
        <v>236</v>
      </c>
      <c r="I332" s="52">
        <f t="shared" si="57"/>
        <v>59</v>
      </c>
      <c r="J332" s="29">
        <v>48</v>
      </c>
      <c r="K332" s="29">
        <v>81</v>
      </c>
      <c r="L332" s="29">
        <v>39</v>
      </c>
      <c r="M332" s="29">
        <v>41</v>
      </c>
      <c r="N332" s="27">
        <f t="shared" si="58"/>
        <v>209</v>
      </c>
      <c r="O332" s="27">
        <f t="shared" si="59"/>
        <v>52.25</v>
      </c>
      <c r="P332" s="29">
        <v>48</v>
      </c>
      <c r="Q332" s="29">
        <v>51</v>
      </c>
      <c r="R332" s="29">
        <v>35</v>
      </c>
      <c r="S332" s="29">
        <v>40</v>
      </c>
      <c r="T332" s="27">
        <f t="shared" si="60"/>
        <v>174</v>
      </c>
      <c r="U332" s="27">
        <f t="shared" si="61"/>
        <v>43.5</v>
      </c>
      <c r="V332" s="29">
        <v>40</v>
      </c>
      <c r="W332" s="29">
        <v>88</v>
      </c>
      <c r="X332" s="29">
        <v>85</v>
      </c>
      <c r="Y332" s="29">
        <v>94</v>
      </c>
      <c r="Z332" s="27">
        <f t="shared" si="62"/>
        <v>307</v>
      </c>
      <c r="AA332" s="27">
        <f t="shared" si="63"/>
        <v>76.75</v>
      </c>
      <c r="AB332" s="29">
        <v>96</v>
      </c>
      <c r="AC332" s="29">
        <v>83</v>
      </c>
      <c r="AD332" s="29">
        <v>59</v>
      </c>
      <c r="AE332" s="29">
        <v>85</v>
      </c>
      <c r="AF332" s="27">
        <f t="shared" si="64"/>
        <v>323</v>
      </c>
      <c r="AG332" s="39">
        <f t="shared" si="65"/>
        <v>80.75</v>
      </c>
      <c r="AH332" s="32"/>
      <c r="AI332" s="52">
        <f t="shared" si="55"/>
        <v>55.9</v>
      </c>
      <c r="AJ332" s="28">
        <f>ROWS($C$4:C332)</f>
        <v>329</v>
      </c>
      <c r="AK332" s="28" t="str">
        <f>IF($AJ$1=Table5[[#This Row],[Column3]],AJ332,"")</f>
        <v/>
      </c>
      <c r="AL332" s="28" t="str">
        <f>IFERROR(SMALL($AK$2:$AK$903,ROWS($AK$4:AK332)),"")</f>
        <v/>
      </c>
    </row>
    <row r="333" spans="1:38" s="28" customFormat="1" ht="28.5">
      <c r="A333" s="36">
        <v>11100932</v>
      </c>
      <c r="B333" s="30" t="s">
        <v>667</v>
      </c>
      <c r="C333" s="31">
        <v>4</v>
      </c>
      <c r="D333" s="29">
        <v>64</v>
      </c>
      <c r="E333" s="29">
        <v>84</v>
      </c>
      <c r="F333" s="29">
        <v>38</v>
      </c>
      <c r="G333" s="29">
        <v>67</v>
      </c>
      <c r="H333" s="27">
        <f t="shared" si="56"/>
        <v>253</v>
      </c>
      <c r="I333" s="52">
        <f t="shared" si="57"/>
        <v>63.25</v>
      </c>
      <c r="J333" s="29">
        <v>69</v>
      </c>
      <c r="K333" s="29">
        <v>45</v>
      </c>
      <c r="L333" s="29">
        <v>95</v>
      </c>
      <c r="M333" s="29">
        <v>45</v>
      </c>
      <c r="N333" s="27">
        <f t="shared" si="58"/>
        <v>254</v>
      </c>
      <c r="O333" s="27">
        <f t="shared" si="59"/>
        <v>63.5</v>
      </c>
      <c r="P333" s="29">
        <v>52</v>
      </c>
      <c r="Q333" s="29">
        <v>78</v>
      </c>
      <c r="R333" s="29">
        <v>42</v>
      </c>
      <c r="S333" s="29">
        <v>44</v>
      </c>
      <c r="T333" s="27">
        <f t="shared" si="60"/>
        <v>216</v>
      </c>
      <c r="U333" s="27">
        <f t="shared" si="61"/>
        <v>54</v>
      </c>
      <c r="V333" s="29">
        <v>39</v>
      </c>
      <c r="W333" s="29">
        <v>52</v>
      </c>
      <c r="X333" s="29">
        <v>40</v>
      </c>
      <c r="Y333" s="29">
        <v>48</v>
      </c>
      <c r="Z333" s="27">
        <f t="shared" si="62"/>
        <v>179</v>
      </c>
      <c r="AA333" s="27">
        <f t="shared" si="63"/>
        <v>44.75</v>
      </c>
      <c r="AB333" s="29">
        <v>38</v>
      </c>
      <c r="AC333" s="29">
        <v>49</v>
      </c>
      <c r="AD333" s="29">
        <v>80</v>
      </c>
      <c r="AE333" s="29">
        <v>49</v>
      </c>
      <c r="AF333" s="27">
        <f t="shared" si="64"/>
        <v>216</v>
      </c>
      <c r="AG333" s="39">
        <f t="shared" si="65"/>
        <v>54</v>
      </c>
      <c r="AH333" s="32"/>
      <c r="AI333" s="52">
        <f t="shared" si="55"/>
        <v>68.5</v>
      </c>
      <c r="AJ333" s="28">
        <f>ROWS($C$4:C333)</f>
        <v>330</v>
      </c>
      <c r="AK333" s="28" t="str">
        <f>IF($AJ$1=Table5[[#This Row],[Column3]],AJ333,"")</f>
        <v/>
      </c>
      <c r="AL333" s="28" t="str">
        <f>IFERROR(SMALL($AK$2:$AK$903,ROWS($AK$4:AK333)),"")</f>
        <v/>
      </c>
    </row>
    <row r="334" spans="1:38" s="28" customFormat="1" ht="14.25">
      <c r="A334" s="36">
        <v>11100050</v>
      </c>
      <c r="B334" s="30" t="s">
        <v>669</v>
      </c>
      <c r="C334" s="31">
        <v>4</v>
      </c>
      <c r="D334" s="29">
        <v>77</v>
      </c>
      <c r="E334" s="29">
        <v>36</v>
      </c>
      <c r="F334" s="29">
        <v>88</v>
      </c>
      <c r="G334" s="29">
        <v>52</v>
      </c>
      <c r="H334" s="27">
        <f t="shared" si="56"/>
        <v>253</v>
      </c>
      <c r="I334" s="52">
        <f t="shared" si="57"/>
        <v>63.25</v>
      </c>
      <c r="J334" s="29">
        <v>92</v>
      </c>
      <c r="K334" s="29">
        <v>87</v>
      </c>
      <c r="L334" s="29">
        <v>51</v>
      </c>
      <c r="M334" s="29">
        <v>43</v>
      </c>
      <c r="N334" s="27">
        <f t="shared" si="58"/>
        <v>273</v>
      </c>
      <c r="O334" s="27">
        <f t="shared" si="59"/>
        <v>68.25</v>
      </c>
      <c r="P334" s="29">
        <v>95</v>
      </c>
      <c r="Q334" s="29">
        <v>75</v>
      </c>
      <c r="R334" s="29">
        <v>62</v>
      </c>
      <c r="S334" s="29">
        <v>50</v>
      </c>
      <c r="T334" s="27">
        <f t="shared" si="60"/>
        <v>282</v>
      </c>
      <c r="U334" s="27">
        <f t="shared" si="61"/>
        <v>70.5</v>
      </c>
      <c r="V334" s="29">
        <v>55</v>
      </c>
      <c r="W334" s="29">
        <v>78</v>
      </c>
      <c r="X334" s="29">
        <v>75</v>
      </c>
      <c r="Y334" s="29">
        <v>92</v>
      </c>
      <c r="Z334" s="27">
        <f t="shared" si="62"/>
        <v>300</v>
      </c>
      <c r="AA334" s="27">
        <f t="shared" si="63"/>
        <v>75</v>
      </c>
      <c r="AB334" s="29">
        <v>96</v>
      </c>
      <c r="AC334" s="29">
        <v>38</v>
      </c>
      <c r="AD334" s="29">
        <v>60</v>
      </c>
      <c r="AE334" s="29">
        <v>68</v>
      </c>
      <c r="AF334" s="27">
        <f t="shared" si="64"/>
        <v>262</v>
      </c>
      <c r="AG334" s="39">
        <f t="shared" si="65"/>
        <v>65.5</v>
      </c>
      <c r="AH334" s="32"/>
      <c r="AI334" s="52">
        <f t="shared" si="55"/>
        <v>69.25</v>
      </c>
      <c r="AJ334" s="28">
        <f>ROWS($C$4:C334)</f>
        <v>331</v>
      </c>
      <c r="AK334" s="28" t="str">
        <f>IF($AJ$1=Table5[[#This Row],[Column3]],AJ334,"")</f>
        <v/>
      </c>
      <c r="AL334" s="28" t="str">
        <f>IFERROR(SMALL($AK$2:$AK$903,ROWS($AK$4:AK334)),"")</f>
        <v/>
      </c>
    </row>
    <row r="335" spans="1:38" s="28" customFormat="1" ht="14.25">
      <c r="A335" s="36">
        <v>11105077</v>
      </c>
      <c r="B335" s="30" t="s">
        <v>671</v>
      </c>
      <c r="C335" s="31">
        <v>4</v>
      </c>
      <c r="D335" s="29">
        <v>93</v>
      </c>
      <c r="E335" s="29">
        <v>88</v>
      </c>
      <c r="F335" s="29">
        <v>58</v>
      </c>
      <c r="G335" s="29">
        <v>69</v>
      </c>
      <c r="H335" s="27">
        <f t="shared" si="56"/>
        <v>308</v>
      </c>
      <c r="I335" s="52">
        <f t="shared" si="57"/>
        <v>77</v>
      </c>
      <c r="J335" s="29">
        <v>94</v>
      </c>
      <c r="K335" s="29">
        <v>81</v>
      </c>
      <c r="L335" s="29">
        <v>94</v>
      </c>
      <c r="M335" s="29">
        <v>90</v>
      </c>
      <c r="N335" s="27">
        <f t="shared" si="58"/>
        <v>359</v>
      </c>
      <c r="O335" s="27">
        <f t="shared" si="59"/>
        <v>89.75</v>
      </c>
      <c r="P335" s="29">
        <v>45</v>
      </c>
      <c r="Q335" s="29">
        <v>86</v>
      </c>
      <c r="R335" s="29">
        <v>71</v>
      </c>
      <c r="S335" s="29">
        <v>82</v>
      </c>
      <c r="T335" s="27">
        <f t="shared" si="60"/>
        <v>284</v>
      </c>
      <c r="U335" s="27">
        <f t="shared" si="61"/>
        <v>71</v>
      </c>
      <c r="V335" s="29">
        <v>82</v>
      </c>
      <c r="W335" s="29">
        <v>35</v>
      </c>
      <c r="X335" s="29">
        <v>48</v>
      </c>
      <c r="Y335" s="29">
        <v>42</v>
      </c>
      <c r="Z335" s="27">
        <f t="shared" si="62"/>
        <v>207</v>
      </c>
      <c r="AA335" s="27">
        <f t="shared" si="63"/>
        <v>51.75</v>
      </c>
      <c r="AB335" s="29">
        <v>48</v>
      </c>
      <c r="AC335" s="29">
        <v>52</v>
      </c>
      <c r="AD335" s="29">
        <v>89</v>
      </c>
      <c r="AE335" s="29">
        <v>38</v>
      </c>
      <c r="AF335" s="27">
        <f t="shared" si="64"/>
        <v>227</v>
      </c>
      <c r="AG335" s="39">
        <f t="shared" si="65"/>
        <v>56.75</v>
      </c>
      <c r="AH335" s="32"/>
      <c r="AI335" s="52">
        <f t="shared" si="55"/>
        <v>62.9</v>
      </c>
      <c r="AJ335" s="28">
        <f>ROWS($C$4:C335)</f>
        <v>332</v>
      </c>
      <c r="AK335" s="28" t="str">
        <f>IF($AJ$1=Table5[[#This Row],[Column3]],AJ335,"")</f>
        <v/>
      </c>
      <c r="AL335" s="28" t="str">
        <f>IFERROR(SMALL($AK$2:$AK$903,ROWS($AK$4:AK335)),"")</f>
        <v/>
      </c>
    </row>
    <row r="336" spans="1:38" s="28" customFormat="1" ht="14.25">
      <c r="A336" s="36">
        <v>11101059</v>
      </c>
      <c r="B336" s="30" t="s">
        <v>673</v>
      </c>
      <c r="C336" s="31">
        <v>4</v>
      </c>
      <c r="D336" s="29">
        <v>92</v>
      </c>
      <c r="E336" s="29">
        <v>57</v>
      </c>
      <c r="F336" s="29">
        <v>94</v>
      </c>
      <c r="G336" s="29">
        <v>85</v>
      </c>
      <c r="H336" s="27">
        <f t="shared" si="56"/>
        <v>328</v>
      </c>
      <c r="I336" s="52">
        <f t="shared" si="57"/>
        <v>82</v>
      </c>
      <c r="J336" s="29">
        <v>36</v>
      </c>
      <c r="K336" s="29">
        <v>94</v>
      </c>
      <c r="L336" s="29">
        <v>56</v>
      </c>
      <c r="M336" s="29">
        <v>51</v>
      </c>
      <c r="N336" s="27">
        <f t="shared" si="58"/>
        <v>237</v>
      </c>
      <c r="O336" s="27">
        <f t="shared" si="59"/>
        <v>59.25</v>
      </c>
      <c r="P336" s="29">
        <v>51</v>
      </c>
      <c r="Q336" s="29">
        <v>41</v>
      </c>
      <c r="R336" s="29">
        <v>68</v>
      </c>
      <c r="S336" s="29">
        <v>48</v>
      </c>
      <c r="T336" s="27">
        <f t="shared" si="60"/>
        <v>208</v>
      </c>
      <c r="U336" s="27">
        <f t="shared" si="61"/>
        <v>52</v>
      </c>
      <c r="V336" s="29">
        <v>35</v>
      </c>
      <c r="W336" s="29">
        <v>99</v>
      </c>
      <c r="X336" s="29">
        <v>58</v>
      </c>
      <c r="Y336" s="29">
        <v>52</v>
      </c>
      <c r="Z336" s="27">
        <f t="shared" si="62"/>
        <v>244</v>
      </c>
      <c r="AA336" s="27">
        <f t="shared" si="63"/>
        <v>61</v>
      </c>
      <c r="AB336" s="29">
        <v>68</v>
      </c>
      <c r="AC336" s="29">
        <v>47</v>
      </c>
      <c r="AD336" s="29">
        <v>62</v>
      </c>
      <c r="AE336" s="29">
        <v>64</v>
      </c>
      <c r="AF336" s="27">
        <f t="shared" si="64"/>
        <v>241</v>
      </c>
      <c r="AG336" s="39">
        <f t="shared" si="65"/>
        <v>60.25</v>
      </c>
      <c r="AH336" s="32"/>
      <c r="AI336" s="52">
        <f t="shared" si="55"/>
        <v>67.3</v>
      </c>
      <c r="AJ336" s="28">
        <f>ROWS($C$4:C336)</f>
        <v>333</v>
      </c>
      <c r="AK336" s="28" t="str">
        <f>IF($AJ$1=Table5[[#This Row],[Column3]],AJ336,"")</f>
        <v/>
      </c>
      <c r="AL336" s="28" t="str">
        <f>IFERROR(SMALL($AK$2:$AK$903,ROWS($AK$4:AK336)),"")</f>
        <v/>
      </c>
    </row>
    <row r="337" spans="1:38" s="28" customFormat="1" ht="14.25">
      <c r="A337" s="36">
        <v>11105461</v>
      </c>
      <c r="B337" s="30" t="s">
        <v>675</v>
      </c>
      <c r="C337" s="31">
        <v>4</v>
      </c>
      <c r="D337" s="29">
        <v>64</v>
      </c>
      <c r="E337" s="29">
        <v>73</v>
      </c>
      <c r="F337" s="29">
        <v>90</v>
      </c>
      <c r="G337" s="29">
        <v>84</v>
      </c>
      <c r="H337" s="27">
        <f t="shared" si="56"/>
        <v>311</v>
      </c>
      <c r="I337" s="52">
        <f t="shared" si="57"/>
        <v>77.75</v>
      </c>
      <c r="J337" s="29">
        <v>50</v>
      </c>
      <c r="K337" s="29">
        <v>69</v>
      </c>
      <c r="L337" s="29">
        <v>51</v>
      </c>
      <c r="M337" s="29">
        <v>57</v>
      </c>
      <c r="N337" s="27">
        <f t="shared" si="58"/>
        <v>227</v>
      </c>
      <c r="O337" s="27">
        <f t="shared" si="59"/>
        <v>56.75</v>
      </c>
      <c r="P337" s="29">
        <v>58</v>
      </c>
      <c r="Q337" s="29">
        <v>76</v>
      </c>
      <c r="R337" s="29">
        <v>69</v>
      </c>
      <c r="S337" s="29">
        <v>82</v>
      </c>
      <c r="T337" s="27">
        <f t="shared" si="60"/>
        <v>285</v>
      </c>
      <c r="U337" s="27">
        <f t="shared" si="61"/>
        <v>71.25</v>
      </c>
      <c r="V337" s="29">
        <v>66</v>
      </c>
      <c r="W337" s="29">
        <v>70</v>
      </c>
      <c r="X337" s="29">
        <v>68</v>
      </c>
      <c r="Y337" s="29">
        <v>67</v>
      </c>
      <c r="Z337" s="27">
        <f t="shared" si="62"/>
        <v>271</v>
      </c>
      <c r="AA337" s="27">
        <f t="shared" si="63"/>
        <v>67.75</v>
      </c>
      <c r="AB337" s="29">
        <v>92</v>
      </c>
      <c r="AC337" s="29">
        <v>38</v>
      </c>
      <c r="AD337" s="29">
        <v>53</v>
      </c>
      <c r="AE337" s="29">
        <v>69</v>
      </c>
      <c r="AF337" s="27">
        <f t="shared" si="64"/>
        <v>252</v>
      </c>
      <c r="AG337" s="39">
        <f t="shared" si="65"/>
        <v>63</v>
      </c>
      <c r="AH337" s="32"/>
      <c r="AI337" s="52">
        <f t="shared" si="55"/>
        <v>65.400000000000006</v>
      </c>
      <c r="AJ337" s="28">
        <f>ROWS($C$4:C337)</f>
        <v>334</v>
      </c>
      <c r="AK337" s="28" t="str">
        <f>IF($AJ$1=Table5[[#This Row],[Column3]],AJ337,"")</f>
        <v/>
      </c>
      <c r="AL337" s="28" t="str">
        <f>IFERROR(SMALL($AK$2:$AK$903,ROWS($AK$4:AK337)),"")</f>
        <v/>
      </c>
    </row>
    <row r="338" spans="1:38" s="28" customFormat="1" ht="14.25">
      <c r="A338" s="36">
        <v>11103775</v>
      </c>
      <c r="B338" s="30" t="s">
        <v>677</v>
      </c>
      <c r="C338" s="31">
        <v>4</v>
      </c>
      <c r="D338" s="29">
        <v>70</v>
      </c>
      <c r="E338" s="29">
        <v>64</v>
      </c>
      <c r="F338" s="29">
        <v>73</v>
      </c>
      <c r="G338" s="29">
        <v>57</v>
      </c>
      <c r="H338" s="27">
        <f t="shared" si="56"/>
        <v>264</v>
      </c>
      <c r="I338" s="52">
        <f t="shared" si="57"/>
        <v>66</v>
      </c>
      <c r="J338" s="29">
        <v>82</v>
      </c>
      <c r="K338" s="29">
        <v>71</v>
      </c>
      <c r="L338" s="29">
        <v>62</v>
      </c>
      <c r="M338" s="29">
        <v>91</v>
      </c>
      <c r="N338" s="27">
        <f t="shared" si="58"/>
        <v>306</v>
      </c>
      <c r="O338" s="27">
        <f t="shared" si="59"/>
        <v>76.5</v>
      </c>
      <c r="P338" s="29">
        <v>83</v>
      </c>
      <c r="Q338" s="29">
        <v>42</v>
      </c>
      <c r="R338" s="29">
        <v>82</v>
      </c>
      <c r="S338" s="29">
        <v>82</v>
      </c>
      <c r="T338" s="27">
        <f t="shared" si="60"/>
        <v>289</v>
      </c>
      <c r="U338" s="27">
        <f t="shared" si="61"/>
        <v>72.25</v>
      </c>
      <c r="V338" s="29">
        <v>76</v>
      </c>
      <c r="W338" s="29">
        <v>48</v>
      </c>
      <c r="X338" s="29">
        <v>68</v>
      </c>
      <c r="Y338" s="29">
        <v>62</v>
      </c>
      <c r="Z338" s="27">
        <f t="shared" si="62"/>
        <v>254</v>
      </c>
      <c r="AA338" s="27">
        <f t="shared" si="63"/>
        <v>63.5</v>
      </c>
      <c r="AB338" s="29">
        <v>39</v>
      </c>
      <c r="AC338" s="29">
        <v>80</v>
      </c>
      <c r="AD338" s="29">
        <v>37</v>
      </c>
      <c r="AE338" s="29">
        <v>39</v>
      </c>
      <c r="AF338" s="27">
        <f t="shared" si="64"/>
        <v>195</v>
      </c>
      <c r="AG338" s="39">
        <f t="shared" si="65"/>
        <v>48.75</v>
      </c>
      <c r="AH338" s="32"/>
      <c r="AI338" s="52">
        <f t="shared" si="55"/>
        <v>68.400000000000006</v>
      </c>
      <c r="AJ338" s="28">
        <f>ROWS($C$4:C338)</f>
        <v>335</v>
      </c>
      <c r="AK338" s="28" t="str">
        <f>IF($AJ$1=Table5[[#This Row],[Column3]],AJ338,"")</f>
        <v/>
      </c>
      <c r="AL338" s="28" t="str">
        <f>IFERROR(SMALL($AK$2:$AK$903,ROWS($AK$4:AK338)),"")</f>
        <v/>
      </c>
    </row>
    <row r="339" spans="1:38" s="28" customFormat="1" ht="14.25">
      <c r="A339" s="36">
        <v>11106760</v>
      </c>
      <c r="B339" s="30" t="s">
        <v>679</v>
      </c>
      <c r="C339" s="31">
        <v>4</v>
      </c>
      <c r="D339" s="29">
        <v>92</v>
      </c>
      <c r="E339" s="29">
        <v>39</v>
      </c>
      <c r="F339" s="29">
        <v>95</v>
      </c>
      <c r="G339" s="29">
        <v>63</v>
      </c>
      <c r="H339" s="27">
        <f t="shared" si="56"/>
        <v>289</v>
      </c>
      <c r="I339" s="52">
        <f t="shared" si="57"/>
        <v>72.25</v>
      </c>
      <c r="J339" s="29">
        <v>91</v>
      </c>
      <c r="K339" s="29">
        <v>53</v>
      </c>
      <c r="L339" s="29">
        <v>81</v>
      </c>
      <c r="M339" s="29">
        <v>47</v>
      </c>
      <c r="N339" s="27">
        <f t="shared" si="58"/>
        <v>272</v>
      </c>
      <c r="O339" s="27">
        <f t="shared" si="59"/>
        <v>68</v>
      </c>
      <c r="P339" s="29">
        <v>46</v>
      </c>
      <c r="Q339" s="29">
        <v>60</v>
      </c>
      <c r="R339" s="29">
        <v>83</v>
      </c>
      <c r="S339" s="29">
        <v>50</v>
      </c>
      <c r="T339" s="27">
        <f t="shared" si="60"/>
        <v>239</v>
      </c>
      <c r="U339" s="27">
        <f t="shared" si="61"/>
        <v>59.75</v>
      </c>
      <c r="V339" s="29">
        <v>69</v>
      </c>
      <c r="W339" s="29">
        <v>87</v>
      </c>
      <c r="X339" s="29">
        <v>48</v>
      </c>
      <c r="Y339" s="29">
        <v>65</v>
      </c>
      <c r="Z339" s="27">
        <f t="shared" si="62"/>
        <v>269</v>
      </c>
      <c r="AA339" s="27">
        <f t="shared" si="63"/>
        <v>67.25</v>
      </c>
      <c r="AB339" s="29">
        <v>61</v>
      </c>
      <c r="AC339" s="29">
        <v>91</v>
      </c>
      <c r="AD339" s="29">
        <v>68</v>
      </c>
      <c r="AE339" s="29">
        <v>79</v>
      </c>
      <c r="AF339" s="27">
        <f t="shared" si="64"/>
        <v>299</v>
      </c>
      <c r="AG339" s="39">
        <f t="shared" si="65"/>
        <v>74.75</v>
      </c>
      <c r="AH339" s="32"/>
      <c r="AI339" s="52">
        <f t="shared" si="55"/>
        <v>62.6</v>
      </c>
      <c r="AJ339" s="28">
        <f>ROWS($C$4:C339)</f>
        <v>336</v>
      </c>
      <c r="AK339" s="28" t="str">
        <f>IF($AJ$1=Table5[[#This Row],[Column3]],AJ339,"")</f>
        <v/>
      </c>
      <c r="AL339" s="28" t="str">
        <f>IFERROR(SMALL($AK$2:$AK$903,ROWS($AK$4:AK339)),"")</f>
        <v/>
      </c>
    </row>
    <row r="340" spans="1:38" s="28" customFormat="1" ht="14.25">
      <c r="A340" s="36">
        <v>11106711</v>
      </c>
      <c r="B340" s="30" t="s">
        <v>681</v>
      </c>
      <c r="C340" s="31">
        <v>4</v>
      </c>
      <c r="D340" s="29">
        <v>39</v>
      </c>
      <c r="E340" s="29">
        <v>72</v>
      </c>
      <c r="F340" s="29">
        <v>65</v>
      </c>
      <c r="G340" s="29">
        <v>49</v>
      </c>
      <c r="H340" s="27">
        <f t="shared" si="56"/>
        <v>225</v>
      </c>
      <c r="I340" s="52">
        <f t="shared" si="57"/>
        <v>56.25</v>
      </c>
      <c r="J340" s="29">
        <v>52</v>
      </c>
      <c r="K340" s="29">
        <v>52</v>
      </c>
      <c r="L340" s="29">
        <v>53</v>
      </c>
      <c r="M340" s="29">
        <v>50</v>
      </c>
      <c r="N340" s="27">
        <f t="shared" si="58"/>
        <v>207</v>
      </c>
      <c r="O340" s="27">
        <f t="shared" si="59"/>
        <v>51.75</v>
      </c>
      <c r="P340" s="29">
        <v>94</v>
      </c>
      <c r="Q340" s="29">
        <v>63</v>
      </c>
      <c r="R340" s="29">
        <v>68</v>
      </c>
      <c r="S340" s="29">
        <v>69</v>
      </c>
      <c r="T340" s="27">
        <f t="shared" si="60"/>
        <v>294</v>
      </c>
      <c r="U340" s="27">
        <f t="shared" si="61"/>
        <v>73.5</v>
      </c>
      <c r="V340" s="29">
        <v>41</v>
      </c>
      <c r="W340" s="29">
        <v>71</v>
      </c>
      <c r="X340" s="29">
        <v>56</v>
      </c>
      <c r="Y340" s="29">
        <v>87</v>
      </c>
      <c r="Z340" s="27">
        <f t="shared" si="62"/>
        <v>255</v>
      </c>
      <c r="AA340" s="27">
        <f t="shared" si="63"/>
        <v>63.75</v>
      </c>
      <c r="AB340" s="29">
        <v>40</v>
      </c>
      <c r="AC340" s="29">
        <v>95</v>
      </c>
      <c r="AD340" s="29">
        <v>51</v>
      </c>
      <c r="AE340" s="29">
        <v>85</v>
      </c>
      <c r="AF340" s="27">
        <f t="shared" si="64"/>
        <v>271</v>
      </c>
      <c r="AG340" s="39">
        <f t="shared" si="65"/>
        <v>67.75</v>
      </c>
      <c r="AH340" s="32"/>
      <c r="AI340" s="52">
        <f t="shared" si="55"/>
        <v>62.8</v>
      </c>
      <c r="AJ340" s="28">
        <f>ROWS($C$4:C340)</f>
        <v>337</v>
      </c>
      <c r="AK340" s="28" t="str">
        <f>IF($AJ$1=Table5[[#This Row],[Column3]],AJ340,"")</f>
        <v/>
      </c>
      <c r="AL340" s="28" t="str">
        <f>IFERROR(SMALL($AK$2:$AK$903,ROWS($AK$4:AK340)),"")</f>
        <v/>
      </c>
    </row>
    <row r="341" spans="1:38" s="28" customFormat="1" ht="14.25">
      <c r="A341" s="36">
        <v>11108041</v>
      </c>
      <c r="B341" s="30" t="s">
        <v>683</v>
      </c>
      <c r="C341" s="31">
        <v>4</v>
      </c>
      <c r="D341" s="29">
        <v>61</v>
      </c>
      <c r="E341" s="29">
        <v>81</v>
      </c>
      <c r="F341" s="29">
        <v>91</v>
      </c>
      <c r="G341" s="29">
        <v>48</v>
      </c>
      <c r="H341" s="27">
        <f t="shared" si="56"/>
        <v>281</v>
      </c>
      <c r="I341" s="52">
        <f t="shared" si="57"/>
        <v>70.25</v>
      </c>
      <c r="J341" s="29">
        <v>47</v>
      </c>
      <c r="K341" s="29">
        <v>84</v>
      </c>
      <c r="L341" s="29">
        <v>46</v>
      </c>
      <c r="M341" s="29">
        <v>76</v>
      </c>
      <c r="N341" s="27">
        <f t="shared" si="58"/>
        <v>253</v>
      </c>
      <c r="O341" s="27">
        <f t="shared" si="59"/>
        <v>63.25</v>
      </c>
      <c r="P341" s="29">
        <v>68</v>
      </c>
      <c r="Q341" s="29">
        <v>53</v>
      </c>
      <c r="R341" s="29">
        <v>68</v>
      </c>
      <c r="S341" s="29">
        <v>40</v>
      </c>
      <c r="T341" s="27">
        <f t="shared" si="60"/>
        <v>229</v>
      </c>
      <c r="U341" s="27">
        <f t="shared" si="61"/>
        <v>57.25</v>
      </c>
      <c r="V341" s="29">
        <v>72</v>
      </c>
      <c r="W341" s="29">
        <v>78</v>
      </c>
      <c r="X341" s="29">
        <v>51</v>
      </c>
      <c r="Y341" s="29">
        <v>59</v>
      </c>
      <c r="Z341" s="27">
        <f t="shared" si="62"/>
        <v>260</v>
      </c>
      <c r="AA341" s="27">
        <f t="shared" si="63"/>
        <v>65</v>
      </c>
      <c r="AB341" s="29">
        <v>55</v>
      </c>
      <c r="AC341" s="29">
        <v>43</v>
      </c>
      <c r="AD341" s="29">
        <v>82</v>
      </c>
      <c r="AE341" s="29">
        <v>53</v>
      </c>
      <c r="AF341" s="27">
        <f t="shared" si="64"/>
        <v>233</v>
      </c>
      <c r="AG341" s="39">
        <f t="shared" si="65"/>
        <v>58.25</v>
      </c>
      <c r="AH341" s="32"/>
      <c r="AI341" s="52">
        <f t="shared" si="55"/>
        <v>62.55</v>
      </c>
      <c r="AJ341" s="28">
        <f>ROWS($C$4:C341)</f>
        <v>338</v>
      </c>
      <c r="AK341" s="28" t="str">
        <f>IF($AJ$1=Table5[[#This Row],[Column3]],AJ341,"")</f>
        <v/>
      </c>
      <c r="AL341" s="28" t="str">
        <f>IFERROR(SMALL($AK$2:$AK$903,ROWS($AK$4:AK341)),"")</f>
        <v/>
      </c>
    </row>
    <row r="342" spans="1:38" s="28" customFormat="1" ht="14.25">
      <c r="A342" s="36">
        <v>11109747</v>
      </c>
      <c r="B342" s="30" t="s">
        <v>685</v>
      </c>
      <c r="C342" s="31">
        <v>4</v>
      </c>
      <c r="D342" s="29">
        <v>69</v>
      </c>
      <c r="E342" s="29">
        <v>85</v>
      </c>
      <c r="F342" s="29">
        <v>40</v>
      </c>
      <c r="G342" s="29">
        <v>43</v>
      </c>
      <c r="H342" s="27">
        <f t="shared" si="56"/>
        <v>237</v>
      </c>
      <c r="I342" s="52">
        <f t="shared" si="57"/>
        <v>59.25</v>
      </c>
      <c r="J342" s="29">
        <v>35</v>
      </c>
      <c r="K342" s="29">
        <v>96</v>
      </c>
      <c r="L342" s="29">
        <v>69</v>
      </c>
      <c r="M342" s="29">
        <v>39</v>
      </c>
      <c r="N342" s="27">
        <f t="shared" si="58"/>
        <v>239</v>
      </c>
      <c r="O342" s="27">
        <f t="shared" si="59"/>
        <v>59.75</v>
      </c>
      <c r="P342" s="29">
        <v>68</v>
      </c>
      <c r="Q342" s="29">
        <v>45</v>
      </c>
      <c r="R342" s="29">
        <v>65</v>
      </c>
      <c r="S342" s="29">
        <v>97</v>
      </c>
      <c r="T342" s="27">
        <f t="shared" si="60"/>
        <v>275</v>
      </c>
      <c r="U342" s="27">
        <f t="shared" si="61"/>
        <v>68.75</v>
      </c>
      <c r="V342" s="29">
        <v>68</v>
      </c>
      <c r="W342" s="29">
        <v>52</v>
      </c>
      <c r="X342" s="29">
        <v>44</v>
      </c>
      <c r="Y342" s="29">
        <v>75</v>
      </c>
      <c r="Z342" s="27">
        <f t="shared" si="62"/>
        <v>239</v>
      </c>
      <c r="AA342" s="27">
        <f t="shared" si="63"/>
        <v>59.75</v>
      </c>
      <c r="AB342" s="29">
        <v>38</v>
      </c>
      <c r="AC342" s="29">
        <v>92</v>
      </c>
      <c r="AD342" s="29">
        <v>96</v>
      </c>
      <c r="AE342" s="29">
        <v>35</v>
      </c>
      <c r="AF342" s="27">
        <f t="shared" si="64"/>
        <v>261</v>
      </c>
      <c r="AG342" s="39">
        <f t="shared" si="65"/>
        <v>65.25</v>
      </c>
      <c r="AH342" s="32"/>
      <c r="AI342" s="52">
        <f t="shared" si="55"/>
        <v>67.7</v>
      </c>
      <c r="AJ342" s="28">
        <f>ROWS($C$4:C342)</f>
        <v>339</v>
      </c>
      <c r="AK342" s="28" t="str">
        <f>IF($AJ$1=Table5[[#This Row],[Column3]],AJ342,"")</f>
        <v/>
      </c>
      <c r="AL342" s="28" t="str">
        <f>IFERROR(SMALL($AK$2:$AK$903,ROWS($AK$4:AK342)),"")</f>
        <v/>
      </c>
    </row>
    <row r="343" spans="1:38" s="28" customFormat="1" ht="14.25">
      <c r="A343" s="36">
        <v>11107343</v>
      </c>
      <c r="B343" s="30" t="s">
        <v>687</v>
      </c>
      <c r="C343" s="31">
        <v>4</v>
      </c>
      <c r="D343" s="29">
        <v>42</v>
      </c>
      <c r="E343" s="29">
        <v>86</v>
      </c>
      <c r="F343" s="29">
        <v>53</v>
      </c>
      <c r="G343" s="29">
        <v>35</v>
      </c>
      <c r="H343" s="27">
        <f t="shared" si="56"/>
        <v>216</v>
      </c>
      <c r="I343" s="52">
        <f t="shared" si="57"/>
        <v>54</v>
      </c>
      <c r="J343" s="29">
        <v>75</v>
      </c>
      <c r="K343" s="29">
        <v>80</v>
      </c>
      <c r="L343" s="29">
        <v>50</v>
      </c>
      <c r="M343" s="29">
        <v>67</v>
      </c>
      <c r="N343" s="27">
        <f t="shared" si="58"/>
        <v>272</v>
      </c>
      <c r="O343" s="27">
        <f t="shared" si="59"/>
        <v>68</v>
      </c>
      <c r="P343" s="29">
        <v>88</v>
      </c>
      <c r="Q343" s="29">
        <v>62</v>
      </c>
      <c r="R343" s="29">
        <v>60</v>
      </c>
      <c r="S343" s="29">
        <v>60</v>
      </c>
      <c r="T343" s="27">
        <f t="shared" si="60"/>
        <v>270</v>
      </c>
      <c r="U343" s="27">
        <f t="shared" si="61"/>
        <v>67.5</v>
      </c>
      <c r="V343" s="29">
        <v>51</v>
      </c>
      <c r="W343" s="29">
        <v>93</v>
      </c>
      <c r="X343" s="29">
        <v>44</v>
      </c>
      <c r="Y343" s="29">
        <v>81</v>
      </c>
      <c r="Z343" s="27">
        <f t="shared" si="62"/>
        <v>269</v>
      </c>
      <c r="AA343" s="27">
        <f t="shared" si="63"/>
        <v>67.25</v>
      </c>
      <c r="AB343" s="29">
        <v>85</v>
      </c>
      <c r="AC343" s="29">
        <v>91</v>
      </c>
      <c r="AD343" s="29">
        <v>56</v>
      </c>
      <c r="AE343" s="29">
        <v>95</v>
      </c>
      <c r="AF343" s="27">
        <f t="shared" si="64"/>
        <v>327</v>
      </c>
      <c r="AG343" s="39">
        <f t="shared" si="65"/>
        <v>81.75</v>
      </c>
      <c r="AH343" s="32"/>
      <c r="AI343" s="52">
        <f t="shared" si="55"/>
        <v>57.05</v>
      </c>
      <c r="AJ343" s="28">
        <f>ROWS($C$4:C343)</f>
        <v>340</v>
      </c>
      <c r="AK343" s="28" t="str">
        <f>IF($AJ$1=Table5[[#This Row],[Column3]],AJ343,"")</f>
        <v/>
      </c>
      <c r="AL343" s="28" t="str">
        <f>IFERROR(SMALL($AK$2:$AK$903,ROWS($AK$4:AK343)),"")</f>
        <v/>
      </c>
    </row>
    <row r="344" spans="1:38" s="28" customFormat="1" ht="14.25">
      <c r="A344" s="36">
        <v>11103159</v>
      </c>
      <c r="B344" s="30" t="s">
        <v>689</v>
      </c>
      <c r="C344" s="31">
        <v>4</v>
      </c>
      <c r="D344" s="29">
        <v>59</v>
      </c>
      <c r="E344" s="29">
        <v>63</v>
      </c>
      <c r="F344" s="29">
        <v>37</v>
      </c>
      <c r="G344" s="29">
        <v>64</v>
      </c>
      <c r="H344" s="27">
        <f t="shared" si="56"/>
        <v>223</v>
      </c>
      <c r="I344" s="52">
        <f t="shared" si="57"/>
        <v>55.75</v>
      </c>
      <c r="J344" s="29">
        <v>66</v>
      </c>
      <c r="K344" s="29">
        <v>45</v>
      </c>
      <c r="L344" s="29">
        <v>68</v>
      </c>
      <c r="M344" s="29">
        <v>36</v>
      </c>
      <c r="N344" s="27">
        <f t="shared" si="58"/>
        <v>215</v>
      </c>
      <c r="O344" s="27">
        <f t="shared" si="59"/>
        <v>53.75</v>
      </c>
      <c r="P344" s="29">
        <v>89</v>
      </c>
      <c r="Q344" s="29">
        <v>77</v>
      </c>
      <c r="R344" s="29">
        <v>35</v>
      </c>
      <c r="S344" s="29">
        <v>69</v>
      </c>
      <c r="T344" s="27">
        <f t="shared" si="60"/>
        <v>270</v>
      </c>
      <c r="U344" s="27">
        <f t="shared" si="61"/>
        <v>67.5</v>
      </c>
      <c r="V344" s="29">
        <v>36</v>
      </c>
      <c r="W344" s="29">
        <v>58</v>
      </c>
      <c r="X344" s="29">
        <v>52</v>
      </c>
      <c r="Y344" s="29">
        <v>57</v>
      </c>
      <c r="Z344" s="27">
        <f t="shared" si="62"/>
        <v>203</v>
      </c>
      <c r="AA344" s="27">
        <f t="shared" si="63"/>
        <v>50.75</v>
      </c>
      <c r="AB344" s="29">
        <v>50</v>
      </c>
      <c r="AC344" s="29">
        <v>50</v>
      </c>
      <c r="AD344" s="29">
        <v>39</v>
      </c>
      <c r="AE344" s="29">
        <v>91</v>
      </c>
      <c r="AF344" s="27">
        <f t="shared" si="64"/>
        <v>230</v>
      </c>
      <c r="AG344" s="39">
        <f t="shared" si="65"/>
        <v>57.5</v>
      </c>
      <c r="AH344" s="32"/>
      <c r="AI344" s="52">
        <f t="shared" si="55"/>
        <v>69.25</v>
      </c>
      <c r="AJ344" s="28">
        <f>ROWS($C$4:C344)</f>
        <v>341</v>
      </c>
      <c r="AK344" s="28" t="str">
        <f>IF($AJ$1=Table5[[#This Row],[Column3]],AJ344,"")</f>
        <v/>
      </c>
      <c r="AL344" s="28" t="str">
        <f>IFERROR(SMALL($AK$2:$AK$903,ROWS($AK$4:AK344)),"")</f>
        <v/>
      </c>
    </row>
    <row r="345" spans="1:38" s="28" customFormat="1" ht="14.25">
      <c r="A345" s="36">
        <v>11108721</v>
      </c>
      <c r="B345" s="30" t="s">
        <v>691</v>
      </c>
      <c r="C345" s="31">
        <v>4</v>
      </c>
      <c r="D345" s="29">
        <v>89</v>
      </c>
      <c r="E345" s="29">
        <v>95</v>
      </c>
      <c r="F345" s="29">
        <v>59</v>
      </c>
      <c r="G345" s="29">
        <v>45</v>
      </c>
      <c r="H345" s="27">
        <f t="shared" si="56"/>
        <v>288</v>
      </c>
      <c r="I345" s="52">
        <f t="shared" si="57"/>
        <v>72</v>
      </c>
      <c r="J345" s="29">
        <v>64</v>
      </c>
      <c r="K345" s="29">
        <v>87</v>
      </c>
      <c r="L345" s="29">
        <v>57</v>
      </c>
      <c r="M345" s="29">
        <v>74</v>
      </c>
      <c r="N345" s="27">
        <f t="shared" si="58"/>
        <v>282</v>
      </c>
      <c r="O345" s="27">
        <f t="shared" si="59"/>
        <v>70.5</v>
      </c>
      <c r="P345" s="29">
        <v>75</v>
      </c>
      <c r="Q345" s="29">
        <v>36</v>
      </c>
      <c r="R345" s="29">
        <v>56</v>
      </c>
      <c r="S345" s="29">
        <v>86</v>
      </c>
      <c r="T345" s="27">
        <f t="shared" si="60"/>
        <v>253</v>
      </c>
      <c r="U345" s="27">
        <f t="shared" si="61"/>
        <v>63.25</v>
      </c>
      <c r="V345" s="29">
        <v>92</v>
      </c>
      <c r="W345" s="29">
        <v>95</v>
      </c>
      <c r="X345" s="29">
        <v>81</v>
      </c>
      <c r="Y345" s="29">
        <v>45</v>
      </c>
      <c r="Z345" s="27">
        <f t="shared" si="62"/>
        <v>313</v>
      </c>
      <c r="AA345" s="27">
        <f t="shared" si="63"/>
        <v>78.25</v>
      </c>
      <c r="AB345" s="29">
        <v>78</v>
      </c>
      <c r="AC345" s="29">
        <v>45</v>
      </c>
      <c r="AD345" s="29">
        <v>71</v>
      </c>
      <c r="AE345" s="29">
        <v>55</v>
      </c>
      <c r="AF345" s="27">
        <f t="shared" si="64"/>
        <v>249</v>
      </c>
      <c r="AG345" s="39">
        <f t="shared" si="65"/>
        <v>62.25</v>
      </c>
      <c r="AH345" s="32"/>
      <c r="AI345" s="52">
        <f t="shared" si="55"/>
        <v>67.8</v>
      </c>
      <c r="AJ345" s="28">
        <f>ROWS($C$4:C345)</f>
        <v>342</v>
      </c>
      <c r="AK345" s="28" t="str">
        <f>IF($AJ$1=Table5[[#This Row],[Column3]],AJ345,"")</f>
        <v/>
      </c>
      <c r="AL345" s="28" t="str">
        <f>IFERROR(SMALL($AK$2:$AK$903,ROWS($AK$4:AK345)),"")</f>
        <v/>
      </c>
    </row>
    <row r="346" spans="1:38" s="28" customFormat="1" ht="14.25">
      <c r="A346" s="36">
        <v>11103239</v>
      </c>
      <c r="B346" s="30" t="s">
        <v>693</v>
      </c>
      <c r="C346" s="31">
        <v>4</v>
      </c>
      <c r="D346" s="29">
        <v>63</v>
      </c>
      <c r="E346" s="29">
        <v>82</v>
      </c>
      <c r="F346" s="29">
        <v>77</v>
      </c>
      <c r="G346" s="29">
        <v>71</v>
      </c>
      <c r="H346" s="27">
        <f t="shared" si="56"/>
        <v>293</v>
      </c>
      <c r="I346" s="52">
        <f t="shared" si="57"/>
        <v>73.25</v>
      </c>
      <c r="J346" s="29">
        <v>75</v>
      </c>
      <c r="K346" s="29">
        <v>37</v>
      </c>
      <c r="L346" s="29">
        <v>84</v>
      </c>
      <c r="M346" s="29">
        <v>73</v>
      </c>
      <c r="N346" s="27">
        <f t="shared" si="58"/>
        <v>269</v>
      </c>
      <c r="O346" s="27">
        <f t="shared" si="59"/>
        <v>67.25</v>
      </c>
      <c r="P346" s="29">
        <v>73</v>
      </c>
      <c r="Q346" s="29">
        <v>59</v>
      </c>
      <c r="R346" s="29">
        <v>38</v>
      </c>
      <c r="S346" s="29">
        <v>91</v>
      </c>
      <c r="T346" s="27">
        <f t="shared" si="60"/>
        <v>261</v>
      </c>
      <c r="U346" s="27">
        <f t="shared" si="61"/>
        <v>65.25</v>
      </c>
      <c r="V346" s="29">
        <v>90</v>
      </c>
      <c r="W346" s="29">
        <v>41</v>
      </c>
      <c r="X346" s="29">
        <v>60</v>
      </c>
      <c r="Y346" s="29">
        <v>68</v>
      </c>
      <c r="Z346" s="27">
        <f t="shared" si="62"/>
        <v>259</v>
      </c>
      <c r="AA346" s="27">
        <f t="shared" si="63"/>
        <v>64.75</v>
      </c>
      <c r="AB346" s="29">
        <v>69</v>
      </c>
      <c r="AC346" s="29">
        <v>49</v>
      </c>
      <c r="AD346" s="29">
        <v>89</v>
      </c>
      <c r="AE346" s="29">
        <v>67</v>
      </c>
      <c r="AF346" s="27">
        <f t="shared" si="64"/>
        <v>274</v>
      </c>
      <c r="AG346" s="39">
        <f t="shared" si="65"/>
        <v>68.5</v>
      </c>
      <c r="AH346" s="32"/>
      <c r="AI346" s="52">
        <f t="shared" si="55"/>
        <v>71.2</v>
      </c>
      <c r="AJ346" s="28">
        <f>ROWS($C$4:C346)</f>
        <v>343</v>
      </c>
      <c r="AK346" s="28" t="str">
        <f>IF($AJ$1=Table5[[#This Row],[Column3]],AJ346,"")</f>
        <v/>
      </c>
      <c r="AL346" s="28" t="str">
        <f>IFERROR(SMALL($AK$2:$AK$903,ROWS($AK$4:AK346)),"")</f>
        <v/>
      </c>
    </row>
    <row r="347" spans="1:38" s="28" customFormat="1" ht="14.25">
      <c r="A347" s="36">
        <v>11105953</v>
      </c>
      <c r="B347" s="30" t="s">
        <v>695</v>
      </c>
      <c r="C347" s="31">
        <v>4</v>
      </c>
      <c r="D347" s="29">
        <v>45</v>
      </c>
      <c r="E347" s="29">
        <v>74</v>
      </c>
      <c r="F347" s="29">
        <v>59</v>
      </c>
      <c r="G347" s="29">
        <v>92</v>
      </c>
      <c r="H347" s="27">
        <f t="shared" si="56"/>
        <v>270</v>
      </c>
      <c r="I347" s="52">
        <f t="shared" si="57"/>
        <v>67.5</v>
      </c>
      <c r="J347" s="29">
        <v>89</v>
      </c>
      <c r="K347" s="29">
        <v>73</v>
      </c>
      <c r="L347" s="29">
        <v>92</v>
      </c>
      <c r="M347" s="29">
        <v>64</v>
      </c>
      <c r="N347" s="27">
        <f t="shared" si="58"/>
        <v>318</v>
      </c>
      <c r="O347" s="27">
        <f t="shared" si="59"/>
        <v>79.5</v>
      </c>
      <c r="P347" s="29">
        <v>42</v>
      </c>
      <c r="Q347" s="29">
        <v>83</v>
      </c>
      <c r="R347" s="29">
        <v>90</v>
      </c>
      <c r="S347" s="29">
        <v>38</v>
      </c>
      <c r="T347" s="27">
        <f t="shared" si="60"/>
        <v>253</v>
      </c>
      <c r="U347" s="27">
        <f t="shared" si="61"/>
        <v>63.25</v>
      </c>
      <c r="V347" s="29">
        <v>42</v>
      </c>
      <c r="W347" s="29">
        <v>77</v>
      </c>
      <c r="X347" s="29">
        <v>70</v>
      </c>
      <c r="Y347" s="29">
        <v>80</v>
      </c>
      <c r="Z347" s="27">
        <f t="shared" si="62"/>
        <v>269</v>
      </c>
      <c r="AA347" s="27">
        <f t="shared" si="63"/>
        <v>67.25</v>
      </c>
      <c r="AB347" s="29">
        <v>90</v>
      </c>
      <c r="AC347" s="29">
        <v>49</v>
      </c>
      <c r="AD347" s="29">
        <v>93</v>
      </c>
      <c r="AE347" s="29">
        <v>82</v>
      </c>
      <c r="AF347" s="27">
        <f t="shared" si="64"/>
        <v>314</v>
      </c>
      <c r="AG347" s="39">
        <f t="shared" si="65"/>
        <v>78.5</v>
      </c>
      <c r="AH347" s="32"/>
      <c r="AI347" s="52">
        <f t="shared" si="55"/>
        <v>60</v>
      </c>
      <c r="AJ347" s="28">
        <f>ROWS($C$4:C347)</f>
        <v>344</v>
      </c>
      <c r="AK347" s="28" t="str">
        <f>IF($AJ$1=Table5[[#This Row],[Column3]],AJ347,"")</f>
        <v/>
      </c>
      <c r="AL347" s="28" t="str">
        <f>IFERROR(SMALL($AK$2:$AK$903,ROWS($AK$4:AK347)),"")</f>
        <v/>
      </c>
    </row>
    <row r="348" spans="1:38" s="28" customFormat="1" ht="14.25">
      <c r="A348" s="36">
        <v>11105715</v>
      </c>
      <c r="B348" s="30" t="s">
        <v>697</v>
      </c>
      <c r="C348" s="31">
        <v>4</v>
      </c>
      <c r="D348" s="29">
        <v>81</v>
      </c>
      <c r="E348" s="29">
        <v>60</v>
      </c>
      <c r="F348" s="29">
        <v>38</v>
      </c>
      <c r="G348" s="29">
        <v>55</v>
      </c>
      <c r="H348" s="27">
        <f t="shared" si="56"/>
        <v>234</v>
      </c>
      <c r="I348" s="52">
        <f t="shared" si="57"/>
        <v>58.5</v>
      </c>
      <c r="J348" s="29">
        <v>51</v>
      </c>
      <c r="K348" s="29">
        <v>39</v>
      </c>
      <c r="L348" s="29">
        <v>51</v>
      </c>
      <c r="M348" s="29">
        <v>71</v>
      </c>
      <c r="N348" s="27">
        <f t="shared" si="58"/>
        <v>212</v>
      </c>
      <c r="O348" s="27">
        <f t="shared" si="59"/>
        <v>53</v>
      </c>
      <c r="P348" s="29">
        <v>51</v>
      </c>
      <c r="Q348" s="29">
        <v>63</v>
      </c>
      <c r="R348" s="29">
        <v>43</v>
      </c>
      <c r="S348" s="29">
        <v>98</v>
      </c>
      <c r="T348" s="27">
        <f t="shared" si="60"/>
        <v>255</v>
      </c>
      <c r="U348" s="27">
        <f t="shared" si="61"/>
        <v>63.75</v>
      </c>
      <c r="V348" s="29">
        <v>37</v>
      </c>
      <c r="W348" s="29">
        <v>47</v>
      </c>
      <c r="X348" s="29">
        <v>61</v>
      </c>
      <c r="Y348" s="29">
        <v>66</v>
      </c>
      <c r="Z348" s="27">
        <f t="shared" si="62"/>
        <v>211</v>
      </c>
      <c r="AA348" s="27">
        <f t="shared" si="63"/>
        <v>52.75</v>
      </c>
      <c r="AB348" s="29">
        <v>86</v>
      </c>
      <c r="AC348" s="29">
        <v>92</v>
      </c>
      <c r="AD348" s="29">
        <v>45</v>
      </c>
      <c r="AE348" s="29">
        <v>65</v>
      </c>
      <c r="AF348" s="27">
        <f t="shared" si="64"/>
        <v>288</v>
      </c>
      <c r="AG348" s="39">
        <f t="shared" si="65"/>
        <v>72</v>
      </c>
      <c r="AH348" s="32"/>
      <c r="AI348" s="52">
        <f t="shared" si="55"/>
        <v>74.400000000000006</v>
      </c>
      <c r="AJ348" s="28">
        <f>ROWS($C$4:C348)</f>
        <v>345</v>
      </c>
      <c r="AK348" s="28" t="str">
        <f>IF($AJ$1=Table5[[#This Row],[Column3]],AJ348,"")</f>
        <v/>
      </c>
      <c r="AL348" s="28" t="str">
        <f>IFERROR(SMALL($AK$2:$AK$903,ROWS($AK$4:AK348)),"")</f>
        <v/>
      </c>
    </row>
    <row r="349" spans="1:38" s="28" customFormat="1" ht="14.25">
      <c r="A349" s="36">
        <v>11106882</v>
      </c>
      <c r="B349" s="30" t="s">
        <v>699</v>
      </c>
      <c r="C349" s="31">
        <v>4</v>
      </c>
      <c r="D349" s="29">
        <v>98</v>
      </c>
      <c r="E349" s="29">
        <v>84</v>
      </c>
      <c r="F349" s="29">
        <v>62</v>
      </c>
      <c r="G349" s="29">
        <v>76</v>
      </c>
      <c r="H349" s="27">
        <f t="shared" si="56"/>
        <v>320</v>
      </c>
      <c r="I349" s="52">
        <f t="shared" si="57"/>
        <v>80</v>
      </c>
      <c r="J349" s="29">
        <v>83</v>
      </c>
      <c r="K349" s="29">
        <v>94</v>
      </c>
      <c r="L349" s="29">
        <v>41</v>
      </c>
      <c r="M349" s="29">
        <v>70</v>
      </c>
      <c r="N349" s="27">
        <f t="shared" si="58"/>
        <v>288</v>
      </c>
      <c r="O349" s="27">
        <f t="shared" si="59"/>
        <v>72</v>
      </c>
      <c r="P349" s="29">
        <v>55</v>
      </c>
      <c r="Q349" s="29">
        <v>58</v>
      </c>
      <c r="R349" s="29">
        <v>49</v>
      </c>
      <c r="S349" s="29">
        <v>99</v>
      </c>
      <c r="T349" s="27">
        <f t="shared" si="60"/>
        <v>261</v>
      </c>
      <c r="U349" s="27">
        <f t="shared" si="61"/>
        <v>65.25</v>
      </c>
      <c r="V349" s="29">
        <v>41</v>
      </c>
      <c r="W349" s="29">
        <v>84</v>
      </c>
      <c r="X349" s="29">
        <v>91</v>
      </c>
      <c r="Y349" s="29">
        <v>78</v>
      </c>
      <c r="Z349" s="27">
        <f t="shared" si="62"/>
        <v>294</v>
      </c>
      <c r="AA349" s="27">
        <f t="shared" si="63"/>
        <v>73.5</v>
      </c>
      <c r="AB349" s="29">
        <v>98</v>
      </c>
      <c r="AC349" s="29">
        <v>88</v>
      </c>
      <c r="AD349" s="29">
        <v>58</v>
      </c>
      <c r="AE349" s="29">
        <v>81</v>
      </c>
      <c r="AF349" s="27">
        <f t="shared" si="64"/>
        <v>325</v>
      </c>
      <c r="AG349" s="39">
        <f t="shared" si="65"/>
        <v>81.25</v>
      </c>
      <c r="AH349" s="32"/>
      <c r="AI349" s="52">
        <f t="shared" si="55"/>
        <v>71.7</v>
      </c>
      <c r="AJ349" s="28">
        <f>ROWS($C$4:C349)</f>
        <v>346</v>
      </c>
      <c r="AK349" s="28" t="str">
        <f>IF($AJ$1=Table5[[#This Row],[Column3]],AJ349,"")</f>
        <v/>
      </c>
      <c r="AL349" s="28" t="str">
        <f>IFERROR(SMALL($AK$2:$AK$903,ROWS($AK$4:AK349)),"")</f>
        <v/>
      </c>
    </row>
    <row r="350" spans="1:38" s="28" customFormat="1" ht="14.25">
      <c r="A350" s="36">
        <v>11109018</v>
      </c>
      <c r="B350" s="30" t="s">
        <v>701</v>
      </c>
      <c r="C350" s="31">
        <v>4</v>
      </c>
      <c r="D350" s="29">
        <v>86</v>
      </c>
      <c r="E350" s="29">
        <v>96</v>
      </c>
      <c r="F350" s="29">
        <v>46</v>
      </c>
      <c r="G350" s="29">
        <v>75</v>
      </c>
      <c r="H350" s="27">
        <f t="shared" si="56"/>
        <v>303</v>
      </c>
      <c r="I350" s="52">
        <f t="shared" si="57"/>
        <v>75.75</v>
      </c>
      <c r="J350" s="29">
        <v>37</v>
      </c>
      <c r="K350" s="29">
        <v>68</v>
      </c>
      <c r="L350" s="29">
        <v>86</v>
      </c>
      <c r="M350" s="29">
        <v>93</v>
      </c>
      <c r="N350" s="27">
        <f t="shared" si="58"/>
        <v>284</v>
      </c>
      <c r="O350" s="27">
        <f t="shared" si="59"/>
        <v>71</v>
      </c>
      <c r="P350" s="29">
        <v>92</v>
      </c>
      <c r="Q350" s="29">
        <v>54</v>
      </c>
      <c r="R350" s="29">
        <v>56</v>
      </c>
      <c r="S350" s="29">
        <v>91</v>
      </c>
      <c r="T350" s="27">
        <f t="shared" si="60"/>
        <v>293</v>
      </c>
      <c r="U350" s="27">
        <f t="shared" si="61"/>
        <v>73.25</v>
      </c>
      <c r="V350" s="29">
        <v>84</v>
      </c>
      <c r="W350" s="29">
        <v>69</v>
      </c>
      <c r="X350" s="29">
        <v>77</v>
      </c>
      <c r="Y350" s="29">
        <v>92</v>
      </c>
      <c r="Z350" s="27">
        <f t="shared" si="62"/>
        <v>322</v>
      </c>
      <c r="AA350" s="27">
        <f t="shared" si="63"/>
        <v>80.5</v>
      </c>
      <c r="AB350" s="29">
        <v>42</v>
      </c>
      <c r="AC350" s="29">
        <v>81</v>
      </c>
      <c r="AD350" s="29">
        <v>64</v>
      </c>
      <c r="AE350" s="29">
        <v>45</v>
      </c>
      <c r="AF350" s="27">
        <f t="shared" si="64"/>
        <v>232</v>
      </c>
      <c r="AG350" s="39">
        <f t="shared" si="65"/>
        <v>58</v>
      </c>
      <c r="AH350" s="32"/>
      <c r="AI350" s="52">
        <f t="shared" si="55"/>
        <v>67.349999999999994</v>
      </c>
      <c r="AJ350" s="28">
        <f>ROWS($C$4:C350)</f>
        <v>347</v>
      </c>
      <c r="AK350" s="28" t="str">
        <f>IF($AJ$1=Table5[[#This Row],[Column3]],AJ350,"")</f>
        <v/>
      </c>
      <c r="AL350" s="28" t="str">
        <f>IFERROR(SMALL($AK$2:$AK$903,ROWS($AK$4:AK350)),"")</f>
        <v/>
      </c>
    </row>
    <row r="351" spans="1:38" s="28" customFormat="1" ht="14.25">
      <c r="A351" s="36">
        <v>11101175</v>
      </c>
      <c r="B351" s="30" t="s">
        <v>703</v>
      </c>
      <c r="C351" s="31">
        <v>4</v>
      </c>
      <c r="D351" s="29">
        <v>70</v>
      </c>
      <c r="E351" s="29">
        <v>57</v>
      </c>
      <c r="F351" s="29">
        <v>70</v>
      </c>
      <c r="G351" s="29">
        <v>99</v>
      </c>
      <c r="H351" s="27">
        <f t="shared" si="56"/>
        <v>296</v>
      </c>
      <c r="I351" s="52">
        <f t="shared" si="57"/>
        <v>74</v>
      </c>
      <c r="J351" s="29">
        <v>62</v>
      </c>
      <c r="K351" s="29">
        <v>59</v>
      </c>
      <c r="L351" s="29">
        <v>99</v>
      </c>
      <c r="M351" s="29">
        <v>41</v>
      </c>
      <c r="N351" s="27">
        <f t="shared" si="58"/>
        <v>261</v>
      </c>
      <c r="O351" s="27">
        <f t="shared" si="59"/>
        <v>65.25</v>
      </c>
      <c r="P351" s="29">
        <v>85</v>
      </c>
      <c r="Q351" s="29">
        <v>81</v>
      </c>
      <c r="R351" s="29">
        <v>45</v>
      </c>
      <c r="S351" s="29">
        <v>78</v>
      </c>
      <c r="T351" s="27">
        <f t="shared" si="60"/>
        <v>289</v>
      </c>
      <c r="U351" s="27">
        <f t="shared" si="61"/>
        <v>72.25</v>
      </c>
      <c r="V351" s="29">
        <v>58</v>
      </c>
      <c r="W351" s="29">
        <v>55</v>
      </c>
      <c r="X351" s="29">
        <v>88</v>
      </c>
      <c r="Y351" s="29">
        <v>99</v>
      </c>
      <c r="Z351" s="27">
        <f t="shared" si="62"/>
        <v>300</v>
      </c>
      <c r="AA351" s="27">
        <f t="shared" si="63"/>
        <v>75</v>
      </c>
      <c r="AB351" s="29">
        <v>37</v>
      </c>
      <c r="AC351" s="29">
        <v>51</v>
      </c>
      <c r="AD351" s="29">
        <v>38</v>
      </c>
      <c r="AE351" s="29">
        <v>75</v>
      </c>
      <c r="AF351" s="27">
        <f t="shared" si="64"/>
        <v>201</v>
      </c>
      <c r="AG351" s="39">
        <f t="shared" si="65"/>
        <v>50.25</v>
      </c>
      <c r="AH351" s="32"/>
      <c r="AI351" s="52">
        <f t="shared" si="55"/>
        <v>69.5</v>
      </c>
      <c r="AJ351" s="28">
        <f>ROWS($C$4:C351)</f>
        <v>348</v>
      </c>
      <c r="AK351" s="28" t="str">
        <f>IF($AJ$1=Table5[[#This Row],[Column3]],AJ351,"")</f>
        <v/>
      </c>
      <c r="AL351" s="28" t="str">
        <f>IFERROR(SMALL($AK$2:$AK$903,ROWS($AK$4:AK351)),"")</f>
        <v/>
      </c>
    </row>
    <row r="352" spans="1:38" s="28" customFormat="1" ht="14.25">
      <c r="A352" s="36">
        <v>11106011</v>
      </c>
      <c r="B352" s="30" t="s">
        <v>705</v>
      </c>
      <c r="C352" s="31">
        <v>4</v>
      </c>
      <c r="D352" s="29">
        <v>93</v>
      </c>
      <c r="E352" s="29">
        <v>76</v>
      </c>
      <c r="F352" s="29">
        <v>84</v>
      </c>
      <c r="G352" s="29">
        <v>90</v>
      </c>
      <c r="H352" s="27">
        <f t="shared" si="56"/>
        <v>343</v>
      </c>
      <c r="I352" s="52">
        <f t="shared" si="57"/>
        <v>85.75</v>
      </c>
      <c r="J352" s="29">
        <v>50</v>
      </c>
      <c r="K352" s="29">
        <v>63</v>
      </c>
      <c r="L352" s="29">
        <v>69</v>
      </c>
      <c r="M352" s="29">
        <v>85</v>
      </c>
      <c r="N352" s="27">
        <f t="shared" si="58"/>
        <v>267</v>
      </c>
      <c r="O352" s="27">
        <f t="shared" si="59"/>
        <v>66.75</v>
      </c>
      <c r="P352" s="29">
        <v>75</v>
      </c>
      <c r="Q352" s="29">
        <v>56</v>
      </c>
      <c r="R352" s="29">
        <v>50</v>
      </c>
      <c r="S352" s="29">
        <v>83</v>
      </c>
      <c r="T352" s="27">
        <f t="shared" si="60"/>
        <v>264</v>
      </c>
      <c r="U352" s="27">
        <f t="shared" si="61"/>
        <v>66</v>
      </c>
      <c r="V352" s="29">
        <v>53</v>
      </c>
      <c r="W352" s="29">
        <v>55</v>
      </c>
      <c r="X352" s="29">
        <v>50</v>
      </c>
      <c r="Y352" s="29">
        <v>78</v>
      </c>
      <c r="Z352" s="27">
        <f t="shared" si="62"/>
        <v>236</v>
      </c>
      <c r="AA352" s="27">
        <f t="shared" si="63"/>
        <v>59</v>
      </c>
      <c r="AB352" s="29">
        <v>88</v>
      </c>
      <c r="AC352" s="29">
        <v>42</v>
      </c>
      <c r="AD352" s="29">
        <v>71</v>
      </c>
      <c r="AE352" s="29">
        <v>79</v>
      </c>
      <c r="AF352" s="27">
        <f t="shared" si="64"/>
        <v>280</v>
      </c>
      <c r="AG352" s="39">
        <f t="shared" si="65"/>
        <v>70</v>
      </c>
      <c r="AH352" s="32"/>
      <c r="AI352" s="52">
        <f t="shared" si="55"/>
        <v>61.95</v>
      </c>
      <c r="AJ352" s="28">
        <f>ROWS($C$4:C352)</f>
        <v>349</v>
      </c>
      <c r="AK352" s="28" t="str">
        <f>IF($AJ$1=Table5[[#This Row],[Column3]],AJ352,"")</f>
        <v/>
      </c>
      <c r="AL352" s="28" t="str">
        <f>IFERROR(SMALL($AK$2:$AK$903,ROWS($AK$4:AK352)),"")</f>
        <v/>
      </c>
    </row>
    <row r="353" spans="1:38" s="28" customFormat="1" ht="14.25">
      <c r="A353" s="36">
        <v>11102173</v>
      </c>
      <c r="B353" s="30" t="s">
        <v>707</v>
      </c>
      <c r="C353" s="31">
        <v>4</v>
      </c>
      <c r="D353" s="29">
        <v>64</v>
      </c>
      <c r="E353" s="29">
        <v>45</v>
      </c>
      <c r="F353" s="29">
        <v>58</v>
      </c>
      <c r="G353" s="29">
        <v>35</v>
      </c>
      <c r="H353" s="27">
        <f t="shared" si="56"/>
        <v>202</v>
      </c>
      <c r="I353" s="52">
        <f t="shared" si="57"/>
        <v>50.5</v>
      </c>
      <c r="J353" s="29">
        <v>36</v>
      </c>
      <c r="K353" s="29">
        <v>52</v>
      </c>
      <c r="L353" s="29">
        <v>35</v>
      </c>
      <c r="M353" s="29">
        <v>37</v>
      </c>
      <c r="N353" s="27">
        <f t="shared" si="58"/>
        <v>160</v>
      </c>
      <c r="O353" s="27">
        <f t="shared" si="59"/>
        <v>40</v>
      </c>
      <c r="P353" s="29">
        <v>90</v>
      </c>
      <c r="Q353" s="29">
        <v>99</v>
      </c>
      <c r="R353" s="29">
        <v>55</v>
      </c>
      <c r="S353" s="29">
        <v>81</v>
      </c>
      <c r="T353" s="27">
        <f t="shared" si="60"/>
        <v>325</v>
      </c>
      <c r="U353" s="27">
        <f t="shared" si="61"/>
        <v>81.25</v>
      </c>
      <c r="V353" s="29">
        <v>75</v>
      </c>
      <c r="W353" s="29">
        <v>53</v>
      </c>
      <c r="X353" s="29">
        <v>47</v>
      </c>
      <c r="Y353" s="29">
        <v>51</v>
      </c>
      <c r="Z353" s="27">
        <f t="shared" si="62"/>
        <v>226</v>
      </c>
      <c r="AA353" s="27">
        <f t="shared" si="63"/>
        <v>56.5</v>
      </c>
      <c r="AB353" s="29">
        <v>85</v>
      </c>
      <c r="AC353" s="29">
        <v>90</v>
      </c>
      <c r="AD353" s="29">
        <v>98</v>
      </c>
      <c r="AE353" s="29">
        <v>53</v>
      </c>
      <c r="AF353" s="27">
        <f t="shared" si="64"/>
        <v>326</v>
      </c>
      <c r="AG353" s="39">
        <f t="shared" si="65"/>
        <v>81.5</v>
      </c>
      <c r="AH353" s="32"/>
      <c r="AI353" s="52">
        <f t="shared" si="55"/>
        <v>79.099999999999994</v>
      </c>
      <c r="AJ353" s="28">
        <f>ROWS($C$4:C353)</f>
        <v>350</v>
      </c>
      <c r="AK353" s="28" t="str">
        <f>IF($AJ$1=Table5[[#This Row],[Column3]],AJ353,"")</f>
        <v/>
      </c>
      <c r="AL353" s="28" t="str">
        <f>IFERROR(SMALL($AK$2:$AK$903,ROWS($AK$4:AK353)),"")</f>
        <v/>
      </c>
    </row>
    <row r="354" spans="1:38" s="28" customFormat="1" ht="14.25">
      <c r="A354" s="36">
        <v>11107010</v>
      </c>
      <c r="B354" s="30" t="s">
        <v>709</v>
      </c>
      <c r="C354" s="31">
        <v>4</v>
      </c>
      <c r="D354" s="29">
        <v>80</v>
      </c>
      <c r="E354" s="29">
        <v>93</v>
      </c>
      <c r="F354" s="29">
        <v>81</v>
      </c>
      <c r="G354" s="29">
        <v>84</v>
      </c>
      <c r="H354" s="27">
        <f t="shared" si="56"/>
        <v>338</v>
      </c>
      <c r="I354" s="52">
        <f t="shared" si="57"/>
        <v>84.5</v>
      </c>
      <c r="J354" s="29">
        <v>46</v>
      </c>
      <c r="K354" s="29">
        <v>88</v>
      </c>
      <c r="L354" s="29">
        <v>81</v>
      </c>
      <c r="M354" s="29">
        <v>90</v>
      </c>
      <c r="N354" s="27">
        <f t="shared" si="58"/>
        <v>305</v>
      </c>
      <c r="O354" s="27">
        <f t="shared" si="59"/>
        <v>76.25</v>
      </c>
      <c r="P354" s="29">
        <v>45</v>
      </c>
      <c r="Q354" s="29">
        <v>81</v>
      </c>
      <c r="R354" s="29">
        <v>73</v>
      </c>
      <c r="S354" s="29">
        <v>80</v>
      </c>
      <c r="T354" s="27">
        <f t="shared" si="60"/>
        <v>279</v>
      </c>
      <c r="U354" s="27">
        <f t="shared" si="61"/>
        <v>69.75</v>
      </c>
      <c r="V354" s="29">
        <v>79</v>
      </c>
      <c r="W354" s="29">
        <v>92</v>
      </c>
      <c r="X354" s="29">
        <v>82</v>
      </c>
      <c r="Y354" s="29">
        <v>89</v>
      </c>
      <c r="Z354" s="27">
        <f t="shared" si="62"/>
        <v>342</v>
      </c>
      <c r="AA354" s="27">
        <f t="shared" si="63"/>
        <v>85.5</v>
      </c>
      <c r="AB354" s="29">
        <v>62</v>
      </c>
      <c r="AC354" s="29">
        <v>99</v>
      </c>
      <c r="AD354" s="29">
        <v>80</v>
      </c>
      <c r="AE354" s="29">
        <v>77</v>
      </c>
      <c r="AF354" s="27">
        <f t="shared" si="64"/>
        <v>318</v>
      </c>
      <c r="AG354" s="39">
        <f t="shared" si="65"/>
        <v>79.5</v>
      </c>
      <c r="AH354" s="32"/>
      <c r="AI354" s="52">
        <f t="shared" si="55"/>
        <v>63.6</v>
      </c>
      <c r="AJ354" s="28">
        <f>ROWS($C$4:C354)</f>
        <v>351</v>
      </c>
      <c r="AK354" s="28" t="str">
        <f>IF($AJ$1=Table5[[#This Row],[Column3]],AJ354,"")</f>
        <v/>
      </c>
      <c r="AL354" s="28" t="str">
        <f>IFERROR(SMALL($AK$2:$AK$903,ROWS($AK$4:AK354)),"")</f>
        <v/>
      </c>
    </row>
    <row r="355" spans="1:38" s="28" customFormat="1" ht="14.25">
      <c r="A355" s="36">
        <v>11102033</v>
      </c>
      <c r="B355" s="30" t="s">
        <v>711</v>
      </c>
      <c r="C355" s="31">
        <v>4</v>
      </c>
      <c r="D355" s="29">
        <v>64</v>
      </c>
      <c r="E355" s="29">
        <v>94</v>
      </c>
      <c r="F355" s="29">
        <v>56</v>
      </c>
      <c r="G355" s="29">
        <v>90</v>
      </c>
      <c r="H355" s="27">
        <f t="shared" si="56"/>
        <v>304</v>
      </c>
      <c r="I355" s="52">
        <f t="shared" si="57"/>
        <v>76</v>
      </c>
      <c r="J355" s="29">
        <v>54</v>
      </c>
      <c r="K355" s="29">
        <v>49</v>
      </c>
      <c r="L355" s="29">
        <v>79</v>
      </c>
      <c r="M355" s="29">
        <v>40</v>
      </c>
      <c r="N355" s="27">
        <f t="shared" si="58"/>
        <v>222</v>
      </c>
      <c r="O355" s="27">
        <f t="shared" si="59"/>
        <v>55.5</v>
      </c>
      <c r="P355" s="29">
        <v>35</v>
      </c>
      <c r="Q355" s="29">
        <v>62</v>
      </c>
      <c r="R355" s="29">
        <v>52</v>
      </c>
      <c r="S355" s="29">
        <v>93</v>
      </c>
      <c r="T355" s="27">
        <f t="shared" si="60"/>
        <v>242</v>
      </c>
      <c r="U355" s="27">
        <f t="shared" si="61"/>
        <v>60.5</v>
      </c>
      <c r="V355" s="29">
        <v>80</v>
      </c>
      <c r="W355" s="29">
        <v>49</v>
      </c>
      <c r="X355" s="29">
        <v>51</v>
      </c>
      <c r="Y355" s="29">
        <v>73</v>
      </c>
      <c r="Z355" s="27">
        <f t="shared" si="62"/>
        <v>253</v>
      </c>
      <c r="AA355" s="27">
        <f t="shared" si="63"/>
        <v>63.25</v>
      </c>
      <c r="AB355" s="29">
        <v>38</v>
      </c>
      <c r="AC355" s="29">
        <v>82</v>
      </c>
      <c r="AD355" s="29">
        <v>69</v>
      </c>
      <c r="AE355" s="29">
        <v>62</v>
      </c>
      <c r="AF355" s="27">
        <f t="shared" si="64"/>
        <v>251</v>
      </c>
      <c r="AG355" s="39">
        <f t="shared" si="65"/>
        <v>62.75</v>
      </c>
      <c r="AH355" s="32"/>
      <c r="AI355" s="52">
        <f t="shared" si="55"/>
        <v>73.150000000000006</v>
      </c>
      <c r="AJ355" s="28">
        <f>ROWS($C$4:C355)</f>
        <v>352</v>
      </c>
      <c r="AK355" s="28" t="str">
        <f>IF($AJ$1=Table5[[#This Row],[Column3]],AJ355,"")</f>
        <v/>
      </c>
      <c r="AL355" s="28" t="str">
        <f>IFERROR(SMALL($AK$2:$AK$903,ROWS($AK$4:AK355)),"")</f>
        <v/>
      </c>
    </row>
    <row r="356" spans="1:38" s="28" customFormat="1" ht="14.25">
      <c r="A356" s="36">
        <v>11108067</v>
      </c>
      <c r="B356" s="30" t="s">
        <v>713</v>
      </c>
      <c r="C356" s="31">
        <v>4</v>
      </c>
      <c r="D356" s="29">
        <v>59</v>
      </c>
      <c r="E356" s="29">
        <v>60</v>
      </c>
      <c r="F356" s="29">
        <v>82</v>
      </c>
      <c r="G356" s="29">
        <v>75</v>
      </c>
      <c r="H356" s="27">
        <f t="shared" si="56"/>
        <v>276</v>
      </c>
      <c r="I356" s="52">
        <f t="shared" si="57"/>
        <v>69</v>
      </c>
      <c r="J356" s="29">
        <v>86</v>
      </c>
      <c r="K356" s="29">
        <v>73</v>
      </c>
      <c r="L356" s="29">
        <v>91</v>
      </c>
      <c r="M356" s="29">
        <v>47</v>
      </c>
      <c r="N356" s="27">
        <f t="shared" si="58"/>
        <v>297</v>
      </c>
      <c r="O356" s="27">
        <f t="shared" si="59"/>
        <v>74.25</v>
      </c>
      <c r="P356" s="29">
        <v>72</v>
      </c>
      <c r="Q356" s="29">
        <v>97</v>
      </c>
      <c r="R356" s="29">
        <v>60</v>
      </c>
      <c r="S356" s="29">
        <v>84</v>
      </c>
      <c r="T356" s="27">
        <f t="shared" si="60"/>
        <v>313</v>
      </c>
      <c r="U356" s="27">
        <f t="shared" si="61"/>
        <v>78.25</v>
      </c>
      <c r="V356" s="29">
        <v>96</v>
      </c>
      <c r="W356" s="29">
        <v>68</v>
      </c>
      <c r="X356" s="29">
        <v>78</v>
      </c>
      <c r="Y356" s="29">
        <v>46</v>
      </c>
      <c r="Z356" s="27">
        <f t="shared" si="62"/>
        <v>288</v>
      </c>
      <c r="AA356" s="27">
        <f t="shared" si="63"/>
        <v>72</v>
      </c>
      <c r="AB356" s="29">
        <v>42</v>
      </c>
      <c r="AC356" s="29">
        <v>75</v>
      </c>
      <c r="AD356" s="29">
        <v>94</v>
      </c>
      <c r="AE356" s="29">
        <v>78</v>
      </c>
      <c r="AF356" s="27">
        <f t="shared" si="64"/>
        <v>289</v>
      </c>
      <c r="AG356" s="39">
        <f t="shared" si="65"/>
        <v>72.25</v>
      </c>
      <c r="AH356" s="32"/>
      <c r="AI356" s="52">
        <f t="shared" si="55"/>
        <v>69.099999999999994</v>
      </c>
      <c r="AJ356" s="28">
        <f>ROWS($C$4:C356)</f>
        <v>353</v>
      </c>
      <c r="AK356" s="28" t="str">
        <f>IF($AJ$1=Table5[[#This Row],[Column3]],AJ356,"")</f>
        <v/>
      </c>
      <c r="AL356" s="28" t="str">
        <f>IFERROR(SMALL($AK$2:$AK$903,ROWS($AK$4:AK356)),"")</f>
        <v/>
      </c>
    </row>
    <row r="357" spans="1:38" s="28" customFormat="1" ht="14.25">
      <c r="A357" s="36">
        <v>11101867</v>
      </c>
      <c r="B357" s="30" t="s">
        <v>715</v>
      </c>
      <c r="C357" s="31">
        <v>4</v>
      </c>
      <c r="D357" s="29">
        <v>61</v>
      </c>
      <c r="E357" s="29">
        <v>48</v>
      </c>
      <c r="F357" s="29">
        <v>84</v>
      </c>
      <c r="G357" s="29">
        <v>53</v>
      </c>
      <c r="H357" s="27">
        <f t="shared" si="56"/>
        <v>246</v>
      </c>
      <c r="I357" s="52">
        <f t="shared" si="57"/>
        <v>61.5</v>
      </c>
      <c r="J357" s="29">
        <v>90</v>
      </c>
      <c r="K357" s="29">
        <v>57</v>
      </c>
      <c r="L357" s="29">
        <v>77</v>
      </c>
      <c r="M357" s="29">
        <v>55</v>
      </c>
      <c r="N357" s="27">
        <f t="shared" si="58"/>
        <v>279</v>
      </c>
      <c r="O357" s="27">
        <f t="shared" si="59"/>
        <v>69.75</v>
      </c>
      <c r="P357" s="29">
        <v>85</v>
      </c>
      <c r="Q357" s="29">
        <v>61</v>
      </c>
      <c r="R357" s="29">
        <v>50</v>
      </c>
      <c r="S357" s="29">
        <v>60</v>
      </c>
      <c r="T357" s="27">
        <f t="shared" si="60"/>
        <v>256</v>
      </c>
      <c r="U357" s="27">
        <f t="shared" si="61"/>
        <v>64</v>
      </c>
      <c r="V357" s="29">
        <v>59</v>
      </c>
      <c r="W357" s="29">
        <v>63</v>
      </c>
      <c r="X357" s="29">
        <v>60</v>
      </c>
      <c r="Y357" s="29">
        <v>92</v>
      </c>
      <c r="Z357" s="27">
        <f t="shared" si="62"/>
        <v>274</v>
      </c>
      <c r="AA357" s="27">
        <f t="shared" si="63"/>
        <v>68.5</v>
      </c>
      <c r="AB357" s="29">
        <v>97</v>
      </c>
      <c r="AC357" s="29">
        <v>89</v>
      </c>
      <c r="AD357" s="29">
        <v>50</v>
      </c>
      <c r="AE357" s="29">
        <v>91</v>
      </c>
      <c r="AF357" s="27">
        <f t="shared" si="64"/>
        <v>327</v>
      </c>
      <c r="AG357" s="39">
        <f t="shared" si="65"/>
        <v>81.75</v>
      </c>
      <c r="AH357" s="32"/>
      <c r="AI357" s="52">
        <f t="shared" si="55"/>
        <v>59.9</v>
      </c>
      <c r="AJ357" s="28">
        <f>ROWS($C$4:C357)</f>
        <v>354</v>
      </c>
      <c r="AK357" s="28" t="str">
        <f>IF($AJ$1=Table5[[#This Row],[Column3]],AJ357,"")</f>
        <v/>
      </c>
      <c r="AL357" s="28" t="str">
        <f>IFERROR(SMALL($AK$2:$AK$903,ROWS($AK$4:AK357)),"")</f>
        <v/>
      </c>
    </row>
    <row r="358" spans="1:38" s="28" customFormat="1" ht="14.25">
      <c r="A358" s="36">
        <v>11103419</v>
      </c>
      <c r="B358" s="30" t="s">
        <v>717</v>
      </c>
      <c r="C358" s="31">
        <v>4</v>
      </c>
      <c r="D358" s="29">
        <v>93</v>
      </c>
      <c r="E358" s="29">
        <v>53</v>
      </c>
      <c r="F358" s="29">
        <v>36</v>
      </c>
      <c r="G358" s="29">
        <v>37</v>
      </c>
      <c r="H358" s="27">
        <f t="shared" si="56"/>
        <v>219</v>
      </c>
      <c r="I358" s="52">
        <f t="shared" si="57"/>
        <v>54.75</v>
      </c>
      <c r="J358" s="29">
        <v>75</v>
      </c>
      <c r="K358" s="29">
        <v>46</v>
      </c>
      <c r="L358" s="29">
        <v>89</v>
      </c>
      <c r="M358" s="29">
        <v>38</v>
      </c>
      <c r="N358" s="27">
        <f t="shared" si="58"/>
        <v>248</v>
      </c>
      <c r="O358" s="27">
        <f t="shared" si="59"/>
        <v>62</v>
      </c>
      <c r="P358" s="29">
        <v>42</v>
      </c>
      <c r="Q358" s="29">
        <v>66</v>
      </c>
      <c r="R358" s="29">
        <v>40</v>
      </c>
      <c r="S358" s="29">
        <v>54</v>
      </c>
      <c r="T358" s="27">
        <f t="shared" si="60"/>
        <v>202</v>
      </c>
      <c r="U358" s="27">
        <f t="shared" si="61"/>
        <v>50.5</v>
      </c>
      <c r="V358" s="29">
        <v>46</v>
      </c>
      <c r="W358" s="29">
        <v>58</v>
      </c>
      <c r="X358" s="29">
        <v>57</v>
      </c>
      <c r="Y358" s="29">
        <v>84</v>
      </c>
      <c r="Z358" s="27">
        <f t="shared" si="62"/>
        <v>245</v>
      </c>
      <c r="AA358" s="27">
        <f t="shared" si="63"/>
        <v>61.25</v>
      </c>
      <c r="AB358" s="29">
        <v>80</v>
      </c>
      <c r="AC358" s="29">
        <v>64</v>
      </c>
      <c r="AD358" s="29">
        <v>70</v>
      </c>
      <c r="AE358" s="29">
        <v>70</v>
      </c>
      <c r="AF358" s="27">
        <f t="shared" si="64"/>
        <v>284</v>
      </c>
      <c r="AG358" s="39">
        <f t="shared" si="65"/>
        <v>71</v>
      </c>
      <c r="AH358" s="32"/>
      <c r="AI358" s="52">
        <f t="shared" si="55"/>
        <v>65.8</v>
      </c>
      <c r="AJ358" s="28">
        <f>ROWS($C$4:C358)</f>
        <v>355</v>
      </c>
      <c r="AK358" s="28" t="str">
        <f>IF($AJ$1=Table5[[#This Row],[Column3]],AJ358,"")</f>
        <v/>
      </c>
      <c r="AL358" s="28" t="str">
        <f>IFERROR(SMALL($AK$2:$AK$903,ROWS($AK$4:AK358)),"")</f>
        <v/>
      </c>
    </row>
    <row r="359" spans="1:38" s="28" customFormat="1" ht="14.25">
      <c r="A359" s="36">
        <v>11107549</v>
      </c>
      <c r="B359" s="30" t="s">
        <v>719</v>
      </c>
      <c r="C359" s="31">
        <v>4</v>
      </c>
      <c r="D359" s="29">
        <v>39</v>
      </c>
      <c r="E359" s="29">
        <v>51</v>
      </c>
      <c r="F359" s="29">
        <v>61</v>
      </c>
      <c r="G359" s="29">
        <v>48</v>
      </c>
      <c r="H359" s="27">
        <f t="shared" si="56"/>
        <v>199</v>
      </c>
      <c r="I359" s="52">
        <f t="shared" si="57"/>
        <v>49.75</v>
      </c>
      <c r="J359" s="29">
        <v>45</v>
      </c>
      <c r="K359" s="29">
        <v>52</v>
      </c>
      <c r="L359" s="29">
        <v>54</v>
      </c>
      <c r="M359" s="29">
        <v>35</v>
      </c>
      <c r="N359" s="27">
        <f t="shared" si="58"/>
        <v>186</v>
      </c>
      <c r="O359" s="27">
        <f t="shared" si="59"/>
        <v>46.5</v>
      </c>
      <c r="P359" s="29">
        <v>72</v>
      </c>
      <c r="Q359" s="29">
        <v>97</v>
      </c>
      <c r="R359" s="29">
        <v>84</v>
      </c>
      <c r="S359" s="29">
        <v>55</v>
      </c>
      <c r="T359" s="27">
        <f t="shared" si="60"/>
        <v>308</v>
      </c>
      <c r="U359" s="27">
        <f t="shared" si="61"/>
        <v>77</v>
      </c>
      <c r="V359" s="29">
        <v>63</v>
      </c>
      <c r="W359" s="29">
        <v>80</v>
      </c>
      <c r="X359" s="29">
        <v>85</v>
      </c>
      <c r="Y359" s="29">
        <v>74</v>
      </c>
      <c r="Z359" s="27">
        <f t="shared" si="62"/>
        <v>302</v>
      </c>
      <c r="AA359" s="27">
        <f t="shared" si="63"/>
        <v>75.5</v>
      </c>
      <c r="AB359" s="29">
        <v>75</v>
      </c>
      <c r="AC359" s="29">
        <v>95</v>
      </c>
      <c r="AD359" s="29">
        <v>80</v>
      </c>
      <c r="AE359" s="29">
        <v>71</v>
      </c>
      <c r="AF359" s="27">
        <f t="shared" si="64"/>
        <v>321</v>
      </c>
      <c r="AG359" s="39">
        <f t="shared" si="65"/>
        <v>80.25</v>
      </c>
      <c r="AH359" s="32"/>
      <c r="AI359" s="52">
        <f t="shared" si="55"/>
        <v>66.75</v>
      </c>
      <c r="AJ359" s="28">
        <f>ROWS($C$4:C359)</f>
        <v>356</v>
      </c>
      <c r="AK359" s="28" t="str">
        <f>IF($AJ$1=Table5[[#This Row],[Column3]],AJ359,"")</f>
        <v/>
      </c>
      <c r="AL359" s="28" t="str">
        <f>IFERROR(SMALL($AK$2:$AK$903,ROWS($AK$4:AK359)),"")</f>
        <v/>
      </c>
    </row>
    <row r="360" spans="1:38" s="28" customFormat="1" ht="14.25">
      <c r="A360" s="36">
        <v>11106678</v>
      </c>
      <c r="B360" s="30" t="s">
        <v>721</v>
      </c>
      <c r="C360" s="31">
        <v>4</v>
      </c>
      <c r="D360" s="29">
        <v>67</v>
      </c>
      <c r="E360" s="29">
        <v>98</v>
      </c>
      <c r="F360" s="29">
        <v>50</v>
      </c>
      <c r="G360" s="29">
        <v>65</v>
      </c>
      <c r="H360" s="27">
        <f t="shared" si="56"/>
        <v>280</v>
      </c>
      <c r="I360" s="52">
        <f t="shared" si="57"/>
        <v>70</v>
      </c>
      <c r="J360" s="29">
        <v>86</v>
      </c>
      <c r="K360" s="29">
        <v>99</v>
      </c>
      <c r="L360" s="29">
        <v>48</v>
      </c>
      <c r="M360" s="29">
        <v>45</v>
      </c>
      <c r="N360" s="27">
        <f t="shared" si="58"/>
        <v>278</v>
      </c>
      <c r="O360" s="27">
        <f t="shared" si="59"/>
        <v>69.5</v>
      </c>
      <c r="P360" s="29">
        <v>52</v>
      </c>
      <c r="Q360" s="29">
        <v>75</v>
      </c>
      <c r="R360" s="29">
        <v>68</v>
      </c>
      <c r="S360" s="29">
        <v>40</v>
      </c>
      <c r="T360" s="27">
        <f t="shared" si="60"/>
        <v>235</v>
      </c>
      <c r="U360" s="27">
        <f t="shared" si="61"/>
        <v>58.75</v>
      </c>
      <c r="V360" s="29">
        <v>95</v>
      </c>
      <c r="W360" s="29">
        <v>56</v>
      </c>
      <c r="X360" s="29">
        <v>59</v>
      </c>
      <c r="Y360" s="29">
        <v>58</v>
      </c>
      <c r="Z360" s="27">
        <f t="shared" si="62"/>
        <v>268</v>
      </c>
      <c r="AA360" s="27">
        <f t="shared" si="63"/>
        <v>67</v>
      </c>
      <c r="AB360" s="29">
        <v>59</v>
      </c>
      <c r="AC360" s="29">
        <v>61</v>
      </c>
      <c r="AD360" s="29">
        <v>58</v>
      </c>
      <c r="AE360" s="29">
        <v>96</v>
      </c>
      <c r="AF360" s="27">
        <f t="shared" si="64"/>
        <v>274</v>
      </c>
      <c r="AG360" s="39">
        <f t="shared" si="65"/>
        <v>68.5</v>
      </c>
      <c r="AH360" s="32"/>
      <c r="AI360" s="52">
        <f t="shared" si="55"/>
        <v>64.05</v>
      </c>
      <c r="AJ360" s="28">
        <f>ROWS($C$4:C360)</f>
        <v>357</v>
      </c>
      <c r="AK360" s="28" t="str">
        <f>IF($AJ$1=Table5[[#This Row],[Column3]],AJ360,"")</f>
        <v/>
      </c>
      <c r="AL360" s="28" t="str">
        <f>IFERROR(SMALL($AK$2:$AK$903,ROWS($AK$4:AK360)),"")</f>
        <v/>
      </c>
    </row>
    <row r="361" spans="1:38" s="28" customFormat="1" ht="14.25">
      <c r="A361" s="36">
        <v>11104776</v>
      </c>
      <c r="B361" s="30" t="s">
        <v>723</v>
      </c>
      <c r="C361" s="31">
        <v>4</v>
      </c>
      <c r="D361" s="29">
        <v>95</v>
      </c>
      <c r="E361" s="29">
        <v>78</v>
      </c>
      <c r="F361" s="29">
        <v>89</v>
      </c>
      <c r="G361" s="29">
        <v>48</v>
      </c>
      <c r="H361" s="27">
        <f t="shared" si="56"/>
        <v>310</v>
      </c>
      <c r="I361" s="52">
        <f t="shared" si="57"/>
        <v>77.5</v>
      </c>
      <c r="J361" s="29">
        <v>48</v>
      </c>
      <c r="K361" s="29">
        <v>43</v>
      </c>
      <c r="L361" s="29">
        <v>44</v>
      </c>
      <c r="M361" s="29">
        <v>48</v>
      </c>
      <c r="N361" s="27">
        <f t="shared" si="58"/>
        <v>183</v>
      </c>
      <c r="O361" s="27">
        <f t="shared" si="59"/>
        <v>45.75</v>
      </c>
      <c r="P361" s="29">
        <v>49</v>
      </c>
      <c r="Q361" s="29">
        <v>57</v>
      </c>
      <c r="R361" s="29">
        <v>35</v>
      </c>
      <c r="S361" s="29">
        <v>90</v>
      </c>
      <c r="T361" s="27">
        <f t="shared" si="60"/>
        <v>231</v>
      </c>
      <c r="U361" s="27">
        <f t="shared" si="61"/>
        <v>57.75</v>
      </c>
      <c r="V361" s="29">
        <v>81</v>
      </c>
      <c r="W361" s="29">
        <v>53</v>
      </c>
      <c r="X361" s="29">
        <v>61</v>
      </c>
      <c r="Y361" s="29">
        <v>36</v>
      </c>
      <c r="Z361" s="27">
        <f t="shared" si="62"/>
        <v>231</v>
      </c>
      <c r="AA361" s="27">
        <f t="shared" si="63"/>
        <v>57.75</v>
      </c>
      <c r="AB361" s="29">
        <v>98</v>
      </c>
      <c r="AC361" s="29">
        <v>81</v>
      </c>
      <c r="AD361" s="29">
        <v>73</v>
      </c>
      <c r="AE361" s="29">
        <v>74</v>
      </c>
      <c r="AF361" s="27">
        <f t="shared" si="64"/>
        <v>326</v>
      </c>
      <c r="AG361" s="39">
        <f t="shared" si="65"/>
        <v>81.5</v>
      </c>
      <c r="AH361" s="32"/>
      <c r="AI361" s="52">
        <f t="shared" si="55"/>
        <v>72.3</v>
      </c>
      <c r="AJ361" s="28">
        <f>ROWS($C$4:C361)</f>
        <v>358</v>
      </c>
      <c r="AK361" s="28" t="str">
        <f>IF($AJ$1=Table5[[#This Row],[Column3]],AJ361,"")</f>
        <v/>
      </c>
      <c r="AL361" s="28" t="str">
        <f>IFERROR(SMALL($AK$2:$AK$903,ROWS($AK$4:AK361)),"")</f>
        <v/>
      </c>
    </row>
    <row r="362" spans="1:38" s="28" customFormat="1" ht="28.5">
      <c r="A362" s="36">
        <v>11109985</v>
      </c>
      <c r="B362" s="30" t="s">
        <v>725</v>
      </c>
      <c r="C362" s="31">
        <v>4</v>
      </c>
      <c r="D362" s="29">
        <v>63</v>
      </c>
      <c r="E362" s="29">
        <v>92</v>
      </c>
      <c r="F362" s="29">
        <v>70</v>
      </c>
      <c r="G362" s="29">
        <v>46</v>
      </c>
      <c r="H362" s="27">
        <f t="shared" si="56"/>
        <v>271</v>
      </c>
      <c r="I362" s="52">
        <f t="shared" si="57"/>
        <v>67.75</v>
      </c>
      <c r="J362" s="29">
        <v>98</v>
      </c>
      <c r="K362" s="29">
        <v>84</v>
      </c>
      <c r="L362" s="29">
        <v>67</v>
      </c>
      <c r="M362" s="29">
        <v>96</v>
      </c>
      <c r="N362" s="27">
        <f t="shared" si="58"/>
        <v>345</v>
      </c>
      <c r="O362" s="27">
        <f t="shared" si="59"/>
        <v>86.25</v>
      </c>
      <c r="P362" s="29">
        <v>48</v>
      </c>
      <c r="Q362" s="29">
        <v>35</v>
      </c>
      <c r="R362" s="29">
        <v>62</v>
      </c>
      <c r="S362" s="29">
        <v>78</v>
      </c>
      <c r="T362" s="27">
        <f t="shared" si="60"/>
        <v>223</v>
      </c>
      <c r="U362" s="27">
        <f t="shared" si="61"/>
        <v>55.75</v>
      </c>
      <c r="V362" s="29">
        <v>94</v>
      </c>
      <c r="W362" s="29">
        <v>75</v>
      </c>
      <c r="X362" s="29">
        <v>69</v>
      </c>
      <c r="Y362" s="29">
        <v>81</v>
      </c>
      <c r="Z362" s="27">
        <f t="shared" si="62"/>
        <v>319</v>
      </c>
      <c r="AA362" s="27">
        <f t="shared" si="63"/>
        <v>79.75</v>
      </c>
      <c r="AB362" s="29">
        <v>63</v>
      </c>
      <c r="AC362" s="29">
        <v>95</v>
      </c>
      <c r="AD362" s="29">
        <v>52</v>
      </c>
      <c r="AE362" s="29">
        <v>78</v>
      </c>
      <c r="AF362" s="27">
        <f t="shared" si="64"/>
        <v>288</v>
      </c>
      <c r="AG362" s="39">
        <f t="shared" si="65"/>
        <v>72</v>
      </c>
      <c r="AH362" s="32"/>
      <c r="AI362" s="52">
        <f t="shared" si="55"/>
        <v>59.7</v>
      </c>
      <c r="AJ362" s="28">
        <f>ROWS($C$4:C362)</f>
        <v>359</v>
      </c>
      <c r="AK362" s="28" t="str">
        <f>IF($AJ$1=Table5[[#This Row],[Column3]],AJ362,"")</f>
        <v/>
      </c>
      <c r="AL362" s="28" t="str">
        <f>IFERROR(SMALL($AK$2:$AK$903,ROWS($AK$4:AK362)),"")</f>
        <v/>
      </c>
    </row>
    <row r="363" spans="1:38" s="28" customFormat="1" ht="14.25">
      <c r="A363" s="36">
        <v>11108259</v>
      </c>
      <c r="B363" s="30" t="s">
        <v>727</v>
      </c>
      <c r="C363" s="31">
        <v>4</v>
      </c>
      <c r="D363" s="29">
        <v>71</v>
      </c>
      <c r="E363" s="29">
        <v>42</v>
      </c>
      <c r="F363" s="29">
        <v>79</v>
      </c>
      <c r="G363" s="29">
        <v>37</v>
      </c>
      <c r="H363" s="27">
        <f t="shared" si="56"/>
        <v>229</v>
      </c>
      <c r="I363" s="52">
        <f t="shared" si="57"/>
        <v>57.25</v>
      </c>
      <c r="J363" s="29">
        <v>48</v>
      </c>
      <c r="K363" s="29">
        <v>90</v>
      </c>
      <c r="L363" s="29">
        <v>55</v>
      </c>
      <c r="M363" s="29">
        <v>97</v>
      </c>
      <c r="N363" s="27">
        <f t="shared" si="58"/>
        <v>290</v>
      </c>
      <c r="O363" s="27">
        <f t="shared" si="59"/>
        <v>72.5</v>
      </c>
      <c r="P363" s="29">
        <v>47</v>
      </c>
      <c r="Q363" s="29">
        <v>41</v>
      </c>
      <c r="R363" s="29">
        <v>60</v>
      </c>
      <c r="S363" s="29">
        <v>75</v>
      </c>
      <c r="T363" s="27">
        <f t="shared" si="60"/>
        <v>223</v>
      </c>
      <c r="U363" s="27">
        <f t="shared" si="61"/>
        <v>55.75</v>
      </c>
      <c r="V363" s="29">
        <v>41</v>
      </c>
      <c r="W363" s="29">
        <v>44</v>
      </c>
      <c r="X363" s="29">
        <v>35</v>
      </c>
      <c r="Y363" s="29">
        <v>85</v>
      </c>
      <c r="Z363" s="27">
        <f t="shared" si="62"/>
        <v>205</v>
      </c>
      <c r="AA363" s="27">
        <f t="shared" si="63"/>
        <v>51.25</v>
      </c>
      <c r="AB363" s="29">
        <v>44</v>
      </c>
      <c r="AC363" s="29">
        <v>97</v>
      </c>
      <c r="AD363" s="29">
        <v>58</v>
      </c>
      <c r="AE363" s="29">
        <v>48</v>
      </c>
      <c r="AF363" s="27">
        <f t="shared" si="64"/>
        <v>247</v>
      </c>
      <c r="AG363" s="39">
        <f t="shared" si="65"/>
        <v>61.75</v>
      </c>
      <c r="AH363" s="32"/>
      <c r="AI363" s="52">
        <f t="shared" si="55"/>
        <v>67.900000000000006</v>
      </c>
      <c r="AJ363" s="28">
        <f>ROWS($C$4:C363)</f>
        <v>360</v>
      </c>
      <c r="AK363" s="28" t="str">
        <f>IF($AJ$1=Table5[[#This Row],[Column3]],AJ363,"")</f>
        <v/>
      </c>
      <c r="AL363" s="28" t="str">
        <f>IFERROR(SMALL($AK$2:$AK$903,ROWS($AK$4:AK363)),"")</f>
        <v/>
      </c>
    </row>
    <row r="364" spans="1:38" s="28" customFormat="1" ht="14.25">
      <c r="A364" s="36">
        <v>11108966</v>
      </c>
      <c r="B364" s="30" t="s">
        <v>729</v>
      </c>
      <c r="C364" s="31">
        <v>4</v>
      </c>
      <c r="D364" s="29">
        <v>89</v>
      </c>
      <c r="E364" s="29">
        <v>62</v>
      </c>
      <c r="F364" s="29">
        <v>73</v>
      </c>
      <c r="G364" s="29">
        <v>88</v>
      </c>
      <c r="H364" s="27">
        <f t="shared" si="56"/>
        <v>312</v>
      </c>
      <c r="I364" s="52">
        <f t="shared" si="57"/>
        <v>78</v>
      </c>
      <c r="J364" s="29">
        <v>73</v>
      </c>
      <c r="K364" s="29">
        <v>45</v>
      </c>
      <c r="L364" s="29">
        <v>54</v>
      </c>
      <c r="M364" s="29">
        <v>75</v>
      </c>
      <c r="N364" s="27">
        <f t="shared" si="58"/>
        <v>247</v>
      </c>
      <c r="O364" s="27">
        <f t="shared" si="59"/>
        <v>61.75</v>
      </c>
      <c r="P364" s="29">
        <v>95</v>
      </c>
      <c r="Q364" s="29">
        <v>54</v>
      </c>
      <c r="R364" s="29">
        <v>72</v>
      </c>
      <c r="S364" s="29">
        <v>50</v>
      </c>
      <c r="T364" s="27">
        <f t="shared" si="60"/>
        <v>271</v>
      </c>
      <c r="U364" s="27">
        <f t="shared" si="61"/>
        <v>67.75</v>
      </c>
      <c r="V364" s="29">
        <v>93</v>
      </c>
      <c r="W364" s="29">
        <v>88</v>
      </c>
      <c r="X364" s="29">
        <v>62</v>
      </c>
      <c r="Y364" s="29">
        <v>43</v>
      </c>
      <c r="Z364" s="27">
        <f t="shared" si="62"/>
        <v>286</v>
      </c>
      <c r="AA364" s="27">
        <f t="shared" si="63"/>
        <v>71.5</v>
      </c>
      <c r="AB364" s="29">
        <v>71</v>
      </c>
      <c r="AC364" s="29">
        <v>51</v>
      </c>
      <c r="AD364" s="29">
        <v>48</v>
      </c>
      <c r="AE364" s="29">
        <v>72</v>
      </c>
      <c r="AF364" s="27">
        <f t="shared" si="64"/>
        <v>242</v>
      </c>
      <c r="AG364" s="39">
        <f t="shared" si="65"/>
        <v>60.5</v>
      </c>
      <c r="AH364" s="32"/>
      <c r="AI364" s="52">
        <f t="shared" si="55"/>
        <v>67</v>
      </c>
      <c r="AJ364" s="28">
        <f>ROWS($C$4:C364)</f>
        <v>361</v>
      </c>
      <c r="AK364" s="28" t="str">
        <f>IF($AJ$1=Table5[[#This Row],[Column3]],AJ364,"")</f>
        <v/>
      </c>
      <c r="AL364" s="28" t="str">
        <f>IFERROR(SMALL($AK$2:$AK$903,ROWS($AK$4:AK364)),"")</f>
        <v/>
      </c>
    </row>
    <row r="365" spans="1:38" s="28" customFormat="1" ht="28.5">
      <c r="A365" s="36">
        <v>11107039</v>
      </c>
      <c r="B365" s="30" t="s">
        <v>731</v>
      </c>
      <c r="C365" s="31">
        <v>4</v>
      </c>
      <c r="D365" s="29">
        <v>97</v>
      </c>
      <c r="E365" s="29">
        <v>63</v>
      </c>
      <c r="F365" s="29">
        <v>49</v>
      </c>
      <c r="G365" s="29">
        <v>55</v>
      </c>
      <c r="H365" s="27">
        <f t="shared" si="56"/>
        <v>264</v>
      </c>
      <c r="I365" s="52">
        <f t="shared" si="57"/>
        <v>66</v>
      </c>
      <c r="J365" s="29">
        <v>76</v>
      </c>
      <c r="K365" s="29">
        <v>54</v>
      </c>
      <c r="L365" s="29">
        <v>45</v>
      </c>
      <c r="M365" s="29">
        <v>92</v>
      </c>
      <c r="N365" s="27">
        <f t="shared" si="58"/>
        <v>267</v>
      </c>
      <c r="O365" s="27">
        <f t="shared" si="59"/>
        <v>66.75</v>
      </c>
      <c r="P365" s="29">
        <v>82</v>
      </c>
      <c r="Q365" s="29">
        <v>54</v>
      </c>
      <c r="R365" s="29">
        <v>72</v>
      </c>
      <c r="S365" s="29">
        <v>63</v>
      </c>
      <c r="T365" s="27">
        <f t="shared" si="60"/>
        <v>271</v>
      </c>
      <c r="U365" s="27">
        <f t="shared" si="61"/>
        <v>67.75</v>
      </c>
      <c r="V365" s="29">
        <v>58</v>
      </c>
      <c r="W365" s="29">
        <v>49</v>
      </c>
      <c r="X365" s="29">
        <v>85</v>
      </c>
      <c r="Y365" s="29">
        <v>66</v>
      </c>
      <c r="Z365" s="27">
        <f t="shared" si="62"/>
        <v>258</v>
      </c>
      <c r="AA365" s="27">
        <f t="shared" si="63"/>
        <v>64.5</v>
      </c>
      <c r="AB365" s="29">
        <v>48</v>
      </c>
      <c r="AC365" s="29">
        <v>82</v>
      </c>
      <c r="AD365" s="29">
        <v>93</v>
      </c>
      <c r="AE365" s="29">
        <v>57</v>
      </c>
      <c r="AF365" s="27">
        <f t="shared" si="64"/>
        <v>280</v>
      </c>
      <c r="AG365" s="39">
        <f t="shared" si="65"/>
        <v>70</v>
      </c>
      <c r="AH365" s="32"/>
      <c r="AI365" s="52">
        <f t="shared" si="55"/>
        <v>70.2</v>
      </c>
      <c r="AJ365" s="28">
        <f>ROWS($C$4:C365)</f>
        <v>362</v>
      </c>
      <c r="AK365" s="28" t="str">
        <f>IF($AJ$1=Table5[[#This Row],[Column3]],AJ365,"")</f>
        <v/>
      </c>
      <c r="AL365" s="28" t="str">
        <f>IFERROR(SMALL($AK$2:$AK$903,ROWS($AK$4:AK365)),"")</f>
        <v/>
      </c>
    </row>
    <row r="366" spans="1:38" s="28" customFormat="1" ht="14.25">
      <c r="A366" s="36">
        <v>11107591</v>
      </c>
      <c r="B366" s="30" t="s">
        <v>733</v>
      </c>
      <c r="C366" s="31">
        <v>4</v>
      </c>
      <c r="D366" s="29">
        <v>73</v>
      </c>
      <c r="E366" s="29">
        <v>59</v>
      </c>
      <c r="F366" s="29">
        <v>44</v>
      </c>
      <c r="G366" s="29">
        <v>95</v>
      </c>
      <c r="H366" s="27">
        <f t="shared" si="56"/>
        <v>271</v>
      </c>
      <c r="I366" s="52">
        <f t="shared" si="57"/>
        <v>67.75</v>
      </c>
      <c r="J366" s="29">
        <v>48</v>
      </c>
      <c r="K366" s="29">
        <v>60</v>
      </c>
      <c r="L366" s="29">
        <v>75</v>
      </c>
      <c r="M366" s="29">
        <v>96</v>
      </c>
      <c r="N366" s="27">
        <f t="shared" si="58"/>
        <v>279</v>
      </c>
      <c r="O366" s="27">
        <f t="shared" si="59"/>
        <v>69.75</v>
      </c>
      <c r="P366" s="29">
        <v>94</v>
      </c>
      <c r="Q366" s="29">
        <v>75</v>
      </c>
      <c r="R366" s="29">
        <v>69</v>
      </c>
      <c r="S366" s="29">
        <v>99</v>
      </c>
      <c r="T366" s="27">
        <f t="shared" si="60"/>
        <v>337</v>
      </c>
      <c r="U366" s="27">
        <f t="shared" si="61"/>
        <v>84.25</v>
      </c>
      <c r="V366" s="29">
        <v>96</v>
      </c>
      <c r="W366" s="29">
        <v>35</v>
      </c>
      <c r="X366" s="29">
        <v>43</v>
      </c>
      <c r="Y366" s="29">
        <v>46</v>
      </c>
      <c r="Z366" s="27">
        <f t="shared" si="62"/>
        <v>220</v>
      </c>
      <c r="AA366" s="27">
        <f t="shared" si="63"/>
        <v>55</v>
      </c>
      <c r="AB366" s="29">
        <v>62</v>
      </c>
      <c r="AC366" s="29">
        <v>70</v>
      </c>
      <c r="AD366" s="29">
        <v>76</v>
      </c>
      <c r="AE366" s="29">
        <v>89</v>
      </c>
      <c r="AF366" s="27">
        <f t="shared" si="64"/>
        <v>297</v>
      </c>
      <c r="AG366" s="39">
        <f t="shared" si="65"/>
        <v>74.25</v>
      </c>
      <c r="AH366" s="32"/>
      <c r="AI366" s="52">
        <f t="shared" si="55"/>
        <v>55.6</v>
      </c>
      <c r="AJ366" s="28">
        <f>ROWS($C$4:C366)</f>
        <v>363</v>
      </c>
      <c r="AK366" s="28" t="str">
        <f>IF($AJ$1=Table5[[#This Row],[Column3]],AJ366,"")</f>
        <v/>
      </c>
      <c r="AL366" s="28" t="str">
        <f>IFERROR(SMALL($AK$2:$AK$903,ROWS($AK$4:AK366)),"")</f>
        <v/>
      </c>
    </row>
    <row r="367" spans="1:38" s="28" customFormat="1" ht="14.25">
      <c r="A367" s="36">
        <v>11105694</v>
      </c>
      <c r="B367" s="30" t="s">
        <v>735</v>
      </c>
      <c r="C367" s="31">
        <v>4</v>
      </c>
      <c r="D367" s="29">
        <v>77</v>
      </c>
      <c r="E367" s="29">
        <v>35</v>
      </c>
      <c r="F367" s="29">
        <v>93</v>
      </c>
      <c r="G367" s="29">
        <v>36</v>
      </c>
      <c r="H367" s="27">
        <f t="shared" si="56"/>
        <v>241</v>
      </c>
      <c r="I367" s="52">
        <f t="shared" si="57"/>
        <v>60.25</v>
      </c>
      <c r="J367" s="29">
        <v>43</v>
      </c>
      <c r="K367" s="29">
        <v>73</v>
      </c>
      <c r="L367" s="29">
        <v>35</v>
      </c>
      <c r="M367" s="29">
        <v>43</v>
      </c>
      <c r="N367" s="27">
        <f t="shared" si="58"/>
        <v>194</v>
      </c>
      <c r="O367" s="27">
        <f t="shared" si="59"/>
        <v>48.5</v>
      </c>
      <c r="P367" s="29">
        <v>36</v>
      </c>
      <c r="Q367" s="29">
        <v>45</v>
      </c>
      <c r="R367" s="29">
        <v>61</v>
      </c>
      <c r="S367" s="29">
        <v>67</v>
      </c>
      <c r="T367" s="27">
        <f t="shared" si="60"/>
        <v>209</v>
      </c>
      <c r="U367" s="27">
        <f t="shared" si="61"/>
        <v>52.25</v>
      </c>
      <c r="V367" s="29">
        <v>79</v>
      </c>
      <c r="W367" s="29">
        <v>37</v>
      </c>
      <c r="X367" s="29">
        <v>45</v>
      </c>
      <c r="Y367" s="29">
        <v>79</v>
      </c>
      <c r="Z367" s="27">
        <f t="shared" si="62"/>
        <v>240</v>
      </c>
      <c r="AA367" s="27">
        <f t="shared" si="63"/>
        <v>60</v>
      </c>
      <c r="AB367" s="29">
        <v>59</v>
      </c>
      <c r="AC367" s="29">
        <v>66</v>
      </c>
      <c r="AD367" s="29">
        <v>39</v>
      </c>
      <c r="AE367" s="29">
        <v>64</v>
      </c>
      <c r="AF367" s="27">
        <f t="shared" si="64"/>
        <v>228</v>
      </c>
      <c r="AG367" s="39">
        <f t="shared" si="65"/>
        <v>57</v>
      </c>
      <c r="AH367" s="32"/>
      <c r="AI367" s="52">
        <f t="shared" si="55"/>
        <v>67.650000000000006</v>
      </c>
      <c r="AJ367" s="28">
        <f>ROWS($C$4:C367)</f>
        <v>364</v>
      </c>
      <c r="AK367" s="28" t="str">
        <f>IF($AJ$1=Table5[[#This Row],[Column3]],AJ367,"")</f>
        <v/>
      </c>
      <c r="AL367" s="28" t="str">
        <f>IFERROR(SMALL($AK$2:$AK$903,ROWS($AK$4:AK367)),"")</f>
        <v/>
      </c>
    </row>
    <row r="368" spans="1:38" s="28" customFormat="1" ht="14.25">
      <c r="A368" s="36">
        <v>11100753</v>
      </c>
      <c r="B368" s="30" t="s">
        <v>737</v>
      </c>
      <c r="C368" s="31">
        <v>4</v>
      </c>
      <c r="D368" s="29">
        <v>45</v>
      </c>
      <c r="E368" s="29">
        <v>40</v>
      </c>
      <c r="F368" s="29">
        <v>58</v>
      </c>
      <c r="G368" s="29">
        <v>89</v>
      </c>
      <c r="H368" s="27">
        <f t="shared" si="56"/>
        <v>232</v>
      </c>
      <c r="I368" s="52">
        <f t="shared" si="57"/>
        <v>58</v>
      </c>
      <c r="J368" s="29">
        <v>64</v>
      </c>
      <c r="K368" s="29">
        <v>62</v>
      </c>
      <c r="L368" s="29">
        <v>61</v>
      </c>
      <c r="M368" s="29">
        <v>69</v>
      </c>
      <c r="N368" s="27">
        <f t="shared" si="58"/>
        <v>256</v>
      </c>
      <c r="O368" s="27">
        <f t="shared" si="59"/>
        <v>64</v>
      </c>
      <c r="P368" s="29">
        <v>54</v>
      </c>
      <c r="Q368" s="29">
        <v>69</v>
      </c>
      <c r="R368" s="29">
        <v>90</v>
      </c>
      <c r="S368" s="29">
        <v>41</v>
      </c>
      <c r="T368" s="27">
        <f t="shared" si="60"/>
        <v>254</v>
      </c>
      <c r="U368" s="27">
        <f t="shared" si="61"/>
        <v>63.5</v>
      </c>
      <c r="V368" s="29">
        <v>91</v>
      </c>
      <c r="W368" s="29">
        <v>95</v>
      </c>
      <c r="X368" s="29">
        <v>70</v>
      </c>
      <c r="Y368" s="29">
        <v>47</v>
      </c>
      <c r="Z368" s="27">
        <f t="shared" si="62"/>
        <v>303</v>
      </c>
      <c r="AA368" s="27">
        <f t="shared" si="63"/>
        <v>75.75</v>
      </c>
      <c r="AB368" s="29">
        <v>92</v>
      </c>
      <c r="AC368" s="29">
        <v>37</v>
      </c>
      <c r="AD368" s="29">
        <v>99</v>
      </c>
      <c r="AE368" s="29">
        <v>80</v>
      </c>
      <c r="AF368" s="27">
        <f t="shared" si="64"/>
        <v>308</v>
      </c>
      <c r="AG368" s="39">
        <f t="shared" si="65"/>
        <v>77</v>
      </c>
      <c r="AH368" s="32"/>
      <c r="AI368" s="52">
        <f t="shared" si="55"/>
        <v>66.8</v>
      </c>
      <c r="AJ368" s="28">
        <f>ROWS($C$4:C368)</f>
        <v>365</v>
      </c>
      <c r="AK368" s="28" t="str">
        <f>IF($AJ$1=Table5[[#This Row],[Column3]],AJ368,"")</f>
        <v/>
      </c>
      <c r="AL368" s="28" t="str">
        <f>IFERROR(SMALL($AK$2:$AK$903,ROWS($AK$4:AK368)),"")</f>
        <v/>
      </c>
    </row>
    <row r="369" spans="1:38" s="28" customFormat="1" ht="14.25">
      <c r="A369" s="36">
        <v>11100264</v>
      </c>
      <c r="B369" s="30" t="s">
        <v>739</v>
      </c>
      <c r="C369" s="31">
        <v>4</v>
      </c>
      <c r="D369" s="29">
        <v>54</v>
      </c>
      <c r="E369" s="29">
        <v>78</v>
      </c>
      <c r="F369" s="29">
        <v>62</v>
      </c>
      <c r="G369" s="29">
        <v>38</v>
      </c>
      <c r="H369" s="27">
        <f t="shared" si="56"/>
        <v>232</v>
      </c>
      <c r="I369" s="52">
        <f t="shared" si="57"/>
        <v>58</v>
      </c>
      <c r="J369" s="29">
        <v>41</v>
      </c>
      <c r="K369" s="29">
        <v>89</v>
      </c>
      <c r="L369" s="29">
        <v>51</v>
      </c>
      <c r="M369" s="29">
        <v>85</v>
      </c>
      <c r="N369" s="27">
        <f t="shared" si="58"/>
        <v>266</v>
      </c>
      <c r="O369" s="27">
        <f t="shared" si="59"/>
        <v>66.5</v>
      </c>
      <c r="P369" s="29">
        <v>74</v>
      </c>
      <c r="Q369" s="29">
        <v>52</v>
      </c>
      <c r="R369" s="29">
        <v>42</v>
      </c>
      <c r="S369" s="29">
        <v>59</v>
      </c>
      <c r="T369" s="27">
        <f t="shared" si="60"/>
        <v>227</v>
      </c>
      <c r="U369" s="27">
        <f t="shared" si="61"/>
        <v>56.75</v>
      </c>
      <c r="V369" s="29">
        <v>79</v>
      </c>
      <c r="W369" s="29">
        <v>97</v>
      </c>
      <c r="X369" s="29">
        <v>87</v>
      </c>
      <c r="Y369" s="29">
        <v>40</v>
      </c>
      <c r="Z369" s="27">
        <f t="shared" si="62"/>
        <v>303</v>
      </c>
      <c r="AA369" s="27">
        <f t="shared" si="63"/>
        <v>75.75</v>
      </c>
      <c r="AB369" s="29">
        <v>80</v>
      </c>
      <c r="AC369" s="29">
        <v>39</v>
      </c>
      <c r="AD369" s="29">
        <v>95</v>
      </c>
      <c r="AE369" s="29">
        <v>94</v>
      </c>
      <c r="AF369" s="27">
        <f t="shared" si="64"/>
        <v>308</v>
      </c>
      <c r="AG369" s="39">
        <f t="shared" si="65"/>
        <v>77</v>
      </c>
      <c r="AH369" s="32"/>
      <c r="AI369" s="52">
        <f t="shared" si="55"/>
        <v>75.25</v>
      </c>
      <c r="AJ369" s="28">
        <f>ROWS($C$4:C369)</f>
        <v>366</v>
      </c>
      <c r="AK369" s="28" t="str">
        <f>IF($AJ$1=Table5[[#This Row],[Column3]],AJ369,"")</f>
        <v/>
      </c>
      <c r="AL369" s="28" t="str">
        <f>IFERROR(SMALL($AK$2:$AK$903,ROWS($AK$4:AK369)),"")</f>
        <v/>
      </c>
    </row>
    <row r="370" spans="1:38" s="28" customFormat="1" ht="14.25">
      <c r="A370" s="36">
        <v>11104513</v>
      </c>
      <c r="B370" s="30" t="s">
        <v>741</v>
      </c>
      <c r="C370" s="31">
        <v>4</v>
      </c>
      <c r="D370" s="29">
        <v>95</v>
      </c>
      <c r="E370" s="29">
        <v>66</v>
      </c>
      <c r="F370" s="29">
        <v>65</v>
      </c>
      <c r="G370" s="29">
        <v>80</v>
      </c>
      <c r="H370" s="27">
        <f t="shared" si="56"/>
        <v>306</v>
      </c>
      <c r="I370" s="52">
        <f t="shared" si="57"/>
        <v>76.5</v>
      </c>
      <c r="J370" s="29">
        <v>91</v>
      </c>
      <c r="K370" s="29">
        <v>71</v>
      </c>
      <c r="L370" s="29">
        <v>44</v>
      </c>
      <c r="M370" s="29">
        <v>58</v>
      </c>
      <c r="N370" s="27">
        <f t="shared" si="58"/>
        <v>264</v>
      </c>
      <c r="O370" s="27">
        <f t="shared" si="59"/>
        <v>66</v>
      </c>
      <c r="P370" s="29">
        <v>88</v>
      </c>
      <c r="Q370" s="29">
        <v>92</v>
      </c>
      <c r="R370" s="29">
        <v>65</v>
      </c>
      <c r="S370" s="29">
        <v>58</v>
      </c>
      <c r="T370" s="27">
        <f t="shared" si="60"/>
        <v>303</v>
      </c>
      <c r="U370" s="27">
        <f t="shared" si="61"/>
        <v>75.75</v>
      </c>
      <c r="V370" s="29">
        <v>94</v>
      </c>
      <c r="W370" s="29">
        <v>58</v>
      </c>
      <c r="X370" s="29">
        <v>86</v>
      </c>
      <c r="Y370" s="29">
        <v>83</v>
      </c>
      <c r="Z370" s="27">
        <f t="shared" si="62"/>
        <v>321</v>
      </c>
      <c r="AA370" s="27">
        <f t="shared" si="63"/>
        <v>80.25</v>
      </c>
      <c r="AB370" s="29">
        <v>49</v>
      </c>
      <c r="AC370" s="29">
        <v>91</v>
      </c>
      <c r="AD370" s="29">
        <v>80</v>
      </c>
      <c r="AE370" s="29">
        <v>91</v>
      </c>
      <c r="AF370" s="27">
        <f t="shared" si="64"/>
        <v>311</v>
      </c>
      <c r="AG370" s="39">
        <f t="shared" si="65"/>
        <v>77.75</v>
      </c>
      <c r="AH370" s="32"/>
      <c r="AI370" s="52">
        <f t="shared" si="55"/>
        <v>64.95</v>
      </c>
      <c r="AJ370" s="28">
        <f>ROWS($C$4:C370)</f>
        <v>367</v>
      </c>
      <c r="AK370" s="28" t="str">
        <f>IF($AJ$1=Table5[[#This Row],[Column3]],AJ370,"")</f>
        <v/>
      </c>
      <c r="AL370" s="28" t="str">
        <f>IFERROR(SMALL($AK$2:$AK$903,ROWS($AK$4:AK370)),"")</f>
        <v/>
      </c>
    </row>
    <row r="371" spans="1:38" s="28" customFormat="1" ht="14.25">
      <c r="A371" s="36">
        <v>11109712</v>
      </c>
      <c r="B371" s="30" t="s">
        <v>743</v>
      </c>
      <c r="C371" s="31">
        <v>4</v>
      </c>
      <c r="D371" s="29">
        <v>63</v>
      </c>
      <c r="E371" s="29">
        <v>46</v>
      </c>
      <c r="F371" s="29">
        <v>64</v>
      </c>
      <c r="G371" s="29">
        <v>50</v>
      </c>
      <c r="H371" s="27">
        <f t="shared" si="56"/>
        <v>223</v>
      </c>
      <c r="I371" s="52">
        <f t="shared" si="57"/>
        <v>55.75</v>
      </c>
      <c r="J371" s="29">
        <v>66</v>
      </c>
      <c r="K371" s="29">
        <v>95</v>
      </c>
      <c r="L371" s="29">
        <v>93</v>
      </c>
      <c r="M371" s="29">
        <v>67</v>
      </c>
      <c r="N371" s="27">
        <f t="shared" si="58"/>
        <v>321</v>
      </c>
      <c r="O371" s="27">
        <f t="shared" si="59"/>
        <v>80.25</v>
      </c>
      <c r="P371" s="29">
        <v>47</v>
      </c>
      <c r="Q371" s="29">
        <v>93</v>
      </c>
      <c r="R371" s="29">
        <v>40</v>
      </c>
      <c r="S371" s="29">
        <v>55</v>
      </c>
      <c r="T371" s="27">
        <f t="shared" si="60"/>
        <v>235</v>
      </c>
      <c r="U371" s="27">
        <f t="shared" si="61"/>
        <v>58.75</v>
      </c>
      <c r="V371" s="29">
        <v>63</v>
      </c>
      <c r="W371" s="29">
        <v>99</v>
      </c>
      <c r="X371" s="29">
        <v>77</v>
      </c>
      <c r="Y371" s="29">
        <v>65</v>
      </c>
      <c r="Z371" s="27">
        <f t="shared" si="62"/>
        <v>304</v>
      </c>
      <c r="AA371" s="27">
        <f t="shared" si="63"/>
        <v>76</v>
      </c>
      <c r="AB371" s="29">
        <v>64</v>
      </c>
      <c r="AC371" s="29">
        <v>53</v>
      </c>
      <c r="AD371" s="29">
        <v>36</v>
      </c>
      <c r="AE371" s="29">
        <v>63</v>
      </c>
      <c r="AF371" s="27">
        <f t="shared" si="64"/>
        <v>216</v>
      </c>
      <c r="AG371" s="39">
        <f t="shared" si="65"/>
        <v>54</v>
      </c>
      <c r="AH371" s="32"/>
      <c r="AI371" s="52">
        <f t="shared" si="55"/>
        <v>72.8</v>
      </c>
      <c r="AJ371" s="28">
        <f>ROWS($C$4:C371)</f>
        <v>368</v>
      </c>
      <c r="AK371" s="28" t="str">
        <f>IF($AJ$1=Table5[[#This Row],[Column3]],AJ371,"")</f>
        <v/>
      </c>
      <c r="AL371" s="28" t="str">
        <f>IFERROR(SMALL($AK$2:$AK$903,ROWS($AK$4:AK371)),"")</f>
        <v/>
      </c>
    </row>
    <row r="372" spans="1:38" s="28" customFormat="1" ht="14.25">
      <c r="A372" s="36">
        <v>11109335</v>
      </c>
      <c r="B372" s="30" t="s">
        <v>745</v>
      </c>
      <c r="C372" s="31">
        <v>5</v>
      </c>
      <c r="D372" s="29">
        <v>49</v>
      </c>
      <c r="E372" s="29">
        <v>56</v>
      </c>
      <c r="F372" s="29">
        <v>38</v>
      </c>
      <c r="G372" s="29">
        <v>42</v>
      </c>
      <c r="H372" s="27">
        <f t="shared" si="56"/>
        <v>185</v>
      </c>
      <c r="I372" s="52">
        <f t="shared" si="57"/>
        <v>46.25</v>
      </c>
      <c r="J372" s="29">
        <v>99</v>
      </c>
      <c r="K372" s="29">
        <v>87</v>
      </c>
      <c r="L372" s="29">
        <v>82</v>
      </c>
      <c r="M372" s="29">
        <v>45</v>
      </c>
      <c r="N372" s="27">
        <f t="shared" si="58"/>
        <v>313</v>
      </c>
      <c r="O372" s="27">
        <f t="shared" si="59"/>
        <v>78.25</v>
      </c>
      <c r="P372" s="29">
        <v>94</v>
      </c>
      <c r="Q372" s="29">
        <v>92</v>
      </c>
      <c r="R372" s="29">
        <v>99</v>
      </c>
      <c r="S372" s="29">
        <v>72</v>
      </c>
      <c r="T372" s="27">
        <f t="shared" si="60"/>
        <v>357</v>
      </c>
      <c r="U372" s="27">
        <f t="shared" si="61"/>
        <v>89.25</v>
      </c>
      <c r="V372" s="29">
        <v>68</v>
      </c>
      <c r="W372" s="29">
        <v>90</v>
      </c>
      <c r="X372" s="29">
        <v>65</v>
      </c>
      <c r="Y372" s="29">
        <v>72</v>
      </c>
      <c r="Z372" s="27">
        <f t="shared" si="62"/>
        <v>295</v>
      </c>
      <c r="AA372" s="27">
        <f t="shared" si="63"/>
        <v>73.75</v>
      </c>
      <c r="AB372" s="29">
        <v>93</v>
      </c>
      <c r="AC372" s="29">
        <v>91</v>
      </c>
      <c r="AD372" s="29">
        <v>43</v>
      </c>
      <c r="AE372" s="29">
        <v>79</v>
      </c>
      <c r="AF372" s="27">
        <f t="shared" si="64"/>
        <v>306</v>
      </c>
      <c r="AG372" s="39">
        <f t="shared" si="65"/>
        <v>76.5</v>
      </c>
      <c r="AH372" s="32"/>
      <c r="AI372" s="52">
        <f t="shared" si="55"/>
        <v>63.45</v>
      </c>
      <c r="AJ372" s="28">
        <f>ROWS($C$4:C372)</f>
        <v>369</v>
      </c>
      <c r="AK372" s="28" t="str">
        <f>IF($AJ$1=Table5[[#This Row],[Column3]],AJ372,"")</f>
        <v/>
      </c>
      <c r="AL372" s="28" t="str">
        <f>IFERROR(SMALL($AK$2:$AK$903,ROWS($AK$4:AK372)),"")</f>
        <v/>
      </c>
    </row>
    <row r="373" spans="1:38" s="28" customFormat="1" ht="14.25">
      <c r="A373" s="36">
        <v>11101491</v>
      </c>
      <c r="B373" s="30" t="s">
        <v>747</v>
      </c>
      <c r="C373" s="31">
        <v>5</v>
      </c>
      <c r="D373" s="29">
        <v>55</v>
      </c>
      <c r="E373" s="29">
        <v>62</v>
      </c>
      <c r="F373" s="29">
        <v>91</v>
      </c>
      <c r="G373" s="29">
        <v>66</v>
      </c>
      <c r="H373" s="27">
        <f t="shared" si="56"/>
        <v>274</v>
      </c>
      <c r="I373" s="52">
        <f t="shared" si="57"/>
        <v>68.5</v>
      </c>
      <c r="J373" s="29">
        <v>52</v>
      </c>
      <c r="K373" s="29">
        <v>58</v>
      </c>
      <c r="L373" s="29">
        <v>40</v>
      </c>
      <c r="M373" s="29">
        <v>64</v>
      </c>
      <c r="N373" s="27">
        <f t="shared" si="58"/>
        <v>214</v>
      </c>
      <c r="O373" s="27">
        <f t="shared" si="59"/>
        <v>53.5</v>
      </c>
      <c r="P373" s="29">
        <v>57</v>
      </c>
      <c r="Q373" s="29">
        <v>79</v>
      </c>
      <c r="R373" s="29">
        <v>56</v>
      </c>
      <c r="S373" s="29">
        <v>76</v>
      </c>
      <c r="T373" s="27">
        <f t="shared" si="60"/>
        <v>268</v>
      </c>
      <c r="U373" s="27">
        <f t="shared" si="61"/>
        <v>67</v>
      </c>
      <c r="V373" s="29">
        <v>55</v>
      </c>
      <c r="W373" s="29">
        <v>51</v>
      </c>
      <c r="X373" s="29">
        <v>73</v>
      </c>
      <c r="Y373" s="29">
        <v>97</v>
      </c>
      <c r="Z373" s="27">
        <f t="shared" si="62"/>
        <v>276</v>
      </c>
      <c r="AA373" s="27">
        <f t="shared" si="63"/>
        <v>69</v>
      </c>
      <c r="AB373" s="29">
        <v>62</v>
      </c>
      <c r="AC373" s="29">
        <v>56</v>
      </c>
      <c r="AD373" s="29">
        <v>51</v>
      </c>
      <c r="AE373" s="29">
        <v>68</v>
      </c>
      <c r="AF373" s="27">
        <f t="shared" si="64"/>
        <v>237</v>
      </c>
      <c r="AG373" s="39">
        <f t="shared" si="65"/>
        <v>59.25</v>
      </c>
      <c r="AH373" s="32"/>
      <c r="AI373" s="52">
        <f t="shared" si="55"/>
        <v>72.7</v>
      </c>
      <c r="AJ373" s="28">
        <f>ROWS($C$4:C373)</f>
        <v>370</v>
      </c>
      <c r="AK373" s="28" t="str">
        <f>IF($AJ$1=Table5[[#This Row],[Column3]],AJ373,"")</f>
        <v/>
      </c>
      <c r="AL373" s="28" t="str">
        <f>IFERROR(SMALL($AK$2:$AK$903,ROWS($AK$4:AK373)),"")</f>
        <v/>
      </c>
    </row>
    <row r="374" spans="1:38" s="28" customFormat="1" ht="14.25">
      <c r="A374" s="36">
        <v>11104532</v>
      </c>
      <c r="B374" s="30" t="s">
        <v>749</v>
      </c>
      <c r="C374" s="31">
        <v>5</v>
      </c>
      <c r="D374" s="29">
        <v>49</v>
      </c>
      <c r="E374" s="29">
        <v>63</v>
      </c>
      <c r="F374" s="29">
        <v>92</v>
      </c>
      <c r="G374" s="29">
        <v>37</v>
      </c>
      <c r="H374" s="27">
        <f t="shared" si="56"/>
        <v>241</v>
      </c>
      <c r="I374" s="52">
        <f t="shared" si="57"/>
        <v>60.25</v>
      </c>
      <c r="J374" s="29">
        <v>40</v>
      </c>
      <c r="K374" s="29">
        <v>46</v>
      </c>
      <c r="L374" s="29">
        <v>91</v>
      </c>
      <c r="M374" s="29">
        <v>83</v>
      </c>
      <c r="N374" s="27">
        <f t="shared" si="58"/>
        <v>260</v>
      </c>
      <c r="O374" s="27">
        <f t="shared" si="59"/>
        <v>65</v>
      </c>
      <c r="P374" s="29">
        <v>76</v>
      </c>
      <c r="Q374" s="29">
        <v>90</v>
      </c>
      <c r="R374" s="29">
        <v>95</v>
      </c>
      <c r="S374" s="29">
        <v>84</v>
      </c>
      <c r="T374" s="27">
        <f t="shared" si="60"/>
        <v>345</v>
      </c>
      <c r="U374" s="27">
        <f t="shared" si="61"/>
        <v>86.25</v>
      </c>
      <c r="V374" s="29">
        <v>49</v>
      </c>
      <c r="W374" s="29">
        <v>39</v>
      </c>
      <c r="X374" s="29">
        <v>99</v>
      </c>
      <c r="Y374" s="29">
        <v>52</v>
      </c>
      <c r="Z374" s="27">
        <f t="shared" si="62"/>
        <v>239</v>
      </c>
      <c r="AA374" s="27">
        <f t="shared" si="63"/>
        <v>59.75</v>
      </c>
      <c r="AB374" s="29">
        <v>89</v>
      </c>
      <c r="AC374" s="29">
        <v>85</v>
      </c>
      <c r="AD374" s="29">
        <v>97</v>
      </c>
      <c r="AE374" s="29">
        <v>98</v>
      </c>
      <c r="AF374" s="27">
        <f t="shared" si="64"/>
        <v>369</v>
      </c>
      <c r="AG374" s="39">
        <f t="shared" si="65"/>
        <v>92.25</v>
      </c>
      <c r="AH374" s="32"/>
      <c r="AI374" s="52">
        <f t="shared" si="55"/>
        <v>68.55</v>
      </c>
      <c r="AJ374" s="28">
        <f>ROWS($C$4:C374)</f>
        <v>371</v>
      </c>
      <c r="AK374" s="28" t="str">
        <f>IF($AJ$1=Table5[[#This Row],[Column3]],AJ374,"")</f>
        <v/>
      </c>
      <c r="AL374" s="28" t="str">
        <f>IFERROR(SMALL($AK$2:$AK$903,ROWS($AK$4:AK374)),"")</f>
        <v/>
      </c>
    </row>
    <row r="375" spans="1:38" s="28" customFormat="1" ht="14.25">
      <c r="A375" s="36">
        <v>11103920</v>
      </c>
      <c r="B375" s="30" t="s">
        <v>751</v>
      </c>
      <c r="C375" s="31">
        <v>5</v>
      </c>
      <c r="D375" s="29">
        <v>50</v>
      </c>
      <c r="E375" s="29">
        <v>96</v>
      </c>
      <c r="F375" s="29">
        <v>45</v>
      </c>
      <c r="G375" s="29">
        <v>80</v>
      </c>
      <c r="H375" s="27">
        <f t="shared" si="56"/>
        <v>271</v>
      </c>
      <c r="I375" s="52">
        <f t="shared" si="57"/>
        <v>67.75</v>
      </c>
      <c r="J375" s="29">
        <v>99</v>
      </c>
      <c r="K375" s="29">
        <v>37</v>
      </c>
      <c r="L375" s="29">
        <v>98</v>
      </c>
      <c r="M375" s="29">
        <v>90</v>
      </c>
      <c r="N375" s="27">
        <f t="shared" si="58"/>
        <v>324</v>
      </c>
      <c r="O375" s="27">
        <f t="shared" si="59"/>
        <v>81</v>
      </c>
      <c r="P375" s="29">
        <v>91</v>
      </c>
      <c r="Q375" s="29">
        <v>52</v>
      </c>
      <c r="R375" s="29">
        <v>94</v>
      </c>
      <c r="S375" s="29">
        <v>71</v>
      </c>
      <c r="T375" s="27">
        <f t="shared" si="60"/>
        <v>308</v>
      </c>
      <c r="U375" s="27">
        <f t="shared" si="61"/>
        <v>77</v>
      </c>
      <c r="V375" s="29">
        <v>60</v>
      </c>
      <c r="W375" s="29">
        <v>37</v>
      </c>
      <c r="X375" s="29">
        <v>55</v>
      </c>
      <c r="Y375" s="29">
        <v>61</v>
      </c>
      <c r="Z375" s="27">
        <f t="shared" si="62"/>
        <v>213</v>
      </c>
      <c r="AA375" s="27">
        <f t="shared" si="63"/>
        <v>53.25</v>
      </c>
      <c r="AB375" s="29">
        <v>42</v>
      </c>
      <c r="AC375" s="29">
        <v>76</v>
      </c>
      <c r="AD375" s="29">
        <v>62</v>
      </c>
      <c r="AE375" s="29">
        <v>75</v>
      </c>
      <c r="AF375" s="27">
        <f t="shared" si="64"/>
        <v>255</v>
      </c>
      <c r="AG375" s="39">
        <f t="shared" si="65"/>
        <v>63.75</v>
      </c>
      <c r="AH375" s="32"/>
      <c r="AI375" s="52">
        <f t="shared" si="55"/>
        <v>62.2</v>
      </c>
      <c r="AJ375" s="28">
        <f>ROWS($C$4:C375)</f>
        <v>372</v>
      </c>
      <c r="AK375" s="28" t="str">
        <f>IF($AJ$1=Table5[[#This Row],[Column3]],AJ375,"")</f>
        <v/>
      </c>
      <c r="AL375" s="28" t="str">
        <f>IFERROR(SMALL($AK$2:$AK$903,ROWS($AK$4:AK375)),"")</f>
        <v/>
      </c>
    </row>
    <row r="376" spans="1:38" s="28" customFormat="1" ht="14.25">
      <c r="A376" s="36">
        <v>11104624</v>
      </c>
      <c r="B376" s="30" t="s">
        <v>753</v>
      </c>
      <c r="C376" s="31">
        <v>5</v>
      </c>
      <c r="D376" s="29">
        <v>96</v>
      </c>
      <c r="E376" s="29">
        <v>50</v>
      </c>
      <c r="F376" s="29">
        <v>75</v>
      </c>
      <c r="G376" s="29">
        <v>35</v>
      </c>
      <c r="H376" s="27">
        <f t="shared" si="56"/>
        <v>256</v>
      </c>
      <c r="I376" s="52">
        <f t="shared" si="57"/>
        <v>64</v>
      </c>
      <c r="J376" s="29">
        <v>37</v>
      </c>
      <c r="K376" s="29">
        <v>64</v>
      </c>
      <c r="L376" s="29">
        <v>36</v>
      </c>
      <c r="M376" s="29">
        <v>43</v>
      </c>
      <c r="N376" s="27">
        <f t="shared" si="58"/>
        <v>180</v>
      </c>
      <c r="O376" s="27">
        <f t="shared" si="59"/>
        <v>45</v>
      </c>
      <c r="P376" s="29">
        <v>92</v>
      </c>
      <c r="Q376" s="29">
        <v>62</v>
      </c>
      <c r="R376" s="29">
        <v>73</v>
      </c>
      <c r="S376" s="29">
        <v>68</v>
      </c>
      <c r="T376" s="27">
        <f t="shared" si="60"/>
        <v>295</v>
      </c>
      <c r="U376" s="27">
        <f t="shared" si="61"/>
        <v>73.75</v>
      </c>
      <c r="V376" s="29">
        <v>56</v>
      </c>
      <c r="W376" s="29">
        <v>85</v>
      </c>
      <c r="X376" s="29">
        <v>83</v>
      </c>
      <c r="Y376" s="29">
        <v>53</v>
      </c>
      <c r="Z376" s="27">
        <f t="shared" si="62"/>
        <v>277</v>
      </c>
      <c r="AA376" s="27">
        <f t="shared" si="63"/>
        <v>69.25</v>
      </c>
      <c r="AB376" s="29">
        <v>61</v>
      </c>
      <c r="AC376" s="29">
        <v>35</v>
      </c>
      <c r="AD376" s="29">
        <v>42</v>
      </c>
      <c r="AE376" s="29">
        <v>98</v>
      </c>
      <c r="AF376" s="27">
        <f t="shared" si="64"/>
        <v>236</v>
      </c>
      <c r="AG376" s="39">
        <f t="shared" si="65"/>
        <v>59</v>
      </c>
      <c r="AH376" s="32"/>
      <c r="AI376" s="52">
        <f t="shared" si="55"/>
        <v>66.3</v>
      </c>
      <c r="AJ376" s="28">
        <f>ROWS($C$4:C376)</f>
        <v>373</v>
      </c>
      <c r="AK376" s="28" t="str">
        <f>IF($AJ$1=Table5[[#This Row],[Column3]],AJ376,"")</f>
        <v/>
      </c>
      <c r="AL376" s="28" t="str">
        <f>IFERROR(SMALL($AK$2:$AK$903,ROWS($AK$4:AK376)),"")</f>
        <v/>
      </c>
    </row>
    <row r="377" spans="1:38" s="28" customFormat="1" ht="14.25">
      <c r="A377" s="36">
        <v>11101147</v>
      </c>
      <c r="B377" s="30" t="s">
        <v>755</v>
      </c>
      <c r="C377" s="31">
        <v>5</v>
      </c>
      <c r="D377" s="29">
        <v>41</v>
      </c>
      <c r="E377" s="29">
        <v>88</v>
      </c>
      <c r="F377" s="29">
        <v>96</v>
      </c>
      <c r="G377" s="29">
        <v>71</v>
      </c>
      <c r="H377" s="27">
        <f t="shared" si="56"/>
        <v>296</v>
      </c>
      <c r="I377" s="52">
        <f t="shared" si="57"/>
        <v>74</v>
      </c>
      <c r="J377" s="29">
        <v>61</v>
      </c>
      <c r="K377" s="29">
        <v>54</v>
      </c>
      <c r="L377" s="29">
        <v>53</v>
      </c>
      <c r="M377" s="29">
        <v>66</v>
      </c>
      <c r="N377" s="27">
        <f t="shared" si="58"/>
        <v>234</v>
      </c>
      <c r="O377" s="27">
        <f t="shared" si="59"/>
        <v>58.5</v>
      </c>
      <c r="P377" s="29">
        <v>83</v>
      </c>
      <c r="Q377" s="29">
        <v>99</v>
      </c>
      <c r="R377" s="29">
        <v>77</v>
      </c>
      <c r="S377" s="29">
        <v>59</v>
      </c>
      <c r="T377" s="27">
        <f t="shared" si="60"/>
        <v>318</v>
      </c>
      <c r="U377" s="27">
        <f t="shared" si="61"/>
        <v>79.5</v>
      </c>
      <c r="V377" s="29">
        <v>56</v>
      </c>
      <c r="W377" s="29">
        <v>84</v>
      </c>
      <c r="X377" s="29">
        <v>49</v>
      </c>
      <c r="Y377" s="29">
        <v>43</v>
      </c>
      <c r="Z377" s="27">
        <f t="shared" si="62"/>
        <v>232</v>
      </c>
      <c r="AA377" s="27">
        <f t="shared" si="63"/>
        <v>58</v>
      </c>
      <c r="AB377" s="29">
        <v>41</v>
      </c>
      <c r="AC377" s="29">
        <v>70</v>
      </c>
      <c r="AD377" s="29">
        <v>80</v>
      </c>
      <c r="AE377" s="29">
        <v>55</v>
      </c>
      <c r="AF377" s="27">
        <f t="shared" si="64"/>
        <v>246</v>
      </c>
      <c r="AG377" s="39">
        <f t="shared" si="65"/>
        <v>61.5</v>
      </c>
      <c r="AH377" s="32"/>
      <c r="AI377" s="52">
        <f t="shared" si="55"/>
        <v>74.75</v>
      </c>
      <c r="AJ377" s="28">
        <f>ROWS($C$4:C377)</f>
        <v>374</v>
      </c>
      <c r="AK377" s="28" t="str">
        <f>IF($AJ$1=Table5[[#This Row],[Column3]],AJ377,"")</f>
        <v/>
      </c>
      <c r="AL377" s="28" t="str">
        <f>IFERROR(SMALL($AK$2:$AK$903,ROWS($AK$4:AK377)),"")</f>
        <v/>
      </c>
    </row>
    <row r="378" spans="1:38" s="28" customFormat="1" ht="14.25">
      <c r="A378" s="36">
        <v>11109979</v>
      </c>
      <c r="B378" s="30" t="s">
        <v>757</v>
      </c>
      <c r="C378" s="31">
        <v>5</v>
      </c>
      <c r="D378" s="29">
        <v>63</v>
      </c>
      <c r="E378" s="29">
        <v>60</v>
      </c>
      <c r="F378" s="29">
        <v>81</v>
      </c>
      <c r="G378" s="29">
        <v>69</v>
      </c>
      <c r="H378" s="27">
        <f t="shared" si="56"/>
        <v>273</v>
      </c>
      <c r="I378" s="52">
        <f t="shared" si="57"/>
        <v>68.25</v>
      </c>
      <c r="J378" s="29">
        <v>81</v>
      </c>
      <c r="K378" s="29">
        <v>68</v>
      </c>
      <c r="L378" s="29">
        <v>92</v>
      </c>
      <c r="M378" s="29">
        <v>59</v>
      </c>
      <c r="N378" s="27">
        <f t="shared" si="58"/>
        <v>300</v>
      </c>
      <c r="O378" s="27">
        <f t="shared" si="59"/>
        <v>75</v>
      </c>
      <c r="P378" s="29">
        <v>94</v>
      </c>
      <c r="Q378" s="29">
        <v>79</v>
      </c>
      <c r="R378" s="29">
        <v>99</v>
      </c>
      <c r="S378" s="29">
        <v>97</v>
      </c>
      <c r="T378" s="27">
        <f t="shared" si="60"/>
        <v>369</v>
      </c>
      <c r="U378" s="27">
        <f t="shared" si="61"/>
        <v>92.25</v>
      </c>
      <c r="V378" s="29">
        <v>56</v>
      </c>
      <c r="W378" s="29">
        <v>95</v>
      </c>
      <c r="X378" s="29">
        <v>84</v>
      </c>
      <c r="Y378" s="29">
        <v>65</v>
      </c>
      <c r="Z378" s="27">
        <f t="shared" si="62"/>
        <v>300</v>
      </c>
      <c r="AA378" s="27">
        <f t="shared" si="63"/>
        <v>75</v>
      </c>
      <c r="AB378" s="29">
        <v>60</v>
      </c>
      <c r="AC378" s="29">
        <v>58</v>
      </c>
      <c r="AD378" s="29">
        <v>82</v>
      </c>
      <c r="AE378" s="29">
        <v>53</v>
      </c>
      <c r="AF378" s="27">
        <f t="shared" si="64"/>
        <v>253</v>
      </c>
      <c r="AG378" s="39">
        <f t="shared" si="65"/>
        <v>63.25</v>
      </c>
      <c r="AH378" s="32"/>
      <c r="AI378" s="52">
        <f t="shared" si="55"/>
        <v>74.150000000000006</v>
      </c>
      <c r="AJ378" s="28">
        <f>ROWS($C$4:C378)</f>
        <v>375</v>
      </c>
      <c r="AK378" s="28" t="str">
        <f>IF($AJ$1=Table5[[#This Row],[Column3]],AJ378,"")</f>
        <v/>
      </c>
      <c r="AL378" s="28" t="str">
        <f>IFERROR(SMALL($AK$2:$AK$903,ROWS($AK$4:AK378)),"")</f>
        <v/>
      </c>
    </row>
    <row r="379" spans="1:38" s="28" customFormat="1" ht="14.25">
      <c r="A379" s="36">
        <v>11108827</v>
      </c>
      <c r="B379" s="30" t="s">
        <v>759</v>
      </c>
      <c r="C379" s="31">
        <v>5</v>
      </c>
      <c r="D379" s="29">
        <v>65</v>
      </c>
      <c r="E379" s="29">
        <v>50</v>
      </c>
      <c r="F379" s="29">
        <v>60</v>
      </c>
      <c r="G379" s="29">
        <v>45</v>
      </c>
      <c r="H379" s="27">
        <f t="shared" si="56"/>
        <v>220</v>
      </c>
      <c r="I379" s="52">
        <f t="shared" si="57"/>
        <v>55</v>
      </c>
      <c r="J379" s="29">
        <v>87</v>
      </c>
      <c r="K379" s="29">
        <v>63</v>
      </c>
      <c r="L379" s="29">
        <v>82</v>
      </c>
      <c r="M379" s="29">
        <v>86</v>
      </c>
      <c r="N379" s="27">
        <f t="shared" si="58"/>
        <v>318</v>
      </c>
      <c r="O379" s="27">
        <f t="shared" si="59"/>
        <v>79.5</v>
      </c>
      <c r="P379" s="29">
        <v>87</v>
      </c>
      <c r="Q379" s="29">
        <v>65</v>
      </c>
      <c r="R379" s="29">
        <v>61</v>
      </c>
      <c r="S379" s="29">
        <v>91</v>
      </c>
      <c r="T379" s="27">
        <f t="shared" si="60"/>
        <v>304</v>
      </c>
      <c r="U379" s="27">
        <f t="shared" si="61"/>
        <v>76</v>
      </c>
      <c r="V379" s="29">
        <v>63</v>
      </c>
      <c r="W379" s="29">
        <v>95</v>
      </c>
      <c r="X379" s="29">
        <v>55</v>
      </c>
      <c r="Y379" s="29">
        <v>83</v>
      </c>
      <c r="Z379" s="27">
        <f t="shared" si="62"/>
        <v>296</v>
      </c>
      <c r="AA379" s="27">
        <f t="shared" si="63"/>
        <v>74</v>
      </c>
      <c r="AB379" s="29">
        <v>95</v>
      </c>
      <c r="AC379" s="29">
        <v>96</v>
      </c>
      <c r="AD379" s="29">
        <v>77</v>
      </c>
      <c r="AE379" s="29">
        <v>77</v>
      </c>
      <c r="AF379" s="27">
        <f t="shared" si="64"/>
        <v>345</v>
      </c>
      <c r="AG379" s="39">
        <f t="shared" si="65"/>
        <v>86.25</v>
      </c>
      <c r="AH379" s="32"/>
      <c r="AI379" s="52">
        <f t="shared" si="55"/>
        <v>62.85</v>
      </c>
      <c r="AJ379" s="28">
        <f>ROWS($C$4:C379)</f>
        <v>376</v>
      </c>
      <c r="AK379" s="28" t="str">
        <f>IF($AJ$1=Table5[[#This Row],[Column3]],AJ379,"")</f>
        <v/>
      </c>
      <c r="AL379" s="28" t="str">
        <f>IFERROR(SMALL($AK$2:$AK$903,ROWS($AK$4:AK379)),"")</f>
        <v/>
      </c>
    </row>
    <row r="380" spans="1:38" s="28" customFormat="1" ht="14.25">
      <c r="A380" s="36">
        <v>11102430</v>
      </c>
      <c r="B380" s="30" t="s">
        <v>761</v>
      </c>
      <c r="C380" s="31">
        <v>5</v>
      </c>
      <c r="D380" s="29">
        <v>75</v>
      </c>
      <c r="E380" s="29">
        <v>61</v>
      </c>
      <c r="F380" s="29">
        <v>99</v>
      </c>
      <c r="G380" s="29">
        <v>66</v>
      </c>
      <c r="H380" s="27">
        <f t="shared" si="56"/>
        <v>301</v>
      </c>
      <c r="I380" s="52">
        <f t="shared" si="57"/>
        <v>75.25</v>
      </c>
      <c r="J380" s="29">
        <v>45</v>
      </c>
      <c r="K380" s="29">
        <v>48</v>
      </c>
      <c r="L380" s="29">
        <v>75</v>
      </c>
      <c r="M380" s="29">
        <v>91</v>
      </c>
      <c r="N380" s="27">
        <f t="shared" si="58"/>
        <v>259</v>
      </c>
      <c r="O380" s="27">
        <f t="shared" si="59"/>
        <v>64.75</v>
      </c>
      <c r="P380" s="29">
        <v>81</v>
      </c>
      <c r="Q380" s="29">
        <v>37</v>
      </c>
      <c r="R380" s="29">
        <v>56</v>
      </c>
      <c r="S380" s="29">
        <v>38</v>
      </c>
      <c r="T380" s="27">
        <f t="shared" si="60"/>
        <v>212</v>
      </c>
      <c r="U380" s="27">
        <f t="shared" si="61"/>
        <v>53</v>
      </c>
      <c r="V380" s="29">
        <v>47</v>
      </c>
      <c r="W380" s="29">
        <v>77</v>
      </c>
      <c r="X380" s="29">
        <v>36</v>
      </c>
      <c r="Y380" s="29">
        <v>37</v>
      </c>
      <c r="Z380" s="27">
        <f t="shared" si="62"/>
        <v>197</v>
      </c>
      <c r="AA380" s="27">
        <f t="shared" si="63"/>
        <v>49.25</v>
      </c>
      <c r="AB380" s="29">
        <v>90</v>
      </c>
      <c r="AC380" s="29">
        <v>94</v>
      </c>
      <c r="AD380" s="29">
        <v>39</v>
      </c>
      <c r="AE380" s="29">
        <v>65</v>
      </c>
      <c r="AF380" s="27">
        <f t="shared" si="64"/>
        <v>288</v>
      </c>
      <c r="AG380" s="39">
        <f t="shared" si="65"/>
        <v>72</v>
      </c>
      <c r="AH380" s="32"/>
      <c r="AI380" s="52">
        <f t="shared" si="55"/>
        <v>61.75</v>
      </c>
      <c r="AJ380" s="28">
        <f>ROWS($C$4:C380)</f>
        <v>377</v>
      </c>
      <c r="AK380" s="28" t="str">
        <f>IF($AJ$1=Table5[[#This Row],[Column3]],AJ380,"")</f>
        <v/>
      </c>
      <c r="AL380" s="28" t="str">
        <f>IFERROR(SMALL($AK$2:$AK$903,ROWS($AK$4:AK380)),"")</f>
        <v/>
      </c>
    </row>
    <row r="381" spans="1:38" s="28" customFormat="1" ht="14.25">
      <c r="A381" s="36">
        <v>11106777</v>
      </c>
      <c r="B381" s="30" t="s">
        <v>763</v>
      </c>
      <c r="C381" s="31">
        <v>5</v>
      </c>
      <c r="D381" s="29">
        <v>75</v>
      </c>
      <c r="E381" s="29">
        <v>54</v>
      </c>
      <c r="F381" s="29">
        <v>65</v>
      </c>
      <c r="G381" s="29">
        <v>43</v>
      </c>
      <c r="H381" s="27">
        <f t="shared" si="56"/>
        <v>237</v>
      </c>
      <c r="I381" s="52">
        <f t="shared" si="57"/>
        <v>59.25</v>
      </c>
      <c r="J381" s="29">
        <v>92</v>
      </c>
      <c r="K381" s="29">
        <v>37</v>
      </c>
      <c r="L381" s="29">
        <v>93</v>
      </c>
      <c r="M381" s="29">
        <v>52</v>
      </c>
      <c r="N381" s="27">
        <f t="shared" si="58"/>
        <v>274</v>
      </c>
      <c r="O381" s="27">
        <f t="shared" si="59"/>
        <v>68.5</v>
      </c>
      <c r="P381" s="29">
        <v>49</v>
      </c>
      <c r="Q381" s="29">
        <v>65</v>
      </c>
      <c r="R381" s="29">
        <v>94</v>
      </c>
      <c r="S381" s="29">
        <v>77</v>
      </c>
      <c r="T381" s="27">
        <f t="shared" si="60"/>
        <v>285</v>
      </c>
      <c r="U381" s="27">
        <f t="shared" si="61"/>
        <v>71.25</v>
      </c>
      <c r="V381" s="29">
        <v>49</v>
      </c>
      <c r="W381" s="29">
        <v>58</v>
      </c>
      <c r="X381" s="29">
        <v>51</v>
      </c>
      <c r="Y381" s="29">
        <v>37</v>
      </c>
      <c r="Z381" s="27">
        <f t="shared" si="62"/>
        <v>195</v>
      </c>
      <c r="AA381" s="27">
        <f t="shared" si="63"/>
        <v>48.75</v>
      </c>
      <c r="AB381" s="29">
        <v>52</v>
      </c>
      <c r="AC381" s="29">
        <v>89</v>
      </c>
      <c r="AD381" s="29">
        <v>66</v>
      </c>
      <c r="AE381" s="29">
        <v>37</v>
      </c>
      <c r="AF381" s="27">
        <f t="shared" si="64"/>
        <v>244</v>
      </c>
      <c r="AG381" s="39">
        <f t="shared" si="65"/>
        <v>61</v>
      </c>
      <c r="AH381" s="32"/>
      <c r="AI381" s="52">
        <f t="shared" si="55"/>
        <v>63.45</v>
      </c>
      <c r="AJ381" s="28">
        <f>ROWS($C$4:C381)</f>
        <v>378</v>
      </c>
      <c r="AK381" s="28" t="str">
        <f>IF($AJ$1=Table5[[#This Row],[Column3]],AJ381,"")</f>
        <v/>
      </c>
      <c r="AL381" s="28" t="str">
        <f>IFERROR(SMALL($AK$2:$AK$903,ROWS($AK$4:AK381)),"")</f>
        <v/>
      </c>
    </row>
    <row r="382" spans="1:38" s="28" customFormat="1" ht="14.25">
      <c r="A382" s="36">
        <v>11108013</v>
      </c>
      <c r="B382" s="30" t="s">
        <v>765</v>
      </c>
      <c r="C382" s="31">
        <v>5</v>
      </c>
      <c r="D382" s="29">
        <v>59</v>
      </c>
      <c r="E382" s="29">
        <v>40</v>
      </c>
      <c r="F382" s="29">
        <v>69</v>
      </c>
      <c r="G382" s="29">
        <v>47</v>
      </c>
      <c r="H382" s="27">
        <f t="shared" si="56"/>
        <v>215</v>
      </c>
      <c r="I382" s="52">
        <f t="shared" si="57"/>
        <v>53.75</v>
      </c>
      <c r="J382" s="29">
        <v>47</v>
      </c>
      <c r="K382" s="29">
        <v>65</v>
      </c>
      <c r="L382" s="29">
        <v>99</v>
      </c>
      <c r="M382" s="29">
        <v>80</v>
      </c>
      <c r="N382" s="27">
        <f t="shared" si="58"/>
        <v>291</v>
      </c>
      <c r="O382" s="27">
        <f t="shared" si="59"/>
        <v>72.75</v>
      </c>
      <c r="P382" s="29">
        <v>71</v>
      </c>
      <c r="Q382" s="29">
        <v>56</v>
      </c>
      <c r="R382" s="29">
        <v>94</v>
      </c>
      <c r="S382" s="29">
        <v>54</v>
      </c>
      <c r="T382" s="27">
        <f t="shared" si="60"/>
        <v>275</v>
      </c>
      <c r="U382" s="27">
        <f t="shared" si="61"/>
        <v>68.75</v>
      </c>
      <c r="V382" s="29">
        <v>79</v>
      </c>
      <c r="W382" s="29">
        <v>82</v>
      </c>
      <c r="X382" s="29">
        <v>51</v>
      </c>
      <c r="Y382" s="29">
        <v>75</v>
      </c>
      <c r="Z382" s="27">
        <f t="shared" si="62"/>
        <v>287</v>
      </c>
      <c r="AA382" s="27">
        <f t="shared" si="63"/>
        <v>71.75</v>
      </c>
      <c r="AB382" s="29">
        <v>37</v>
      </c>
      <c r="AC382" s="29">
        <v>42</v>
      </c>
      <c r="AD382" s="29">
        <v>70</v>
      </c>
      <c r="AE382" s="29">
        <v>52</v>
      </c>
      <c r="AF382" s="27">
        <f t="shared" si="64"/>
        <v>201</v>
      </c>
      <c r="AG382" s="39">
        <f t="shared" si="65"/>
        <v>50.25</v>
      </c>
      <c r="AH382" s="32"/>
      <c r="AI382" s="52">
        <f t="shared" si="55"/>
        <v>67.05</v>
      </c>
      <c r="AJ382" s="28">
        <f>ROWS($C$4:C382)</f>
        <v>379</v>
      </c>
      <c r="AK382" s="28" t="str">
        <f>IF($AJ$1=Table5[[#This Row],[Column3]],AJ382,"")</f>
        <v/>
      </c>
      <c r="AL382" s="28" t="str">
        <f>IFERROR(SMALL($AK$2:$AK$903,ROWS($AK$4:AK382)),"")</f>
        <v/>
      </c>
    </row>
    <row r="383" spans="1:38" s="28" customFormat="1" ht="14.25">
      <c r="A383" s="36">
        <v>11103179</v>
      </c>
      <c r="B383" s="30" t="s">
        <v>767</v>
      </c>
      <c r="C383" s="31">
        <v>5</v>
      </c>
      <c r="D383" s="29">
        <v>35</v>
      </c>
      <c r="E383" s="29">
        <v>91</v>
      </c>
      <c r="F383" s="29">
        <v>93</v>
      </c>
      <c r="G383" s="29">
        <v>76</v>
      </c>
      <c r="H383" s="27">
        <f t="shared" si="56"/>
        <v>295</v>
      </c>
      <c r="I383" s="52">
        <f t="shared" si="57"/>
        <v>73.75</v>
      </c>
      <c r="J383" s="29">
        <v>74</v>
      </c>
      <c r="K383" s="29">
        <v>50</v>
      </c>
      <c r="L383" s="29">
        <v>67</v>
      </c>
      <c r="M383" s="29">
        <v>36</v>
      </c>
      <c r="N383" s="27">
        <f t="shared" si="58"/>
        <v>227</v>
      </c>
      <c r="O383" s="27">
        <f t="shared" si="59"/>
        <v>56.75</v>
      </c>
      <c r="P383" s="29">
        <v>90</v>
      </c>
      <c r="Q383" s="29">
        <v>57</v>
      </c>
      <c r="R383" s="29">
        <v>87</v>
      </c>
      <c r="S383" s="29">
        <v>44</v>
      </c>
      <c r="T383" s="27">
        <f t="shared" si="60"/>
        <v>278</v>
      </c>
      <c r="U383" s="27">
        <f t="shared" si="61"/>
        <v>69.5</v>
      </c>
      <c r="V383" s="29">
        <v>89</v>
      </c>
      <c r="W383" s="29">
        <v>87</v>
      </c>
      <c r="X383" s="29">
        <v>96</v>
      </c>
      <c r="Y383" s="29">
        <v>47</v>
      </c>
      <c r="Z383" s="27">
        <f t="shared" si="62"/>
        <v>319</v>
      </c>
      <c r="AA383" s="27">
        <f t="shared" si="63"/>
        <v>79.75</v>
      </c>
      <c r="AB383" s="29">
        <v>63</v>
      </c>
      <c r="AC383" s="29">
        <v>37</v>
      </c>
      <c r="AD383" s="29">
        <v>75</v>
      </c>
      <c r="AE383" s="29">
        <v>47</v>
      </c>
      <c r="AF383" s="27">
        <f t="shared" si="64"/>
        <v>222</v>
      </c>
      <c r="AG383" s="39">
        <f t="shared" si="65"/>
        <v>55.5</v>
      </c>
      <c r="AH383" s="32"/>
      <c r="AI383" s="52">
        <f t="shared" si="55"/>
        <v>68.5</v>
      </c>
      <c r="AJ383" s="28">
        <f>ROWS($C$4:C383)</f>
        <v>380</v>
      </c>
      <c r="AK383" s="28" t="str">
        <f>IF($AJ$1=Table5[[#This Row],[Column3]],AJ383,"")</f>
        <v/>
      </c>
      <c r="AL383" s="28" t="str">
        <f>IFERROR(SMALL($AK$2:$AK$903,ROWS($AK$4:AK383)),"")</f>
        <v/>
      </c>
    </row>
    <row r="384" spans="1:38" s="28" customFormat="1" ht="14.25">
      <c r="A384" s="36">
        <v>11105293</v>
      </c>
      <c r="B384" s="30" t="s">
        <v>769</v>
      </c>
      <c r="C384" s="31">
        <v>5</v>
      </c>
      <c r="D384" s="29">
        <v>74</v>
      </c>
      <c r="E384" s="29">
        <v>38</v>
      </c>
      <c r="F384" s="29">
        <v>94</v>
      </c>
      <c r="G384" s="29">
        <v>67</v>
      </c>
      <c r="H384" s="27">
        <f t="shared" si="56"/>
        <v>273</v>
      </c>
      <c r="I384" s="52">
        <f t="shared" si="57"/>
        <v>68.25</v>
      </c>
      <c r="J384" s="29">
        <v>48</v>
      </c>
      <c r="K384" s="29">
        <v>93</v>
      </c>
      <c r="L384" s="29">
        <v>64</v>
      </c>
      <c r="M384" s="29">
        <v>66</v>
      </c>
      <c r="N384" s="27">
        <f t="shared" si="58"/>
        <v>271</v>
      </c>
      <c r="O384" s="27">
        <f t="shared" si="59"/>
        <v>67.75</v>
      </c>
      <c r="P384" s="29">
        <v>78</v>
      </c>
      <c r="Q384" s="29">
        <v>53</v>
      </c>
      <c r="R384" s="29">
        <v>37</v>
      </c>
      <c r="S384" s="29">
        <v>63</v>
      </c>
      <c r="T384" s="27">
        <f t="shared" si="60"/>
        <v>231</v>
      </c>
      <c r="U384" s="27">
        <f t="shared" si="61"/>
        <v>57.75</v>
      </c>
      <c r="V384" s="29">
        <v>72</v>
      </c>
      <c r="W384" s="29">
        <v>65</v>
      </c>
      <c r="X384" s="29">
        <v>74</v>
      </c>
      <c r="Y384" s="29">
        <v>70</v>
      </c>
      <c r="Z384" s="27">
        <f t="shared" si="62"/>
        <v>281</v>
      </c>
      <c r="AA384" s="27">
        <f t="shared" si="63"/>
        <v>70.25</v>
      </c>
      <c r="AB384" s="29">
        <v>54</v>
      </c>
      <c r="AC384" s="29">
        <v>75</v>
      </c>
      <c r="AD384" s="29">
        <v>91</v>
      </c>
      <c r="AE384" s="29">
        <v>94</v>
      </c>
      <c r="AF384" s="27">
        <f t="shared" si="64"/>
        <v>314</v>
      </c>
      <c r="AG384" s="39">
        <f t="shared" si="65"/>
        <v>78.5</v>
      </c>
      <c r="AH384" s="32"/>
      <c r="AI384" s="52">
        <f t="shared" si="55"/>
        <v>67.45</v>
      </c>
      <c r="AJ384" s="28">
        <f>ROWS($C$4:C384)</f>
        <v>381</v>
      </c>
      <c r="AK384" s="28" t="str">
        <f>IF($AJ$1=Table5[[#This Row],[Column3]],AJ384,"")</f>
        <v/>
      </c>
      <c r="AL384" s="28" t="str">
        <f>IFERROR(SMALL($AK$2:$AK$903,ROWS($AK$4:AK384)),"")</f>
        <v/>
      </c>
    </row>
    <row r="385" spans="1:38" s="28" customFormat="1" ht="14.25">
      <c r="A385" s="36">
        <v>11109557</v>
      </c>
      <c r="B385" s="30" t="s">
        <v>771</v>
      </c>
      <c r="C385" s="31">
        <v>5</v>
      </c>
      <c r="D385" s="29">
        <v>74</v>
      </c>
      <c r="E385" s="29">
        <v>72</v>
      </c>
      <c r="F385" s="29">
        <v>67</v>
      </c>
      <c r="G385" s="29">
        <v>83</v>
      </c>
      <c r="H385" s="27">
        <f t="shared" si="56"/>
        <v>296</v>
      </c>
      <c r="I385" s="52">
        <f t="shared" si="57"/>
        <v>74</v>
      </c>
      <c r="J385" s="29">
        <v>36</v>
      </c>
      <c r="K385" s="29">
        <v>49</v>
      </c>
      <c r="L385" s="29">
        <v>44</v>
      </c>
      <c r="M385" s="29">
        <v>88</v>
      </c>
      <c r="N385" s="27">
        <f t="shared" si="58"/>
        <v>217</v>
      </c>
      <c r="O385" s="27">
        <f t="shared" si="59"/>
        <v>54.25</v>
      </c>
      <c r="P385" s="29">
        <v>81</v>
      </c>
      <c r="Q385" s="29">
        <v>83</v>
      </c>
      <c r="R385" s="29">
        <v>48</v>
      </c>
      <c r="S385" s="29">
        <v>75</v>
      </c>
      <c r="T385" s="27">
        <f t="shared" si="60"/>
        <v>287</v>
      </c>
      <c r="U385" s="27">
        <f t="shared" si="61"/>
        <v>71.75</v>
      </c>
      <c r="V385" s="29">
        <v>96</v>
      </c>
      <c r="W385" s="29">
        <v>74</v>
      </c>
      <c r="X385" s="29">
        <v>76</v>
      </c>
      <c r="Y385" s="29">
        <v>56</v>
      </c>
      <c r="Z385" s="27">
        <f t="shared" si="62"/>
        <v>302</v>
      </c>
      <c r="AA385" s="27">
        <f t="shared" si="63"/>
        <v>75.5</v>
      </c>
      <c r="AB385" s="29">
        <v>63</v>
      </c>
      <c r="AC385" s="29">
        <v>87</v>
      </c>
      <c r="AD385" s="29">
        <v>50</v>
      </c>
      <c r="AE385" s="29">
        <v>47</v>
      </c>
      <c r="AF385" s="27">
        <f t="shared" si="64"/>
        <v>247</v>
      </c>
      <c r="AG385" s="39">
        <f t="shared" si="65"/>
        <v>61.75</v>
      </c>
      <c r="AH385" s="32"/>
      <c r="AI385" s="52">
        <f t="shared" si="55"/>
        <v>70.95</v>
      </c>
      <c r="AJ385" s="28">
        <f>ROWS($C$4:C385)</f>
        <v>382</v>
      </c>
      <c r="AK385" s="28" t="str">
        <f>IF($AJ$1=Table5[[#This Row],[Column3]],AJ385,"")</f>
        <v/>
      </c>
      <c r="AL385" s="28" t="str">
        <f>IFERROR(SMALL($AK$2:$AK$903,ROWS($AK$4:AK385)),"")</f>
        <v/>
      </c>
    </row>
    <row r="386" spans="1:38" s="28" customFormat="1" ht="14.25">
      <c r="A386" s="36">
        <v>11108178</v>
      </c>
      <c r="B386" s="30" t="s">
        <v>773</v>
      </c>
      <c r="C386" s="31">
        <v>5</v>
      </c>
      <c r="D386" s="29">
        <v>57</v>
      </c>
      <c r="E386" s="29">
        <v>89</v>
      </c>
      <c r="F386" s="29">
        <v>97</v>
      </c>
      <c r="G386" s="29">
        <v>45</v>
      </c>
      <c r="H386" s="27">
        <f t="shared" si="56"/>
        <v>288</v>
      </c>
      <c r="I386" s="52">
        <f t="shared" si="57"/>
        <v>72</v>
      </c>
      <c r="J386" s="29">
        <v>42</v>
      </c>
      <c r="K386" s="29">
        <v>80</v>
      </c>
      <c r="L386" s="29">
        <v>86</v>
      </c>
      <c r="M386" s="29">
        <v>70</v>
      </c>
      <c r="N386" s="27">
        <f t="shared" si="58"/>
        <v>278</v>
      </c>
      <c r="O386" s="27">
        <f t="shared" si="59"/>
        <v>69.5</v>
      </c>
      <c r="P386" s="29">
        <v>49</v>
      </c>
      <c r="Q386" s="29">
        <v>50</v>
      </c>
      <c r="R386" s="29">
        <v>72</v>
      </c>
      <c r="S386" s="29">
        <v>70</v>
      </c>
      <c r="T386" s="27">
        <f t="shared" si="60"/>
        <v>241</v>
      </c>
      <c r="U386" s="27">
        <f t="shared" si="61"/>
        <v>60.25</v>
      </c>
      <c r="V386" s="29">
        <v>79</v>
      </c>
      <c r="W386" s="29">
        <v>94</v>
      </c>
      <c r="X386" s="29">
        <v>90</v>
      </c>
      <c r="Y386" s="29">
        <v>75</v>
      </c>
      <c r="Z386" s="27">
        <f t="shared" si="62"/>
        <v>338</v>
      </c>
      <c r="AA386" s="27">
        <f t="shared" si="63"/>
        <v>84.5</v>
      </c>
      <c r="AB386" s="29">
        <v>89</v>
      </c>
      <c r="AC386" s="29">
        <v>64</v>
      </c>
      <c r="AD386" s="29">
        <v>71</v>
      </c>
      <c r="AE386" s="29">
        <v>50</v>
      </c>
      <c r="AF386" s="27">
        <f t="shared" si="64"/>
        <v>274</v>
      </c>
      <c r="AG386" s="39">
        <f t="shared" si="65"/>
        <v>68.5</v>
      </c>
      <c r="AH386" s="32"/>
      <c r="AI386" s="52">
        <f t="shared" si="55"/>
        <v>70.3</v>
      </c>
      <c r="AJ386" s="28">
        <f>ROWS($C$4:C386)</f>
        <v>383</v>
      </c>
      <c r="AK386" s="28" t="str">
        <f>IF($AJ$1=Table5[[#This Row],[Column3]],AJ386,"")</f>
        <v/>
      </c>
      <c r="AL386" s="28" t="str">
        <f>IFERROR(SMALL($AK$2:$AK$903,ROWS($AK$4:AK386)),"")</f>
        <v/>
      </c>
    </row>
    <row r="387" spans="1:38" s="28" customFormat="1" ht="14.25">
      <c r="A387" s="36">
        <v>11105385</v>
      </c>
      <c r="B387" s="30" t="s">
        <v>775</v>
      </c>
      <c r="C387" s="31">
        <v>5</v>
      </c>
      <c r="D387" s="29">
        <v>50</v>
      </c>
      <c r="E387" s="29">
        <v>56</v>
      </c>
      <c r="F387" s="29">
        <v>37</v>
      </c>
      <c r="G387" s="29">
        <v>35</v>
      </c>
      <c r="H387" s="27">
        <f t="shared" si="56"/>
        <v>178</v>
      </c>
      <c r="I387" s="52">
        <f t="shared" si="57"/>
        <v>44.5</v>
      </c>
      <c r="J387" s="29">
        <v>90</v>
      </c>
      <c r="K387" s="29">
        <v>75</v>
      </c>
      <c r="L387" s="29">
        <v>97</v>
      </c>
      <c r="M387" s="29">
        <v>98</v>
      </c>
      <c r="N387" s="27">
        <f t="shared" si="58"/>
        <v>360</v>
      </c>
      <c r="O387" s="27">
        <f t="shared" si="59"/>
        <v>90</v>
      </c>
      <c r="P387" s="29">
        <v>91</v>
      </c>
      <c r="Q387" s="29">
        <v>60</v>
      </c>
      <c r="R387" s="29">
        <v>82</v>
      </c>
      <c r="S387" s="29">
        <v>61</v>
      </c>
      <c r="T387" s="27">
        <f t="shared" si="60"/>
        <v>294</v>
      </c>
      <c r="U387" s="27">
        <f t="shared" si="61"/>
        <v>73.5</v>
      </c>
      <c r="V387" s="29">
        <v>60</v>
      </c>
      <c r="W387" s="29">
        <v>53</v>
      </c>
      <c r="X387" s="29">
        <v>41</v>
      </c>
      <c r="Y387" s="29">
        <v>83</v>
      </c>
      <c r="Z387" s="27">
        <f t="shared" si="62"/>
        <v>237</v>
      </c>
      <c r="AA387" s="27">
        <f t="shared" si="63"/>
        <v>59.25</v>
      </c>
      <c r="AB387" s="29">
        <v>96</v>
      </c>
      <c r="AC387" s="29">
        <v>98</v>
      </c>
      <c r="AD387" s="29">
        <v>64</v>
      </c>
      <c r="AE387" s="29">
        <v>79</v>
      </c>
      <c r="AF387" s="27">
        <f t="shared" si="64"/>
        <v>337</v>
      </c>
      <c r="AG387" s="39">
        <f t="shared" si="65"/>
        <v>84.25</v>
      </c>
      <c r="AH387" s="32"/>
      <c r="AI387" s="52">
        <f t="shared" ref="AI387:AI450" si="66">AVERAGE(I388,O388,U388,AA388,AG388)</f>
        <v>61.9</v>
      </c>
      <c r="AJ387" s="28">
        <f>ROWS($C$4:C387)</f>
        <v>384</v>
      </c>
      <c r="AK387" s="28" t="str">
        <f>IF($AJ$1=Table5[[#This Row],[Column3]],AJ387,"")</f>
        <v/>
      </c>
      <c r="AL387" s="28" t="str">
        <f>IFERROR(SMALL($AK$2:$AK$903,ROWS($AK$4:AK387)),"")</f>
        <v/>
      </c>
    </row>
    <row r="388" spans="1:38" s="28" customFormat="1" ht="14.25">
      <c r="A388" s="36">
        <v>11106735</v>
      </c>
      <c r="B388" s="30" t="s">
        <v>777</v>
      </c>
      <c r="C388" s="31">
        <v>5</v>
      </c>
      <c r="D388" s="29">
        <v>57</v>
      </c>
      <c r="E388" s="29">
        <v>44</v>
      </c>
      <c r="F388" s="29">
        <v>47</v>
      </c>
      <c r="G388" s="29">
        <v>51</v>
      </c>
      <c r="H388" s="27">
        <f t="shared" si="56"/>
        <v>199</v>
      </c>
      <c r="I388" s="52">
        <f t="shared" si="57"/>
        <v>49.75</v>
      </c>
      <c r="J388" s="29">
        <v>90</v>
      </c>
      <c r="K388" s="29">
        <v>53</v>
      </c>
      <c r="L388" s="29">
        <v>79</v>
      </c>
      <c r="M388" s="29">
        <v>78</v>
      </c>
      <c r="N388" s="27">
        <f t="shared" si="58"/>
        <v>300</v>
      </c>
      <c r="O388" s="27">
        <f t="shared" si="59"/>
        <v>75</v>
      </c>
      <c r="P388" s="29">
        <v>53</v>
      </c>
      <c r="Q388" s="29">
        <v>40</v>
      </c>
      <c r="R388" s="29">
        <v>64</v>
      </c>
      <c r="S388" s="29">
        <v>73</v>
      </c>
      <c r="T388" s="27">
        <f t="shared" si="60"/>
        <v>230</v>
      </c>
      <c r="U388" s="27">
        <f t="shared" si="61"/>
        <v>57.5</v>
      </c>
      <c r="V388" s="29">
        <v>46</v>
      </c>
      <c r="W388" s="29">
        <v>61</v>
      </c>
      <c r="X388" s="29">
        <v>43</v>
      </c>
      <c r="Y388" s="29">
        <v>91</v>
      </c>
      <c r="Z388" s="27">
        <f t="shared" si="62"/>
        <v>241</v>
      </c>
      <c r="AA388" s="27">
        <f t="shared" si="63"/>
        <v>60.25</v>
      </c>
      <c r="AB388" s="29">
        <v>76</v>
      </c>
      <c r="AC388" s="29">
        <v>86</v>
      </c>
      <c r="AD388" s="29">
        <v>49</v>
      </c>
      <c r="AE388" s="29">
        <v>57</v>
      </c>
      <c r="AF388" s="27">
        <f t="shared" si="64"/>
        <v>268</v>
      </c>
      <c r="AG388" s="39">
        <f t="shared" si="65"/>
        <v>67</v>
      </c>
      <c r="AH388" s="32"/>
      <c r="AI388" s="52">
        <f t="shared" si="66"/>
        <v>67.099999999999994</v>
      </c>
      <c r="AJ388" s="28">
        <f>ROWS($C$4:C388)</f>
        <v>385</v>
      </c>
      <c r="AK388" s="28" t="str">
        <f>IF($AJ$1=Table5[[#This Row],[Column3]],AJ388,"")</f>
        <v/>
      </c>
      <c r="AL388" s="28" t="str">
        <f>IFERROR(SMALL($AK$2:$AK$903,ROWS($AK$4:AK388)),"")</f>
        <v/>
      </c>
    </row>
    <row r="389" spans="1:38" s="28" customFormat="1" ht="14.25">
      <c r="A389" s="36">
        <v>11100301</v>
      </c>
      <c r="B389" s="30" t="s">
        <v>779</v>
      </c>
      <c r="C389" s="31">
        <v>5</v>
      </c>
      <c r="D389" s="29">
        <v>52</v>
      </c>
      <c r="E389" s="29">
        <v>46</v>
      </c>
      <c r="F389" s="29">
        <v>82</v>
      </c>
      <c r="G389" s="29">
        <v>91</v>
      </c>
      <c r="H389" s="27">
        <f t="shared" ref="H389:H452" si="67">SUM(D389:G389)</f>
        <v>271</v>
      </c>
      <c r="I389" s="52">
        <f t="shared" ref="I389:I452" si="68">AVERAGE(D389:G389)</f>
        <v>67.75</v>
      </c>
      <c r="J389" s="29">
        <v>90</v>
      </c>
      <c r="K389" s="29">
        <v>54</v>
      </c>
      <c r="L389" s="29">
        <v>83</v>
      </c>
      <c r="M389" s="29">
        <v>76</v>
      </c>
      <c r="N389" s="27">
        <f t="shared" ref="N389:N452" si="69">SUM(J389:M389)</f>
        <v>303</v>
      </c>
      <c r="O389" s="27">
        <f t="shared" ref="O389:O452" si="70">AVERAGE(J389:M389)</f>
        <v>75.75</v>
      </c>
      <c r="P389" s="29">
        <v>64</v>
      </c>
      <c r="Q389" s="29">
        <v>82</v>
      </c>
      <c r="R389" s="29">
        <v>74</v>
      </c>
      <c r="S389" s="29">
        <v>87</v>
      </c>
      <c r="T389" s="27">
        <f t="shared" ref="T389:T452" si="71">SUM(P389:S389)</f>
        <v>307</v>
      </c>
      <c r="U389" s="27">
        <f t="shared" ref="U389:U452" si="72">AVERAGE(P389:S389)</f>
        <v>76.75</v>
      </c>
      <c r="V389" s="29">
        <v>75</v>
      </c>
      <c r="W389" s="29">
        <v>52</v>
      </c>
      <c r="X389" s="29">
        <v>95</v>
      </c>
      <c r="Y389" s="29">
        <v>54</v>
      </c>
      <c r="Z389" s="27">
        <f t="shared" ref="Z389:Z452" si="73">SUM(V389:Y389)</f>
        <v>276</v>
      </c>
      <c r="AA389" s="27">
        <f t="shared" ref="AA389:AA452" si="74">AVERAGE(V389:Y389)</f>
        <v>69</v>
      </c>
      <c r="AB389" s="29">
        <v>63</v>
      </c>
      <c r="AC389" s="29">
        <v>43</v>
      </c>
      <c r="AD389" s="29">
        <v>40</v>
      </c>
      <c r="AE389" s="29">
        <v>39</v>
      </c>
      <c r="AF389" s="27">
        <f t="shared" ref="AF389:AF452" si="75">SUM(AB389:AE389)</f>
        <v>185</v>
      </c>
      <c r="AG389" s="39">
        <f t="shared" ref="AG389:AG452" si="76">AVERAGE(AB389:AE389)</f>
        <v>46.25</v>
      </c>
      <c r="AH389" s="32"/>
      <c r="AI389" s="52">
        <f t="shared" si="66"/>
        <v>73.7</v>
      </c>
      <c r="AJ389" s="28">
        <f>ROWS($C$4:C389)</f>
        <v>386</v>
      </c>
      <c r="AK389" s="28" t="str">
        <f>IF($AJ$1=Table5[[#This Row],[Column3]],AJ389,"")</f>
        <v/>
      </c>
      <c r="AL389" s="28" t="str">
        <f>IFERROR(SMALL($AK$2:$AK$903,ROWS($AK$4:AK389)),"")</f>
        <v/>
      </c>
    </row>
    <row r="390" spans="1:38" s="28" customFormat="1" ht="14.25">
      <c r="A390" s="36">
        <v>11107743</v>
      </c>
      <c r="B390" s="30" t="s">
        <v>781</v>
      </c>
      <c r="C390" s="31">
        <v>5</v>
      </c>
      <c r="D390" s="29">
        <v>95</v>
      </c>
      <c r="E390" s="29">
        <v>86</v>
      </c>
      <c r="F390" s="29">
        <v>65</v>
      </c>
      <c r="G390" s="29">
        <v>72</v>
      </c>
      <c r="H390" s="27">
        <f t="shared" si="67"/>
        <v>318</v>
      </c>
      <c r="I390" s="52">
        <f t="shared" si="68"/>
        <v>79.5</v>
      </c>
      <c r="J390" s="29">
        <v>94</v>
      </c>
      <c r="K390" s="29">
        <v>63</v>
      </c>
      <c r="L390" s="29">
        <v>88</v>
      </c>
      <c r="M390" s="29">
        <v>87</v>
      </c>
      <c r="N390" s="27">
        <f t="shared" si="69"/>
        <v>332</v>
      </c>
      <c r="O390" s="27">
        <f t="shared" si="70"/>
        <v>83</v>
      </c>
      <c r="P390" s="29">
        <v>77</v>
      </c>
      <c r="Q390" s="29">
        <v>45</v>
      </c>
      <c r="R390" s="29">
        <v>88</v>
      </c>
      <c r="S390" s="29">
        <v>76</v>
      </c>
      <c r="T390" s="27">
        <f t="shared" si="71"/>
        <v>286</v>
      </c>
      <c r="U390" s="27">
        <f t="shared" si="72"/>
        <v>71.5</v>
      </c>
      <c r="V390" s="29">
        <v>63</v>
      </c>
      <c r="W390" s="29">
        <v>75</v>
      </c>
      <c r="X390" s="29">
        <v>66</v>
      </c>
      <c r="Y390" s="29">
        <v>62</v>
      </c>
      <c r="Z390" s="27">
        <f t="shared" si="73"/>
        <v>266</v>
      </c>
      <c r="AA390" s="27">
        <f t="shared" si="74"/>
        <v>66.5</v>
      </c>
      <c r="AB390" s="29">
        <v>41</v>
      </c>
      <c r="AC390" s="29">
        <v>48</v>
      </c>
      <c r="AD390" s="29">
        <v>95</v>
      </c>
      <c r="AE390" s="29">
        <v>88</v>
      </c>
      <c r="AF390" s="27">
        <f t="shared" si="75"/>
        <v>272</v>
      </c>
      <c r="AG390" s="39">
        <f t="shared" si="76"/>
        <v>68</v>
      </c>
      <c r="AH390" s="32"/>
      <c r="AI390" s="52">
        <f t="shared" si="66"/>
        <v>66</v>
      </c>
      <c r="AJ390" s="28">
        <f>ROWS($C$4:C390)</f>
        <v>387</v>
      </c>
      <c r="AK390" s="28" t="str">
        <f>IF($AJ$1=Table5[[#This Row],[Column3]],AJ390,"")</f>
        <v/>
      </c>
      <c r="AL390" s="28" t="str">
        <f>IFERROR(SMALL($AK$2:$AK$903,ROWS($AK$4:AK390)),"")</f>
        <v/>
      </c>
    </row>
    <row r="391" spans="1:38" s="28" customFormat="1" ht="14.25">
      <c r="A391" s="36">
        <v>11105100</v>
      </c>
      <c r="B391" s="30" t="s">
        <v>783</v>
      </c>
      <c r="C391" s="31">
        <v>5</v>
      </c>
      <c r="D391" s="29">
        <v>50</v>
      </c>
      <c r="E391" s="29">
        <v>38</v>
      </c>
      <c r="F391" s="29">
        <v>84</v>
      </c>
      <c r="G391" s="29">
        <v>62</v>
      </c>
      <c r="H391" s="27">
        <f t="shared" si="67"/>
        <v>234</v>
      </c>
      <c r="I391" s="52">
        <f t="shared" si="68"/>
        <v>58.5</v>
      </c>
      <c r="J391" s="29">
        <v>63</v>
      </c>
      <c r="K391" s="29">
        <v>62</v>
      </c>
      <c r="L391" s="29">
        <v>49</v>
      </c>
      <c r="M391" s="29">
        <v>63</v>
      </c>
      <c r="N391" s="27">
        <f t="shared" si="69"/>
        <v>237</v>
      </c>
      <c r="O391" s="27">
        <f t="shared" si="70"/>
        <v>59.25</v>
      </c>
      <c r="P391" s="29">
        <v>93</v>
      </c>
      <c r="Q391" s="29">
        <v>72</v>
      </c>
      <c r="R391" s="29">
        <v>71</v>
      </c>
      <c r="S391" s="29">
        <v>98</v>
      </c>
      <c r="T391" s="27">
        <f t="shared" si="71"/>
        <v>334</v>
      </c>
      <c r="U391" s="27">
        <f t="shared" si="72"/>
        <v>83.5</v>
      </c>
      <c r="V391" s="29">
        <v>49</v>
      </c>
      <c r="W391" s="29">
        <v>62</v>
      </c>
      <c r="X391" s="29">
        <v>66</v>
      </c>
      <c r="Y391" s="29">
        <v>74</v>
      </c>
      <c r="Z391" s="27">
        <f t="shared" si="73"/>
        <v>251</v>
      </c>
      <c r="AA391" s="27">
        <f t="shared" si="74"/>
        <v>62.75</v>
      </c>
      <c r="AB391" s="29">
        <v>50</v>
      </c>
      <c r="AC391" s="29">
        <v>71</v>
      </c>
      <c r="AD391" s="29">
        <v>95</v>
      </c>
      <c r="AE391" s="29">
        <v>48</v>
      </c>
      <c r="AF391" s="27">
        <f t="shared" si="75"/>
        <v>264</v>
      </c>
      <c r="AG391" s="39">
        <f t="shared" si="76"/>
        <v>66</v>
      </c>
      <c r="AH391" s="32"/>
      <c r="AI391" s="52">
        <f t="shared" si="66"/>
        <v>65.25</v>
      </c>
      <c r="AJ391" s="28">
        <f>ROWS($C$4:C391)</f>
        <v>388</v>
      </c>
      <c r="AK391" s="28" t="str">
        <f>IF($AJ$1=Table5[[#This Row],[Column3]],AJ391,"")</f>
        <v/>
      </c>
      <c r="AL391" s="28" t="str">
        <f>IFERROR(SMALL($AK$2:$AK$903,ROWS($AK$4:AK391)),"")</f>
        <v/>
      </c>
    </row>
    <row r="392" spans="1:38" s="28" customFormat="1" ht="14.25">
      <c r="A392" s="36">
        <v>11102668</v>
      </c>
      <c r="B392" s="30" t="s">
        <v>785</v>
      </c>
      <c r="C392" s="31">
        <v>5</v>
      </c>
      <c r="D392" s="29">
        <v>48</v>
      </c>
      <c r="E392" s="29">
        <v>47</v>
      </c>
      <c r="F392" s="29">
        <v>70</v>
      </c>
      <c r="G392" s="29">
        <v>90</v>
      </c>
      <c r="H392" s="27">
        <f t="shared" si="67"/>
        <v>255</v>
      </c>
      <c r="I392" s="52">
        <f t="shared" si="68"/>
        <v>63.75</v>
      </c>
      <c r="J392" s="29">
        <v>38</v>
      </c>
      <c r="K392" s="29">
        <v>94</v>
      </c>
      <c r="L392" s="29">
        <v>51</v>
      </c>
      <c r="M392" s="29">
        <v>94</v>
      </c>
      <c r="N392" s="27">
        <f t="shared" si="69"/>
        <v>277</v>
      </c>
      <c r="O392" s="27">
        <f t="shared" si="70"/>
        <v>69.25</v>
      </c>
      <c r="P392" s="29">
        <v>69</v>
      </c>
      <c r="Q392" s="29">
        <v>62</v>
      </c>
      <c r="R392" s="29">
        <v>75</v>
      </c>
      <c r="S392" s="29">
        <v>41</v>
      </c>
      <c r="T392" s="27">
        <f t="shared" si="71"/>
        <v>247</v>
      </c>
      <c r="U392" s="27">
        <f t="shared" si="72"/>
        <v>61.75</v>
      </c>
      <c r="V392" s="29">
        <v>62</v>
      </c>
      <c r="W392" s="29">
        <v>68</v>
      </c>
      <c r="X392" s="29">
        <v>44</v>
      </c>
      <c r="Y392" s="29">
        <v>78</v>
      </c>
      <c r="Z392" s="27">
        <f t="shared" si="73"/>
        <v>252</v>
      </c>
      <c r="AA392" s="27">
        <f t="shared" si="74"/>
        <v>63</v>
      </c>
      <c r="AB392" s="29">
        <v>49</v>
      </c>
      <c r="AC392" s="29">
        <v>70</v>
      </c>
      <c r="AD392" s="29">
        <v>76</v>
      </c>
      <c r="AE392" s="29">
        <v>79</v>
      </c>
      <c r="AF392" s="27">
        <f t="shared" si="75"/>
        <v>274</v>
      </c>
      <c r="AG392" s="39">
        <f t="shared" si="76"/>
        <v>68.5</v>
      </c>
      <c r="AH392" s="32"/>
      <c r="AI392" s="52">
        <f t="shared" si="66"/>
        <v>64.5</v>
      </c>
      <c r="AJ392" s="28">
        <f>ROWS($C$4:C392)</f>
        <v>389</v>
      </c>
      <c r="AK392" s="28" t="str">
        <f>IF($AJ$1=Table5[[#This Row],[Column3]],AJ392,"")</f>
        <v/>
      </c>
      <c r="AL392" s="28" t="str">
        <f>IFERROR(SMALL($AK$2:$AK$903,ROWS($AK$4:AK392)),"")</f>
        <v/>
      </c>
    </row>
    <row r="393" spans="1:38" s="28" customFormat="1" ht="14.25">
      <c r="A393" s="36">
        <v>11105534</v>
      </c>
      <c r="B393" s="30" t="s">
        <v>787</v>
      </c>
      <c r="C393" s="31">
        <v>5</v>
      </c>
      <c r="D393" s="29">
        <v>70</v>
      </c>
      <c r="E393" s="29">
        <v>68</v>
      </c>
      <c r="F393" s="29">
        <v>76</v>
      </c>
      <c r="G393" s="29">
        <v>72</v>
      </c>
      <c r="H393" s="27">
        <f t="shared" si="67"/>
        <v>286</v>
      </c>
      <c r="I393" s="52">
        <f t="shared" si="68"/>
        <v>71.5</v>
      </c>
      <c r="J393" s="29">
        <v>58</v>
      </c>
      <c r="K393" s="29">
        <v>73</v>
      </c>
      <c r="L393" s="29">
        <v>72</v>
      </c>
      <c r="M393" s="29">
        <v>40</v>
      </c>
      <c r="N393" s="27">
        <f t="shared" si="69"/>
        <v>243</v>
      </c>
      <c r="O393" s="27">
        <f t="shared" si="70"/>
        <v>60.75</v>
      </c>
      <c r="P393" s="29">
        <v>84</v>
      </c>
      <c r="Q393" s="29">
        <v>85</v>
      </c>
      <c r="R393" s="29">
        <v>72</v>
      </c>
      <c r="S393" s="29">
        <v>84</v>
      </c>
      <c r="T393" s="27">
        <f t="shared" si="71"/>
        <v>325</v>
      </c>
      <c r="U393" s="27">
        <f t="shared" si="72"/>
        <v>81.25</v>
      </c>
      <c r="V393" s="29">
        <v>52</v>
      </c>
      <c r="W393" s="29">
        <v>52</v>
      </c>
      <c r="X393" s="29">
        <v>59</v>
      </c>
      <c r="Y393" s="29">
        <v>58</v>
      </c>
      <c r="Z393" s="27">
        <f t="shared" si="73"/>
        <v>221</v>
      </c>
      <c r="AA393" s="27">
        <f t="shared" si="74"/>
        <v>55.25</v>
      </c>
      <c r="AB393" s="29">
        <v>42</v>
      </c>
      <c r="AC393" s="29">
        <v>36</v>
      </c>
      <c r="AD393" s="29">
        <v>57</v>
      </c>
      <c r="AE393" s="29">
        <v>80</v>
      </c>
      <c r="AF393" s="27">
        <f t="shared" si="75"/>
        <v>215</v>
      </c>
      <c r="AG393" s="39">
        <f t="shared" si="76"/>
        <v>53.75</v>
      </c>
      <c r="AH393" s="32"/>
      <c r="AI393" s="52">
        <f t="shared" si="66"/>
        <v>59.5</v>
      </c>
      <c r="AJ393" s="28">
        <f>ROWS($C$4:C393)</f>
        <v>390</v>
      </c>
      <c r="AK393" s="28" t="str">
        <f>IF($AJ$1=Table5[[#This Row],[Column3]],AJ393,"")</f>
        <v/>
      </c>
      <c r="AL393" s="28" t="str">
        <f>IFERROR(SMALL($AK$2:$AK$903,ROWS($AK$4:AK393)),"")</f>
        <v/>
      </c>
    </row>
    <row r="394" spans="1:38" s="28" customFormat="1" ht="14.25">
      <c r="A394" s="36">
        <v>11105688</v>
      </c>
      <c r="B394" s="30" t="s">
        <v>789</v>
      </c>
      <c r="C394" s="31">
        <v>5</v>
      </c>
      <c r="D394" s="29">
        <v>38</v>
      </c>
      <c r="E394" s="29">
        <v>68</v>
      </c>
      <c r="F394" s="29">
        <v>59</v>
      </c>
      <c r="G394" s="29">
        <v>80</v>
      </c>
      <c r="H394" s="27">
        <f t="shared" si="67"/>
        <v>245</v>
      </c>
      <c r="I394" s="52">
        <f t="shared" si="68"/>
        <v>61.25</v>
      </c>
      <c r="J394" s="29">
        <v>48</v>
      </c>
      <c r="K394" s="29">
        <v>55</v>
      </c>
      <c r="L394" s="29">
        <v>99</v>
      </c>
      <c r="M394" s="29">
        <v>41</v>
      </c>
      <c r="N394" s="27">
        <f t="shared" si="69"/>
        <v>243</v>
      </c>
      <c r="O394" s="27">
        <f t="shared" si="70"/>
        <v>60.75</v>
      </c>
      <c r="P394" s="29">
        <v>63</v>
      </c>
      <c r="Q394" s="29">
        <v>56</v>
      </c>
      <c r="R394" s="29">
        <v>45</v>
      </c>
      <c r="S394" s="29">
        <v>60</v>
      </c>
      <c r="T394" s="27">
        <f t="shared" si="71"/>
        <v>224</v>
      </c>
      <c r="U394" s="27">
        <f t="shared" si="72"/>
        <v>56</v>
      </c>
      <c r="V394" s="29">
        <v>37</v>
      </c>
      <c r="W394" s="29">
        <v>99</v>
      </c>
      <c r="X394" s="29">
        <v>61</v>
      </c>
      <c r="Y394" s="29">
        <v>70</v>
      </c>
      <c r="Z394" s="27">
        <f t="shared" si="73"/>
        <v>267</v>
      </c>
      <c r="AA394" s="27">
        <f t="shared" si="74"/>
        <v>66.75</v>
      </c>
      <c r="AB394" s="29">
        <v>52</v>
      </c>
      <c r="AC394" s="29">
        <v>79</v>
      </c>
      <c r="AD394" s="29">
        <v>42</v>
      </c>
      <c r="AE394" s="29">
        <v>38</v>
      </c>
      <c r="AF394" s="27">
        <f t="shared" si="75"/>
        <v>211</v>
      </c>
      <c r="AG394" s="39">
        <f t="shared" si="76"/>
        <v>52.75</v>
      </c>
      <c r="AH394" s="32"/>
      <c r="AI394" s="52">
        <f t="shared" si="66"/>
        <v>65.45</v>
      </c>
      <c r="AJ394" s="28">
        <f>ROWS($C$4:C394)</f>
        <v>391</v>
      </c>
      <c r="AK394" s="28" t="str">
        <f>IF($AJ$1=Table5[[#This Row],[Column3]],AJ394,"")</f>
        <v/>
      </c>
      <c r="AL394" s="28" t="str">
        <f>IFERROR(SMALL($AK$2:$AK$903,ROWS($AK$4:AK394)),"")</f>
        <v/>
      </c>
    </row>
    <row r="395" spans="1:38" s="28" customFormat="1" ht="14.25">
      <c r="A395" s="36">
        <v>11103144</v>
      </c>
      <c r="B395" s="30" t="s">
        <v>791</v>
      </c>
      <c r="C395" s="31">
        <v>5</v>
      </c>
      <c r="D395" s="29">
        <v>39</v>
      </c>
      <c r="E395" s="29">
        <v>72</v>
      </c>
      <c r="F395" s="29">
        <v>92</v>
      </c>
      <c r="G395" s="29">
        <v>50</v>
      </c>
      <c r="H395" s="27">
        <f t="shared" si="67"/>
        <v>253</v>
      </c>
      <c r="I395" s="52">
        <f t="shared" si="68"/>
        <v>63.25</v>
      </c>
      <c r="J395" s="29">
        <v>83</v>
      </c>
      <c r="K395" s="29">
        <v>42</v>
      </c>
      <c r="L395" s="29">
        <v>80</v>
      </c>
      <c r="M395" s="29">
        <v>64</v>
      </c>
      <c r="N395" s="27">
        <f t="shared" si="69"/>
        <v>269</v>
      </c>
      <c r="O395" s="27">
        <f t="shared" si="70"/>
        <v>67.25</v>
      </c>
      <c r="P395" s="29">
        <v>77</v>
      </c>
      <c r="Q395" s="29">
        <v>58</v>
      </c>
      <c r="R395" s="29">
        <v>47</v>
      </c>
      <c r="S395" s="29">
        <v>66</v>
      </c>
      <c r="T395" s="27">
        <f t="shared" si="71"/>
        <v>248</v>
      </c>
      <c r="U395" s="27">
        <f t="shared" si="72"/>
        <v>62</v>
      </c>
      <c r="V395" s="29">
        <v>66</v>
      </c>
      <c r="W395" s="29">
        <v>72</v>
      </c>
      <c r="X395" s="29">
        <v>55</v>
      </c>
      <c r="Y395" s="29">
        <v>35</v>
      </c>
      <c r="Z395" s="27">
        <f t="shared" si="73"/>
        <v>228</v>
      </c>
      <c r="AA395" s="27">
        <f t="shared" si="74"/>
        <v>57</v>
      </c>
      <c r="AB395" s="29">
        <v>88</v>
      </c>
      <c r="AC395" s="29">
        <v>61</v>
      </c>
      <c r="AD395" s="29">
        <v>91</v>
      </c>
      <c r="AE395" s="29">
        <v>71</v>
      </c>
      <c r="AF395" s="27">
        <f t="shared" si="75"/>
        <v>311</v>
      </c>
      <c r="AG395" s="39">
        <f t="shared" si="76"/>
        <v>77.75</v>
      </c>
      <c r="AH395" s="32"/>
      <c r="AI395" s="52">
        <f t="shared" si="66"/>
        <v>67.099999999999994</v>
      </c>
      <c r="AJ395" s="28">
        <f>ROWS($C$4:C395)</f>
        <v>392</v>
      </c>
      <c r="AK395" s="28" t="str">
        <f>IF($AJ$1=Table5[[#This Row],[Column3]],AJ395,"")</f>
        <v/>
      </c>
      <c r="AL395" s="28" t="str">
        <f>IFERROR(SMALL($AK$2:$AK$903,ROWS($AK$4:AK395)),"")</f>
        <v/>
      </c>
    </row>
    <row r="396" spans="1:38" s="28" customFormat="1" ht="14.25">
      <c r="A396" s="36">
        <v>11109168</v>
      </c>
      <c r="B396" s="30" t="s">
        <v>793</v>
      </c>
      <c r="C396" s="31">
        <v>5</v>
      </c>
      <c r="D396" s="29">
        <v>75</v>
      </c>
      <c r="E396" s="29">
        <v>60</v>
      </c>
      <c r="F396" s="29">
        <v>75</v>
      </c>
      <c r="G396" s="29">
        <v>52</v>
      </c>
      <c r="H396" s="27">
        <f t="shared" si="67"/>
        <v>262</v>
      </c>
      <c r="I396" s="52">
        <f t="shared" si="68"/>
        <v>65.5</v>
      </c>
      <c r="J396" s="29">
        <v>95</v>
      </c>
      <c r="K396" s="29">
        <v>52</v>
      </c>
      <c r="L396" s="29">
        <v>65</v>
      </c>
      <c r="M396" s="29">
        <v>80</v>
      </c>
      <c r="N396" s="27">
        <f t="shared" si="69"/>
        <v>292</v>
      </c>
      <c r="O396" s="27">
        <f t="shared" si="70"/>
        <v>73</v>
      </c>
      <c r="P396" s="29">
        <v>91</v>
      </c>
      <c r="Q396" s="29">
        <v>64</v>
      </c>
      <c r="R396" s="29">
        <v>59</v>
      </c>
      <c r="S396" s="29">
        <v>59</v>
      </c>
      <c r="T396" s="27">
        <f t="shared" si="71"/>
        <v>273</v>
      </c>
      <c r="U396" s="27">
        <f t="shared" si="72"/>
        <v>68.25</v>
      </c>
      <c r="V396" s="29">
        <v>54</v>
      </c>
      <c r="W396" s="29">
        <v>87</v>
      </c>
      <c r="X396" s="29">
        <v>78</v>
      </c>
      <c r="Y396" s="29">
        <v>61</v>
      </c>
      <c r="Z396" s="27">
        <f t="shared" si="73"/>
        <v>280</v>
      </c>
      <c r="AA396" s="27">
        <f t="shared" si="74"/>
        <v>70</v>
      </c>
      <c r="AB396" s="29">
        <v>40</v>
      </c>
      <c r="AC396" s="29">
        <v>63</v>
      </c>
      <c r="AD396" s="29">
        <v>91</v>
      </c>
      <c r="AE396" s="29">
        <v>41</v>
      </c>
      <c r="AF396" s="27">
        <f t="shared" si="75"/>
        <v>235</v>
      </c>
      <c r="AG396" s="39">
        <f t="shared" si="76"/>
        <v>58.75</v>
      </c>
      <c r="AH396" s="32"/>
      <c r="AI396" s="52">
        <f t="shared" si="66"/>
        <v>71.900000000000006</v>
      </c>
      <c r="AJ396" s="28">
        <f>ROWS($C$4:C396)</f>
        <v>393</v>
      </c>
      <c r="AK396" s="28" t="str">
        <f>IF($AJ$1=Table5[[#This Row],[Column3]],AJ396,"")</f>
        <v/>
      </c>
      <c r="AL396" s="28" t="str">
        <f>IFERROR(SMALL($AK$2:$AK$903,ROWS($AK$4:AK396)),"")</f>
        <v/>
      </c>
    </row>
    <row r="397" spans="1:38" s="28" customFormat="1" ht="14.25">
      <c r="A397" s="36">
        <v>11107302</v>
      </c>
      <c r="B397" s="30" t="s">
        <v>795</v>
      </c>
      <c r="C397" s="31">
        <v>5</v>
      </c>
      <c r="D397" s="29">
        <v>46</v>
      </c>
      <c r="E397" s="29">
        <v>59</v>
      </c>
      <c r="F397" s="29">
        <v>96</v>
      </c>
      <c r="G397" s="29">
        <v>55</v>
      </c>
      <c r="H397" s="27">
        <f t="shared" si="67"/>
        <v>256</v>
      </c>
      <c r="I397" s="52">
        <f t="shared" si="68"/>
        <v>64</v>
      </c>
      <c r="J397" s="29">
        <v>65</v>
      </c>
      <c r="K397" s="29">
        <v>99</v>
      </c>
      <c r="L397" s="29">
        <v>74</v>
      </c>
      <c r="M397" s="29">
        <v>48</v>
      </c>
      <c r="N397" s="27">
        <f t="shared" si="69"/>
        <v>286</v>
      </c>
      <c r="O397" s="27">
        <f t="shared" si="70"/>
        <v>71.5</v>
      </c>
      <c r="P397" s="29">
        <v>67</v>
      </c>
      <c r="Q397" s="29">
        <v>85</v>
      </c>
      <c r="R397" s="29">
        <v>81</v>
      </c>
      <c r="S397" s="29">
        <v>59</v>
      </c>
      <c r="T397" s="27">
        <f t="shared" si="71"/>
        <v>292</v>
      </c>
      <c r="U397" s="27">
        <f t="shared" si="72"/>
        <v>73</v>
      </c>
      <c r="V397" s="29">
        <v>60</v>
      </c>
      <c r="W397" s="29">
        <v>72</v>
      </c>
      <c r="X397" s="29">
        <v>69</v>
      </c>
      <c r="Y397" s="29">
        <v>90</v>
      </c>
      <c r="Z397" s="27">
        <f t="shared" si="73"/>
        <v>291</v>
      </c>
      <c r="AA397" s="27">
        <f t="shared" si="74"/>
        <v>72.75</v>
      </c>
      <c r="AB397" s="29">
        <v>90</v>
      </c>
      <c r="AC397" s="29">
        <v>85</v>
      </c>
      <c r="AD397" s="29">
        <v>59</v>
      </c>
      <c r="AE397" s="29">
        <v>79</v>
      </c>
      <c r="AF397" s="27">
        <f t="shared" si="75"/>
        <v>313</v>
      </c>
      <c r="AG397" s="39">
        <f t="shared" si="76"/>
        <v>78.25</v>
      </c>
      <c r="AH397" s="32"/>
      <c r="AI397" s="52">
        <f t="shared" si="66"/>
        <v>64</v>
      </c>
      <c r="AJ397" s="28">
        <f>ROWS($C$4:C397)</f>
        <v>394</v>
      </c>
      <c r="AK397" s="28" t="str">
        <f>IF($AJ$1=Table5[[#This Row],[Column3]],AJ397,"")</f>
        <v/>
      </c>
      <c r="AL397" s="28" t="str">
        <f>IFERROR(SMALL($AK$2:$AK$903,ROWS($AK$4:AK397)),"")</f>
        <v/>
      </c>
    </row>
    <row r="398" spans="1:38" s="28" customFormat="1" ht="14.25">
      <c r="A398" s="36">
        <v>11102474</v>
      </c>
      <c r="B398" s="30" t="s">
        <v>797</v>
      </c>
      <c r="C398" s="31">
        <v>5</v>
      </c>
      <c r="D398" s="29">
        <v>47</v>
      </c>
      <c r="E398" s="29">
        <v>41</v>
      </c>
      <c r="F398" s="29">
        <v>35</v>
      </c>
      <c r="G398" s="29">
        <v>70</v>
      </c>
      <c r="H398" s="27">
        <f t="shared" si="67"/>
        <v>193</v>
      </c>
      <c r="I398" s="52">
        <f t="shared" si="68"/>
        <v>48.25</v>
      </c>
      <c r="J398" s="29">
        <v>74</v>
      </c>
      <c r="K398" s="29">
        <v>66</v>
      </c>
      <c r="L398" s="29">
        <v>59</v>
      </c>
      <c r="M398" s="29">
        <v>42</v>
      </c>
      <c r="N398" s="27">
        <f t="shared" si="69"/>
        <v>241</v>
      </c>
      <c r="O398" s="27">
        <f t="shared" si="70"/>
        <v>60.25</v>
      </c>
      <c r="P398" s="29">
        <v>64</v>
      </c>
      <c r="Q398" s="29">
        <v>41</v>
      </c>
      <c r="R398" s="29">
        <v>85</v>
      </c>
      <c r="S398" s="29">
        <v>62</v>
      </c>
      <c r="T398" s="27">
        <f t="shared" si="71"/>
        <v>252</v>
      </c>
      <c r="U398" s="27">
        <f t="shared" si="72"/>
        <v>63</v>
      </c>
      <c r="V398" s="29">
        <v>90</v>
      </c>
      <c r="W398" s="29">
        <v>60</v>
      </c>
      <c r="X398" s="29">
        <v>86</v>
      </c>
      <c r="Y398" s="29">
        <v>90</v>
      </c>
      <c r="Z398" s="27">
        <f t="shared" si="73"/>
        <v>326</v>
      </c>
      <c r="AA398" s="27">
        <f t="shared" si="74"/>
        <v>81.5</v>
      </c>
      <c r="AB398" s="29">
        <v>91</v>
      </c>
      <c r="AC398" s="29">
        <v>72</v>
      </c>
      <c r="AD398" s="29">
        <v>48</v>
      </c>
      <c r="AE398" s="29">
        <v>57</v>
      </c>
      <c r="AF398" s="27">
        <f t="shared" si="75"/>
        <v>268</v>
      </c>
      <c r="AG398" s="39">
        <f t="shared" si="76"/>
        <v>67</v>
      </c>
      <c r="AH398" s="32"/>
      <c r="AI398" s="52">
        <f t="shared" si="66"/>
        <v>67.099999999999994</v>
      </c>
      <c r="AJ398" s="28">
        <f>ROWS($C$4:C398)</f>
        <v>395</v>
      </c>
      <c r="AK398" s="28" t="str">
        <f>IF($AJ$1=Table5[[#This Row],[Column3]],AJ398,"")</f>
        <v/>
      </c>
      <c r="AL398" s="28" t="str">
        <f>IFERROR(SMALL($AK$2:$AK$903,ROWS($AK$4:AK398)),"")</f>
        <v/>
      </c>
    </row>
    <row r="399" spans="1:38" s="28" customFormat="1" ht="14.25">
      <c r="A399" s="36">
        <v>11103555</v>
      </c>
      <c r="B399" s="30" t="s">
        <v>799</v>
      </c>
      <c r="C399" s="31">
        <v>5</v>
      </c>
      <c r="D399" s="29">
        <v>98</v>
      </c>
      <c r="E399" s="29">
        <v>40</v>
      </c>
      <c r="F399" s="29">
        <v>84</v>
      </c>
      <c r="G399" s="29">
        <v>92</v>
      </c>
      <c r="H399" s="27">
        <f t="shared" si="67"/>
        <v>314</v>
      </c>
      <c r="I399" s="52">
        <f t="shared" si="68"/>
        <v>78.5</v>
      </c>
      <c r="J399" s="29">
        <v>96</v>
      </c>
      <c r="K399" s="29">
        <v>49</v>
      </c>
      <c r="L399" s="29">
        <v>65</v>
      </c>
      <c r="M399" s="29">
        <v>52</v>
      </c>
      <c r="N399" s="27">
        <f t="shared" si="69"/>
        <v>262</v>
      </c>
      <c r="O399" s="27">
        <f t="shared" si="70"/>
        <v>65.5</v>
      </c>
      <c r="P399" s="29">
        <v>39</v>
      </c>
      <c r="Q399" s="29">
        <v>70</v>
      </c>
      <c r="R399" s="29">
        <v>49</v>
      </c>
      <c r="S399" s="29">
        <v>66</v>
      </c>
      <c r="T399" s="27">
        <f t="shared" si="71"/>
        <v>224</v>
      </c>
      <c r="U399" s="27">
        <f t="shared" si="72"/>
        <v>56</v>
      </c>
      <c r="V399" s="29">
        <v>85</v>
      </c>
      <c r="W399" s="29">
        <v>39</v>
      </c>
      <c r="X399" s="29">
        <v>48</v>
      </c>
      <c r="Y399" s="29">
        <v>91</v>
      </c>
      <c r="Z399" s="27">
        <f t="shared" si="73"/>
        <v>263</v>
      </c>
      <c r="AA399" s="27">
        <f t="shared" si="74"/>
        <v>65.75</v>
      </c>
      <c r="AB399" s="29">
        <v>66</v>
      </c>
      <c r="AC399" s="29">
        <v>73</v>
      </c>
      <c r="AD399" s="29">
        <v>95</v>
      </c>
      <c r="AE399" s="29">
        <v>45</v>
      </c>
      <c r="AF399" s="27">
        <f t="shared" si="75"/>
        <v>279</v>
      </c>
      <c r="AG399" s="39">
        <f t="shared" si="76"/>
        <v>69.75</v>
      </c>
      <c r="AH399" s="32"/>
      <c r="AI399" s="52">
        <f t="shared" si="66"/>
        <v>65.05</v>
      </c>
      <c r="AJ399" s="28">
        <f>ROWS($C$4:C399)</f>
        <v>396</v>
      </c>
      <c r="AK399" s="28" t="str">
        <f>IF($AJ$1=Table5[[#This Row],[Column3]],AJ399,"")</f>
        <v/>
      </c>
      <c r="AL399" s="28" t="str">
        <f>IFERROR(SMALL($AK$2:$AK$903,ROWS($AK$4:AK399)),"")</f>
        <v/>
      </c>
    </row>
    <row r="400" spans="1:38" s="28" customFormat="1" ht="14.25">
      <c r="A400" s="36">
        <v>11101754</v>
      </c>
      <c r="B400" s="30" t="s">
        <v>801</v>
      </c>
      <c r="C400" s="31">
        <v>5</v>
      </c>
      <c r="D400" s="29">
        <v>36</v>
      </c>
      <c r="E400" s="29">
        <v>61</v>
      </c>
      <c r="F400" s="29">
        <v>39</v>
      </c>
      <c r="G400" s="29">
        <v>53</v>
      </c>
      <c r="H400" s="27">
        <f t="shared" si="67"/>
        <v>189</v>
      </c>
      <c r="I400" s="52">
        <f t="shared" si="68"/>
        <v>47.25</v>
      </c>
      <c r="J400" s="29">
        <v>90</v>
      </c>
      <c r="K400" s="29">
        <v>65</v>
      </c>
      <c r="L400" s="29">
        <v>78</v>
      </c>
      <c r="M400" s="29">
        <v>41</v>
      </c>
      <c r="N400" s="27">
        <f t="shared" si="69"/>
        <v>274</v>
      </c>
      <c r="O400" s="27">
        <f t="shared" si="70"/>
        <v>68.5</v>
      </c>
      <c r="P400" s="29">
        <v>88</v>
      </c>
      <c r="Q400" s="29">
        <v>77</v>
      </c>
      <c r="R400" s="29">
        <v>53</v>
      </c>
      <c r="S400" s="29">
        <v>57</v>
      </c>
      <c r="T400" s="27">
        <f t="shared" si="71"/>
        <v>275</v>
      </c>
      <c r="U400" s="27">
        <f t="shared" si="72"/>
        <v>68.75</v>
      </c>
      <c r="V400" s="29">
        <v>82</v>
      </c>
      <c r="W400" s="29">
        <v>59</v>
      </c>
      <c r="X400" s="29">
        <v>80</v>
      </c>
      <c r="Y400" s="29">
        <v>65</v>
      </c>
      <c r="Z400" s="27">
        <f t="shared" si="73"/>
        <v>286</v>
      </c>
      <c r="AA400" s="27">
        <f t="shared" si="74"/>
        <v>71.5</v>
      </c>
      <c r="AB400" s="29">
        <v>97</v>
      </c>
      <c r="AC400" s="29">
        <v>42</v>
      </c>
      <c r="AD400" s="29">
        <v>41</v>
      </c>
      <c r="AE400" s="29">
        <v>97</v>
      </c>
      <c r="AF400" s="27">
        <f t="shared" si="75"/>
        <v>277</v>
      </c>
      <c r="AG400" s="39">
        <f t="shared" si="76"/>
        <v>69.25</v>
      </c>
      <c r="AH400" s="32"/>
      <c r="AI400" s="52">
        <f t="shared" si="66"/>
        <v>67.650000000000006</v>
      </c>
      <c r="AJ400" s="28">
        <f>ROWS($C$4:C400)</f>
        <v>397</v>
      </c>
      <c r="AK400" s="28" t="str">
        <f>IF($AJ$1=Table5[[#This Row],[Column3]],AJ400,"")</f>
        <v/>
      </c>
      <c r="AL400" s="28" t="str">
        <f>IFERROR(SMALL($AK$2:$AK$903,ROWS($AK$4:AK400)),"")</f>
        <v/>
      </c>
    </row>
    <row r="401" spans="1:38" s="28" customFormat="1" ht="14.25">
      <c r="A401" s="36">
        <v>11107847</v>
      </c>
      <c r="B401" s="30" t="s">
        <v>803</v>
      </c>
      <c r="C401" s="31">
        <v>5</v>
      </c>
      <c r="D401" s="29">
        <v>70</v>
      </c>
      <c r="E401" s="29">
        <v>96</v>
      </c>
      <c r="F401" s="29">
        <v>92</v>
      </c>
      <c r="G401" s="29">
        <v>71</v>
      </c>
      <c r="H401" s="27">
        <f t="shared" si="67"/>
        <v>329</v>
      </c>
      <c r="I401" s="52">
        <f t="shared" si="68"/>
        <v>82.25</v>
      </c>
      <c r="J401" s="29">
        <v>71</v>
      </c>
      <c r="K401" s="29">
        <v>54</v>
      </c>
      <c r="L401" s="29">
        <v>74</v>
      </c>
      <c r="M401" s="29">
        <v>85</v>
      </c>
      <c r="N401" s="27">
        <f t="shared" si="69"/>
        <v>284</v>
      </c>
      <c r="O401" s="27">
        <f t="shared" si="70"/>
        <v>71</v>
      </c>
      <c r="P401" s="29">
        <v>89</v>
      </c>
      <c r="Q401" s="29">
        <v>68</v>
      </c>
      <c r="R401" s="29">
        <v>43</v>
      </c>
      <c r="S401" s="29">
        <v>63</v>
      </c>
      <c r="T401" s="27">
        <f t="shared" si="71"/>
        <v>263</v>
      </c>
      <c r="U401" s="27">
        <f t="shared" si="72"/>
        <v>65.75</v>
      </c>
      <c r="V401" s="29">
        <v>40</v>
      </c>
      <c r="W401" s="29">
        <v>80</v>
      </c>
      <c r="X401" s="29">
        <v>51</v>
      </c>
      <c r="Y401" s="29">
        <v>81</v>
      </c>
      <c r="Z401" s="27">
        <f t="shared" si="73"/>
        <v>252</v>
      </c>
      <c r="AA401" s="27">
        <f t="shared" si="74"/>
        <v>63</v>
      </c>
      <c r="AB401" s="29">
        <v>55</v>
      </c>
      <c r="AC401" s="29">
        <v>54</v>
      </c>
      <c r="AD401" s="29">
        <v>54</v>
      </c>
      <c r="AE401" s="29">
        <v>62</v>
      </c>
      <c r="AF401" s="27">
        <f t="shared" si="75"/>
        <v>225</v>
      </c>
      <c r="AG401" s="39">
        <f t="shared" si="76"/>
        <v>56.25</v>
      </c>
      <c r="AH401" s="32"/>
      <c r="AI401" s="52">
        <f t="shared" si="66"/>
        <v>70.7</v>
      </c>
      <c r="AJ401" s="28">
        <f>ROWS($C$4:C401)</f>
        <v>398</v>
      </c>
      <c r="AK401" s="28" t="str">
        <f>IF($AJ$1=Table5[[#This Row],[Column3]],AJ401,"")</f>
        <v/>
      </c>
      <c r="AL401" s="28" t="str">
        <f>IFERROR(SMALL($AK$2:$AK$903,ROWS($AK$4:AK401)),"")</f>
        <v/>
      </c>
    </row>
    <row r="402" spans="1:38" s="28" customFormat="1" ht="14.25">
      <c r="A402" s="36">
        <v>11108355</v>
      </c>
      <c r="B402" s="30" t="s">
        <v>805</v>
      </c>
      <c r="C402" s="31">
        <v>5</v>
      </c>
      <c r="D402" s="29">
        <v>68</v>
      </c>
      <c r="E402" s="29">
        <v>58</v>
      </c>
      <c r="F402" s="29">
        <v>59</v>
      </c>
      <c r="G402" s="29">
        <v>83</v>
      </c>
      <c r="H402" s="27">
        <f t="shared" si="67"/>
        <v>268</v>
      </c>
      <c r="I402" s="52">
        <f t="shared" si="68"/>
        <v>67</v>
      </c>
      <c r="J402" s="29">
        <v>47</v>
      </c>
      <c r="K402" s="29">
        <v>78</v>
      </c>
      <c r="L402" s="29">
        <v>67</v>
      </c>
      <c r="M402" s="29">
        <v>83</v>
      </c>
      <c r="N402" s="27">
        <f t="shared" si="69"/>
        <v>275</v>
      </c>
      <c r="O402" s="27">
        <f t="shared" si="70"/>
        <v>68.75</v>
      </c>
      <c r="P402" s="29">
        <v>83</v>
      </c>
      <c r="Q402" s="29">
        <v>76</v>
      </c>
      <c r="R402" s="29">
        <v>58</v>
      </c>
      <c r="S402" s="29">
        <v>67</v>
      </c>
      <c r="T402" s="27">
        <f t="shared" si="71"/>
        <v>284</v>
      </c>
      <c r="U402" s="27">
        <f t="shared" si="72"/>
        <v>71</v>
      </c>
      <c r="V402" s="29">
        <v>58</v>
      </c>
      <c r="W402" s="29">
        <v>59</v>
      </c>
      <c r="X402" s="29">
        <v>96</v>
      </c>
      <c r="Y402" s="29">
        <v>79</v>
      </c>
      <c r="Z402" s="27">
        <f t="shared" si="73"/>
        <v>292</v>
      </c>
      <c r="AA402" s="27">
        <f t="shared" si="74"/>
        <v>73</v>
      </c>
      <c r="AB402" s="29">
        <v>76</v>
      </c>
      <c r="AC402" s="29">
        <v>89</v>
      </c>
      <c r="AD402" s="29">
        <v>81</v>
      </c>
      <c r="AE402" s="29">
        <v>49</v>
      </c>
      <c r="AF402" s="27">
        <f t="shared" si="75"/>
        <v>295</v>
      </c>
      <c r="AG402" s="39">
        <f t="shared" si="76"/>
        <v>73.75</v>
      </c>
      <c r="AH402" s="32"/>
      <c r="AI402" s="52">
        <f t="shared" si="66"/>
        <v>66.099999999999994</v>
      </c>
      <c r="AJ402" s="28">
        <f>ROWS($C$4:C402)</f>
        <v>399</v>
      </c>
      <c r="AK402" s="28" t="str">
        <f>IF($AJ$1=Table5[[#This Row],[Column3]],AJ402,"")</f>
        <v/>
      </c>
      <c r="AL402" s="28" t="str">
        <f>IFERROR(SMALL($AK$2:$AK$903,ROWS($AK$4:AK402)),"")</f>
        <v/>
      </c>
    </row>
    <row r="403" spans="1:38" s="28" customFormat="1" ht="14.25">
      <c r="A403" s="36">
        <v>11104759</v>
      </c>
      <c r="B403" s="30" t="s">
        <v>807</v>
      </c>
      <c r="C403" s="31">
        <v>5</v>
      </c>
      <c r="D403" s="29">
        <v>46</v>
      </c>
      <c r="E403" s="29">
        <v>96</v>
      </c>
      <c r="F403" s="29">
        <v>87</v>
      </c>
      <c r="G403" s="29">
        <v>66</v>
      </c>
      <c r="H403" s="27">
        <f t="shared" si="67"/>
        <v>295</v>
      </c>
      <c r="I403" s="52">
        <f t="shared" si="68"/>
        <v>73.75</v>
      </c>
      <c r="J403" s="29">
        <v>65</v>
      </c>
      <c r="K403" s="29">
        <v>96</v>
      </c>
      <c r="L403" s="29">
        <v>60</v>
      </c>
      <c r="M403" s="29">
        <v>48</v>
      </c>
      <c r="N403" s="27">
        <f t="shared" si="69"/>
        <v>269</v>
      </c>
      <c r="O403" s="27">
        <f t="shared" si="70"/>
        <v>67.25</v>
      </c>
      <c r="P403" s="29">
        <v>94</v>
      </c>
      <c r="Q403" s="29">
        <v>40</v>
      </c>
      <c r="R403" s="29">
        <v>50</v>
      </c>
      <c r="S403" s="29">
        <v>88</v>
      </c>
      <c r="T403" s="27">
        <f t="shared" si="71"/>
        <v>272</v>
      </c>
      <c r="U403" s="27">
        <f t="shared" si="72"/>
        <v>68</v>
      </c>
      <c r="V403" s="29">
        <v>55</v>
      </c>
      <c r="W403" s="29">
        <v>58</v>
      </c>
      <c r="X403" s="29">
        <v>54</v>
      </c>
      <c r="Y403" s="29">
        <v>77</v>
      </c>
      <c r="Z403" s="27">
        <f t="shared" si="73"/>
        <v>244</v>
      </c>
      <c r="AA403" s="27">
        <f t="shared" si="74"/>
        <v>61</v>
      </c>
      <c r="AB403" s="29">
        <v>42</v>
      </c>
      <c r="AC403" s="29">
        <v>58</v>
      </c>
      <c r="AD403" s="29">
        <v>97</v>
      </c>
      <c r="AE403" s="29">
        <v>45</v>
      </c>
      <c r="AF403" s="27">
        <f t="shared" si="75"/>
        <v>242</v>
      </c>
      <c r="AG403" s="39">
        <f t="shared" si="76"/>
        <v>60.5</v>
      </c>
      <c r="AH403" s="32"/>
      <c r="AI403" s="52">
        <f t="shared" si="66"/>
        <v>62.6</v>
      </c>
      <c r="AJ403" s="28">
        <f>ROWS($C$4:C403)</f>
        <v>400</v>
      </c>
      <c r="AK403" s="28" t="str">
        <f>IF($AJ$1=Table5[[#This Row],[Column3]],AJ403,"")</f>
        <v/>
      </c>
      <c r="AL403" s="28" t="str">
        <f>IFERROR(SMALL($AK$2:$AK$903,ROWS($AK$4:AK403)),"")</f>
        <v/>
      </c>
    </row>
    <row r="404" spans="1:38" s="28" customFormat="1" ht="28.5">
      <c r="A404" s="36">
        <v>11102354</v>
      </c>
      <c r="B404" s="30" t="s">
        <v>809</v>
      </c>
      <c r="C404" s="31">
        <v>5</v>
      </c>
      <c r="D404" s="29">
        <v>38</v>
      </c>
      <c r="E404" s="29">
        <v>62</v>
      </c>
      <c r="F404" s="29">
        <v>69</v>
      </c>
      <c r="G404" s="29">
        <v>77</v>
      </c>
      <c r="H404" s="27">
        <f t="shared" si="67"/>
        <v>246</v>
      </c>
      <c r="I404" s="52">
        <f t="shared" si="68"/>
        <v>61.5</v>
      </c>
      <c r="J404" s="29">
        <v>91</v>
      </c>
      <c r="K404" s="29">
        <v>44</v>
      </c>
      <c r="L404" s="29">
        <v>59</v>
      </c>
      <c r="M404" s="29">
        <v>36</v>
      </c>
      <c r="N404" s="27">
        <f t="shared" si="69"/>
        <v>230</v>
      </c>
      <c r="O404" s="27">
        <f t="shared" si="70"/>
        <v>57.5</v>
      </c>
      <c r="P404" s="29">
        <v>88</v>
      </c>
      <c r="Q404" s="29">
        <v>49</v>
      </c>
      <c r="R404" s="29">
        <v>88</v>
      </c>
      <c r="S404" s="29">
        <v>46</v>
      </c>
      <c r="T404" s="27">
        <f t="shared" si="71"/>
        <v>271</v>
      </c>
      <c r="U404" s="27">
        <f t="shared" si="72"/>
        <v>67.75</v>
      </c>
      <c r="V404" s="29">
        <v>41</v>
      </c>
      <c r="W404" s="29">
        <v>64</v>
      </c>
      <c r="X404" s="29">
        <v>73</v>
      </c>
      <c r="Y404" s="29">
        <v>45</v>
      </c>
      <c r="Z404" s="27">
        <f t="shared" si="73"/>
        <v>223</v>
      </c>
      <c r="AA404" s="27">
        <f t="shared" si="74"/>
        <v>55.75</v>
      </c>
      <c r="AB404" s="29">
        <v>86</v>
      </c>
      <c r="AC404" s="29">
        <v>67</v>
      </c>
      <c r="AD404" s="29">
        <v>70</v>
      </c>
      <c r="AE404" s="29">
        <v>59</v>
      </c>
      <c r="AF404" s="27">
        <f t="shared" si="75"/>
        <v>282</v>
      </c>
      <c r="AG404" s="39">
        <f t="shared" si="76"/>
        <v>70.5</v>
      </c>
      <c r="AH404" s="32"/>
      <c r="AI404" s="52">
        <f t="shared" si="66"/>
        <v>67.95</v>
      </c>
      <c r="AJ404" s="28">
        <f>ROWS($C$4:C404)</f>
        <v>401</v>
      </c>
      <c r="AK404" s="28" t="str">
        <f>IF($AJ$1=Table5[[#This Row],[Column3]],AJ404,"")</f>
        <v/>
      </c>
      <c r="AL404" s="28" t="str">
        <f>IFERROR(SMALL($AK$2:$AK$903,ROWS($AK$4:AK404)),"")</f>
        <v/>
      </c>
    </row>
    <row r="405" spans="1:38" s="28" customFormat="1" ht="14.25">
      <c r="A405" s="36">
        <v>11100514</v>
      </c>
      <c r="B405" s="30" t="s">
        <v>811</v>
      </c>
      <c r="C405" s="31">
        <v>5</v>
      </c>
      <c r="D405" s="29">
        <v>51</v>
      </c>
      <c r="E405" s="29">
        <v>60</v>
      </c>
      <c r="F405" s="29">
        <v>50</v>
      </c>
      <c r="G405" s="29">
        <v>74</v>
      </c>
      <c r="H405" s="27">
        <f t="shared" si="67"/>
        <v>235</v>
      </c>
      <c r="I405" s="52">
        <f t="shared" si="68"/>
        <v>58.75</v>
      </c>
      <c r="J405" s="29">
        <v>48</v>
      </c>
      <c r="K405" s="29">
        <v>94</v>
      </c>
      <c r="L405" s="29">
        <v>72</v>
      </c>
      <c r="M405" s="29">
        <v>78</v>
      </c>
      <c r="N405" s="27">
        <f t="shared" si="69"/>
        <v>292</v>
      </c>
      <c r="O405" s="27">
        <f t="shared" si="70"/>
        <v>73</v>
      </c>
      <c r="P405" s="29">
        <v>50</v>
      </c>
      <c r="Q405" s="29">
        <v>91</v>
      </c>
      <c r="R405" s="29">
        <v>66</v>
      </c>
      <c r="S405" s="29">
        <v>68</v>
      </c>
      <c r="T405" s="27">
        <f t="shared" si="71"/>
        <v>275</v>
      </c>
      <c r="U405" s="27">
        <f t="shared" si="72"/>
        <v>68.75</v>
      </c>
      <c r="V405" s="29">
        <v>76</v>
      </c>
      <c r="W405" s="29">
        <v>81</v>
      </c>
      <c r="X405" s="29">
        <v>90</v>
      </c>
      <c r="Y405" s="29">
        <v>61</v>
      </c>
      <c r="Z405" s="27">
        <f t="shared" si="73"/>
        <v>308</v>
      </c>
      <c r="AA405" s="27">
        <f t="shared" si="74"/>
        <v>77</v>
      </c>
      <c r="AB405" s="29">
        <v>63</v>
      </c>
      <c r="AC405" s="29">
        <v>85</v>
      </c>
      <c r="AD405" s="29">
        <v>38</v>
      </c>
      <c r="AE405" s="29">
        <v>63</v>
      </c>
      <c r="AF405" s="27">
        <f t="shared" si="75"/>
        <v>249</v>
      </c>
      <c r="AG405" s="39">
        <f t="shared" si="76"/>
        <v>62.25</v>
      </c>
      <c r="AH405" s="32"/>
      <c r="AI405" s="52">
        <f t="shared" si="66"/>
        <v>64.900000000000006</v>
      </c>
      <c r="AJ405" s="28">
        <f>ROWS($C$4:C405)</f>
        <v>402</v>
      </c>
      <c r="AK405" s="28" t="str">
        <f>IF($AJ$1=Table5[[#This Row],[Column3]],AJ405,"")</f>
        <v/>
      </c>
      <c r="AL405" s="28" t="str">
        <f>IFERROR(SMALL($AK$2:$AK$903,ROWS($AK$4:AK405)),"")</f>
        <v/>
      </c>
    </row>
    <row r="406" spans="1:38" s="28" customFormat="1" ht="14.25">
      <c r="A406" s="36">
        <v>11109617</v>
      </c>
      <c r="B406" s="30" t="s">
        <v>813</v>
      </c>
      <c r="C406" s="31">
        <v>5</v>
      </c>
      <c r="D406" s="29">
        <v>85</v>
      </c>
      <c r="E406" s="29">
        <v>57</v>
      </c>
      <c r="F406" s="29">
        <v>58</v>
      </c>
      <c r="G406" s="29">
        <v>82</v>
      </c>
      <c r="H406" s="27">
        <f t="shared" si="67"/>
        <v>282</v>
      </c>
      <c r="I406" s="52">
        <f t="shared" si="68"/>
        <v>70.5</v>
      </c>
      <c r="J406" s="29">
        <v>65</v>
      </c>
      <c r="K406" s="29">
        <v>90</v>
      </c>
      <c r="L406" s="29">
        <v>97</v>
      </c>
      <c r="M406" s="29">
        <v>65</v>
      </c>
      <c r="N406" s="27">
        <f t="shared" si="69"/>
        <v>317</v>
      </c>
      <c r="O406" s="27">
        <f t="shared" si="70"/>
        <v>79.25</v>
      </c>
      <c r="P406" s="29">
        <v>82</v>
      </c>
      <c r="Q406" s="29">
        <v>59</v>
      </c>
      <c r="R406" s="29">
        <v>66</v>
      </c>
      <c r="S406" s="29">
        <v>61</v>
      </c>
      <c r="T406" s="27">
        <f t="shared" si="71"/>
        <v>268</v>
      </c>
      <c r="U406" s="27">
        <f t="shared" si="72"/>
        <v>67</v>
      </c>
      <c r="V406" s="29">
        <v>40</v>
      </c>
      <c r="W406" s="29">
        <v>48</v>
      </c>
      <c r="X406" s="29">
        <v>66</v>
      </c>
      <c r="Y406" s="29">
        <v>40</v>
      </c>
      <c r="Z406" s="27">
        <f t="shared" si="73"/>
        <v>194</v>
      </c>
      <c r="AA406" s="27">
        <f t="shared" si="74"/>
        <v>48.5</v>
      </c>
      <c r="AB406" s="29">
        <v>98</v>
      </c>
      <c r="AC406" s="29">
        <v>61</v>
      </c>
      <c r="AD406" s="29">
        <v>36</v>
      </c>
      <c r="AE406" s="29">
        <v>42</v>
      </c>
      <c r="AF406" s="27">
        <f t="shared" si="75"/>
        <v>237</v>
      </c>
      <c r="AG406" s="39">
        <f t="shared" si="76"/>
        <v>59.25</v>
      </c>
      <c r="AH406" s="32"/>
      <c r="AI406" s="52">
        <f t="shared" si="66"/>
        <v>72.849999999999994</v>
      </c>
      <c r="AJ406" s="28">
        <f>ROWS($C$4:C406)</f>
        <v>403</v>
      </c>
      <c r="AK406" s="28" t="str">
        <f>IF($AJ$1=Table5[[#This Row],[Column3]],AJ406,"")</f>
        <v/>
      </c>
      <c r="AL406" s="28" t="str">
        <f>IFERROR(SMALL($AK$2:$AK$903,ROWS($AK$4:AK406)),"")</f>
        <v/>
      </c>
    </row>
    <row r="407" spans="1:38" s="28" customFormat="1" ht="14.25">
      <c r="A407" s="36">
        <v>11109921</v>
      </c>
      <c r="B407" s="30" t="s">
        <v>815</v>
      </c>
      <c r="C407" s="31">
        <v>5</v>
      </c>
      <c r="D407" s="29">
        <v>89</v>
      </c>
      <c r="E407" s="29">
        <v>84</v>
      </c>
      <c r="F407" s="29">
        <v>73</v>
      </c>
      <c r="G407" s="29">
        <v>52</v>
      </c>
      <c r="H407" s="27">
        <f t="shared" si="67"/>
        <v>298</v>
      </c>
      <c r="I407" s="52">
        <f t="shared" si="68"/>
        <v>74.5</v>
      </c>
      <c r="J407" s="29">
        <v>63</v>
      </c>
      <c r="K407" s="29">
        <v>62</v>
      </c>
      <c r="L407" s="29">
        <v>55</v>
      </c>
      <c r="M407" s="29">
        <v>86</v>
      </c>
      <c r="N407" s="27">
        <f t="shared" si="69"/>
        <v>266</v>
      </c>
      <c r="O407" s="27">
        <f t="shared" si="70"/>
        <v>66.5</v>
      </c>
      <c r="P407" s="29">
        <v>91</v>
      </c>
      <c r="Q407" s="29">
        <v>37</v>
      </c>
      <c r="R407" s="29">
        <v>86</v>
      </c>
      <c r="S407" s="29">
        <v>78</v>
      </c>
      <c r="T407" s="27">
        <f t="shared" si="71"/>
        <v>292</v>
      </c>
      <c r="U407" s="27">
        <f t="shared" si="72"/>
        <v>73</v>
      </c>
      <c r="V407" s="29">
        <v>63</v>
      </c>
      <c r="W407" s="29">
        <v>75</v>
      </c>
      <c r="X407" s="29">
        <v>92</v>
      </c>
      <c r="Y407" s="29">
        <v>60</v>
      </c>
      <c r="Z407" s="27">
        <f t="shared" si="73"/>
        <v>290</v>
      </c>
      <c r="AA407" s="27">
        <f t="shared" si="74"/>
        <v>72.5</v>
      </c>
      <c r="AB407" s="29">
        <v>88</v>
      </c>
      <c r="AC407" s="29">
        <v>85</v>
      </c>
      <c r="AD407" s="29">
        <v>49</v>
      </c>
      <c r="AE407" s="29">
        <v>89</v>
      </c>
      <c r="AF407" s="27">
        <f t="shared" si="75"/>
        <v>311</v>
      </c>
      <c r="AG407" s="39">
        <f t="shared" si="76"/>
        <v>77.75</v>
      </c>
      <c r="AH407" s="32"/>
      <c r="AI407" s="52">
        <f t="shared" si="66"/>
        <v>66.849999999999994</v>
      </c>
      <c r="AJ407" s="28">
        <f>ROWS($C$4:C407)</f>
        <v>404</v>
      </c>
      <c r="AK407" s="28" t="str">
        <f>IF($AJ$1=Table5[[#This Row],[Column3]],AJ407,"")</f>
        <v/>
      </c>
      <c r="AL407" s="28" t="str">
        <f>IFERROR(SMALL($AK$2:$AK$903,ROWS($AK$4:AK407)),"")</f>
        <v/>
      </c>
    </row>
    <row r="408" spans="1:38" s="28" customFormat="1" ht="14.25">
      <c r="A408" s="36">
        <v>11101374</v>
      </c>
      <c r="B408" s="30" t="s">
        <v>817</v>
      </c>
      <c r="C408" s="31">
        <v>5</v>
      </c>
      <c r="D408" s="29">
        <v>71</v>
      </c>
      <c r="E408" s="29">
        <v>66</v>
      </c>
      <c r="F408" s="29">
        <v>80</v>
      </c>
      <c r="G408" s="29">
        <v>39</v>
      </c>
      <c r="H408" s="27">
        <f t="shared" si="67"/>
        <v>256</v>
      </c>
      <c r="I408" s="52">
        <f t="shared" si="68"/>
        <v>64</v>
      </c>
      <c r="J408" s="29">
        <v>97</v>
      </c>
      <c r="K408" s="29">
        <v>51</v>
      </c>
      <c r="L408" s="29">
        <v>71</v>
      </c>
      <c r="M408" s="29">
        <v>94</v>
      </c>
      <c r="N408" s="27">
        <f t="shared" si="69"/>
        <v>313</v>
      </c>
      <c r="O408" s="27">
        <f t="shared" si="70"/>
        <v>78.25</v>
      </c>
      <c r="P408" s="29">
        <v>87</v>
      </c>
      <c r="Q408" s="29">
        <v>81</v>
      </c>
      <c r="R408" s="29">
        <v>54</v>
      </c>
      <c r="S408" s="29">
        <v>37</v>
      </c>
      <c r="T408" s="27">
        <f t="shared" si="71"/>
        <v>259</v>
      </c>
      <c r="U408" s="27">
        <f t="shared" si="72"/>
        <v>64.75</v>
      </c>
      <c r="V408" s="29">
        <v>39</v>
      </c>
      <c r="W408" s="29">
        <v>52</v>
      </c>
      <c r="X408" s="29">
        <v>58</v>
      </c>
      <c r="Y408" s="29">
        <v>50</v>
      </c>
      <c r="Z408" s="27">
        <f t="shared" si="73"/>
        <v>199</v>
      </c>
      <c r="AA408" s="27">
        <f t="shared" si="74"/>
        <v>49.75</v>
      </c>
      <c r="AB408" s="29">
        <v>69</v>
      </c>
      <c r="AC408" s="29">
        <v>96</v>
      </c>
      <c r="AD408" s="29">
        <v>60</v>
      </c>
      <c r="AE408" s="29">
        <v>85</v>
      </c>
      <c r="AF408" s="27">
        <f t="shared" si="75"/>
        <v>310</v>
      </c>
      <c r="AG408" s="39">
        <f t="shared" si="76"/>
        <v>77.5</v>
      </c>
      <c r="AH408" s="32"/>
      <c r="AI408" s="52">
        <f t="shared" si="66"/>
        <v>68.75</v>
      </c>
      <c r="AJ408" s="28">
        <f>ROWS($C$4:C408)</f>
        <v>405</v>
      </c>
      <c r="AK408" s="28" t="str">
        <f>IF($AJ$1=Table5[[#This Row],[Column3]],AJ408,"")</f>
        <v/>
      </c>
      <c r="AL408" s="28" t="str">
        <f>IFERROR(SMALL($AK$2:$AK$903,ROWS($AK$4:AK408)),"")</f>
        <v/>
      </c>
    </row>
    <row r="409" spans="1:38" s="28" customFormat="1" ht="14.25">
      <c r="A409" s="36">
        <v>11106179</v>
      </c>
      <c r="B409" s="30" t="s">
        <v>819</v>
      </c>
      <c r="C409" s="31">
        <v>5</v>
      </c>
      <c r="D409" s="29">
        <v>75</v>
      </c>
      <c r="E409" s="29">
        <v>93</v>
      </c>
      <c r="F409" s="29">
        <v>66</v>
      </c>
      <c r="G409" s="29">
        <v>44</v>
      </c>
      <c r="H409" s="27">
        <f t="shared" si="67"/>
        <v>278</v>
      </c>
      <c r="I409" s="52">
        <f t="shared" si="68"/>
        <v>69.5</v>
      </c>
      <c r="J409" s="29">
        <v>63</v>
      </c>
      <c r="K409" s="29">
        <v>62</v>
      </c>
      <c r="L409" s="29">
        <v>98</v>
      </c>
      <c r="M409" s="29">
        <v>84</v>
      </c>
      <c r="N409" s="27">
        <f t="shared" si="69"/>
        <v>307</v>
      </c>
      <c r="O409" s="27">
        <f t="shared" si="70"/>
        <v>76.75</v>
      </c>
      <c r="P409" s="29">
        <v>84</v>
      </c>
      <c r="Q409" s="29">
        <v>38</v>
      </c>
      <c r="R409" s="29">
        <v>47</v>
      </c>
      <c r="S409" s="29">
        <v>45</v>
      </c>
      <c r="T409" s="27">
        <f t="shared" si="71"/>
        <v>214</v>
      </c>
      <c r="U409" s="27">
        <f t="shared" si="72"/>
        <v>53.5</v>
      </c>
      <c r="V409" s="29">
        <v>83</v>
      </c>
      <c r="W409" s="29">
        <v>49</v>
      </c>
      <c r="X409" s="29">
        <v>72</v>
      </c>
      <c r="Y409" s="29">
        <v>99</v>
      </c>
      <c r="Z409" s="27">
        <f t="shared" si="73"/>
        <v>303</v>
      </c>
      <c r="AA409" s="27">
        <f t="shared" si="74"/>
        <v>75.75</v>
      </c>
      <c r="AB409" s="29">
        <v>53</v>
      </c>
      <c r="AC409" s="29">
        <v>46</v>
      </c>
      <c r="AD409" s="29">
        <v>94</v>
      </c>
      <c r="AE409" s="29">
        <v>80</v>
      </c>
      <c r="AF409" s="27">
        <f t="shared" si="75"/>
        <v>273</v>
      </c>
      <c r="AG409" s="39">
        <f t="shared" si="76"/>
        <v>68.25</v>
      </c>
      <c r="AH409" s="32"/>
      <c r="AI409" s="52">
        <f t="shared" si="66"/>
        <v>68.95</v>
      </c>
      <c r="AJ409" s="28">
        <f>ROWS($C$4:C409)</f>
        <v>406</v>
      </c>
      <c r="AK409" s="28" t="str">
        <f>IF($AJ$1=Table5[[#This Row],[Column3]],AJ409,"")</f>
        <v/>
      </c>
      <c r="AL409" s="28" t="str">
        <f>IFERROR(SMALL($AK$2:$AK$903,ROWS($AK$4:AK409)),"")</f>
        <v/>
      </c>
    </row>
    <row r="410" spans="1:38" s="28" customFormat="1" ht="14.25">
      <c r="A410" s="36">
        <v>11109748</v>
      </c>
      <c r="B410" s="30" t="s">
        <v>821</v>
      </c>
      <c r="C410" s="31">
        <v>5</v>
      </c>
      <c r="D410" s="29">
        <v>95</v>
      </c>
      <c r="E410" s="29">
        <v>70</v>
      </c>
      <c r="F410" s="29">
        <v>44</v>
      </c>
      <c r="G410" s="29">
        <v>58</v>
      </c>
      <c r="H410" s="27">
        <f t="shared" si="67"/>
        <v>267</v>
      </c>
      <c r="I410" s="52">
        <f t="shared" si="68"/>
        <v>66.75</v>
      </c>
      <c r="J410" s="29">
        <v>47</v>
      </c>
      <c r="K410" s="29">
        <v>55</v>
      </c>
      <c r="L410" s="29">
        <v>82</v>
      </c>
      <c r="M410" s="29">
        <v>89</v>
      </c>
      <c r="N410" s="27">
        <f t="shared" si="69"/>
        <v>273</v>
      </c>
      <c r="O410" s="27">
        <f t="shared" si="70"/>
        <v>68.25</v>
      </c>
      <c r="P410" s="29">
        <v>49</v>
      </c>
      <c r="Q410" s="29">
        <v>52</v>
      </c>
      <c r="R410" s="29">
        <v>94</v>
      </c>
      <c r="S410" s="29">
        <v>80</v>
      </c>
      <c r="T410" s="27">
        <f t="shared" si="71"/>
        <v>275</v>
      </c>
      <c r="U410" s="27">
        <f t="shared" si="72"/>
        <v>68.75</v>
      </c>
      <c r="V410" s="29">
        <v>92</v>
      </c>
      <c r="W410" s="29">
        <v>58</v>
      </c>
      <c r="X410" s="29">
        <v>59</v>
      </c>
      <c r="Y410" s="29">
        <v>74</v>
      </c>
      <c r="Z410" s="27">
        <f t="shared" si="73"/>
        <v>283</v>
      </c>
      <c r="AA410" s="27">
        <f t="shared" si="74"/>
        <v>70.75</v>
      </c>
      <c r="AB410" s="29">
        <v>39</v>
      </c>
      <c r="AC410" s="29">
        <v>79</v>
      </c>
      <c r="AD410" s="29">
        <v>86</v>
      </c>
      <c r="AE410" s="29">
        <v>77</v>
      </c>
      <c r="AF410" s="27">
        <f t="shared" si="75"/>
        <v>281</v>
      </c>
      <c r="AG410" s="39">
        <f t="shared" si="76"/>
        <v>70.25</v>
      </c>
      <c r="AH410" s="32"/>
      <c r="AI410" s="52">
        <f t="shared" si="66"/>
        <v>62.75</v>
      </c>
      <c r="AJ410" s="28">
        <f>ROWS($C$4:C410)</f>
        <v>407</v>
      </c>
      <c r="AK410" s="28" t="str">
        <f>IF($AJ$1=Table5[[#This Row],[Column3]],AJ410,"")</f>
        <v/>
      </c>
      <c r="AL410" s="28" t="str">
        <f>IFERROR(SMALL($AK$2:$AK$903,ROWS($AK$4:AK410)),"")</f>
        <v/>
      </c>
    </row>
    <row r="411" spans="1:38" s="28" customFormat="1" ht="14.25">
      <c r="A411" s="36">
        <v>11105137</v>
      </c>
      <c r="B411" s="30" t="s">
        <v>823</v>
      </c>
      <c r="C411" s="31">
        <v>5</v>
      </c>
      <c r="D411" s="29">
        <v>67</v>
      </c>
      <c r="E411" s="29">
        <v>74</v>
      </c>
      <c r="F411" s="29">
        <v>66</v>
      </c>
      <c r="G411" s="29">
        <v>52</v>
      </c>
      <c r="H411" s="27">
        <f t="shared" si="67"/>
        <v>259</v>
      </c>
      <c r="I411" s="52">
        <f t="shared" si="68"/>
        <v>64.75</v>
      </c>
      <c r="J411" s="29">
        <v>38</v>
      </c>
      <c r="K411" s="29">
        <v>62</v>
      </c>
      <c r="L411" s="29">
        <v>77</v>
      </c>
      <c r="M411" s="29">
        <v>85</v>
      </c>
      <c r="N411" s="27">
        <f t="shared" si="69"/>
        <v>262</v>
      </c>
      <c r="O411" s="27">
        <f t="shared" si="70"/>
        <v>65.5</v>
      </c>
      <c r="P411" s="29">
        <v>89</v>
      </c>
      <c r="Q411" s="29">
        <v>83</v>
      </c>
      <c r="R411" s="29">
        <v>72</v>
      </c>
      <c r="S411" s="29">
        <v>55</v>
      </c>
      <c r="T411" s="27">
        <f t="shared" si="71"/>
        <v>299</v>
      </c>
      <c r="U411" s="27">
        <f t="shared" si="72"/>
        <v>74.75</v>
      </c>
      <c r="V411" s="29">
        <v>76</v>
      </c>
      <c r="W411" s="29">
        <v>55</v>
      </c>
      <c r="X411" s="29">
        <v>67</v>
      </c>
      <c r="Y411" s="29">
        <v>62</v>
      </c>
      <c r="Z411" s="27">
        <f t="shared" si="73"/>
        <v>260</v>
      </c>
      <c r="AA411" s="27">
        <f t="shared" si="74"/>
        <v>65</v>
      </c>
      <c r="AB411" s="29">
        <v>55</v>
      </c>
      <c r="AC411" s="29">
        <v>36</v>
      </c>
      <c r="AD411" s="29">
        <v>35</v>
      </c>
      <c r="AE411" s="29">
        <v>49</v>
      </c>
      <c r="AF411" s="27">
        <f t="shared" si="75"/>
        <v>175</v>
      </c>
      <c r="AG411" s="39">
        <f t="shared" si="76"/>
        <v>43.75</v>
      </c>
      <c r="AH411" s="32"/>
      <c r="AI411" s="52">
        <f t="shared" si="66"/>
        <v>64.150000000000006</v>
      </c>
      <c r="AJ411" s="28">
        <f>ROWS($C$4:C411)</f>
        <v>408</v>
      </c>
      <c r="AK411" s="28" t="str">
        <f>IF($AJ$1=Table5[[#This Row],[Column3]],AJ411,"")</f>
        <v/>
      </c>
      <c r="AL411" s="28" t="str">
        <f>IFERROR(SMALL($AK$2:$AK$903,ROWS($AK$4:AK411)),"")</f>
        <v/>
      </c>
    </row>
    <row r="412" spans="1:38" s="28" customFormat="1" ht="14.25">
      <c r="A412" s="36">
        <v>11100480</v>
      </c>
      <c r="B412" s="30" t="s">
        <v>825</v>
      </c>
      <c r="C412" s="31">
        <v>5</v>
      </c>
      <c r="D412" s="29">
        <v>73</v>
      </c>
      <c r="E412" s="29">
        <v>56</v>
      </c>
      <c r="F412" s="29">
        <v>58</v>
      </c>
      <c r="G412" s="29">
        <v>36</v>
      </c>
      <c r="H412" s="27">
        <f t="shared" si="67"/>
        <v>223</v>
      </c>
      <c r="I412" s="52">
        <f t="shared" si="68"/>
        <v>55.75</v>
      </c>
      <c r="J412" s="29">
        <v>72</v>
      </c>
      <c r="K412" s="29">
        <v>39</v>
      </c>
      <c r="L412" s="29">
        <v>90</v>
      </c>
      <c r="M412" s="29">
        <v>64</v>
      </c>
      <c r="N412" s="27">
        <f t="shared" si="69"/>
        <v>265</v>
      </c>
      <c r="O412" s="27">
        <f t="shared" si="70"/>
        <v>66.25</v>
      </c>
      <c r="P412" s="29">
        <v>84</v>
      </c>
      <c r="Q412" s="29">
        <v>49</v>
      </c>
      <c r="R412" s="29">
        <v>48</v>
      </c>
      <c r="S412" s="29">
        <v>86</v>
      </c>
      <c r="T412" s="27">
        <f t="shared" si="71"/>
        <v>267</v>
      </c>
      <c r="U412" s="27">
        <f t="shared" si="72"/>
        <v>66.75</v>
      </c>
      <c r="V412" s="29">
        <v>47</v>
      </c>
      <c r="W412" s="29">
        <v>75</v>
      </c>
      <c r="X412" s="29">
        <v>77</v>
      </c>
      <c r="Y412" s="29">
        <v>79</v>
      </c>
      <c r="Z412" s="27">
        <f t="shared" si="73"/>
        <v>278</v>
      </c>
      <c r="AA412" s="27">
        <f t="shared" si="74"/>
        <v>69.5</v>
      </c>
      <c r="AB412" s="29">
        <v>94</v>
      </c>
      <c r="AC412" s="29">
        <v>49</v>
      </c>
      <c r="AD412" s="29">
        <v>61</v>
      </c>
      <c r="AE412" s="29">
        <v>46</v>
      </c>
      <c r="AF412" s="27">
        <f t="shared" si="75"/>
        <v>250</v>
      </c>
      <c r="AG412" s="39">
        <f t="shared" si="76"/>
        <v>62.5</v>
      </c>
      <c r="AH412" s="32"/>
      <c r="AI412" s="52">
        <f t="shared" si="66"/>
        <v>67.5</v>
      </c>
      <c r="AJ412" s="28">
        <f>ROWS($C$4:C412)</f>
        <v>409</v>
      </c>
      <c r="AK412" s="28" t="str">
        <f>IF($AJ$1=Table5[[#This Row],[Column3]],AJ412,"")</f>
        <v/>
      </c>
      <c r="AL412" s="28" t="str">
        <f>IFERROR(SMALL($AK$2:$AK$903,ROWS($AK$4:AK412)),"")</f>
        <v/>
      </c>
    </row>
    <row r="413" spans="1:38" s="28" customFormat="1" ht="14.25">
      <c r="A413" s="36">
        <v>11102624</v>
      </c>
      <c r="B413" s="30" t="s">
        <v>827</v>
      </c>
      <c r="C413" s="31">
        <v>5</v>
      </c>
      <c r="D413" s="29">
        <v>98</v>
      </c>
      <c r="E413" s="29">
        <v>60</v>
      </c>
      <c r="F413" s="29">
        <v>50</v>
      </c>
      <c r="G413" s="29">
        <v>86</v>
      </c>
      <c r="H413" s="27">
        <f t="shared" si="67"/>
        <v>294</v>
      </c>
      <c r="I413" s="52">
        <f t="shared" si="68"/>
        <v>73.5</v>
      </c>
      <c r="J413" s="29">
        <v>74</v>
      </c>
      <c r="K413" s="29">
        <v>58</v>
      </c>
      <c r="L413" s="29">
        <v>36</v>
      </c>
      <c r="M413" s="29">
        <v>53</v>
      </c>
      <c r="N413" s="27">
        <f t="shared" si="69"/>
        <v>221</v>
      </c>
      <c r="O413" s="27">
        <f t="shared" si="70"/>
        <v>55.25</v>
      </c>
      <c r="P413" s="29">
        <v>95</v>
      </c>
      <c r="Q413" s="29">
        <v>42</v>
      </c>
      <c r="R413" s="29">
        <v>93</v>
      </c>
      <c r="S413" s="29">
        <v>57</v>
      </c>
      <c r="T413" s="27">
        <f t="shared" si="71"/>
        <v>287</v>
      </c>
      <c r="U413" s="27">
        <f t="shared" si="72"/>
        <v>71.75</v>
      </c>
      <c r="V413" s="29">
        <v>60</v>
      </c>
      <c r="W413" s="29">
        <v>73</v>
      </c>
      <c r="X413" s="29">
        <v>66</v>
      </c>
      <c r="Y413" s="29">
        <v>95</v>
      </c>
      <c r="Z413" s="27">
        <f t="shared" si="73"/>
        <v>294</v>
      </c>
      <c r="AA413" s="27">
        <f t="shared" si="74"/>
        <v>73.5</v>
      </c>
      <c r="AB413" s="29">
        <v>66</v>
      </c>
      <c r="AC413" s="29">
        <v>43</v>
      </c>
      <c r="AD413" s="29">
        <v>71</v>
      </c>
      <c r="AE413" s="29">
        <v>74</v>
      </c>
      <c r="AF413" s="27">
        <f t="shared" si="75"/>
        <v>254</v>
      </c>
      <c r="AG413" s="39">
        <f t="shared" si="76"/>
        <v>63.5</v>
      </c>
      <c r="AH413" s="32"/>
      <c r="AI413" s="52">
        <f t="shared" si="66"/>
        <v>65.150000000000006</v>
      </c>
      <c r="AJ413" s="28">
        <f>ROWS($C$4:C413)</f>
        <v>410</v>
      </c>
      <c r="AK413" s="28" t="str">
        <f>IF($AJ$1=Table5[[#This Row],[Column3]],AJ413,"")</f>
        <v/>
      </c>
      <c r="AL413" s="28" t="str">
        <f>IFERROR(SMALL($AK$2:$AK$903,ROWS($AK$4:AK413)),"")</f>
        <v/>
      </c>
    </row>
    <row r="414" spans="1:38" s="28" customFormat="1" ht="28.5">
      <c r="A414" s="36">
        <v>11105681</v>
      </c>
      <c r="B414" s="30" t="s">
        <v>829</v>
      </c>
      <c r="C414" s="31">
        <v>5</v>
      </c>
      <c r="D414" s="29">
        <v>57</v>
      </c>
      <c r="E414" s="29">
        <v>53</v>
      </c>
      <c r="F414" s="29">
        <v>53</v>
      </c>
      <c r="G414" s="29">
        <v>71</v>
      </c>
      <c r="H414" s="27">
        <f t="shared" si="67"/>
        <v>234</v>
      </c>
      <c r="I414" s="52">
        <f t="shared" si="68"/>
        <v>58.5</v>
      </c>
      <c r="J414" s="29">
        <v>51</v>
      </c>
      <c r="K414" s="29">
        <v>97</v>
      </c>
      <c r="L414" s="29">
        <v>67</v>
      </c>
      <c r="M414" s="29">
        <v>35</v>
      </c>
      <c r="N414" s="27">
        <f t="shared" si="69"/>
        <v>250</v>
      </c>
      <c r="O414" s="27">
        <f t="shared" si="70"/>
        <v>62.5</v>
      </c>
      <c r="P414" s="29">
        <v>89</v>
      </c>
      <c r="Q414" s="29">
        <v>73</v>
      </c>
      <c r="R414" s="29">
        <v>85</v>
      </c>
      <c r="S414" s="29">
        <v>74</v>
      </c>
      <c r="T414" s="27">
        <f t="shared" si="71"/>
        <v>321</v>
      </c>
      <c r="U414" s="27">
        <f t="shared" si="72"/>
        <v>80.25</v>
      </c>
      <c r="V414" s="29">
        <v>69</v>
      </c>
      <c r="W414" s="29">
        <v>84</v>
      </c>
      <c r="X414" s="29">
        <v>66</v>
      </c>
      <c r="Y414" s="29">
        <v>48</v>
      </c>
      <c r="Z414" s="27">
        <f t="shared" si="73"/>
        <v>267</v>
      </c>
      <c r="AA414" s="27">
        <f t="shared" si="74"/>
        <v>66.75</v>
      </c>
      <c r="AB414" s="29">
        <v>38</v>
      </c>
      <c r="AC414" s="29">
        <v>60</v>
      </c>
      <c r="AD414" s="29">
        <v>97</v>
      </c>
      <c r="AE414" s="29">
        <v>36</v>
      </c>
      <c r="AF414" s="27">
        <f t="shared" si="75"/>
        <v>231</v>
      </c>
      <c r="AG414" s="39">
        <f t="shared" si="76"/>
        <v>57.75</v>
      </c>
      <c r="AH414" s="32"/>
      <c r="AI414" s="52">
        <f t="shared" si="66"/>
        <v>66.95</v>
      </c>
      <c r="AJ414" s="28">
        <f>ROWS($C$4:C414)</f>
        <v>411</v>
      </c>
      <c r="AK414" s="28" t="str">
        <f>IF($AJ$1=Table5[[#This Row],[Column3]],AJ414,"")</f>
        <v/>
      </c>
      <c r="AL414" s="28" t="str">
        <f>IFERROR(SMALL($AK$2:$AK$903,ROWS($AK$4:AK414)),"")</f>
        <v/>
      </c>
    </row>
    <row r="415" spans="1:38" s="28" customFormat="1" ht="28.5">
      <c r="A415" s="36">
        <v>11106227</v>
      </c>
      <c r="B415" s="30" t="s">
        <v>831</v>
      </c>
      <c r="C415" s="31">
        <v>5</v>
      </c>
      <c r="D415" s="29">
        <v>59</v>
      </c>
      <c r="E415" s="29">
        <v>55</v>
      </c>
      <c r="F415" s="29">
        <v>99</v>
      </c>
      <c r="G415" s="29">
        <v>59</v>
      </c>
      <c r="H415" s="27">
        <f t="shared" si="67"/>
        <v>272</v>
      </c>
      <c r="I415" s="52">
        <f t="shared" si="68"/>
        <v>68</v>
      </c>
      <c r="J415" s="29">
        <v>99</v>
      </c>
      <c r="K415" s="29">
        <v>56</v>
      </c>
      <c r="L415" s="29">
        <v>57</v>
      </c>
      <c r="M415" s="29">
        <v>59</v>
      </c>
      <c r="N415" s="27">
        <f t="shared" si="69"/>
        <v>271</v>
      </c>
      <c r="O415" s="27">
        <f t="shared" si="70"/>
        <v>67.75</v>
      </c>
      <c r="P415" s="29">
        <v>58</v>
      </c>
      <c r="Q415" s="29">
        <v>71</v>
      </c>
      <c r="R415" s="29">
        <v>53</v>
      </c>
      <c r="S415" s="29">
        <v>44</v>
      </c>
      <c r="T415" s="27">
        <f t="shared" si="71"/>
        <v>226</v>
      </c>
      <c r="U415" s="27">
        <f t="shared" si="72"/>
        <v>56.5</v>
      </c>
      <c r="V415" s="29">
        <v>60</v>
      </c>
      <c r="W415" s="29">
        <v>41</v>
      </c>
      <c r="X415" s="29">
        <v>80</v>
      </c>
      <c r="Y415" s="29">
        <v>83</v>
      </c>
      <c r="Z415" s="27">
        <f t="shared" si="73"/>
        <v>264</v>
      </c>
      <c r="AA415" s="27">
        <f t="shared" si="74"/>
        <v>66</v>
      </c>
      <c r="AB415" s="29">
        <v>88</v>
      </c>
      <c r="AC415" s="29">
        <v>93</v>
      </c>
      <c r="AD415" s="29">
        <v>36</v>
      </c>
      <c r="AE415" s="29">
        <v>89</v>
      </c>
      <c r="AF415" s="27">
        <f t="shared" si="75"/>
        <v>306</v>
      </c>
      <c r="AG415" s="39">
        <f t="shared" si="76"/>
        <v>76.5</v>
      </c>
      <c r="AH415" s="32"/>
      <c r="AI415" s="52">
        <f t="shared" si="66"/>
        <v>75.05</v>
      </c>
      <c r="AJ415" s="28">
        <f>ROWS($C$4:C415)</f>
        <v>412</v>
      </c>
      <c r="AK415" s="28" t="str">
        <f>IF($AJ$1=Table5[[#This Row],[Column3]],AJ415,"")</f>
        <v/>
      </c>
      <c r="AL415" s="28" t="str">
        <f>IFERROR(SMALL($AK$2:$AK$903,ROWS($AK$4:AK415)),"")</f>
        <v/>
      </c>
    </row>
    <row r="416" spans="1:38" s="28" customFormat="1" ht="14.25">
      <c r="A416" s="36">
        <v>11103440</v>
      </c>
      <c r="B416" s="30" t="s">
        <v>833</v>
      </c>
      <c r="C416" s="31">
        <v>5</v>
      </c>
      <c r="D416" s="29">
        <v>99</v>
      </c>
      <c r="E416" s="29">
        <v>88</v>
      </c>
      <c r="F416" s="29">
        <v>57</v>
      </c>
      <c r="G416" s="29">
        <v>94</v>
      </c>
      <c r="H416" s="27">
        <f t="shared" si="67"/>
        <v>338</v>
      </c>
      <c r="I416" s="52">
        <f t="shared" si="68"/>
        <v>84.5</v>
      </c>
      <c r="J416" s="29">
        <v>94</v>
      </c>
      <c r="K416" s="29">
        <v>85</v>
      </c>
      <c r="L416" s="29">
        <v>38</v>
      </c>
      <c r="M416" s="29">
        <v>56</v>
      </c>
      <c r="N416" s="27">
        <f t="shared" si="69"/>
        <v>273</v>
      </c>
      <c r="O416" s="27">
        <f t="shared" si="70"/>
        <v>68.25</v>
      </c>
      <c r="P416" s="29">
        <v>88</v>
      </c>
      <c r="Q416" s="29">
        <v>39</v>
      </c>
      <c r="R416" s="29">
        <v>90</v>
      </c>
      <c r="S416" s="29">
        <v>85</v>
      </c>
      <c r="T416" s="27">
        <f t="shared" si="71"/>
        <v>302</v>
      </c>
      <c r="U416" s="27">
        <f t="shared" si="72"/>
        <v>75.5</v>
      </c>
      <c r="V416" s="29">
        <v>63</v>
      </c>
      <c r="W416" s="29">
        <v>55</v>
      </c>
      <c r="X416" s="29">
        <v>64</v>
      </c>
      <c r="Y416" s="29">
        <v>45</v>
      </c>
      <c r="Z416" s="27">
        <f t="shared" si="73"/>
        <v>227</v>
      </c>
      <c r="AA416" s="27">
        <f t="shared" si="74"/>
        <v>56.75</v>
      </c>
      <c r="AB416" s="29">
        <v>80</v>
      </c>
      <c r="AC416" s="29">
        <v>97</v>
      </c>
      <c r="AD416" s="29">
        <v>94</v>
      </c>
      <c r="AE416" s="29">
        <v>90</v>
      </c>
      <c r="AF416" s="27">
        <f t="shared" si="75"/>
        <v>361</v>
      </c>
      <c r="AG416" s="39">
        <f t="shared" si="76"/>
        <v>90.25</v>
      </c>
      <c r="AH416" s="32"/>
      <c r="AI416" s="52">
        <f t="shared" si="66"/>
        <v>65.75</v>
      </c>
      <c r="AJ416" s="28">
        <f>ROWS($C$4:C416)</f>
        <v>413</v>
      </c>
      <c r="AK416" s="28" t="str">
        <f>IF($AJ$1=Table5[[#This Row],[Column3]],AJ416,"")</f>
        <v/>
      </c>
      <c r="AL416" s="28" t="str">
        <f>IFERROR(SMALL($AK$2:$AK$903,ROWS($AK$4:AK416)),"")</f>
        <v/>
      </c>
    </row>
    <row r="417" spans="1:38" s="28" customFormat="1" ht="14.25">
      <c r="A417" s="36">
        <v>11100194</v>
      </c>
      <c r="B417" s="30" t="s">
        <v>835</v>
      </c>
      <c r="C417" s="31">
        <v>5</v>
      </c>
      <c r="D417" s="29">
        <v>46</v>
      </c>
      <c r="E417" s="29">
        <v>36</v>
      </c>
      <c r="F417" s="29">
        <v>81</v>
      </c>
      <c r="G417" s="29">
        <v>57</v>
      </c>
      <c r="H417" s="27">
        <f t="shared" si="67"/>
        <v>220</v>
      </c>
      <c r="I417" s="52">
        <f t="shared" si="68"/>
        <v>55</v>
      </c>
      <c r="J417" s="29">
        <v>65</v>
      </c>
      <c r="K417" s="29">
        <v>80</v>
      </c>
      <c r="L417" s="29">
        <v>80</v>
      </c>
      <c r="M417" s="29">
        <v>86</v>
      </c>
      <c r="N417" s="27">
        <f t="shared" si="69"/>
        <v>311</v>
      </c>
      <c r="O417" s="27">
        <f t="shared" si="70"/>
        <v>77.75</v>
      </c>
      <c r="P417" s="29">
        <v>59</v>
      </c>
      <c r="Q417" s="29">
        <v>83</v>
      </c>
      <c r="R417" s="29">
        <v>80</v>
      </c>
      <c r="S417" s="29">
        <v>79</v>
      </c>
      <c r="T417" s="27">
        <f t="shared" si="71"/>
        <v>301</v>
      </c>
      <c r="U417" s="27">
        <f t="shared" si="72"/>
        <v>75.25</v>
      </c>
      <c r="V417" s="29">
        <v>43</v>
      </c>
      <c r="W417" s="29">
        <v>56</v>
      </c>
      <c r="X417" s="29">
        <v>93</v>
      </c>
      <c r="Y417" s="29">
        <v>72</v>
      </c>
      <c r="Z417" s="27">
        <f t="shared" si="73"/>
        <v>264</v>
      </c>
      <c r="AA417" s="27">
        <f t="shared" si="74"/>
        <v>66</v>
      </c>
      <c r="AB417" s="29">
        <v>53</v>
      </c>
      <c r="AC417" s="29">
        <v>38</v>
      </c>
      <c r="AD417" s="29">
        <v>55</v>
      </c>
      <c r="AE417" s="29">
        <v>73</v>
      </c>
      <c r="AF417" s="27">
        <f t="shared" si="75"/>
        <v>219</v>
      </c>
      <c r="AG417" s="39">
        <f t="shared" si="76"/>
        <v>54.75</v>
      </c>
      <c r="AH417" s="32"/>
      <c r="AI417" s="52">
        <f t="shared" si="66"/>
        <v>69.349999999999994</v>
      </c>
      <c r="AJ417" s="28">
        <f>ROWS($C$4:C417)</f>
        <v>414</v>
      </c>
      <c r="AK417" s="28" t="str">
        <f>IF($AJ$1=Table5[[#This Row],[Column3]],AJ417,"")</f>
        <v/>
      </c>
      <c r="AL417" s="28" t="str">
        <f>IFERROR(SMALL($AK$2:$AK$903,ROWS($AK$4:AK417)),"")</f>
        <v/>
      </c>
    </row>
    <row r="418" spans="1:38" s="28" customFormat="1" ht="14.25">
      <c r="A418" s="36">
        <v>11108630</v>
      </c>
      <c r="B418" s="30" t="s">
        <v>837</v>
      </c>
      <c r="C418" s="31">
        <v>5</v>
      </c>
      <c r="D418" s="29">
        <v>69</v>
      </c>
      <c r="E418" s="29">
        <v>82</v>
      </c>
      <c r="F418" s="29">
        <v>74</v>
      </c>
      <c r="G418" s="29">
        <v>95</v>
      </c>
      <c r="H418" s="27">
        <f t="shared" si="67"/>
        <v>320</v>
      </c>
      <c r="I418" s="52">
        <f t="shared" si="68"/>
        <v>80</v>
      </c>
      <c r="J418" s="29">
        <v>73</v>
      </c>
      <c r="K418" s="29">
        <v>40</v>
      </c>
      <c r="L418" s="29">
        <v>91</v>
      </c>
      <c r="M418" s="29">
        <v>93</v>
      </c>
      <c r="N418" s="27">
        <f t="shared" si="69"/>
        <v>297</v>
      </c>
      <c r="O418" s="27">
        <f t="shared" si="70"/>
        <v>74.25</v>
      </c>
      <c r="P418" s="29">
        <v>37</v>
      </c>
      <c r="Q418" s="29">
        <v>52</v>
      </c>
      <c r="R418" s="29">
        <v>69</v>
      </c>
      <c r="S418" s="29">
        <v>78</v>
      </c>
      <c r="T418" s="27">
        <f t="shared" si="71"/>
        <v>236</v>
      </c>
      <c r="U418" s="27">
        <f t="shared" si="72"/>
        <v>59</v>
      </c>
      <c r="V418" s="29">
        <v>69</v>
      </c>
      <c r="W418" s="29">
        <v>48</v>
      </c>
      <c r="X418" s="29">
        <v>65</v>
      </c>
      <c r="Y418" s="29">
        <v>59</v>
      </c>
      <c r="Z418" s="27">
        <f t="shared" si="73"/>
        <v>241</v>
      </c>
      <c r="AA418" s="27">
        <f t="shared" si="74"/>
        <v>60.25</v>
      </c>
      <c r="AB418" s="29">
        <v>59</v>
      </c>
      <c r="AC418" s="29">
        <v>44</v>
      </c>
      <c r="AD418" s="29">
        <v>91</v>
      </c>
      <c r="AE418" s="29">
        <v>99</v>
      </c>
      <c r="AF418" s="27">
        <f t="shared" si="75"/>
        <v>293</v>
      </c>
      <c r="AG418" s="39">
        <f t="shared" si="76"/>
        <v>73.25</v>
      </c>
      <c r="AH418" s="32"/>
      <c r="AI418" s="52">
        <f t="shared" si="66"/>
        <v>66.849999999999994</v>
      </c>
      <c r="AJ418" s="28">
        <f>ROWS($C$4:C418)</f>
        <v>415</v>
      </c>
      <c r="AK418" s="28" t="str">
        <f>IF($AJ$1=Table5[[#This Row],[Column3]],AJ418,"")</f>
        <v/>
      </c>
      <c r="AL418" s="28" t="str">
        <f>IFERROR(SMALL($AK$2:$AK$903,ROWS($AK$4:AK418)),"")</f>
        <v/>
      </c>
    </row>
    <row r="419" spans="1:38" s="28" customFormat="1" ht="14.25">
      <c r="A419" s="36">
        <v>11102255</v>
      </c>
      <c r="B419" s="30" t="s">
        <v>839</v>
      </c>
      <c r="C419" s="31">
        <v>5</v>
      </c>
      <c r="D419" s="29">
        <v>72</v>
      </c>
      <c r="E419" s="29">
        <v>91</v>
      </c>
      <c r="F419" s="29">
        <v>66</v>
      </c>
      <c r="G419" s="29">
        <v>61</v>
      </c>
      <c r="H419" s="27">
        <f t="shared" si="67"/>
        <v>290</v>
      </c>
      <c r="I419" s="52">
        <f t="shared" si="68"/>
        <v>72.5</v>
      </c>
      <c r="J419" s="29">
        <v>98</v>
      </c>
      <c r="K419" s="29">
        <v>51</v>
      </c>
      <c r="L419" s="29">
        <v>36</v>
      </c>
      <c r="M419" s="29">
        <v>98</v>
      </c>
      <c r="N419" s="27">
        <f t="shared" si="69"/>
        <v>283</v>
      </c>
      <c r="O419" s="27">
        <f t="shared" si="70"/>
        <v>70.75</v>
      </c>
      <c r="P419" s="29">
        <v>94</v>
      </c>
      <c r="Q419" s="29">
        <v>61</v>
      </c>
      <c r="R419" s="29">
        <v>89</v>
      </c>
      <c r="S419" s="29">
        <v>69</v>
      </c>
      <c r="T419" s="27">
        <f t="shared" si="71"/>
        <v>313</v>
      </c>
      <c r="U419" s="27">
        <f t="shared" si="72"/>
        <v>78.25</v>
      </c>
      <c r="V419" s="29">
        <v>64</v>
      </c>
      <c r="W419" s="29">
        <v>50</v>
      </c>
      <c r="X419" s="29">
        <v>50</v>
      </c>
      <c r="Y419" s="29">
        <v>35</v>
      </c>
      <c r="Z419" s="27">
        <f t="shared" si="73"/>
        <v>199</v>
      </c>
      <c r="AA419" s="27">
        <f t="shared" si="74"/>
        <v>49.75</v>
      </c>
      <c r="AB419" s="29">
        <v>59</v>
      </c>
      <c r="AC419" s="29">
        <v>38</v>
      </c>
      <c r="AD419" s="29">
        <v>67</v>
      </c>
      <c r="AE419" s="29">
        <v>88</v>
      </c>
      <c r="AF419" s="27">
        <f t="shared" si="75"/>
        <v>252</v>
      </c>
      <c r="AG419" s="39">
        <f t="shared" si="76"/>
        <v>63</v>
      </c>
      <c r="AH419" s="32"/>
      <c r="AI419" s="52">
        <f t="shared" si="66"/>
        <v>62.55</v>
      </c>
      <c r="AJ419" s="28">
        <f>ROWS($C$4:C419)</f>
        <v>416</v>
      </c>
      <c r="AK419" s="28" t="str">
        <f>IF($AJ$1=Table5[[#This Row],[Column3]],AJ419,"")</f>
        <v/>
      </c>
      <c r="AL419" s="28" t="str">
        <f>IFERROR(SMALL($AK$2:$AK$903,ROWS($AK$4:AK419)),"")</f>
        <v/>
      </c>
    </row>
    <row r="420" spans="1:38" s="28" customFormat="1" ht="14.25">
      <c r="A420" s="36">
        <v>11103455</v>
      </c>
      <c r="B420" s="30" t="s">
        <v>841</v>
      </c>
      <c r="C420" s="31">
        <v>5</v>
      </c>
      <c r="D420" s="29">
        <v>47</v>
      </c>
      <c r="E420" s="29">
        <v>92</v>
      </c>
      <c r="F420" s="29">
        <v>51</v>
      </c>
      <c r="G420" s="29">
        <v>86</v>
      </c>
      <c r="H420" s="27">
        <f t="shared" si="67"/>
        <v>276</v>
      </c>
      <c r="I420" s="52">
        <f t="shared" si="68"/>
        <v>69</v>
      </c>
      <c r="J420" s="29">
        <v>99</v>
      </c>
      <c r="K420" s="29">
        <v>37</v>
      </c>
      <c r="L420" s="29">
        <v>37</v>
      </c>
      <c r="M420" s="29">
        <v>46</v>
      </c>
      <c r="N420" s="27">
        <f t="shared" si="69"/>
        <v>219</v>
      </c>
      <c r="O420" s="27">
        <f t="shared" si="70"/>
        <v>54.75</v>
      </c>
      <c r="P420" s="29">
        <v>99</v>
      </c>
      <c r="Q420" s="29">
        <v>56</v>
      </c>
      <c r="R420" s="29">
        <v>87</v>
      </c>
      <c r="S420" s="29">
        <v>60</v>
      </c>
      <c r="T420" s="27">
        <f t="shared" si="71"/>
        <v>302</v>
      </c>
      <c r="U420" s="27">
        <f t="shared" si="72"/>
        <v>75.5</v>
      </c>
      <c r="V420" s="29">
        <v>52</v>
      </c>
      <c r="W420" s="29">
        <v>37</v>
      </c>
      <c r="X420" s="29">
        <v>41</v>
      </c>
      <c r="Y420" s="29">
        <v>84</v>
      </c>
      <c r="Z420" s="27">
        <f t="shared" si="73"/>
        <v>214</v>
      </c>
      <c r="AA420" s="27">
        <f t="shared" si="74"/>
        <v>53.5</v>
      </c>
      <c r="AB420" s="29">
        <v>71</v>
      </c>
      <c r="AC420" s="29">
        <v>52</v>
      </c>
      <c r="AD420" s="29">
        <v>56</v>
      </c>
      <c r="AE420" s="29">
        <v>61</v>
      </c>
      <c r="AF420" s="27">
        <f t="shared" si="75"/>
        <v>240</v>
      </c>
      <c r="AG420" s="39">
        <f t="shared" si="76"/>
        <v>60</v>
      </c>
      <c r="AH420" s="32"/>
      <c r="AI420" s="52">
        <f t="shared" si="66"/>
        <v>68.849999999999994</v>
      </c>
      <c r="AJ420" s="28">
        <f>ROWS($C$4:C420)</f>
        <v>417</v>
      </c>
      <c r="AK420" s="28" t="str">
        <f>IF($AJ$1=Table5[[#This Row],[Column3]],AJ420,"")</f>
        <v/>
      </c>
      <c r="AL420" s="28" t="str">
        <f>IFERROR(SMALL($AK$2:$AK$903,ROWS($AK$4:AK420)),"")</f>
        <v/>
      </c>
    </row>
    <row r="421" spans="1:38" s="28" customFormat="1" ht="14.25">
      <c r="A421" s="36">
        <v>11106125</v>
      </c>
      <c r="B421" s="30" t="s">
        <v>843</v>
      </c>
      <c r="C421" s="31">
        <v>5</v>
      </c>
      <c r="D421" s="29">
        <v>95</v>
      </c>
      <c r="E421" s="29">
        <v>91</v>
      </c>
      <c r="F421" s="29">
        <v>85</v>
      </c>
      <c r="G421" s="29">
        <v>38</v>
      </c>
      <c r="H421" s="27">
        <f t="shared" si="67"/>
        <v>309</v>
      </c>
      <c r="I421" s="52">
        <f t="shared" si="68"/>
        <v>77.25</v>
      </c>
      <c r="J421" s="29">
        <v>88</v>
      </c>
      <c r="K421" s="29">
        <v>86</v>
      </c>
      <c r="L421" s="29">
        <v>58</v>
      </c>
      <c r="M421" s="29">
        <v>57</v>
      </c>
      <c r="N421" s="27">
        <f t="shared" si="69"/>
        <v>289</v>
      </c>
      <c r="O421" s="27">
        <f t="shared" si="70"/>
        <v>72.25</v>
      </c>
      <c r="P421" s="29">
        <v>83</v>
      </c>
      <c r="Q421" s="29">
        <v>71</v>
      </c>
      <c r="R421" s="29">
        <v>98</v>
      </c>
      <c r="S421" s="29">
        <v>96</v>
      </c>
      <c r="T421" s="27">
        <f t="shared" si="71"/>
        <v>348</v>
      </c>
      <c r="U421" s="27">
        <f t="shared" si="72"/>
        <v>87</v>
      </c>
      <c r="V421" s="29">
        <v>49</v>
      </c>
      <c r="W421" s="29">
        <v>39</v>
      </c>
      <c r="X421" s="29">
        <v>70</v>
      </c>
      <c r="Y421" s="29">
        <v>49</v>
      </c>
      <c r="Z421" s="27">
        <f t="shared" si="73"/>
        <v>207</v>
      </c>
      <c r="AA421" s="27">
        <f t="shared" si="74"/>
        <v>51.75</v>
      </c>
      <c r="AB421" s="29">
        <v>53</v>
      </c>
      <c r="AC421" s="29">
        <v>66</v>
      </c>
      <c r="AD421" s="29">
        <v>55</v>
      </c>
      <c r="AE421" s="29">
        <v>50</v>
      </c>
      <c r="AF421" s="27">
        <f t="shared" si="75"/>
        <v>224</v>
      </c>
      <c r="AG421" s="39">
        <f t="shared" si="76"/>
        <v>56</v>
      </c>
      <c r="AH421" s="32"/>
      <c r="AI421" s="52">
        <f t="shared" si="66"/>
        <v>66.45</v>
      </c>
      <c r="AJ421" s="28">
        <f>ROWS($C$4:C421)</f>
        <v>418</v>
      </c>
      <c r="AK421" s="28" t="str">
        <f>IF($AJ$1=Table5[[#This Row],[Column3]],AJ421,"")</f>
        <v/>
      </c>
      <c r="AL421" s="28" t="str">
        <f>IFERROR(SMALL($AK$2:$AK$903,ROWS($AK$4:AK421)),"")</f>
        <v/>
      </c>
    </row>
    <row r="422" spans="1:38" s="28" customFormat="1" ht="14.25">
      <c r="A422" s="36">
        <v>11103603</v>
      </c>
      <c r="B422" s="30" t="s">
        <v>845</v>
      </c>
      <c r="C422" s="31">
        <v>5</v>
      </c>
      <c r="D422" s="29">
        <v>60</v>
      </c>
      <c r="E422" s="29">
        <v>69</v>
      </c>
      <c r="F422" s="29">
        <v>57</v>
      </c>
      <c r="G422" s="29">
        <v>58</v>
      </c>
      <c r="H422" s="27">
        <f t="shared" si="67"/>
        <v>244</v>
      </c>
      <c r="I422" s="52">
        <f t="shared" si="68"/>
        <v>61</v>
      </c>
      <c r="J422" s="29">
        <v>69</v>
      </c>
      <c r="K422" s="29">
        <v>92</v>
      </c>
      <c r="L422" s="29">
        <v>84</v>
      </c>
      <c r="M422" s="29">
        <v>67</v>
      </c>
      <c r="N422" s="27">
        <f t="shared" si="69"/>
        <v>312</v>
      </c>
      <c r="O422" s="27">
        <f t="shared" si="70"/>
        <v>78</v>
      </c>
      <c r="P422" s="29">
        <v>98</v>
      </c>
      <c r="Q422" s="29">
        <v>41</v>
      </c>
      <c r="R422" s="29">
        <v>89</v>
      </c>
      <c r="S422" s="29">
        <v>37</v>
      </c>
      <c r="T422" s="27">
        <f t="shared" si="71"/>
        <v>265</v>
      </c>
      <c r="U422" s="27">
        <f t="shared" si="72"/>
        <v>66.25</v>
      </c>
      <c r="V422" s="29">
        <v>73</v>
      </c>
      <c r="W422" s="29">
        <v>39</v>
      </c>
      <c r="X422" s="29">
        <v>92</v>
      </c>
      <c r="Y422" s="29">
        <v>53</v>
      </c>
      <c r="Z422" s="27">
        <f t="shared" si="73"/>
        <v>257</v>
      </c>
      <c r="AA422" s="27">
        <f t="shared" si="74"/>
        <v>64.25</v>
      </c>
      <c r="AB422" s="29">
        <v>57</v>
      </c>
      <c r="AC422" s="29">
        <v>44</v>
      </c>
      <c r="AD422" s="29">
        <v>74</v>
      </c>
      <c r="AE422" s="29">
        <v>76</v>
      </c>
      <c r="AF422" s="27">
        <f t="shared" si="75"/>
        <v>251</v>
      </c>
      <c r="AG422" s="39">
        <f t="shared" si="76"/>
        <v>62.75</v>
      </c>
      <c r="AH422" s="32"/>
      <c r="AI422" s="52">
        <f t="shared" si="66"/>
        <v>71.650000000000006</v>
      </c>
      <c r="AJ422" s="28">
        <f>ROWS($C$4:C422)</f>
        <v>419</v>
      </c>
      <c r="AK422" s="28" t="str">
        <f>IF($AJ$1=Table5[[#This Row],[Column3]],AJ422,"")</f>
        <v/>
      </c>
      <c r="AL422" s="28" t="str">
        <f>IFERROR(SMALL($AK$2:$AK$903,ROWS($AK$4:AK422)),"")</f>
        <v/>
      </c>
    </row>
    <row r="423" spans="1:38" s="28" customFormat="1" ht="14.25">
      <c r="A423" s="36">
        <v>11103086</v>
      </c>
      <c r="B423" s="30" t="s">
        <v>847</v>
      </c>
      <c r="C423" s="31">
        <v>5</v>
      </c>
      <c r="D423" s="29">
        <v>39</v>
      </c>
      <c r="E423" s="29">
        <v>58</v>
      </c>
      <c r="F423" s="29">
        <v>79</v>
      </c>
      <c r="G423" s="29">
        <v>89</v>
      </c>
      <c r="H423" s="27">
        <f t="shared" si="67"/>
        <v>265</v>
      </c>
      <c r="I423" s="52">
        <f t="shared" si="68"/>
        <v>66.25</v>
      </c>
      <c r="J423" s="29">
        <v>49</v>
      </c>
      <c r="K423" s="29">
        <v>86</v>
      </c>
      <c r="L423" s="29">
        <v>84</v>
      </c>
      <c r="M423" s="29">
        <v>82</v>
      </c>
      <c r="N423" s="27">
        <f t="shared" si="69"/>
        <v>301</v>
      </c>
      <c r="O423" s="27">
        <f t="shared" si="70"/>
        <v>75.25</v>
      </c>
      <c r="P423" s="29">
        <v>80</v>
      </c>
      <c r="Q423" s="29">
        <v>47</v>
      </c>
      <c r="R423" s="29">
        <v>74</v>
      </c>
      <c r="S423" s="29">
        <v>90</v>
      </c>
      <c r="T423" s="27">
        <f t="shared" si="71"/>
        <v>291</v>
      </c>
      <c r="U423" s="27">
        <f t="shared" si="72"/>
        <v>72.75</v>
      </c>
      <c r="V423" s="29">
        <v>95</v>
      </c>
      <c r="W423" s="29">
        <v>92</v>
      </c>
      <c r="X423" s="29">
        <v>41</v>
      </c>
      <c r="Y423" s="29">
        <v>62</v>
      </c>
      <c r="Z423" s="27">
        <f t="shared" si="73"/>
        <v>290</v>
      </c>
      <c r="AA423" s="27">
        <f t="shared" si="74"/>
        <v>72.5</v>
      </c>
      <c r="AB423" s="29">
        <v>76</v>
      </c>
      <c r="AC423" s="29">
        <v>67</v>
      </c>
      <c r="AD423" s="29">
        <v>96</v>
      </c>
      <c r="AE423" s="29">
        <v>47</v>
      </c>
      <c r="AF423" s="27">
        <f t="shared" si="75"/>
        <v>286</v>
      </c>
      <c r="AG423" s="39">
        <f t="shared" si="76"/>
        <v>71.5</v>
      </c>
      <c r="AH423" s="32"/>
      <c r="AI423" s="52">
        <f t="shared" si="66"/>
        <v>67.8</v>
      </c>
      <c r="AJ423" s="28">
        <f>ROWS($C$4:C423)</f>
        <v>420</v>
      </c>
      <c r="AK423" s="28" t="str">
        <f>IF($AJ$1=Table5[[#This Row],[Column3]],AJ423,"")</f>
        <v/>
      </c>
      <c r="AL423" s="28" t="str">
        <f>IFERROR(SMALL($AK$2:$AK$903,ROWS($AK$4:AK423)),"")</f>
        <v/>
      </c>
    </row>
    <row r="424" spans="1:38" s="28" customFormat="1" ht="14.25">
      <c r="A424" s="36">
        <v>11109362</v>
      </c>
      <c r="B424" s="30" t="s">
        <v>849</v>
      </c>
      <c r="C424" s="31">
        <v>5</v>
      </c>
      <c r="D424" s="29">
        <v>48</v>
      </c>
      <c r="E424" s="29">
        <v>55</v>
      </c>
      <c r="F424" s="29">
        <v>62</v>
      </c>
      <c r="G424" s="29">
        <v>43</v>
      </c>
      <c r="H424" s="27">
        <f t="shared" si="67"/>
        <v>208</v>
      </c>
      <c r="I424" s="52">
        <f t="shared" si="68"/>
        <v>52</v>
      </c>
      <c r="J424" s="29">
        <v>83</v>
      </c>
      <c r="K424" s="29">
        <v>40</v>
      </c>
      <c r="L424" s="29">
        <v>96</v>
      </c>
      <c r="M424" s="29">
        <v>96</v>
      </c>
      <c r="N424" s="27">
        <f t="shared" si="69"/>
        <v>315</v>
      </c>
      <c r="O424" s="27">
        <f t="shared" si="70"/>
        <v>78.75</v>
      </c>
      <c r="P424" s="29">
        <v>69</v>
      </c>
      <c r="Q424" s="29">
        <v>43</v>
      </c>
      <c r="R424" s="29">
        <v>57</v>
      </c>
      <c r="S424" s="29">
        <v>35</v>
      </c>
      <c r="T424" s="27">
        <f t="shared" si="71"/>
        <v>204</v>
      </c>
      <c r="U424" s="27">
        <f t="shared" si="72"/>
        <v>51</v>
      </c>
      <c r="V424" s="29">
        <v>99</v>
      </c>
      <c r="W424" s="29">
        <v>95</v>
      </c>
      <c r="X424" s="29">
        <v>53</v>
      </c>
      <c r="Y424" s="29">
        <v>64</v>
      </c>
      <c r="Z424" s="27">
        <f t="shared" si="73"/>
        <v>311</v>
      </c>
      <c r="AA424" s="27">
        <f t="shared" si="74"/>
        <v>77.75</v>
      </c>
      <c r="AB424" s="29">
        <v>90</v>
      </c>
      <c r="AC424" s="29">
        <v>62</v>
      </c>
      <c r="AD424" s="29">
        <v>91</v>
      </c>
      <c r="AE424" s="29">
        <v>75</v>
      </c>
      <c r="AF424" s="27">
        <f t="shared" si="75"/>
        <v>318</v>
      </c>
      <c r="AG424" s="39">
        <f t="shared" si="76"/>
        <v>79.5</v>
      </c>
      <c r="AH424" s="32"/>
      <c r="AI424" s="52">
        <f t="shared" si="66"/>
        <v>73.400000000000006</v>
      </c>
      <c r="AJ424" s="28">
        <f>ROWS($C$4:C424)</f>
        <v>421</v>
      </c>
      <c r="AK424" s="28" t="str">
        <f>IF($AJ$1=Table5[[#This Row],[Column3]],AJ424,"")</f>
        <v/>
      </c>
      <c r="AL424" s="28" t="str">
        <f>IFERROR(SMALL($AK$2:$AK$903,ROWS($AK$4:AK424)),"")</f>
        <v/>
      </c>
    </row>
    <row r="425" spans="1:38" s="28" customFormat="1" ht="14.25">
      <c r="A425" s="36">
        <v>11108957</v>
      </c>
      <c r="B425" s="30" t="s">
        <v>851</v>
      </c>
      <c r="C425" s="31">
        <v>5</v>
      </c>
      <c r="D425" s="29">
        <v>77</v>
      </c>
      <c r="E425" s="29">
        <v>98</v>
      </c>
      <c r="F425" s="29">
        <v>67</v>
      </c>
      <c r="G425" s="29">
        <v>95</v>
      </c>
      <c r="H425" s="27">
        <f t="shared" si="67"/>
        <v>337</v>
      </c>
      <c r="I425" s="52">
        <f t="shared" si="68"/>
        <v>84.25</v>
      </c>
      <c r="J425" s="29">
        <v>92</v>
      </c>
      <c r="K425" s="29">
        <v>91</v>
      </c>
      <c r="L425" s="29">
        <v>93</v>
      </c>
      <c r="M425" s="29">
        <v>74</v>
      </c>
      <c r="N425" s="27">
        <f t="shared" si="69"/>
        <v>350</v>
      </c>
      <c r="O425" s="27">
        <f t="shared" si="70"/>
        <v>87.5</v>
      </c>
      <c r="P425" s="29">
        <v>40</v>
      </c>
      <c r="Q425" s="29">
        <v>38</v>
      </c>
      <c r="R425" s="29">
        <v>91</v>
      </c>
      <c r="S425" s="29">
        <v>44</v>
      </c>
      <c r="T425" s="27">
        <f t="shared" si="71"/>
        <v>213</v>
      </c>
      <c r="U425" s="27">
        <f t="shared" si="72"/>
        <v>53.25</v>
      </c>
      <c r="V425" s="29">
        <v>93</v>
      </c>
      <c r="W425" s="29">
        <v>62</v>
      </c>
      <c r="X425" s="29">
        <v>71</v>
      </c>
      <c r="Y425" s="29">
        <v>77</v>
      </c>
      <c r="Z425" s="27">
        <f t="shared" si="73"/>
        <v>303</v>
      </c>
      <c r="AA425" s="27">
        <f t="shared" si="74"/>
        <v>75.75</v>
      </c>
      <c r="AB425" s="29">
        <v>65</v>
      </c>
      <c r="AC425" s="29">
        <v>71</v>
      </c>
      <c r="AD425" s="29">
        <v>69</v>
      </c>
      <c r="AE425" s="29">
        <v>60</v>
      </c>
      <c r="AF425" s="27">
        <f t="shared" si="75"/>
        <v>265</v>
      </c>
      <c r="AG425" s="39">
        <f t="shared" si="76"/>
        <v>66.25</v>
      </c>
      <c r="AH425" s="32"/>
      <c r="AI425" s="52">
        <f t="shared" si="66"/>
        <v>69.349999999999994</v>
      </c>
      <c r="AJ425" s="28">
        <f>ROWS($C$4:C425)</f>
        <v>422</v>
      </c>
      <c r="AK425" s="28" t="str">
        <f>IF($AJ$1=Table5[[#This Row],[Column3]],AJ425,"")</f>
        <v/>
      </c>
      <c r="AL425" s="28" t="str">
        <f>IFERROR(SMALL($AK$2:$AK$903,ROWS($AK$4:AK425)),"")</f>
        <v/>
      </c>
    </row>
    <row r="426" spans="1:38" s="28" customFormat="1" ht="28.5">
      <c r="A426" s="36">
        <v>11102159</v>
      </c>
      <c r="B426" s="30" t="s">
        <v>853</v>
      </c>
      <c r="C426" s="31">
        <v>5</v>
      </c>
      <c r="D426" s="29">
        <v>95</v>
      </c>
      <c r="E426" s="29">
        <v>39</v>
      </c>
      <c r="F426" s="29">
        <v>56</v>
      </c>
      <c r="G426" s="29">
        <v>80</v>
      </c>
      <c r="H426" s="27">
        <f t="shared" si="67"/>
        <v>270</v>
      </c>
      <c r="I426" s="52">
        <f t="shared" si="68"/>
        <v>67.5</v>
      </c>
      <c r="J426" s="29">
        <v>57</v>
      </c>
      <c r="K426" s="29">
        <v>94</v>
      </c>
      <c r="L426" s="29">
        <v>85</v>
      </c>
      <c r="M426" s="29">
        <v>36</v>
      </c>
      <c r="N426" s="27">
        <f t="shared" si="69"/>
        <v>272</v>
      </c>
      <c r="O426" s="27">
        <f t="shared" si="70"/>
        <v>68</v>
      </c>
      <c r="P426" s="29">
        <v>73</v>
      </c>
      <c r="Q426" s="29">
        <v>75</v>
      </c>
      <c r="R426" s="29">
        <v>44</v>
      </c>
      <c r="S426" s="29">
        <v>65</v>
      </c>
      <c r="T426" s="27">
        <f t="shared" si="71"/>
        <v>257</v>
      </c>
      <c r="U426" s="27">
        <f t="shared" si="72"/>
        <v>64.25</v>
      </c>
      <c r="V426" s="29">
        <v>60</v>
      </c>
      <c r="W426" s="29">
        <v>98</v>
      </c>
      <c r="X426" s="29">
        <v>86</v>
      </c>
      <c r="Y426" s="29">
        <v>48</v>
      </c>
      <c r="Z426" s="27">
        <f t="shared" si="73"/>
        <v>292</v>
      </c>
      <c r="AA426" s="27">
        <f t="shared" si="74"/>
        <v>73</v>
      </c>
      <c r="AB426" s="29">
        <v>90</v>
      </c>
      <c r="AC426" s="29">
        <v>37</v>
      </c>
      <c r="AD426" s="29">
        <v>72</v>
      </c>
      <c r="AE426" s="29">
        <v>97</v>
      </c>
      <c r="AF426" s="27">
        <f t="shared" si="75"/>
        <v>296</v>
      </c>
      <c r="AG426" s="39">
        <f t="shared" si="76"/>
        <v>74</v>
      </c>
      <c r="AH426" s="32"/>
      <c r="AI426" s="52">
        <f t="shared" si="66"/>
        <v>69.900000000000006</v>
      </c>
      <c r="AJ426" s="28">
        <f>ROWS($C$4:C426)</f>
        <v>423</v>
      </c>
      <c r="AK426" s="28" t="str">
        <f>IF($AJ$1=Table5[[#This Row],[Column3]],AJ426,"")</f>
        <v/>
      </c>
      <c r="AL426" s="28" t="str">
        <f>IFERROR(SMALL($AK$2:$AK$903,ROWS($AK$4:AK426)),"")</f>
        <v/>
      </c>
    </row>
    <row r="427" spans="1:38" s="28" customFormat="1" ht="14.25">
      <c r="A427" s="36">
        <v>11101611</v>
      </c>
      <c r="B427" s="30" t="s">
        <v>855</v>
      </c>
      <c r="C427" s="31">
        <v>5</v>
      </c>
      <c r="D427" s="29">
        <v>43</v>
      </c>
      <c r="E427" s="29">
        <v>94</v>
      </c>
      <c r="F427" s="29">
        <v>42</v>
      </c>
      <c r="G427" s="29">
        <v>39</v>
      </c>
      <c r="H427" s="27">
        <f t="shared" si="67"/>
        <v>218</v>
      </c>
      <c r="I427" s="52">
        <f t="shared" si="68"/>
        <v>54.5</v>
      </c>
      <c r="J427" s="29">
        <v>99</v>
      </c>
      <c r="K427" s="29">
        <v>89</v>
      </c>
      <c r="L427" s="29">
        <v>68</v>
      </c>
      <c r="M427" s="29">
        <v>79</v>
      </c>
      <c r="N427" s="27">
        <f t="shared" si="69"/>
        <v>335</v>
      </c>
      <c r="O427" s="27">
        <f t="shared" si="70"/>
        <v>83.75</v>
      </c>
      <c r="P427" s="29">
        <v>62</v>
      </c>
      <c r="Q427" s="29">
        <v>41</v>
      </c>
      <c r="R427" s="29">
        <v>93</v>
      </c>
      <c r="S427" s="29">
        <v>92</v>
      </c>
      <c r="T427" s="27">
        <f t="shared" si="71"/>
        <v>288</v>
      </c>
      <c r="U427" s="27">
        <f t="shared" si="72"/>
        <v>72</v>
      </c>
      <c r="V427" s="29">
        <v>47</v>
      </c>
      <c r="W427" s="29">
        <v>64</v>
      </c>
      <c r="X427" s="29">
        <v>99</v>
      </c>
      <c r="Y427" s="29">
        <v>64</v>
      </c>
      <c r="Z427" s="27">
        <f t="shared" si="73"/>
        <v>274</v>
      </c>
      <c r="AA427" s="27">
        <f t="shared" si="74"/>
        <v>68.5</v>
      </c>
      <c r="AB427" s="29">
        <v>57</v>
      </c>
      <c r="AC427" s="29">
        <v>63</v>
      </c>
      <c r="AD427" s="29">
        <v>95</v>
      </c>
      <c r="AE427" s="29">
        <v>68</v>
      </c>
      <c r="AF427" s="27">
        <f t="shared" si="75"/>
        <v>283</v>
      </c>
      <c r="AG427" s="39">
        <f t="shared" si="76"/>
        <v>70.75</v>
      </c>
      <c r="AH427" s="32"/>
      <c r="AI427" s="52">
        <f t="shared" si="66"/>
        <v>68.3</v>
      </c>
      <c r="AJ427" s="28">
        <f>ROWS($C$4:C427)</f>
        <v>424</v>
      </c>
      <c r="AK427" s="28" t="str">
        <f>IF($AJ$1=Table5[[#This Row],[Column3]],AJ427,"")</f>
        <v/>
      </c>
      <c r="AL427" s="28" t="str">
        <f>IFERROR(SMALL($AK$2:$AK$903,ROWS($AK$4:AK427)),"")</f>
        <v/>
      </c>
    </row>
    <row r="428" spans="1:38" s="28" customFormat="1" ht="14.25">
      <c r="A428" s="36">
        <v>11101239</v>
      </c>
      <c r="B428" s="30" t="s">
        <v>857</v>
      </c>
      <c r="C428" s="31">
        <v>5</v>
      </c>
      <c r="D428" s="29">
        <v>48</v>
      </c>
      <c r="E428" s="29">
        <v>53</v>
      </c>
      <c r="F428" s="29">
        <v>67</v>
      </c>
      <c r="G428" s="29">
        <v>60</v>
      </c>
      <c r="H428" s="27">
        <f t="shared" si="67"/>
        <v>228</v>
      </c>
      <c r="I428" s="52">
        <f t="shared" si="68"/>
        <v>57</v>
      </c>
      <c r="J428" s="29">
        <v>78</v>
      </c>
      <c r="K428" s="29">
        <v>65</v>
      </c>
      <c r="L428" s="29">
        <v>65</v>
      </c>
      <c r="M428" s="29">
        <v>88</v>
      </c>
      <c r="N428" s="27">
        <f t="shared" si="69"/>
        <v>296</v>
      </c>
      <c r="O428" s="27">
        <f t="shared" si="70"/>
        <v>74</v>
      </c>
      <c r="P428" s="29">
        <v>80</v>
      </c>
      <c r="Q428" s="29">
        <v>91</v>
      </c>
      <c r="R428" s="29">
        <v>82</v>
      </c>
      <c r="S428" s="29">
        <v>86</v>
      </c>
      <c r="T428" s="27">
        <f t="shared" si="71"/>
        <v>339</v>
      </c>
      <c r="U428" s="27">
        <f t="shared" si="72"/>
        <v>84.75</v>
      </c>
      <c r="V428" s="29">
        <v>41</v>
      </c>
      <c r="W428" s="29">
        <v>45</v>
      </c>
      <c r="X428" s="29">
        <v>59</v>
      </c>
      <c r="Y428" s="29">
        <v>62</v>
      </c>
      <c r="Z428" s="27">
        <f t="shared" si="73"/>
        <v>207</v>
      </c>
      <c r="AA428" s="27">
        <f t="shared" si="74"/>
        <v>51.75</v>
      </c>
      <c r="AB428" s="29">
        <v>39</v>
      </c>
      <c r="AC428" s="29">
        <v>76</v>
      </c>
      <c r="AD428" s="29">
        <v>82</v>
      </c>
      <c r="AE428" s="29">
        <v>99</v>
      </c>
      <c r="AF428" s="27">
        <f t="shared" si="75"/>
        <v>296</v>
      </c>
      <c r="AG428" s="39">
        <f t="shared" si="76"/>
        <v>74</v>
      </c>
      <c r="AH428" s="32"/>
      <c r="AI428" s="52">
        <f t="shared" si="66"/>
        <v>67.099999999999994</v>
      </c>
      <c r="AJ428" s="28">
        <f>ROWS($C$4:C428)</f>
        <v>425</v>
      </c>
      <c r="AK428" s="28" t="str">
        <f>IF($AJ$1=Table5[[#This Row],[Column3]],AJ428,"")</f>
        <v/>
      </c>
      <c r="AL428" s="28" t="str">
        <f>IFERROR(SMALL($AK$2:$AK$903,ROWS($AK$4:AK428)),"")</f>
        <v/>
      </c>
    </row>
    <row r="429" spans="1:38" s="28" customFormat="1" ht="14.25">
      <c r="A429" s="36">
        <v>11101870</v>
      </c>
      <c r="B429" s="30" t="s">
        <v>859</v>
      </c>
      <c r="C429" s="31">
        <v>5</v>
      </c>
      <c r="D429" s="29">
        <v>57</v>
      </c>
      <c r="E429" s="29">
        <v>99</v>
      </c>
      <c r="F429" s="29">
        <v>91</v>
      </c>
      <c r="G429" s="29">
        <v>59</v>
      </c>
      <c r="H429" s="27">
        <f t="shared" si="67"/>
        <v>306</v>
      </c>
      <c r="I429" s="52">
        <f t="shared" si="68"/>
        <v>76.5</v>
      </c>
      <c r="J429" s="29">
        <v>82</v>
      </c>
      <c r="K429" s="29">
        <v>45</v>
      </c>
      <c r="L429" s="29">
        <v>71</v>
      </c>
      <c r="M429" s="29">
        <v>36</v>
      </c>
      <c r="N429" s="27">
        <f t="shared" si="69"/>
        <v>234</v>
      </c>
      <c r="O429" s="27">
        <f t="shared" si="70"/>
        <v>58.5</v>
      </c>
      <c r="P429" s="29">
        <v>93</v>
      </c>
      <c r="Q429" s="29">
        <v>72</v>
      </c>
      <c r="R429" s="29">
        <v>73</v>
      </c>
      <c r="S429" s="29">
        <v>75</v>
      </c>
      <c r="T429" s="27">
        <f t="shared" si="71"/>
        <v>313</v>
      </c>
      <c r="U429" s="27">
        <f t="shared" si="72"/>
        <v>78.25</v>
      </c>
      <c r="V429" s="29">
        <v>63</v>
      </c>
      <c r="W429" s="29">
        <v>54</v>
      </c>
      <c r="X429" s="29">
        <v>42</v>
      </c>
      <c r="Y429" s="29">
        <v>51</v>
      </c>
      <c r="Z429" s="27">
        <f t="shared" si="73"/>
        <v>210</v>
      </c>
      <c r="AA429" s="27">
        <f t="shared" si="74"/>
        <v>52.5</v>
      </c>
      <c r="AB429" s="29">
        <v>81</v>
      </c>
      <c r="AC429" s="29">
        <v>39</v>
      </c>
      <c r="AD429" s="29">
        <v>74</v>
      </c>
      <c r="AE429" s="29">
        <v>85</v>
      </c>
      <c r="AF429" s="27">
        <f t="shared" si="75"/>
        <v>279</v>
      </c>
      <c r="AG429" s="39">
        <f t="shared" si="76"/>
        <v>69.75</v>
      </c>
      <c r="AH429" s="32"/>
      <c r="AI429" s="52">
        <f t="shared" si="66"/>
        <v>69.3</v>
      </c>
      <c r="AJ429" s="28">
        <f>ROWS($C$4:C429)</f>
        <v>426</v>
      </c>
      <c r="AK429" s="28" t="str">
        <f>IF($AJ$1=Table5[[#This Row],[Column3]],AJ429,"")</f>
        <v/>
      </c>
      <c r="AL429" s="28" t="str">
        <f>IFERROR(SMALL($AK$2:$AK$903,ROWS($AK$4:AK429)),"")</f>
        <v/>
      </c>
    </row>
    <row r="430" spans="1:38" s="28" customFormat="1" ht="14.25">
      <c r="A430" s="36">
        <v>11104635</v>
      </c>
      <c r="B430" s="30" t="s">
        <v>861</v>
      </c>
      <c r="C430" s="31">
        <v>5</v>
      </c>
      <c r="D430" s="29">
        <v>57</v>
      </c>
      <c r="E430" s="29">
        <v>78</v>
      </c>
      <c r="F430" s="29">
        <v>76</v>
      </c>
      <c r="G430" s="29">
        <v>89</v>
      </c>
      <c r="H430" s="27">
        <f t="shared" si="67"/>
        <v>300</v>
      </c>
      <c r="I430" s="52">
        <f t="shared" si="68"/>
        <v>75</v>
      </c>
      <c r="J430" s="29">
        <v>36</v>
      </c>
      <c r="K430" s="29">
        <v>99</v>
      </c>
      <c r="L430" s="29">
        <v>67</v>
      </c>
      <c r="M430" s="29">
        <v>41</v>
      </c>
      <c r="N430" s="27">
        <f t="shared" si="69"/>
        <v>243</v>
      </c>
      <c r="O430" s="27">
        <f t="shared" si="70"/>
        <v>60.75</v>
      </c>
      <c r="P430" s="29">
        <v>86</v>
      </c>
      <c r="Q430" s="29">
        <v>72</v>
      </c>
      <c r="R430" s="29">
        <v>56</v>
      </c>
      <c r="S430" s="29">
        <v>43</v>
      </c>
      <c r="T430" s="27">
        <f t="shared" si="71"/>
        <v>257</v>
      </c>
      <c r="U430" s="27">
        <f t="shared" si="72"/>
        <v>64.25</v>
      </c>
      <c r="V430" s="29">
        <v>87</v>
      </c>
      <c r="W430" s="29">
        <v>58</v>
      </c>
      <c r="X430" s="29">
        <v>53</v>
      </c>
      <c r="Y430" s="29">
        <v>79</v>
      </c>
      <c r="Z430" s="27">
        <f t="shared" si="73"/>
        <v>277</v>
      </c>
      <c r="AA430" s="27">
        <f t="shared" si="74"/>
        <v>69.25</v>
      </c>
      <c r="AB430" s="29">
        <v>96</v>
      </c>
      <c r="AC430" s="29">
        <v>71</v>
      </c>
      <c r="AD430" s="29">
        <v>62</v>
      </c>
      <c r="AE430" s="29">
        <v>80</v>
      </c>
      <c r="AF430" s="27">
        <f t="shared" si="75"/>
        <v>309</v>
      </c>
      <c r="AG430" s="39">
        <f t="shared" si="76"/>
        <v>77.25</v>
      </c>
      <c r="AH430" s="32"/>
      <c r="AI430" s="52">
        <f t="shared" si="66"/>
        <v>62.9</v>
      </c>
      <c r="AJ430" s="28">
        <f>ROWS($C$4:C430)</f>
        <v>427</v>
      </c>
      <c r="AK430" s="28" t="str">
        <f>IF($AJ$1=Table5[[#This Row],[Column3]],AJ430,"")</f>
        <v/>
      </c>
      <c r="AL430" s="28" t="str">
        <f>IFERROR(SMALL($AK$2:$AK$903,ROWS($AK$4:AK430)),"")</f>
        <v/>
      </c>
    </row>
    <row r="431" spans="1:38" s="28" customFormat="1" ht="14.25">
      <c r="A431" s="36">
        <v>11102548</v>
      </c>
      <c r="B431" s="30" t="s">
        <v>863</v>
      </c>
      <c r="C431" s="31">
        <v>5</v>
      </c>
      <c r="D431" s="29">
        <v>49</v>
      </c>
      <c r="E431" s="29">
        <v>56</v>
      </c>
      <c r="F431" s="29">
        <v>40</v>
      </c>
      <c r="G431" s="29">
        <v>68</v>
      </c>
      <c r="H431" s="27">
        <f t="shared" si="67"/>
        <v>213</v>
      </c>
      <c r="I431" s="52">
        <f t="shared" si="68"/>
        <v>53.25</v>
      </c>
      <c r="J431" s="29">
        <v>95</v>
      </c>
      <c r="K431" s="29">
        <v>62</v>
      </c>
      <c r="L431" s="29">
        <v>84</v>
      </c>
      <c r="M431" s="29">
        <v>70</v>
      </c>
      <c r="N431" s="27">
        <f t="shared" si="69"/>
        <v>311</v>
      </c>
      <c r="O431" s="27">
        <f t="shared" si="70"/>
        <v>77.75</v>
      </c>
      <c r="P431" s="29">
        <v>71</v>
      </c>
      <c r="Q431" s="29">
        <v>89</v>
      </c>
      <c r="R431" s="29">
        <v>61</v>
      </c>
      <c r="S431" s="29">
        <v>40</v>
      </c>
      <c r="T431" s="27">
        <f t="shared" si="71"/>
        <v>261</v>
      </c>
      <c r="U431" s="27">
        <f t="shared" si="72"/>
        <v>65.25</v>
      </c>
      <c r="V431" s="29">
        <v>48</v>
      </c>
      <c r="W431" s="29">
        <v>49</v>
      </c>
      <c r="X431" s="29">
        <v>90</v>
      </c>
      <c r="Y431" s="29">
        <v>38</v>
      </c>
      <c r="Z431" s="27">
        <f t="shared" si="73"/>
        <v>225</v>
      </c>
      <c r="AA431" s="27">
        <f t="shared" si="74"/>
        <v>56.25</v>
      </c>
      <c r="AB431" s="29">
        <v>37</v>
      </c>
      <c r="AC431" s="29">
        <v>68</v>
      </c>
      <c r="AD431" s="29">
        <v>67</v>
      </c>
      <c r="AE431" s="29">
        <v>76</v>
      </c>
      <c r="AF431" s="27">
        <f t="shared" si="75"/>
        <v>248</v>
      </c>
      <c r="AG431" s="39">
        <f t="shared" si="76"/>
        <v>62</v>
      </c>
      <c r="AH431" s="32"/>
      <c r="AI431" s="52">
        <f t="shared" si="66"/>
        <v>71.150000000000006</v>
      </c>
      <c r="AJ431" s="28">
        <f>ROWS($C$4:C431)</f>
        <v>428</v>
      </c>
      <c r="AK431" s="28" t="str">
        <f>IF($AJ$1=Table5[[#This Row],[Column3]],AJ431,"")</f>
        <v/>
      </c>
      <c r="AL431" s="28" t="str">
        <f>IFERROR(SMALL($AK$2:$AK$903,ROWS($AK$4:AK431)),"")</f>
        <v/>
      </c>
    </row>
    <row r="432" spans="1:38" s="28" customFormat="1" ht="14.25">
      <c r="A432" s="36">
        <v>11107235</v>
      </c>
      <c r="B432" s="30" t="s">
        <v>865</v>
      </c>
      <c r="C432" s="31">
        <v>5</v>
      </c>
      <c r="D432" s="29">
        <v>62</v>
      </c>
      <c r="E432" s="29">
        <v>69</v>
      </c>
      <c r="F432" s="29">
        <v>88</v>
      </c>
      <c r="G432" s="29">
        <v>41</v>
      </c>
      <c r="H432" s="27">
        <f t="shared" si="67"/>
        <v>260</v>
      </c>
      <c r="I432" s="52">
        <f t="shared" si="68"/>
        <v>65</v>
      </c>
      <c r="J432" s="29">
        <v>55</v>
      </c>
      <c r="K432" s="29">
        <v>75</v>
      </c>
      <c r="L432" s="29">
        <v>54</v>
      </c>
      <c r="M432" s="29">
        <v>90</v>
      </c>
      <c r="N432" s="27">
        <f t="shared" si="69"/>
        <v>274</v>
      </c>
      <c r="O432" s="27">
        <f t="shared" si="70"/>
        <v>68.5</v>
      </c>
      <c r="P432" s="29">
        <v>69</v>
      </c>
      <c r="Q432" s="29">
        <v>67</v>
      </c>
      <c r="R432" s="29">
        <v>98</v>
      </c>
      <c r="S432" s="29">
        <v>47</v>
      </c>
      <c r="T432" s="27">
        <f t="shared" si="71"/>
        <v>281</v>
      </c>
      <c r="U432" s="27">
        <f t="shared" si="72"/>
        <v>70.25</v>
      </c>
      <c r="V432" s="29">
        <v>45</v>
      </c>
      <c r="W432" s="29">
        <v>72</v>
      </c>
      <c r="X432" s="29">
        <v>86</v>
      </c>
      <c r="Y432" s="29">
        <v>95</v>
      </c>
      <c r="Z432" s="27">
        <f t="shared" si="73"/>
        <v>298</v>
      </c>
      <c r="AA432" s="27">
        <f t="shared" si="74"/>
        <v>74.5</v>
      </c>
      <c r="AB432" s="29">
        <v>88</v>
      </c>
      <c r="AC432" s="29">
        <v>58</v>
      </c>
      <c r="AD432" s="29">
        <v>87</v>
      </c>
      <c r="AE432" s="29">
        <v>77</v>
      </c>
      <c r="AF432" s="27">
        <f t="shared" si="75"/>
        <v>310</v>
      </c>
      <c r="AG432" s="39">
        <f t="shared" si="76"/>
        <v>77.5</v>
      </c>
      <c r="AH432" s="32"/>
      <c r="AI432" s="52">
        <f t="shared" si="66"/>
        <v>72.5</v>
      </c>
      <c r="AJ432" s="28">
        <f>ROWS($C$4:C432)</f>
        <v>429</v>
      </c>
      <c r="AK432" s="28" t="str">
        <f>IF($AJ$1=Table5[[#This Row],[Column3]],AJ432,"")</f>
        <v/>
      </c>
      <c r="AL432" s="28" t="str">
        <f>IFERROR(SMALL($AK$2:$AK$903,ROWS($AK$4:AK432)),"")</f>
        <v/>
      </c>
    </row>
    <row r="433" spans="1:38" s="28" customFormat="1" ht="14.25">
      <c r="A433" s="36">
        <v>11106609</v>
      </c>
      <c r="B433" s="30" t="s">
        <v>867</v>
      </c>
      <c r="C433" s="31">
        <v>5</v>
      </c>
      <c r="D433" s="29">
        <v>64</v>
      </c>
      <c r="E433" s="29">
        <v>85</v>
      </c>
      <c r="F433" s="29">
        <v>97</v>
      </c>
      <c r="G433" s="29">
        <v>92</v>
      </c>
      <c r="H433" s="27">
        <f t="shared" si="67"/>
        <v>338</v>
      </c>
      <c r="I433" s="52">
        <f t="shared" si="68"/>
        <v>84.5</v>
      </c>
      <c r="J433" s="29">
        <v>83</v>
      </c>
      <c r="K433" s="29">
        <v>80</v>
      </c>
      <c r="L433" s="29">
        <v>75</v>
      </c>
      <c r="M433" s="29">
        <v>66</v>
      </c>
      <c r="N433" s="27">
        <f t="shared" si="69"/>
        <v>304</v>
      </c>
      <c r="O433" s="27">
        <f t="shared" si="70"/>
        <v>76</v>
      </c>
      <c r="P433" s="29">
        <v>85</v>
      </c>
      <c r="Q433" s="29">
        <v>45</v>
      </c>
      <c r="R433" s="29">
        <v>41</v>
      </c>
      <c r="S433" s="29">
        <v>84</v>
      </c>
      <c r="T433" s="27">
        <f t="shared" si="71"/>
        <v>255</v>
      </c>
      <c r="U433" s="27">
        <f t="shared" si="72"/>
        <v>63.75</v>
      </c>
      <c r="V433" s="29">
        <v>98</v>
      </c>
      <c r="W433" s="29">
        <v>47</v>
      </c>
      <c r="X433" s="29">
        <v>50</v>
      </c>
      <c r="Y433" s="29">
        <v>35</v>
      </c>
      <c r="Z433" s="27">
        <f t="shared" si="73"/>
        <v>230</v>
      </c>
      <c r="AA433" s="27">
        <f t="shared" si="74"/>
        <v>57.5</v>
      </c>
      <c r="AB433" s="29">
        <v>94</v>
      </c>
      <c r="AC433" s="29">
        <v>84</v>
      </c>
      <c r="AD433" s="29">
        <v>61</v>
      </c>
      <c r="AE433" s="29">
        <v>84</v>
      </c>
      <c r="AF433" s="27">
        <f t="shared" si="75"/>
        <v>323</v>
      </c>
      <c r="AG433" s="39">
        <f t="shared" si="76"/>
        <v>80.75</v>
      </c>
      <c r="AH433" s="32"/>
      <c r="AI433" s="52">
        <f t="shared" si="66"/>
        <v>65</v>
      </c>
      <c r="AJ433" s="28">
        <f>ROWS($C$4:C433)</f>
        <v>430</v>
      </c>
      <c r="AK433" s="28" t="str">
        <f>IF($AJ$1=Table5[[#This Row],[Column3]],AJ433,"")</f>
        <v/>
      </c>
      <c r="AL433" s="28" t="str">
        <f>IFERROR(SMALL($AK$2:$AK$903,ROWS($AK$4:AK433)),"")</f>
        <v/>
      </c>
    </row>
    <row r="434" spans="1:38" s="28" customFormat="1" ht="14.25">
      <c r="A434" s="36">
        <v>11106347</v>
      </c>
      <c r="B434" s="30" t="s">
        <v>869</v>
      </c>
      <c r="C434" s="31">
        <v>5</v>
      </c>
      <c r="D434" s="29">
        <v>81</v>
      </c>
      <c r="E434" s="29">
        <v>91</v>
      </c>
      <c r="F434" s="29">
        <v>73</v>
      </c>
      <c r="G434" s="29">
        <v>94</v>
      </c>
      <c r="H434" s="27">
        <f t="shared" si="67"/>
        <v>339</v>
      </c>
      <c r="I434" s="52">
        <f t="shared" si="68"/>
        <v>84.75</v>
      </c>
      <c r="J434" s="29">
        <v>74</v>
      </c>
      <c r="K434" s="29">
        <v>51</v>
      </c>
      <c r="L434" s="29">
        <v>37</v>
      </c>
      <c r="M434" s="29">
        <v>88</v>
      </c>
      <c r="N434" s="27">
        <f t="shared" si="69"/>
        <v>250</v>
      </c>
      <c r="O434" s="27">
        <f t="shared" si="70"/>
        <v>62.5</v>
      </c>
      <c r="P434" s="29">
        <v>44</v>
      </c>
      <c r="Q434" s="29">
        <v>66</v>
      </c>
      <c r="R434" s="29">
        <v>58</v>
      </c>
      <c r="S434" s="29">
        <v>43</v>
      </c>
      <c r="T434" s="27">
        <f t="shared" si="71"/>
        <v>211</v>
      </c>
      <c r="U434" s="27">
        <f t="shared" si="72"/>
        <v>52.75</v>
      </c>
      <c r="V434" s="29">
        <v>98</v>
      </c>
      <c r="W434" s="29">
        <v>64</v>
      </c>
      <c r="X434" s="29">
        <v>61</v>
      </c>
      <c r="Y434" s="29">
        <v>62</v>
      </c>
      <c r="Z434" s="27">
        <f t="shared" si="73"/>
        <v>285</v>
      </c>
      <c r="AA434" s="27">
        <f t="shared" si="74"/>
        <v>71.25</v>
      </c>
      <c r="AB434" s="29">
        <v>42</v>
      </c>
      <c r="AC434" s="29">
        <v>35</v>
      </c>
      <c r="AD434" s="29">
        <v>74</v>
      </c>
      <c r="AE434" s="29">
        <v>64</v>
      </c>
      <c r="AF434" s="27">
        <f t="shared" si="75"/>
        <v>215</v>
      </c>
      <c r="AG434" s="39">
        <f t="shared" si="76"/>
        <v>53.75</v>
      </c>
      <c r="AH434" s="32"/>
      <c r="AI434" s="52">
        <f t="shared" si="66"/>
        <v>66.5</v>
      </c>
      <c r="AJ434" s="28">
        <f>ROWS($C$4:C434)</f>
        <v>431</v>
      </c>
      <c r="AK434" s="28" t="str">
        <f>IF($AJ$1=Table5[[#This Row],[Column3]],AJ434,"")</f>
        <v/>
      </c>
      <c r="AL434" s="28" t="str">
        <f>IFERROR(SMALL($AK$2:$AK$903,ROWS($AK$4:AK434)),"")</f>
        <v/>
      </c>
    </row>
    <row r="435" spans="1:38" s="28" customFormat="1" ht="14.25">
      <c r="A435" s="36">
        <v>11104176</v>
      </c>
      <c r="B435" s="30" t="s">
        <v>871</v>
      </c>
      <c r="C435" s="31">
        <v>5</v>
      </c>
      <c r="D435" s="29">
        <v>52</v>
      </c>
      <c r="E435" s="29">
        <v>87</v>
      </c>
      <c r="F435" s="29">
        <v>52</v>
      </c>
      <c r="G435" s="29">
        <v>83</v>
      </c>
      <c r="H435" s="27">
        <f t="shared" si="67"/>
        <v>274</v>
      </c>
      <c r="I435" s="52">
        <f t="shared" si="68"/>
        <v>68.5</v>
      </c>
      <c r="J435" s="29">
        <v>83</v>
      </c>
      <c r="K435" s="29">
        <v>68</v>
      </c>
      <c r="L435" s="29">
        <v>91</v>
      </c>
      <c r="M435" s="29">
        <v>45</v>
      </c>
      <c r="N435" s="27">
        <f t="shared" si="69"/>
        <v>287</v>
      </c>
      <c r="O435" s="27">
        <f t="shared" si="70"/>
        <v>71.75</v>
      </c>
      <c r="P435" s="29">
        <v>72</v>
      </c>
      <c r="Q435" s="29">
        <v>58</v>
      </c>
      <c r="R435" s="29">
        <v>94</v>
      </c>
      <c r="S435" s="29">
        <v>57</v>
      </c>
      <c r="T435" s="27">
        <f t="shared" si="71"/>
        <v>281</v>
      </c>
      <c r="U435" s="27">
        <f t="shared" si="72"/>
        <v>70.25</v>
      </c>
      <c r="V435" s="29">
        <v>62</v>
      </c>
      <c r="W435" s="29">
        <v>49</v>
      </c>
      <c r="X435" s="29">
        <v>38</v>
      </c>
      <c r="Y435" s="29">
        <v>38</v>
      </c>
      <c r="Z435" s="27">
        <f t="shared" si="73"/>
        <v>187</v>
      </c>
      <c r="AA435" s="27">
        <f t="shared" si="74"/>
        <v>46.75</v>
      </c>
      <c r="AB435" s="29">
        <v>93</v>
      </c>
      <c r="AC435" s="29">
        <v>72</v>
      </c>
      <c r="AD435" s="29">
        <v>58</v>
      </c>
      <c r="AE435" s="29">
        <v>78</v>
      </c>
      <c r="AF435" s="27">
        <f t="shared" si="75"/>
        <v>301</v>
      </c>
      <c r="AG435" s="39">
        <f t="shared" si="76"/>
        <v>75.25</v>
      </c>
      <c r="AH435" s="32"/>
      <c r="AI435" s="52">
        <f t="shared" si="66"/>
        <v>73.849999999999994</v>
      </c>
      <c r="AJ435" s="28">
        <f>ROWS($C$4:C435)</f>
        <v>432</v>
      </c>
      <c r="AK435" s="28" t="str">
        <f>IF($AJ$1=Table5[[#This Row],[Column3]],AJ435,"")</f>
        <v/>
      </c>
      <c r="AL435" s="28" t="str">
        <f>IFERROR(SMALL($AK$2:$AK$903,ROWS($AK$4:AK435)),"")</f>
        <v/>
      </c>
    </row>
    <row r="436" spans="1:38" s="28" customFormat="1" ht="14.25">
      <c r="A436" s="36">
        <v>11100680</v>
      </c>
      <c r="B436" s="30" t="s">
        <v>873</v>
      </c>
      <c r="C436" s="31">
        <v>5</v>
      </c>
      <c r="D436" s="29">
        <v>57</v>
      </c>
      <c r="E436" s="29">
        <v>93</v>
      </c>
      <c r="F436" s="29">
        <v>73</v>
      </c>
      <c r="G436" s="29">
        <v>83</v>
      </c>
      <c r="H436" s="27">
        <f t="shared" si="67"/>
        <v>306</v>
      </c>
      <c r="I436" s="52">
        <f t="shared" si="68"/>
        <v>76.5</v>
      </c>
      <c r="J436" s="29">
        <v>96</v>
      </c>
      <c r="K436" s="29">
        <v>43</v>
      </c>
      <c r="L436" s="29">
        <v>56</v>
      </c>
      <c r="M436" s="29">
        <v>82</v>
      </c>
      <c r="N436" s="27">
        <f t="shared" si="69"/>
        <v>277</v>
      </c>
      <c r="O436" s="27">
        <f t="shared" si="70"/>
        <v>69.25</v>
      </c>
      <c r="P436" s="29">
        <v>80</v>
      </c>
      <c r="Q436" s="29">
        <v>94</v>
      </c>
      <c r="R436" s="29">
        <v>68</v>
      </c>
      <c r="S436" s="29">
        <v>73</v>
      </c>
      <c r="T436" s="27">
        <f t="shared" si="71"/>
        <v>315</v>
      </c>
      <c r="U436" s="27">
        <f t="shared" si="72"/>
        <v>78.75</v>
      </c>
      <c r="V436" s="29">
        <v>78</v>
      </c>
      <c r="W436" s="29">
        <v>40</v>
      </c>
      <c r="X436" s="29">
        <v>72</v>
      </c>
      <c r="Y436" s="29">
        <v>79</v>
      </c>
      <c r="Z436" s="27">
        <f t="shared" si="73"/>
        <v>269</v>
      </c>
      <c r="AA436" s="27">
        <f t="shared" si="74"/>
        <v>67.25</v>
      </c>
      <c r="AB436" s="29">
        <v>72</v>
      </c>
      <c r="AC436" s="29">
        <v>60</v>
      </c>
      <c r="AD436" s="29">
        <v>98</v>
      </c>
      <c r="AE436" s="29">
        <v>80</v>
      </c>
      <c r="AF436" s="27">
        <f t="shared" si="75"/>
        <v>310</v>
      </c>
      <c r="AG436" s="39">
        <f t="shared" si="76"/>
        <v>77.5</v>
      </c>
      <c r="AH436" s="32"/>
      <c r="AI436" s="52">
        <f t="shared" si="66"/>
        <v>69.400000000000006</v>
      </c>
      <c r="AJ436" s="28">
        <f>ROWS($C$4:C436)</f>
        <v>433</v>
      </c>
      <c r="AK436" s="28" t="str">
        <f>IF($AJ$1=Table5[[#This Row],[Column3]],AJ436,"")</f>
        <v/>
      </c>
      <c r="AL436" s="28" t="str">
        <f>IFERROR(SMALL($AK$2:$AK$903,ROWS($AK$4:AK436)),"")</f>
        <v/>
      </c>
    </row>
    <row r="437" spans="1:38" s="28" customFormat="1" ht="14.25">
      <c r="A437" s="36">
        <v>11109466</v>
      </c>
      <c r="B437" s="30" t="s">
        <v>875</v>
      </c>
      <c r="C437" s="31">
        <v>5</v>
      </c>
      <c r="D437" s="29">
        <v>68</v>
      </c>
      <c r="E437" s="29">
        <v>87</v>
      </c>
      <c r="F437" s="29">
        <v>65</v>
      </c>
      <c r="G437" s="29">
        <v>93</v>
      </c>
      <c r="H437" s="27">
        <f t="shared" si="67"/>
        <v>313</v>
      </c>
      <c r="I437" s="52">
        <f t="shared" si="68"/>
        <v>78.25</v>
      </c>
      <c r="J437" s="29">
        <v>92</v>
      </c>
      <c r="K437" s="29">
        <v>74</v>
      </c>
      <c r="L437" s="29">
        <v>82</v>
      </c>
      <c r="M437" s="29">
        <v>40</v>
      </c>
      <c r="N437" s="27">
        <f t="shared" si="69"/>
        <v>288</v>
      </c>
      <c r="O437" s="27">
        <f t="shared" si="70"/>
        <v>72</v>
      </c>
      <c r="P437" s="29">
        <v>48</v>
      </c>
      <c r="Q437" s="29">
        <v>56</v>
      </c>
      <c r="R437" s="29">
        <v>74</v>
      </c>
      <c r="S437" s="29">
        <v>69</v>
      </c>
      <c r="T437" s="27">
        <f t="shared" si="71"/>
        <v>247</v>
      </c>
      <c r="U437" s="27">
        <f t="shared" si="72"/>
        <v>61.75</v>
      </c>
      <c r="V437" s="29">
        <v>99</v>
      </c>
      <c r="W437" s="29">
        <v>45</v>
      </c>
      <c r="X437" s="29">
        <v>71</v>
      </c>
      <c r="Y437" s="29">
        <v>63</v>
      </c>
      <c r="Z437" s="27">
        <f t="shared" si="73"/>
        <v>278</v>
      </c>
      <c r="AA437" s="27">
        <f t="shared" si="74"/>
        <v>69.5</v>
      </c>
      <c r="AB437" s="29">
        <v>78</v>
      </c>
      <c r="AC437" s="29">
        <v>78</v>
      </c>
      <c r="AD437" s="29">
        <v>71</v>
      </c>
      <c r="AE437" s="29">
        <v>35</v>
      </c>
      <c r="AF437" s="27">
        <f t="shared" si="75"/>
        <v>262</v>
      </c>
      <c r="AG437" s="39">
        <f t="shared" si="76"/>
        <v>65.5</v>
      </c>
      <c r="AH437" s="32"/>
      <c r="AI437" s="52">
        <f t="shared" si="66"/>
        <v>64.349999999999994</v>
      </c>
      <c r="AJ437" s="28">
        <f>ROWS($C$4:C437)</f>
        <v>434</v>
      </c>
      <c r="AK437" s="28" t="str">
        <f>IF($AJ$1=Table5[[#This Row],[Column3]],AJ437,"")</f>
        <v/>
      </c>
      <c r="AL437" s="28" t="str">
        <f>IFERROR(SMALL($AK$2:$AK$903,ROWS($AK$4:AK437)),"")</f>
        <v/>
      </c>
    </row>
    <row r="438" spans="1:38" s="28" customFormat="1" ht="14.25">
      <c r="A438" s="36">
        <v>11106466</v>
      </c>
      <c r="B438" s="30" t="s">
        <v>877</v>
      </c>
      <c r="C438" s="31">
        <v>5</v>
      </c>
      <c r="D438" s="29">
        <v>92</v>
      </c>
      <c r="E438" s="29">
        <v>58</v>
      </c>
      <c r="F438" s="29">
        <v>98</v>
      </c>
      <c r="G438" s="29">
        <v>75</v>
      </c>
      <c r="H438" s="27">
        <f t="shared" si="67"/>
        <v>323</v>
      </c>
      <c r="I438" s="52">
        <f t="shared" si="68"/>
        <v>80.75</v>
      </c>
      <c r="J438" s="29">
        <v>52</v>
      </c>
      <c r="K438" s="29">
        <v>77</v>
      </c>
      <c r="L438" s="29">
        <v>86</v>
      </c>
      <c r="M438" s="29">
        <v>71</v>
      </c>
      <c r="N438" s="27">
        <f t="shared" si="69"/>
        <v>286</v>
      </c>
      <c r="O438" s="27">
        <f t="shared" si="70"/>
        <v>71.5</v>
      </c>
      <c r="P438" s="29">
        <v>73</v>
      </c>
      <c r="Q438" s="29">
        <v>53</v>
      </c>
      <c r="R438" s="29">
        <v>69</v>
      </c>
      <c r="S438" s="29">
        <v>51</v>
      </c>
      <c r="T438" s="27">
        <f t="shared" si="71"/>
        <v>246</v>
      </c>
      <c r="U438" s="27">
        <f t="shared" si="72"/>
        <v>61.5</v>
      </c>
      <c r="V438" s="29">
        <v>43</v>
      </c>
      <c r="W438" s="29">
        <v>57</v>
      </c>
      <c r="X438" s="29">
        <v>43</v>
      </c>
      <c r="Y438" s="29">
        <v>65</v>
      </c>
      <c r="Z438" s="27">
        <f t="shared" si="73"/>
        <v>208</v>
      </c>
      <c r="AA438" s="27">
        <f t="shared" si="74"/>
        <v>52</v>
      </c>
      <c r="AB438" s="29">
        <v>53</v>
      </c>
      <c r="AC438" s="29">
        <v>62</v>
      </c>
      <c r="AD438" s="29">
        <v>44</v>
      </c>
      <c r="AE438" s="29">
        <v>65</v>
      </c>
      <c r="AF438" s="27">
        <f t="shared" si="75"/>
        <v>224</v>
      </c>
      <c r="AG438" s="39">
        <f t="shared" si="76"/>
        <v>56</v>
      </c>
      <c r="AH438" s="32"/>
      <c r="AI438" s="52">
        <f t="shared" si="66"/>
        <v>66.2</v>
      </c>
      <c r="AJ438" s="28">
        <f>ROWS($C$4:C438)</f>
        <v>435</v>
      </c>
      <c r="AK438" s="28" t="str">
        <f>IF($AJ$1=Table5[[#This Row],[Column3]],AJ438,"")</f>
        <v/>
      </c>
      <c r="AL438" s="28" t="str">
        <f>IFERROR(SMALL($AK$2:$AK$903,ROWS($AK$4:AK438)),"")</f>
        <v/>
      </c>
    </row>
    <row r="439" spans="1:38" s="28" customFormat="1" ht="14.25">
      <c r="A439" s="36">
        <v>11104629</v>
      </c>
      <c r="B439" s="30" t="s">
        <v>879</v>
      </c>
      <c r="C439" s="31">
        <v>5</v>
      </c>
      <c r="D439" s="29">
        <v>60</v>
      </c>
      <c r="E439" s="29">
        <v>52</v>
      </c>
      <c r="F439" s="29">
        <v>89</v>
      </c>
      <c r="G439" s="29">
        <v>50</v>
      </c>
      <c r="H439" s="27">
        <f t="shared" si="67"/>
        <v>251</v>
      </c>
      <c r="I439" s="52">
        <f t="shared" si="68"/>
        <v>62.75</v>
      </c>
      <c r="J439" s="29">
        <v>36</v>
      </c>
      <c r="K439" s="29">
        <v>90</v>
      </c>
      <c r="L439" s="29">
        <v>83</v>
      </c>
      <c r="M439" s="29">
        <v>72</v>
      </c>
      <c r="N439" s="27">
        <f t="shared" si="69"/>
        <v>281</v>
      </c>
      <c r="O439" s="27">
        <f t="shared" si="70"/>
        <v>70.25</v>
      </c>
      <c r="P439" s="29">
        <v>74</v>
      </c>
      <c r="Q439" s="29">
        <v>52</v>
      </c>
      <c r="R439" s="29">
        <v>57</v>
      </c>
      <c r="S439" s="29">
        <v>91</v>
      </c>
      <c r="T439" s="27">
        <f t="shared" si="71"/>
        <v>274</v>
      </c>
      <c r="U439" s="27">
        <f t="shared" si="72"/>
        <v>68.5</v>
      </c>
      <c r="V439" s="29">
        <v>79</v>
      </c>
      <c r="W439" s="29">
        <v>82</v>
      </c>
      <c r="X439" s="29">
        <v>86</v>
      </c>
      <c r="Y439" s="29">
        <v>40</v>
      </c>
      <c r="Z439" s="27">
        <f t="shared" si="73"/>
        <v>287</v>
      </c>
      <c r="AA439" s="27">
        <f t="shared" si="74"/>
        <v>71.75</v>
      </c>
      <c r="AB439" s="29">
        <v>49</v>
      </c>
      <c r="AC439" s="29">
        <v>83</v>
      </c>
      <c r="AD439" s="29">
        <v>43</v>
      </c>
      <c r="AE439" s="29">
        <v>56</v>
      </c>
      <c r="AF439" s="27">
        <f t="shared" si="75"/>
        <v>231</v>
      </c>
      <c r="AG439" s="39">
        <f t="shared" si="76"/>
        <v>57.75</v>
      </c>
      <c r="AH439" s="32"/>
      <c r="AI439" s="52">
        <f t="shared" si="66"/>
        <v>70.2</v>
      </c>
      <c r="AJ439" s="28">
        <f>ROWS($C$4:C439)</f>
        <v>436</v>
      </c>
      <c r="AK439" s="28" t="str">
        <f>IF($AJ$1=Table5[[#This Row],[Column3]],AJ439,"")</f>
        <v/>
      </c>
      <c r="AL439" s="28" t="str">
        <f>IFERROR(SMALL($AK$2:$AK$903,ROWS($AK$4:AK439)),"")</f>
        <v/>
      </c>
    </row>
    <row r="440" spans="1:38" s="28" customFormat="1" ht="14.25">
      <c r="A440" s="36">
        <v>11101011</v>
      </c>
      <c r="B440" s="30" t="s">
        <v>881</v>
      </c>
      <c r="C440" s="31">
        <v>5</v>
      </c>
      <c r="D440" s="29">
        <v>42</v>
      </c>
      <c r="E440" s="29">
        <v>89</v>
      </c>
      <c r="F440" s="29">
        <v>63</v>
      </c>
      <c r="G440" s="29">
        <v>66</v>
      </c>
      <c r="H440" s="27">
        <f t="shared" si="67"/>
        <v>260</v>
      </c>
      <c r="I440" s="52">
        <f t="shared" si="68"/>
        <v>65</v>
      </c>
      <c r="J440" s="29">
        <v>83</v>
      </c>
      <c r="K440" s="29">
        <v>62</v>
      </c>
      <c r="L440" s="29">
        <v>72</v>
      </c>
      <c r="M440" s="29">
        <v>86</v>
      </c>
      <c r="N440" s="27">
        <f t="shared" si="69"/>
        <v>303</v>
      </c>
      <c r="O440" s="27">
        <f t="shared" si="70"/>
        <v>75.75</v>
      </c>
      <c r="P440" s="29">
        <v>72</v>
      </c>
      <c r="Q440" s="29">
        <v>73</v>
      </c>
      <c r="R440" s="29">
        <v>64</v>
      </c>
      <c r="S440" s="29">
        <v>85</v>
      </c>
      <c r="T440" s="27">
        <f t="shared" si="71"/>
        <v>294</v>
      </c>
      <c r="U440" s="27">
        <f t="shared" si="72"/>
        <v>73.5</v>
      </c>
      <c r="V440" s="29">
        <v>37</v>
      </c>
      <c r="W440" s="29">
        <v>74</v>
      </c>
      <c r="X440" s="29">
        <v>94</v>
      </c>
      <c r="Y440" s="29">
        <v>43</v>
      </c>
      <c r="Z440" s="27">
        <f t="shared" si="73"/>
        <v>248</v>
      </c>
      <c r="AA440" s="27">
        <f t="shared" si="74"/>
        <v>62</v>
      </c>
      <c r="AB440" s="29">
        <v>63</v>
      </c>
      <c r="AC440" s="29">
        <v>94</v>
      </c>
      <c r="AD440" s="29">
        <v>53</v>
      </c>
      <c r="AE440" s="29">
        <v>89</v>
      </c>
      <c r="AF440" s="27">
        <f t="shared" si="75"/>
        <v>299</v>
      </c>
      <c r="AG440" s="39">
        <f t="shared" si="76"/>
        <v>74.75</v>
      </c>
      <c r="AH440" s="32"/>
      <c r="AI440" s="52">
        <f t="shared" si="66"/>
        <v>68.45</v>
      </c>
      <c r="AJ440" s="28">
        <f>ROWS($C$4:C440)</f>
        <v>437</v>
      </c>
      <c r="AK440" s="28" t="str">
        <f>IF($AJ$1=Table5[[#This Row],[Column3]],AJ440,"")</f>
        <v/>
      </c>
      <c r="AL440" s="28" t="str">
        <f>IFERROR(SMALL($AK$2:$AK$903,ROWS($AK$4:AK440)),"")</f>
        <v/>
      </c>
    </row>
    <row r="441" spans="1:38" s="28" customFormat="1" ht="14.25">
      <c r="A441" s="36">
        <v>11104321</v>
      </c>
      <c r="B441" s="30" t="s">
        <v>883</v>
      </c>
      <c r="C441" s="31">
        <v>5</v>
      </c>
      <c r="D441" s="29">
        <v>39</v>
      </c>
      <c r="E441" s="29">
        <v>94</v>
      </c>
      <c r="F441" s="29">
        <v>75</v>
      </c>
      <c r="G441" s="29">
        <v>80</v>
      </c>
      <c r="H441" s="27">
        <f t="shared" si="67"/>
        <v>288</v>
      </c>
      <c r="I441" s="52">
        <f t="shared" si="68"/>
        <v>72</v>
      </c>
      <c r="J441" s="29">
        <v>90</v>
      </c>
      <c r="K441" s="29">
        <v>41</v>
      </c>
      <c r="L441" s="29">
        <v>72</v>
      </c>
      <c r="M441" s="29">
        <v>37</v>
      </c>
      <c r="N441" s="27">
        <f t="shared" si="69"/>
        <v>240</v>
      </c>
      <c r="O441" s="27">
        <f t="shared" si="70"/>
        <v>60</v>
      </c>
      <c r="P441" s="29">
        <v>55</v>
      </c>
      <c r="Q441" s="29">
        <v>36</v>
      </c>
      <c r="R441" s="29">
        <v>91</v>
      </c>
      <c r="S441" s="29">
        <v>95</v>
      </c>
      <c r="T441" s="27">
        <f t="shared" si="71"/>
        <v>277</v>
      </c>
      <c r="U441" s="27">
        <f t="shared" si="72"/>
        <v>69.25</v>
      </c>
      <c r="V441" s="29">
        <v>42</v>
      </c>
      <c r="W441" s="29">
        <v>70</v>
      </c>
      <c r="X441" s="29">
        <v>92</v>
      </c>
      <c r="Y441" s="29">
        <v>95</v>
      </c>
      <c r="Z441" s="27">
        <f t="shared" si="73"/>
        <v>299</v>
      </c>
      <c r="AA441" s="27">
        <f t="shared" si="74"/>
        <v>74.75</v>
      </c>
      <c r="AB441" s="29">
        <v>81</v>
      </c>
      <c r="AC441" s="29">
        <v>57</v>
      </c>
      <c r="AD441" s="29">
        <v>87</v>
      </c>
      <c r="AE441" s="29">
        <v>40</v>
      </c>
      <c r="AF441" s="27">
        <f t="shared" si="75"/>
        <v>265</v>
      </c>
      <c r="AG441" s="39">
        <f t="shared" si="76"/>
        <v>66.25</v>
      </c>
      <c r="AH441" s="32"/>
      <c r="AI441" s="52">
        <f t="shared" si="66"/>
        <v>69.349999999999994</v>
      </c>
      <c r="AJ441" s="28">
        <f>ROWS($C$4:C441)</f>
        <v>438</v>
      </c>
      <c r="AK441" s="28" t="str">
        <f>IF($AJ$1=Table5[[#This Row],[Column3]],AJ441,"")</f>
        <v/>
      </c>
      <c r="AL441" s="28" t="str">
        <f>IFERROR(SMALL($AK$2:$AK$903,ROWS($AK$4:AK441)),"")</f>
        <v/>
      </c>
    </row>
    <row r="442" spans="1:38" s="28" customFormat="1" ht="14.25">
      <c r="A442" s="36">
        <v>11109573</v>
      </c>
      <c r="B442" s="30" t="s">
        <v>885</v>
      </c>
      <c r="C442" s="31">
        <v>5</v>
      </c>
      <c r="D442" s="29">
        <v>67</v>
      </c>
      <c r="E442" s="29">
        <v>97</v>
      </c>
      <c r="F442" s="29">
        <v>86</v>
      </c>
      <c r="G442" s="29">
        <v>74</v>
      </c>
      <c r="H442" s="27">
        <f t="shared" si="67"/>
        <v>324</v>
      </c>
      <c r="I442" s="52">
        <f t="shared" si="68"/>
        <v>81</v>
      </c>
      <c r="J442" s="29">
        <v>53</v>
      </c>
      <c r="K442" s="29">
        <v>79</v>
      </c>
      <c r="L442" s="29">
        <v>85</v>
      </c>
      <c r="M442" s="29">
        <v>65</v>
      </c>
      <c r="N442" s="27">
        <f t="shared" si="69"/>
        <v>282</v>
      </c>
      <c r="O442" s="27">
        <f t="shared" si="70"/>
        <v>70.5</v>
      </c>
      <c r="P442" s="29">
        <v>44</v>
      </c>
      <c r="Q442" s="29">
        <v>37</v>
      </c>
      <c r="R442" s="29">
        <v>87</v>
      </c>
      <c r="S442" s="29">
        <v>74</v>
      </c>
      <c r="T442" s="27">
        <f t="shared" si="71"/>
        <v>242</v>
      </c>
      <c r="U442" s="27">
        <f t="shared" si="72"/>
        <v>60.5</v>
      </c>
      <c r="V442" s="29">
        <v>58</v>
      </c>
      <c r="W442" s="29">
        <v>97</v>
      </c>
      <c r="X442" s="29">
        <v>77</v>
      </c>
      <c r="Y442" s="29">
        <v>96</v>
      </c>
      <c r="Z442" s="27">
        <f t="shared" si="73"/>
        <v>328</v>
      </c>
      <c r="AA442" s="27">
        <f t="shared" si="74"/>
        <v>82</v>
      </c>
      <c r="AB442" s="29">
        <v>41</v>
      </c>
      <c r="AC442" s="29">
        <v>41</v>
      </c>
      <c r="AD442" s="29">
        <v>68</v>
      </c>
      <c r="AE442" s="29">
        <v>61</v>
      </c>
      <c r="AF442" s="27">
        <f t="shared" si="75"/>
        <v>211</v>
      </c>
      <c r="AG442" s="39">
        <f t="shared" si="76"/>
        <v>52.75</v>
      </c>
      <c r="AH442" s="32"/>
      <c r="AI442" s="52">
        <f t="shared" si="66"/>
        <v>70.25</v>
      </c>
      <c r="AJ442" s="28">
        <f>ROWS($C$4:C442)</f>
        <v>439</v>
      </c>
      <c r="AK442" s="28" t="str">
        <f>IF($AJ$1=Table5[[#This Row],[Column3]],AJ442,"")</f>
        <v/>
      </c>
      <c r="AL442" s="28" t="str">
        <f>IFERROR(SMALL($AK$2:$AK$903,ROWS($AK$4:AK442)),"")</f>
        <v/>
      </c>
    </row>
    <row r="443" spans="1:38" s="28" customFormat="1" ht="14.25">
      <c r="A443" s="36">
        <v>11101053</v>
      </c>
      <c r="B443" s="30" t="s">
        <v>887</v>
      </c>
      <c r="C443" s="31">
        <v>5</v>
      </c>
      <c r="D443" s="29">
        <v>87</v>
      </c>
      <c r="E443" s="29">
        <v>69</v>
      </c>
      <c r="F443" s="29">
        <v>42</v>
      </c>
      <c r="G443" s="29">
        <v>81</v>
      </c>
      <c r="H443" s="27">
        <f t="shared" si="67"/>
        <v>279</v>
      </c>
      <c r="I443" s="52">
        <f t="shared" si="68"/>
        <v>69.75</v>
      </c>
      <c r="J443" s="29">
        <v>42</v>
      </c>
      <c r="K443" s="29">
        <v>53</v>
      </c>
      <c r="L443" s="29">
        <v>64</v>
      </c>
      <c r="M443" s="29">
        <v>39</v>
      </c>
      <c r="N443" s="27">
        <f t="shared" si="69"/>
        <v>198</v>
      </c>
      <c r="O443" s="27">
        <f t="shared" si="70"/>
        <v>49.5</v>
      </c>
      <c r="P443" s="29">
        <v>64</v>
      </c>
      <c r="Q443" s="29">
        <v>93</v>
      </c>
      <c r="R443" s="29">
        <v>73</v>
      </c>
      <c r="S443" s="29">
        <v>71</v>
      </c>
      <c r="T443" s="27">
        <f t="shared" si="71"/>
        <v>301</v>
      </c>
      <c r="U443" s="27">
        <f t="shared" si="72"/>
        <v>75.25</v>
      </c>
      <c r="V443" s="29">
        <v>84</v>
      </c>
      <c r="W443" s="29">
        <v>96</v>
      </c>
      <c r="X443" s="29">
        <v>91</v>
      </c>
      <c r="Y443" s="29">
        <v>53</v>
      </c>
      <c r="Z443" s="27">
        <f t="shared" si="73"/>
        <v>324</v>
      </c>
      <c r="AA443" s="27">
        <f t="shared" si="74"/>
        <v>81</v>
      </c>
      <c r="AB443" s="29">
        <v>95</v>
      </c>
      <c r="AC443" s="29">
        <v>78</v>
      </c>
      <c r="AD443" s="29">
        <v>79</v>
      </c>
      <c r="AE443" s="29">
        <v>51</v>
      </c>
      <c r="AF443" s="27">
        <f t="shared" si="75"/>
        <v>303</v>
      </c>
      <c r="AG443" s="39">
        <f t="shared" si="76"/>
        <v>75.75</v>
      </c>
      <c r="AH443" s="32"/>
      <c r="AI443" s="52">
        <f t="shared" si="66"/>
        <v>64</v>
      </c>
      <c r="AJ443" s="28">
        <f>ROWS($C$4:C443)</f>
        <v>440</v>
      </c>
      <c r="AK443" s="28" t="str">
        <f>IF($AJ$1=Table5[[#This Row],[Column3]],AJ443,"")</f>
        <v/>
      </c>
      <c r="AL443" s="28" t="str">
        <f>IFERROR(SMALL($AK$2:$AK$903,ROWS($AK$4:AK443)),"")</f>
        <v/>
      </c>
    </row>
    <row r="444" spans="1:38" s="28" customFormat="1" ht="14.25">
      <c r="A444" s="36">
        <v>11104418</v>
      </c>
      <c r="B444" s="30" t="s">
        <v>889</v>
      </c>
      <c r="C444" s="31">
        <v>5</v>
      </c>
      <c r="D444" s="29">
        <v>93</v>
      </c>
      <c r="E444" s="29">
        <v>77</v>
      </c>
      <c r="F444" s="29">
        <v>38</v>
      </c>
      <c r="G444" s="29">
        <v>47</v>
      </c>
      <c r="H444" s="27">
        <f t="shared" si="67"/>
        <v>255</v>
      </c>
      <c r="I444" s="52">
        <f t="shared" si="68"/>
        <v>63.75</v>
      </c>
      <c r="J444" s="29">
        <v>54</v>
      </c>
      <c r="K444" s="29">
        <v>93</v>
      </c>
      <c r="L444" s="29">
        <v>90</v>
      </c>
      <c r="M444" s="29">
        <v>35</v>
      </c>
      <c r="N444" s="27">
        <f t="shared" si="69"/>
        <v>272</v>
      </c>
      <c r="O444" s="27">
        <f t="shared" si="70"/>
        <v>68</v>
      </c>
      <c r="P444" s="29">
        <v>40</v>
      </c>
      <c r="Q444" s="29">
        <v>98</v>
      </c>
      <c r="R444" s="29">
        <v>60</v>
      </c>
      <c r="S444" s="29">
        <v>40</v>
      </c>
      <c r="T444" s="27">
        <f t="shared" si="71"/>
        <v>238</v>
      </c>
      <c r="U444" s="27">
        <f t="shared" si="72"/>
        <v>59.5</v>
      </c>
      <c r="V444" s="29">
        <v>91</v>
      </c>
      <c r="W444" s="29">
        <v>37</v>
      </c>
      <c r="X444" s="29">
        <v>53</v>
      </c>
      <c r="Y444" s="29">
        <v>86</v>
      </c>
      <c r="Z444" s="27">
        <f t="shared" si="73"/>
        <v>267</v>
      </c>
      <c r="AA444" s="27">
        <f t="shared" si="74"/>
        <v>66.75</v>
      </c>
      <c r="AB444" s="29">
        <v>40</v>
      </c>
      <c r="AC444" s="29">
        <v>73</v>
      </c>
      <c r="AD444" s="29">
        <v>83</v>
      </c>
      <c r="AE444" s="29">
        <v>52</v>
      </c>
      <c r="AF444" s="27">
        <f t="shared" si="75"/>
        <v>248</v>
      </c>
      <c r="AG444" s="39">
        <f t="shared" si="76"/>
        <v>62</v>
      </c>
      <c r="AH444" s="32"/>
      <c r="AI444" s="52">
        <f t="shared" si="66"/>
        <v>71.55</v>
      </c>
      <c r="AJ444" s="28">
        <f>ROWS($C$4:C444)</f>
        <v>441</v>
      </c>
      <c r="AK444" s="28" t="str">
        <f>IF($AJ$1=Table5[[#This Row],[Column3]],AJ444,"")</f>
        <v/>
      </c>
      <c r="AL444" s="28" t="str">
        <f>IFERROR(SMALL($AK$2:$AK$903,ROWS($AK$4:AK444)),"")</f>
        <v/>
      </c>
    </row>
    <row r="445" spans="1:38" s="28" customFormat="1" ht="14.25">
      <c r="A445" s="36">
        <v>11107700</v>
      </c>
      <c r="B445" s="30" t="s">
        <v>891</v>
      </c>
      <c r="C445" s="31">
        <v>5</v>
      </c>
      <c r="D445" s="29">
        <v>50</v>
      </c>
      <c r="E445" s="29">
        <v>99</v>
      </c>
      <c r="F445" s="29">
        <v>66</v>
      </c>
      <c r="G445" s="29">
        <v>42</v>
      </c>
      <c r="H445" s="27">
        <f t="shared" si="67"/>
        <v>257</v>
      </c>
      <c r="I445" s="52">
        <f t="shared" si="68"/>
        <v>64.25</v>
      </c>
      <c r="J445" s="29">
        <v>64</v>
      </c>
      <c r="K445" s="29">
        <v>84</v>
      </c>
      <c r="L445" s="29">
        <v>52</v>
      </c>
      <c r="M445" s="29">
        <v>60</v>
      </c>
      <c r="N445" s="27">
        <f t="shared" si="69"/>
        <v>260</v>
      </c>
      <c r="O445" s="27">
        <f t="shared" si="70"/>
        <v>65</v>
      </c>
      <c r="P445" s="29">
        <v>85</v>
      </c>
      <c r="Q445" s="29">
        <v>85</v>
      </c>
      <c r="R445" s="29">
        <v>64</v>
      </c>
      <c r="S445" s="29">
        <v>94</v>
      </c>
      <c r="T445" s="27">
        <f t="shared" si="71"/>
        <v>328</v>
      </c>
      <c r="U445" s="27">
        <f t="shared" si="72"/>
        <v>82</v>
      </c>
      <c r="V445" s="29">
        <v>70</v>
      </c>
      <c r="W445" s="29">
        <v>95</v>
      </c>
      <c r="X445" s="29">
        <v>62</v>
      </c>
      <c r="Y445" s="29">
        <v>98</v>
      </c>
      <c r="Z445" s="27">
        <f t="shared" si="73"/>
        <v>325</v>
      </c>
      <c r="AA445" s="27">
        <f t="shared" si="74"/>
        <v>81.25</v>
      </c>
      <c r="AB445" s="29">
        <v>72</v>
      </c>
      <c r="AC445" s="29">
        <v>72</v>
      </c>
      <c r="AD445" s="29">
        <v>44</v>
      </c>
      <c r="AE445" s="29">
        <v>73</v>
      </c>
      <c r="AF445" s="27">
        <f t="shared" si="75"/>
        <v>261</v>
      </c>
      <c r="AG445" s="39">
        <f t="shared" si="76"/>
        <v>65.25</v>
      </c>
      <c r="AH445" s="32"/>
      <c r="AI445" s="52">
        <f t="shared" si="66"/>
        <v>68.7</v>
      </c>
      <c r="AJ445" s="28">
        <f>ROWS($C$4:C445)</f>
        <v>442</v>
      </c>
      <c r="AK445" s="28" t="str">
        <f>IF($AJ$1=Table5[[#This Row],[Column3]],AJ445,"")</f>
        <v/>
      </c>
      <c r="AL445" s="28" t="str">
        <f>IFERROR(SMALL($AK$2:$AK$903,ROWS($AK$4:AK445)),"")</f>
        <v/>
      </c>
    </row>
    <row r="446" spans="1:38" s="28" customFormat="1" ht="14.25">
      <c r="A446" s="36">
        <v>11103126</v>
      </c>
      <c r="B446" s="30" t="s">
        <v>893</v>
      </c>
      <c r="C446" s="31">
        <v>5</v>
      </c>
      <c r="D446" s="29">
        <v>68</v>
      </c>
      <c r="E446" s="29">
        <v>89</v>
      </c>
      <c r="F446" s="29">
        <v>79</v>
      </c>
      <c r="G446" s="29">
        <v>81</v>
      </c>
      <c r="H446" s="27">
        <f t="shared" si="67"/>
        <v>317</v>
      </c>
      <c r="I446" s="52">
        <f t="shared" si="68"/>
        <v>79.25</v>
      </c>
      <c r="J446" s="29">
        <v>85</v>
      </c>
      <c r="K446" s="29">
        <v>79</v>
      </c>
      <c r="L446" s="29">
        <v>87</v>
      </c>
      <c r="M446" s="29">
        <v>47</v>
      </c>
      <c r="N446" s="27">
        <f t="shared" si="69"/>
        <v>298</v>
      </c>
      <c r="O446" s="27">
        <f t="shared" si="70"/>
        <v>74.5</v>
      </c>
      <c r="P446" s="29">
        <v>46</v>
      </c>
      <c r="Q446" s="29">
        <v>41</v>
      </c>
      <c r="R446" s="29">
        <v>49</v>
      </c>
      <c r="S446" s="29">
        <v>53</v>
      </c>
      <c r="T446" s="27">
        <f t="shared" si="71"/>
        <v>189</v>
      </c>
      <c r="U446" s="27">
        <f t="shared" si="72"/>
        <v>47.25</v>
      </c>
      <c r="V446" s="29">
        <v>94</v>
      </c>
      <c r="W446" s="29">
        <v>76</v>
      </c>
      <c r="X446" s="29">
        <v>41</v>
      </c>
      <c r="Y446" s="29">
        <v>88</v>
      </c>
      <c r="Z446" s="27">
        <f t="shared" si="73"/>
        <v>299</v>
      </c>
      <c r="AA446" s="27">
        <f t="shared" si="74"/>
        <v>74.75</v>
      </c>
      <c r="AB446" s="29">
        <v>45</v>
      </c>
      <c r="AC446" s="29">
        <v>44</v>
      </c>
      <c r="AD446" s="29">
        <v>83</v>
      </c>
      <c r="AE446" s="29">
        <v>99</v>
      </c>
      <c r="AF446" s="27">
        <f t="shared" si="75"/>
        <v>271</v>
      </c>
      <c r="AG446" s="39">
        <f t="shared" si="76"/>
        <v>67.75</v>
      </c>
      <c r="AH446" s="32"/>
      <c r="AI446" s="52">
        <f t="shared" si="66"/>
        <v>74.900000000000006</v>
      </c>
      <c r="AJ446" s="28">
        <f>ROWS($C$4:C446)</f>
        <v>443</v>
      </c>
      <c r="AK446" s="28" t="str">
        <f>IF($AJ$1=Table5[[#This Row],[Column3]],AJ446,"")</f>
        <v/>
      </c>
      <c r="AL446" s="28" t="str">
        <f>IFERROR(SMALL($AK$2:$AK$903,ROWS($AK$4:AK446)),"")</f>
        <v/>
      </c>
    </row>
    <row r="447" spans="1:38" s="28" customFormat="1" ht="14.25">
      <c r="A447" s="36">
        <v>11107704</v>
      </c>
      <c r="B447" s="30" t="s">
        <v>895</v>
      </c>
      <c r="C447" s="31">
        <v>5</v>
      </c>
      <c r="D447" s="29">
        <v>83</v>
      </c>
      <c r="E447" s="29">
        <v>93</v>
      </c>
      <c r="F447" s="29">
        <v>70</v>
      </c>
      <c r="G447" s="29">
        <v>99</v>
      </c>
      <c r="H447" s="27">
        <f t="shared" si="67"/>
        <v>345</v>
      </c>
      <c r="I447" s="52">
        <f t="shared" si="68"/>
        <v>86.25</v>
      </c>
      <c r="J447" s="29">
        <v>84</v>
      </c>
      <c r="K447" s="29">
        <v>72</v>
      </c>
      <c r="L447" s="29">
        <v>83</v>
      </c>
      <c r="M447" s="29">
        <v>81</v>
      </c>
      <c r="N447" s="27">
        <f t="shared" si="69"/>
        <v>320</v>
      </c>
      <c r="O447" s="27">
        <f t="shared" si="70"/>
        <v>80</v>
      </c>
      <c r="P447" s="29">
        <v>82</v>
      </c>
      <c r="Q447" s="29">
        <v>62</v>
      </c>
      <c r="R447" s="29">
        <v>42</v>
      </c>
      <c r="S447" s="29">
        <v>98</v>
      </c>
      <c r="T447" s="27">
        <f t="shared" si="71"/>
        <v>284</v>
      </c>
      <c r="U447" s="27">
        <f t="shared" si="72"/>
        <v>71</v>
      </c>
      <c r="V447" s="29">
        <v>98</v>
      </c>
      <c r="W447" s="29">
        <v>87</v>
      </c>
      <c r="X447" s="29">
        <v>61</v>
      </c>
      <c r="Y447" s="29">
        <v>42</v>
      </c>
      <c r="Z447" s="27">
        <f t="shared" si="73"/>
        <v>288</v>
      </c>
      <c r="AA447" s="27">
        <f t="shared" si="74"/>
        <v>72</v>
      </c>
      <c r="AB447" s="29">
        <v>57</v>
      </c>
      <c r="AC447" s="29">
        <v>76</v>
      </c>
      <c r="AD447" s="29">
        <v>41</v>
      </c>
      <c r="AE447" s="29">
        <v>87</v>
      </c>
      <c r="AF447" s="27">
        <f t="shared" si="75"/>
        <v>261</v>
      </c>
      <c r="AG447" s="39">
        <f t="shared" si="76"/>
        <v>65.25</v>
      </c>
      <c r="AH447" s="32"/>
      <c r="AI447" s="52">
        <f t="shared" si="66"/>
        <v>68.599999999999994</v>
      </c>
      <c r="AJ447" s="28">
        <f>ROWS($C$4:C447)</f>
        <v>444</v>
      </c>
      <c r="AK447" s="28" t="str">
        <f>IF($AJ$1=Table5[[#This Row],[Column3]],AJ447,"")</f>
        <v/>
      </c>
      <c r="AL447" s="28" t="str">
        <f>IFERROR(SMALL($AK$2:$AK$903,ROWS($AK$4:AK447)),"")</f>
        <v/>
      </c>
    </row>
    <row r="448" spans="1:38" s="28" customFormat="1" ht="14.25">
      <c r="A448" s="36">
        <v>11102704</v>
      </c>
      <c r="B448" s="30" t="s">
        <v>897</v>
      </c>
      <c r="C448" s="31">
        <v>5</v>
      </c>
      <c r="D448" s="29">
        <v>84</v>
      </c>
      <c r="E448" s="29">
        <v>98</v>
      </c>
      <c r="F448" s="29">
        <v>44</v>
      </c>
      <c r="G448" s="29">
        <v>93</v>
      </c>
      <c r="H448" s="27">
        <f t="shared" si="67"/>
        <v>319</v>
      </c>
      <c r="I448" s="52">
        <f t="shared" si="68"/>
        <v>79.75</v>
      </c>
      <c r="J448" s="29">
        <v>65</v>
      </c>
      <c r="K448" s="29">
        <v>59</v>
      </c>
      <c r="L448" s="29">
        <v>75</v>
      </c>
      <c r="M448" s="29">
        <v>73</v>
      </c>
      <c r="N448" s="27">
        <f t="shared" si="69"/>
        <v>272</v>
      </c>
      <c r="O448" s="27">
        <f t="shared" si="70"/>
        <v>68</v>
      </c>
      <c r="P448" s="29">
        <v>86</v>
      </c>
      <c r="Q448" s="29">
        <v>40</v>
      </c>
      <c r="R448" s="29">
        <v>89</v>
      </c>
      <c r="S448" s="29">
        <v>70</v>
      </c>
      <c r="T448" s="27">
        <f t="shared" si="71"/>
        <v>285</v>
      </c>
      <c r="U448" s="27">
        <f t="shared" si="72"/>
        <v>71.25</v>
      </c>
      <c r="V448" s="29">
        <v>53</v>
      </c>
      <c r="W448" s="29">
        <v>74</v>
      </c>
      <c r="X448" s="29">
        <v>78</v>
      </c>
      <c r="Y448" s="29">
        <v>91</v>
      </c>
      <c r="Z448" s="27">
        <f t="shared" si="73"/>
        <v>296</v>
      </c>
      <c r="AA448" s="27">
        <f t="shared" si="74"/>
        <v>74</v>
      </c>
      <c r="AB448" s="29">
        <v>38</v>
      </c>
      <c r="AC448" s="29">
        <v>43</v>
      </c>
      <c r="AD448" s="29">
        <v>66</v>
      </c>
      <c r="AE448" s="29">
        <v>53</v>
      </c>
      <c r="AF448" s="27">
        <f t="shared" si="75"/>
        <v>200</v>
      </c>
      <c r="AG448" s="39">
        <f t="shared" si="76"/>
        <v>50</v>
      </c>
      <c r="AH448" s="32"/>
      <c r="AI448" s="52">
        <f t="shared" si="66"/>
        <v>62.05</v>
      </c>
      <c r="AJ448" s="28">
        <f>ROWS($C$4:C448)</f>
        <v>445</v>
      </c>
      <c r="AK448" s="28" t="str">
        <f>IF($AJ$1=Table5[[#This Row],[Column3]],AJ448,"")</f>
        <v/>
      </c>
      <c r="AL448" s="28" t="str">
        <f>IFERROR(SMALL($AK$2:$AK$903,ROWS($AK$4:AK448)),"")</f>
        <v/>
      </c>
    </row>
    <row r="449" spans="1:38" s="28" customFormat="1" ht="14.25">
      <c r="A449" s="36">
        <v>11106301</v>
      </c>
      <c r="B449" s="30" t="s">
        <v>899</v>
      </c>
      <c r="C449" s="31">
        <v>5</v>
      </c>
      <c r="D449" s="29">
        <v>39</v>
      </c>
      <c r="E449" s="29">
        <v>57</v>
      </c>
      <c r="F449" s="29">
        <v>74</v>
      </c>
      <c r="G449" s="29">
        <v>35</v>
      </c>
      <c r="H449" s="27">
        <f t="shared" si="67"/>
        <v>205</v>
      </c>
      <c r="I449" s="52">
        <f t="shared" si="68"/>
        <v>51.25</v>
      </c>
      <c r="J449" s="29">
        <v>93</v>
      </c>
      <c r="K449" s="29">
        <v>38</v>
      </c>
      <c r="L449" s="29">
        <v>81</v>
      </c>
      <c r="M449" s="29">
        <v>91</v>
      </c>
      <c r="N449" s="27">
        <f t="shared" si="69"/>
        <v>303</v>
      </c>
      <c r="O449" s="27">
        <f t="shared" si="70"/>
        <v>75.75</v>
      </c>
      <c r="P449" s="29">
        <v>68</v>
      </c>
      <c r="Q449" s="29">
        <v>55</v>
      </c>
      <c r="R449" s="29">
        <v>40</v>
      </c>
      <c r="S449" s="29">
        <v>51</v>
      </c>
      <c r="T449" s="27">
        <f t="shared" si="71"/>
        <v>214</v>
      </c>
      <c r="U449" s="27">
        <f t="shared" si="72"/>
        <v>53.5</v>
      </c>
      <c r="V449" s="29">
        <v>71</v>
      </c>
      <c r="W449" s="29">
        <v>74</v>
      </c>
      <c r="X449" s="29">
        <v>63</v>
      </c>
      <c r="Y449" s="29">
        <v>81</v>
      </c>
      <c r="Z449" s="27">
        <f t="shared" si="73"/>
        <v>289</v>
      </c>
      <c r="AA449" s="27">
        <f t="shared" si="74"/>
        <v>72.25</v>
      </c>
      <c r="AB449" s="29">
        <v>59</v>
      </c>
      <c r="AC449" s="29">
        <v>81</v>
      </c>
      <c r="AD449" s="29">
        <v>47</v>
      </c>
      <c r="AE449" s="29">
        <v>43</v>
      </c>
      <c r="AF449" s="27">
        <f t="shared" si="75"/>
        <v>230</v>
      </c>
      <c r="AG449" s="39">
        <f t="shared" si="76"/>
        <v>57.5</v>
      </c>
      <c r="AH449" s="32"/>
      <c r="AI449" s="52">
        <f t="shared" si="66"/>
        <v>68.849999999999994</v>
      </c>
      <c r="AJ449" s="28">
        <f>ROWS($C$4:C449)</f>
        <v>446</v>
      </c>
      <c r="AK449" s="28" t="str">
        <f>IF($AJ$1=Table5[[#This Row],[Column3]],AJ449,"")</f>
        <v/>
      </c>
      <c r="AL449" s="28" t="str">
        <f>IFERROR(SMALL($AK$2:$AK$903,ROWS($AK$4:AK449)),"")</f>
        <v/>
      </c>
    </row>
    <row r="450" spans="1:38" s="28" customFormat="1" ht="14.25">
      <c r="A450" s="36">
        <v>11102730</v>
      </c>
      <c r="B450" s="30" t="s">
        <v>901</v>
      </c>
      <c r="C450" s="31">
        <v>5</v>
      </c>
      <c r="D450" s="29">
        <v>53</v>
      </c>
      <c r="E450" s="29">
        <v>36</v>
      </c>
      <c r="F450" s="29">
        <v>89</v>
      </c>
      <c r="G450" s="29">
        <v>96</v>
      </c>
      <c r="H450" s="27">
        <f t="shared" si="67"/>
        <v>274</v>
      </c>
      <c r="I450" s="52">
        <f t="shared" si="68"/>
        <v>68.5</v>
      </c>
      <c r="J450" s="29">
        <v>42</v>
      </c>
      <c r="K450" s="29">
        <v>53</v>
      </c>
      <c r="L450" s="29">
        <v>65</v>
      </c>
      <c r="M450" s="29">
        <v>94</v>
      </c>
      <c r="N450" s="27">
        <f t="shared" si="69"/>
        <v>254</v>
      </c>
      <c r="O450" s="27">
        <f t="shared" si="70"/>
        <v>63.5</v>
      </c>
      <c r="P450" s="29">
        <v>50</v>
      </c>
      <c r="Q450" s="29">
        <v>95</v>
      </c>
      <c r="R450" s="29">
        <v>61</v>
      </c>
      <c r="S450" s="29">
        <v>71</v>
      </c>
      <c r="T450" s="27">
        <f t="shared" si="71"/>
        <v>277</v>
      </c>
      <c r="U450" s="27">
        <f t="shared" si="72"/>
        <v>69.25</v>
      </c>
      <c r="V450" s="29">
        <v>42</v>
      </c>
      <c r="W450" s="29">
        <v>67</v>
      </c>
      <c r="X450" s="29">
        <v>67</v>
      </c>
      <c r="Y450" s="29">
        <v>71</v>
      </c>
      <c r="Z450" s="27">
        <f t="shared" si="73"/>
        <v>247</v>
      </c>
      <c r="AA450" s="27">
        <f t="shared" si="74"/>
        <v>61.75</v>
      </c>
      <c r="AB450" s="29">
        <v>82</v>
      </c>
      <c r="AC450" s="29">
        <v>63</v>
      </c>
      <c r="AD450" s="29">
        <v>88</v>
      </c>
      <c r="AE450" s="29">
        <v>92</v>
      </c>
      <c r="AF450" s="27">
        <f t="shared" si="75"/>
        <v>325</v>
      </c>
      <c r="AG450" s="39">
        <f t="shared" si="76"/>
        <v>81.25</v>
      </c>
      <c r="AH450" s="32"/>
      <c r="AI450" s="52">
        <f t="shared" si="66"/>
        <v>60.55</v>
      </c>
      <c r="AJ450" s="28">
        <f>ROWS($C$4:C450)</f>
        <v>447</v>
      </c>
      <c r="AK450" s="28" t="str">
        <f>IF($AJ$1=Table5[[#This Row],[Column3]],AJ450,"")</f>
        <v/>
      </c>
      <c r="AL450" s="28" t="str">
        <f>IFERROR(SMALL($AK$2:$AK$903,ROWS($AK$4:AK450)),"")</f>
        <v/>
      </c>
    </row>
    <row r="451" spans="1:38" s="28" customFormat="1" ht="28.5">
      <c r="A451" s="36">
        <v>11103728</v>
      </c>
      <c r="B451" s="30" t="s">
        <v>903</v>
      </c>
      <c r="C451" s="31">
        <v>5</v>
      </c>
      <c r="D451" s="29">
        <v>43</v>
      </c>
      <c r="E451" s="29">
        <v>36</v>
      </c>
      <c r="F451" s="29">
        <v>74</v>
      </c>
      <c r="G451" s="29">
        <v>49</v>
      </c>
      <c r="H451" s="27">
        <f t="shared" si="67"/>
        <v>202</v>
      </c>
      <c r="I451" s="52">
        <f t="shared" si="68"/>
        <v>50.5</v>
      </c>
      <c r="J451" s="29">
        <v>38</v>
      </c>
      <c r="K451" s="29">
        <v>92</v>
      </c>
      <c r="L451" s="29">
        <v>61</v>
      </c>
      <c r="M451" s="29">
        <v>60</v>
      </c>
      <c r="N451" s="27">
        <f t="shared" si="69"/>
        <v>251</v>
      </c>
      <c r="O451" s="27">
        <f t="shared" si="70"/>
        <v>62.75</v>
      </c>
      <c r="P451" s="29">
        <v>66</v>
      </c>
      <c r="Q451" s="29">
        <v>36</v>
      </c>
      <c r="R451" s="29">
        <v>68</v>
      </c>
      <c r="S451" s="29">
        <v>55</v>
      </c>
      <c r="T451" s="27">
        <f t="shared" si="71"/>
        <v>225</v>
      </c>
      <c r="U451" s="27">
        <f t="shared" si="72"/>
        <v>56.25</v>
      </c>
      <c r="V451" s="29">
        <v>42</v>
      </c>
      <c r="W451" s="29">
        <v>75</v>
      </c>
      <c r="X451" s="29">
        <v>66</v>
      </c>
      <c r="Y451" s="29">
        <v>73</v>
      </c>
      <c r="Z451" s="27">
        <f t="shared" si="73"/>
        <v>256</v>
      </c>
      <c r="AA451" s="27">
        <f t="shared" si="74"/>
        <v>64</v>
      </c>
      <c r="AB451" s="29">
        <v>98</v>
      </c>
      <c r="AC451" s="29">
        <v>51</v>
      </c>
      <c r="AD451" s="29">
        <v>51</v>
      </c>
      <c r="AE451" s="29">
        <v>77</v>
      </c>
      <c r="AF451" s="27">
        <f t="shared" si="75"/>
        <v>277</v>
      </c>
      <c r="AG451" s="39">
        <f t="shared" si="76"/>
        <v>69.25</v>
      </c>
      <c r="AH451" s="32"/>
      <c r="AI451" s="52">
        <f t="shared" ref="AI451:AI514" si="77">AVERAGE(I452,O452,U452,AA452,AG452)</f>
        <v>65.25</v>
      </c>
      <c r="AJ451" s="28">
        <f>ROWS($C$4:C451)</f>
        <v>448</v>
      </c>
      <c r="AK451" s="28" t="str">
        <f>IF($AJ$1=Table5[[#This Row],[Column3]],AJ451,"")</f>
        <v/>
      </c>
      <c r="AL451" s="28" t="str">
        <f>IFERROR(SMALL($AK$2:$AK$903,ROWS($AK$4:AK451)),"")</f>
        <v/>
      </c>
    </row>
    <row r="452" spans="1:38" s="28" customFormat="1" ht="14.25">
      <c r="A452" s="36">
        <v>11106771</v>
      </c>
      <c r="B452" s="30" t="s">
        <v>905</v>
      </c>
      <c r="C452" s="31">
        <v>5</v>
      </c>
      <c r="D452" s="29">
        <v>51</v>
      </c>
      <c r="E452" s="29">
        <v>35</v>
      </c>
      <c r="F452" s="29">
        <v>85</v>
      </c>
      <c r="G452" s="29">
        <v>67</v>
      </c>
      <c r="H452" s="27">
        <f t="shared" si="67"/>
        <v>238</v>
      </c>
      <c r="I452" s="52">
        <f t="shared" si="68"/>
        <v>59.5</v>
      </c>
      <c r="J452" s="29">
        <v>57</v>
      </c>
      <c r="K452" s="29">
        <v>79</v>
      </c>
      <c r="L452" s="29">
        <v>38</v>
      </c>
      <c r="M452" s="29">
        <v>89</v>
      </c>
      <c r="N452" s="27">
        <f t="shared" si="69"/>
        <v>263</v>
      </c>
      <c r="O452" s="27">
        <f t="shared" si="70"/>
        <v>65.75</v>
      </c>
      <c r="P452" s="29">
        <v>39</v>
      </c>
      <c r="Q452" s="29">
        <v>96</v>
      </c>
      <c r="R452" s="29">
        <v>77</v>
      </c>
      <c r="S452" s="29">
        <v>89</v>
      </c>
      <c r="T452" s="27">
        <f t="shared" si="71"/>
        <v>301</v>
      </c>
      <c r="U452" s="27">
        <f t="shared" si="72"/>
        <v>75.25</v>
      </c>
      <c r="V452" s="29">
        <v>49</v>
      </c>
      <c r="W452" s="29">
        <v>87</v>
      </c>
      <c r="X452" s="29">
        <v>92</v>
      </c>
      <c r="Y452" s="29">
        <v>35</v>
      </c>
      <c r="Z452" s="27">
        <f t="shared" si="73"/>
        <v>263</v>
      </c>
      <c r="AA452" s="27">
        <f t="shared" si="74"/>
        <v>65.75</v>
      </c>
      <c r="AB452" s="29">
        <v>48</v>
      </c>
      <c r="AC452" s="29">
        <v>57</v>
      </c>
      <c r="AD452" s="29">
        <v>52</v>
      </c>
      <c r="AE452" s="29">
        <v>83</v>
      </c>
      <c r="AF452" s="27">
        <f t="shared" si="75"/>
        <v>240</v>
      </c>
      <c r="AG452" s="39">
        <f t="shared" si="76"/>
        <v>60</v>
      </c>
      <c r="AH452" s="32"/>
      <c r="AI452" s="52">
        <f t="shared" si="77"/>
        <v>63.75</v>
      </c>
      <c r="AJ452" s="28">
        <f>ROWS($C$4:C452)</f>
        <v>449</v>
      </c>
      <c r="AK452" s="28" t="str">
        <f>IF($AJ$1=Table5[[#This Row],[Column3]],AJ452,"")</f>
        <v/>
      </c>
      <c r="AL452" s="28" t="str">
        <f>IFERROR(SMALL($AK$2:$AK$903,ROWS($AK$4:AK452)),"")</f>
        <v/>
      </c>
    </row>
    <row r="453" spans="1:38" s="28" customFormat="1" ht="14.25">
      <c r="A453" s="36">
        <v>11103948</v>
      </c>
      <c r="B453" s="30" t="s">
        <v>907</v>
      </c>
      <c r="C453" s="31">
        <v>5</v>
      </c>
      <c r="D453" s="29">
        <v>98</v>
      </c>
      <c r="E453" s="29">
        <v>69</v>
      </c>
      <c r="F453" s="29">
        <v>65</v>
      </c>
      <c r="G453" s="29">
        <v>83</v>
      </c>
      <c r="H453" s="27">
        <f t="shared" ref="H453:H516" si="78">SUM(D453:G453)</f>
        <v>315</v>
      </c>
      <c r="I453" s="52">
        <f t="shared" ref="I453:I516" si="79">AVERAGE(D453:G453)</f>
        <v>78.75</v>
      </c>
      <c r="J453" s="29">
        <v>76</v>
      </c>
      <c r="K453" s="29">
        <v>80</v>
      </c>
      <c r="L453" s="29">
        <v>42</v>
      </c>
      <c r="M453" s="29">
        <v>70</v>
      </c>
      <c r="N453" s="27">
        <f t="shared" ref="N453:N516" si="80">SUM(J453:M453)</f>
        <v>268</v>
      </c>
      <c r="O453" s="27">
        <f t="shared" ref="O453:O516" si="81">AVERAGE(J453:M453)</f>
        <v>67</v>
      </c>
      <c r="P453" s="29">
        <v>42</v>
      </c>
      <c r="Q453" s="29">
        <v>52</v>
      </c>
      <c r="R453" s="29">
        <v>63</v>
      </c>
      <c r="S453" s="29">
        <v>75</v>
      </c>
      <c r="T453" s="27">
        <f t="shared" ref="T453:T516" si="82">SUM(P453:S453)</f>
        <v>232</v>
      </c>
      <c r="U453" s="27">
        <f t="shared" ref="U453:U516" si="83">AVERAGE(P453:S453)</f>
        <v>58</v>
      </c>
      <c r="V453" s="29">
        <v>68</v>
      </c>
      <c r="W453" s="29">
        <v>55</v>
      </c>
      <c r="X453" s="29">
        <v>51</v>
      </c>
      <c r="Y453" s="29">
        <v>46</v>
      </c>
      <c r="Z453" s="27">
        <f t="shared" ref="Z453:Z516" si="84">SUM(V453:Y453)</f>
        <v>220</v>
      </c>
      <c r="AA453" s="27">
        <f t="shared" ref="AA453:AA516" si="85">AVERAGE(V453:Y453)</f>
        <v>55</v>
      </c>
      <c r="AB453" s="29">
        <v>62</v>
      </c>
      <c r="AC453" s="29">
        <v>63</v>
      </c>
      <c r="AD453" s="29">
        <v>37</v>
      </c>
      <c r="AE453" s="29">
        <v>78</v>
      </c>
      <c r="AF453" s="27">
        <f t="shared" ref="AF453:AF516" si="86">SUM(AB453:AE453)</f>
        <v>240</v>
      </c>
      <c r="AG453" s="39">
        <f t="shared" ref="AG453:AG516" si="87">AVERAGE(AB453:AE453)</f>
        <v>60</v>
      </c>
      <c r="AH453" s="32"/>
      <c r="AI453" s="52">
        <f t="shared" si="77"/>
        <v>60.7</v>
      </c>
      <c r="AJ453" s="28">
        <f>ROWS($C$4:C453)</f>
        <v>450</v>
      </c>
      <c r="AK453" s="28" t="str">
        <f>IF($AJ$1=Table5[[#This Row],[Column3]],AJ453,"")</f>
        <v/>
      </c>
      <c r="AL453" s="28" t="str">
        <f>IFERROR(SMALL($AK$2:$AK$903,ROWS($AK$4:AK453)),"")</f>
        <v/>
      </c>
    </row>
    <row r="454" spans="1:38" s="28" customFormat="1" ht="14.25">
      <c r="A454" s="36">
        <v>11109504</v>
      </c>
      <c r="B454" s="30" t="s">
        <v>909</v>
      </c>
      <c r="C454" s="31">
        <v>5</v>
      </c>
      <c r="D454" s="29">
        <v>77</v>
      </c>
      <c r="E454" s="29">
        <v>39</v>
      </c>
      <c r="F454" s="29">
        <v>49</v>
      </c>
      <c r="G454" s="29">
        <v>83</v>
      </c>
      <c r="H454" s="27">
        <f t="shared" si="78"/>
        <v>248</v>
      </c>
      <c r="I454" s="52">
        <f t="shared" si="79"/>
        <v>62</v>
      </c>
      <c r="J454" s="29">
        <v>63</v>
      </c>
      <c r="K454" s="29">
        <v>49</v>
      </c>
      <c r="L454" s="29">
        <v>83</v>
      </c>
      <c r="M454" s="29">
        <v>65</v>
      </c>
      <c r="N454" s="27">
        <f t="shared" si="80"/>
        <v>260</v>
      </c>
      <c r="O454" s="27">
        <f t="shared" si="81"/>
        <v>65</v>
      </c>
      <c r="P454" s="29">
        <v>47</v>
      </c>
      <c r="Q454" s="29">
        <v>51</v>
      </c>
      <c r="R454" s="29">
        <v>59</v>
      </c>
      <c r="S454" s="29">
        <v>36</v>
      </c>
      <c r="T454" s="27">
        <f t="shared" si="82"/>
        <v>193</v>
      </c>
      <c r="U454" s="27">
        <f t="shared" si="83"/>
        <v>48.25</v>
      </c>
      <c r="V454" s="29">
        <v>60</v>
      </c>
      <c r="W454" s="29">
        <v>47</v>
      </c>
      <c r="X454" s="29">
        <v>66</v>
      </c>
      <c r="Y454" s="29">
        <v>41</v>
      </c>
      <c r="Z454" s="27">
        <f t="shared" si="84"/>
        <v>214</v>
      </c>
      <c r="AA454" s="27">
        <f t="shared" si="85"/>
        <v>53.5</v>
      </c>
      <c r="AB454" s="29">
        <v>76</v>
      </c>
      <c r="AC454" s="29">
        <v>99</v>
      </c>
      <c r="AD454" s="29">
        <v>39</v>
      </c>
      <c r="AE454" s="29">
        <v>85</v>
      </c>
      <c r="AF454" s="27">
        <f t="shared" si="86"/>
        <v>299</v>
      </c>
      <c r="AG454" s="39">
        <f t="shared" si="87"/>
        <v>74.75</v>
      </c>
      <c r="AH454" s="32"/>
      <c r="AI454" s="52">
        <f t="shared" si="77"/>
        <v>63.6</v>
      </c>
      <c r="AJ454" s="28">
        <f>ROWS($C$4:C454)</f>
        <v>451</v>
      </c>
      <c r="AK454" s="28" t="str">
        <f>IF($AJ$1=Table5[[#This Row],[Column3]],AJ454,"")</f>
        <v/>
      </c>
      <c r="AL454" s="28" t="str">
        <f>IFERROR(SMALL($AK$2:$AK$903,ROWS($AK$4:AK454)),"")</f>
        <v/>
      </c>
    </row>
    <row r="455" spans="1:38" s="28" customFormat="1" ht="14.25">
      <c r="A455" s="36">
        <v>11104260</v>
      </c>
      <c r="B455" s="30" t="s">
        <v>911</v>
      </c>
      <c r="C455" s="31">
        <v>5</v>
      </c>
      <c r="D455" s="29">
        <v>57</v>
      </c>
      <c r="E455" s="29">
        <v>67</v>
      </c>
      <c r="F455" s="29">
        <v>41</v>
      </c>
      <c r="G455" s="29">
        <v>38</v>
      </c>
      <c r="H455" s="27">
        <f t="shared" si="78"/>
        <v>203</v>
      </c>
      <c r="I455" s="52">
        <f t="shared" si="79"/>
        <v>50.75</v>
      </c>
      <c r="J455" s="29">
        <v>51</v>
      </c>
      <c r="K455" s="29">
        <v>92</v>
      </c>
      <c r="L455" s="29">
        <v>87</v>
      </c>
      <c r="M455" s="29">
        <v>47</v>
      </c>
      <c r="N455" s="27">
        <f t="shared" si="80"/>
        <v>277</v>
      </c>
      <c r="O455" s="27">
        <f t="shared" si="81"/>
        <v>69.25</v>
      </c>
      <c r="P455" s="29">
        <v>54</v>
      </c>
      <c r="Q455" s="29">
        <v>98</v>
      </c>
      <c r="R455" s="29">
        <v>43</v>
      </c>
      <c r="S455" s="29">
        <v>69</v>
      </c>
      <c r="T455" s="27">
        <f t="shared" si="82"/>
        <v>264</v>
      </c>
      <c r="U455" s="27">
        <f t="shared" si="83"/>
        <v>66</v>
      </c>
      <c r="V455" s="29">
        <v>88</v>
      </c>
      <c r="W455" s="29">
        <v>52</v>
      </c>
      <c r="X455" s="29">
        <v>79</v>
      </c>
      <c r="Y455" s="29">
        <v>92</v>
      </c>
      <c r="Z455" s="27">
        <f t="shared" si="84"/>
        <v>311</v>
      </c>
      <c r="AA455" s="27">
        <f t="shared" si="85"/>
        <v>77.75</v>
      </c>
      <c r="AB455" s="29">
        <v>70</v>
      </c>
      <c r="AC455" s="29">
        <v>42</v>
      </c>
      <c r="AD455" s="29">
        <v>60</v>
      </c>
      <c r="AE455" s="29">
        <v>45</v>
      </c>
      <c r="AF455" s="27">
        <f t="shared" si="86"/>
        <v>217</v>
      </c>
      <c r="AG455" s="39">
        <f t="shared" si="87"/>
        <v>54.25</v>
      </c>
      <c r="AH455" s="32"/>
      <c r="AI455" s="52">
        <f t="shared" si="77"/>
        <v>69.599999999999994</v>
      </c>
      <c r="AJ455" s="28">
        <f>ROWS($C$4:C455)</f>
        <v>452</v>
      </c>
      <c r="AK455" s="28" t="str">
        <f>IF($AJ$1=Table5[[#This Row],[Column3]],AJ455,"")</f>
        <v/>
      </c>
      <c r="AL455" s="28" t="str">
        <f>IFERROR(SMALL($AK$2:$AK$903,ROWS($AK$4:AK455)),"")</f>
        <v/>
      </c>
    </row>
    <row r="456" spans="1:38" s="28" customFormat="1" ht="28.5">
      <c r="A456" s="36">
        <v>11101173</v>
      </c>
      <c r="B456" s="30" t="s">
        <v>913</v>
      </c>
      <c r="C456" s="31">
        <v>5</v>
      </c>
      <c r="D456" s="29">
        <v>66</v>
      </c>
      <c r="E456" s="29">
        <v>52</v>
      </c>
      <c r="F456" s="29">
        <v>69</v>
      </c>
      <c r="G456" s="29">
        <v>37</v>
      </c>
      <c r="H456" s="27">
        <f t="shared" si="78"/>
        <v>224</v>
      </c>
      <c r="I456" s="52">
        <f t="shared" si="79"/>
        <v>56</v>
      </c>
      <c r="J456" s="29">
        <v>35</v>
      </c>
      <c r="K456" s="29">
        <v>91</v>
      </c>
      <c r="L456" s="29">
        <v>66</v>
      </c>
      <c r="M456" s="29">
        <v>74</v>
      </c>
      <c r="N456" s="27">
        <f t="shared" si="80"/>
        <v>266</v>
      </c>
      <c r="O456" s="27">
        <f t="shared" si="81"/>
        <v>66.5</v>
      </c>
      <c r="P456" s="29">
        <v>68</v>
      </c>
      <c r="Q456" s="29">
        <v>58</v>
      </c>
      <c r="R456" s="29">
        <v>71</v>
      </c>
      <c r="S456" s="29">
        <v>87</v>
      </c>
      <c r="T456" s="27">
        <f t="shared" si="82"/>
        <v>284</v>
      </c>
      <c r="U456" s="27">
        <f t="shared" si="83"/>
        <v>71</v>
      </c>
      <c r="V456" s="29">
        <v>80</v>
      </c>
      <c r="W456" s="29">
        <v>96</v>
      </c>
      <c r="X456" s="29">
        <v>73</v>
      </c>
      <c r="Y456" s="29">
        <v>44</v>
      </c>
      <c r="Z456" s="27">
        <f t="shared" si="84"/>
        <v>293</v>
      </c>
      <c r="AA456" s="27">
        <f t="shared" si="85"/>
        <v>73.25</v>
      </c>
      <c r="AB456" s="29">
        <v>90</v>
      </c>
      <c r="AC456" s="29">
        <v>92</v>
      </c>
      <c r="AD456" s="29">
        <v>90</v>
      </c>
      <c r="AE456" s="29">
        <v>53</v>
      </c>
      <c r="AF456" s="27">
        <f t="shared" si="86"/>
        <v>325</v>
      </c>
      <c r="AG456" s="39">
        <f t="shared" si="87"/>
        <v>81.25</v>
      </c>
      <c r="AH456" s="32"/>
      <c r="AI456" s="52">
        <f t="shared" si="77"/>
        <v>70.45</v>
      </c>
      <c r="AJ456" s="28">
        <f>ROWS($C$4:C456)</f>
        <v>453</v>
      </c>
      <c r="AK456" s="28" t="str">
        <f>IF($AJ$1=Table5[[#This Row],[Column3]],AJ456,"")</f>
        <v/>
      </c>
      <c r="AL456" s="28" t="str">
        <f>IFERROR(SMALL($AK$2:$AK$903,ROWS($AK$4:AK456)),"")</f>
        <v/>
      </c>
    </row>
    <row r="457" spans="1:38" s="28" customFormat="1" ht="14.25">
      <c r="A457" s="36">
        <v>11109537</v>
      </c>
      <c r="B457" s="30" t="s">
        <v>915</v>
      </c>
      <c r="C457" s="31">
        <v>5</v>
      </c>
      <c r="D457" s="29">
        <v>67</v>
      </c>
      <c r="E457" s="29">
        <v>37</v>
      </c>
      <c r="F457" s="29">
        <v>74</v>
      </c>
      <c r="G457" s="29">
        <v>81</v>
      </c>
      <c r="H457" s="27">
        <f t="shared" si="78"/>
        <v>259</v>
      </c>
      <c r="I457" s="52">
        <f t="shared" si="79"/>
        <v>64.75</v>
      </c>
      <c r="J457" s="29">
        <v>71</v>
      </c>
      <c r="K457" s="29">
        <v>72</v>
      </c>
      <c r="L457" s="29">
        <v>72</v>
      </c>
      <c r="M457" s="29">
        <v>72</v>
      </c>
      <c r="N457" s="27">
        <f t="shared" si="80"/>
        <v>287</v>
      </c>
      <c r="O457" s="27">
        <f t="shared" si="81"/>
        <v>71.75</v>
      </c>
      <c r="P457" s="29">
        <v>65</v>
      </c>
      <c r="Q457" s="29">
        <v>84</v>
      </c>
      <c r="R457" s="29">
        <v>50</v>
      </c>
      <c r="S457" s="29">
        <v>79</v>
      </c>
      <c r="T457" s="27">
        <f t="shared" si="82"/>
        <v>278</v>
      </c>
      <c r="U457" s="27">
        <f t="shared" si="83"/>
        <v>69.5</v>
      </c>
      <c r="V457" s="29">
        <v>65</v>
      </c>
      <c r="W457" s="29">
        <v>66</v>
      </c>
      <c r="X457" s="29">
        <v>89</v>
      </c>
      <c r="Y457" s="29">
        <v>51</v>
      </c>
      <c r="Z457" s="27">
        <f t="shared" si="84"/>
        <v>271</v>
      </c>
      <c r="AA457" s="27">
        <f t="shared" si="85"/>
        <v>67.75</v>
      </c>
      <c r="AB457" s="29">
        <v>70</v>
      </c>
      <c r="AC457" s="29">
        <v>71</v>
      </c>
      <c r="AD457" s="29">
        <v>86</v>
      </c>
      <c r="AE457" s="29">
        <v>87</v>
      </c>
      <c r="AF457" s="27">
        <f t="shared" si="86"/>
        <v>314</v>
      </c>
      <c r="AG457" s="39">
        <f t="shared" si="87"/>
        <v>78.5</v>
      </c>
      <c r="AH457" s="32"/>
      <c r="AI457" s="52">
        <f t="shared" si="77"/>
        <v>68.2</v>
      </c>
      <c r="AJ457" s="28">
        <f>ROWS($C$4:C457)</f>
        <v>454</v>
      </c>
      <c r="AK457" s="28" t="str">
        <f>IF($AJ$1=Table5[[#This Row],[Column3]],AJ457,"")</f>
        <v/>
      </c>
      <c r="AL457" s="28" t="str">
        <f>IFERROR(SMALL($AK$2:$AK$903,ROWS($AK$4:AK457)),"")</f>
        <v/>
      </c>
    </row>
    <row r="458" spans="1:38" s="28" customFormat="1" ht="14.25">
      <c r="A458" s="36">
        <v>11107828</v>
      </c>
      <c r="B458" s="30" t="s">
        <v>917</v>
      </c>
      <c r="C458" s="31">
        <v>5</v>
      </c>
      <c r="D458" s="29">
        <v>58</v>
      </c>
      <c r="E458" s="29">
        <v>55</v>
      </c>
      <c r="F458" s="29">
        <v>83</v>
      </c>
      <c r="G458" s="29">
        <v>45</v>
      </c>
      <c r="H458" s="27">
        <f t="shared" si="78"/>
        <v>241</v>
      </c>
      <c r="I458" s="52">
        <f t="shared" si="79"/>
        <v>60.25</v>
      </c>
      <c r="J458" s="29">
        <v>91</v>
      </c>
      <c r="K458" s="29">
        <v>56</v>
      </c>
      <c r="L458" s="29">
        <v>98</v>
      </c>
      <c r="M458" s="29">
        <v>90</v>
      </c>
      <c r="N458" s="27">
        <f t="shared" si="80"/>
        <v>335</v>
      </c>
      <c r="O458" s="27">
        <f t="shared" si="81"/>
        <v>83.75</v>
      </c>
      <c r="P458" s="29">
        <v>40</v>
      </c>
      <c r="Q458" s="29">
        <v>92</v>
      </c>
      <c r="R458" s="29">
        <v>40</v>
      </c>
      <c r="S458" s="29">
        <v>68</v>
      </c>
      <c r="T458" s="27">
        <f t="shared" si="82"/>
        <v>240</v>
      </c>
      <c r="U458" s="27">
        <f t="shared" si="83"/>
        <v>60</v>
      </c>
      <c r="V458" s="29">
        <v>46</v>
      </c>
      <c r="W458" s="29">
        <v>61</v>
      </c>
      <c r="X458" s="29">
        <v>71</v>
      </c>
      <c r="Y458" s="29">
        <v>44</v>
      </c>
      <c r="Z458" s="27">
        <f t="shared" si="84"/>
        <v>222</v>
      </c>
      <c r="AA458" s="27">
        <f t="shared" si="85"/>
        <v>55.5</v>
      </c>
      <c r="AB458" s="29">
        <v>80</v>
      </c>
      <c r="AC458" s="29">
        <v>96</v>
      </c>
      <c r="AD458" s="29">
        <v>53</v>
      </c>
      <c r="AE458" s="29">
        <v>97</v>
      </c>
      <c r="AF458" s="27">
        <f t="shared" si="86"/>
        <v>326</v>
      </c>
      <c r="AG458" s="39">
        <f t="shared" si="87"/>
        <v>81.5</v>
      </c>
      <c r="AH458" s="32"/>
      <c r="AI458" s="52">
        <f t="shared" si="77"/>
        <v>68.95</v>
      </c>
      <c r="AJ458" s="28">
        <f>ROWS($C$4:C458)</f>
        <v>455</v>
      </c>
      <c r="AK458" s="28" t="str">
        <f>IF($AJ$1=Table5[[#This Row],[Column3]],AJ458,"")</f>
        <v/>
      </c>
      <c r="AL458" s="28" t="str">
        <f>IFERROR(SMALL($AK$2:$AK$903,ROWS($AK$4:AK458)),"")</f>
        <v/>
      </c>
    </row>
    <row r="459" spans="1:38" s="28" customFormat="1" ht="14.25">
      <c r="A459" s="36">
        <v>11104392</v>
      </c>
      <c r="B459" s="30" t="s">
        <v>919</v>
      </c>
      <c r="C459" s="31">
        <v>5</v>
      </c>
      <c r="D459" s="29">
        <v>55</v>
      </c>
      <c r="E459" s="29">
        <v>75</v>
      </c>
      <c r="F459" s="29">
        <v>77</v>
      </c>
      <c r="G459" s="29">
        <v>41</v>
      </c>
      <c r="H459" s="27">
        <f t="shared" si="78"/>
        <v>248</v>
      </c>
      <c r="I459" s="52">
        <f t="shared" si="79"/>
        <v>62</v>
      </c>
      <c r="J459" s="29">
        <v>80</v>
      </c>
      <c r="K459" s="29">
        <v>95</v>
      </c>
      <c r="L459" s="29">
        <v>45</v>
      </c>
      <c r="M459" s="29">
        <v>81</v>
      </c>
      <c r="N459" s="27">
        <f t="shared" si="80"/>
        <v>301</v>
      </c>
      <c r="O459" s="27">
        <f t="shared" si="81"/>
        <v>75.25</v>
      </c>
      <c r="P459" s="29">
        <v>71</v>
      </c>
      <c r="Q459" s="29">
        <v>89</v>
      </c>
      <c r="R459" s="29">
        <v>92</v>
      </c>
      <c r="S459" s="29">
        <v>55</v>
      </c>
      <c r="T459" s="27">
        <f t="shared" si="82"/>
        <v>307</v>
      </c>
      <c r="U459" s="27">
        <f t="shared" si="83"/>
        <v>76.75</v>
      </c>
      <c r="V459" s="29">
        <v>60</v>
      </c>
      <c r="W459" s="29">
        <v>98</v>
      </c>
      <c r="X459" s="29">
        <v>36</v>
      </c>
      <c r="Y459" s="29">
        <v>76</v>
      </c>
      <c r="Z459" s="27">
        <f t="shared" si="84"/>
        <v>270</v>
      </c>
      <c r="AA459" s="27">
        <f t="shared" si="85"/>
        <v>67.5</v>
      </c>
      <c r="AB459" s="29">
        <v>49</v>
      </c>
      <c r="AC459" s="29">
        <v>61</v>
      </c>
      <c r="AD459" s="29">
        <v>93</v>
      </c>
      <c r="AE459" s="29">
        <v>50</v>
      </c>
      <c r="AF459" s="27">
        <f t="shared" si="86"/>
        <v>253</v>
      </c>
      <c r="AG459" s="39">
        <f t="shared" si="87"/>
        <v>63.25</v>
      </c>
      <c r="AH459" s="32"/>
      <c r="AI459" s="52">
        <f t="shared" si="77"/>
        <v>66.45</v>
      </c>
      <c r="AJ459" s="28">
        <f>ROWS($C$4:C459)</f>
        <v>456</v>
      </c>
      <c r="AK459" s="28" t="str">
        <f>IF($AJ$1=Table5[[#This Row],[Column3]],AJ459,"")</f>
        <v/>
      </c>
      <c r="AL459" s="28" t="str">
        <f>IFERROR(SMALL($AK$2:$AK$903,ROWS($AK$4:AK459)),"")</f>
        <v/>
      </c>
    </row>
    <row r="460" spans="1:38" s="28" customFormat="1" ht="14.25">
      <c r="A460" s="36">
        <v>11101423</v>
      </c>
      <c r="B460" s="30" t="s">
        <v>921</v>
      </c>
      <c r="C460" s="31">
        <v>5</v>
      </c>
      <c r="D460" s="29">
        <v>77</v>
      </c>
      <c r="E460" s="29">
        <v>53</v>
      </c>
      <c r="F460" s="29">
        <v>40</v>
      </c>
      <c r="G460" s="29">
        <v>39</v>
      </c>
      <c r="H460" s="27">
        <f t="shared" si="78"/>
        <v>209</v>
      </c>
      <c r="I460" s="52">
        <f t="shared" si="79"/>
        <v>52.25</v>
      </c>
      <c r="J460" s="29">
        <v>46</v>
      </c>
      <c r="K460" s="29">
        <v>91</v>
      </c>
      <c r="L460" s="29">
        <v>84</v>
      </c>
      <c r="M460" s="29">
        <v>68</v>
      </c>
      <c r="N460" s="27">
        <f t="shared" si="80"/>
        <v>289</v>
      </c>
      <c r="O460" s="27">
        <f t="shared" si="81"/>
        <v>72.25</v>
      </c>
      <c r="P460" s="29">
        <v>96</v>
      </c>
      <c r="Q460" s="29">
        <v>68</v>
      </c>
      <c r="R460" s="29">
        <v>67</v>
      </c>
      <c r="S460" s="29">
        <v>43</v>
      </c>
      <c r="T460" s="27">
        <f t="shared" si="82"/>
        <v>274</v>
      </c>
      <c r="U460" s="27">
        <f t="shared" si="83"/>
        <v>68.5</v>
      </c>
      <c r="V460" s="29">
        <v>68</v>
      </c>
      <c r="W460" s="29">
        <v>93</v>
      </c>
      <c r="X460" s="29">
        <v>49</v>
      </c>
      <c r="Y460" s="29">
        <v>67</v>
      </c>
      <c r="Z460" s="27">
        <f t="shared" si="84"/>
        <v>277</v>
      </c>
      <c r="AA460" s="27">
        <f t="shared" si="85"/>
        <v>69.25</v>
      </c>
      <c r="AB460" s="29">
        <v>87</v>
      </c>
      <c r="AC460" s="29">
        <v>67</v>
      </c>
      <c r="AD460" s="29">
        <v>53</v>
      </c>
      <c r="AE460" s="29">
        <v>73</v>
      </c>
      <c r="AF460" s="27">
        <f t="shared" si="86"/>
        <v>280</v>
      </c>
      <c r="AG460" s="39">
        <f t="shared" si="87"/>
        <v>70</v>
      </c>
      <c r="AH460" s="32"/>
      <c r="AI460" s="52">
        <f t="shared" si="77"/>
        <v>67.849999999999994</v>
      </c>
      <c r="AJ460" s="28">
        <f>ROWS($C$4:C460)</f>
        <v>457</v>
      </c>
      <c r="AK460" s="28" t="str">
        <f>IF($AJ$1=Table5[[#This Row],[Column3]],AJ460,"")</f>
        <v/>
      </c>
      <c r="AL460" s="28" t="str">
        <f>IFERROR(SMALL($AK$2:$AK$903,ROWS($AK$4:AK460)),"")</f>
        <v/>
      </c>
    </row>
    <row r="461" spans="1:38" s="28" customFormat="1" ht="14.25">
      <c r="A461" s="36">
        <v>11108280</v>
      </c>
      <c r="B461" s="30" t="s">
        <v>923</v>
      </c>
      <c r="C461" s="31">
        <v>5</v>
      </c>
      <c r="D461" s="29">
        <v>91</v>
      </c>
      <c r="E461" s="29">
        <v>98</v>
      </c>
      <c r="F461" s="29">
        <v>52</v>
      </c>
      <c r="G461" s="29">
        <v>98</v>
      </c>
      <c r="H461" s="27">
        <f t="shared" si="78"/>
        <v>339</v>
      </c>
      <c r="I461" s="52">
        <f t="shared" si="79"/>
        <v>84.75</v>
      </c>
      <c r="J461" s="29">
        <v>41</v>
      </c>
      <c r="K461" s="29">
        <v>39</v>
      </c>
      <c r="L461" s="29">
        <v>68</v>
      </c>
      <c r="M461" s="29">
        <v>77</v>
      </c>
      <c r="N461" s="27">
        <f t="shared" si="80"/>
        <v>225</v>
      </c>
      <c r="O461" s="27">
        <f t="shared" si="81"/>
        <v>56.25</v>
      </c>
      <c r="P461" s="29">
        <v>41</v>
      </c>
      <c r="Q461" s="29">
        <v>80</v>
      </c>
      <c r="R461" s="29">
        <v>39</v>
      </c>
      <c r="S461" s="29">
        <v>83</v>
      </c>
      <c r="T461" s="27">
        <f t="shared" si="82"/>
        <v>243</v>
      </c>
      <c r="U461" s="27">
        <f t="shared" si="83"/>
        <v>60.75</v>
      </c>
      <c r="V461" s="29">
        <v>67</v>
      </c>
      <c r="W461" s="29">
        <v>67</v>
      </c>
      <c r="X461" s="29">
        <v>35</v>
      </c>
      <c r="Y461" s="29">
        <v>74</v>
      </c>
      <c r="Z461" s="27">
        <f t="shared" si="84"/>
        <v>243</v>
      </c>
      <c r="AA461" s="27">
        <f t="shared" si="85"/>
        <v>60.75</v>
      </c>
      <c r="AB461" s="29">
        <v>54</v>
      </c>
      <c r="AC461" s="29">
        <v>93</v>
      </c>
      <c r="AD461" s="29">
        <v>94</v>
      </c>
      <c r="AE461" s="29">
        <v>66</v>
      </c>
      <c r="AF461" s="27">
        <f t="shared" si="86"/>
        <v>307</v>
      </c>
      <c r="AG461" s="39">
        <f t="shared" si="87"/>
        <v>76.75</v>
      </c>
      <c r="AH461" s="32"/>
      <c r="AI461" s="52">
        <f t="shared" si="77"/>
        <v>64.25</v>
      </c>
      <c r="AJ461" s="28">
        <f>ROWS($C$4:C461)</f>
        <v>458</v>
      </c>
      <c r="AK461" s="28" t="str">
        <f>IF($AJ$1=Table5[[#This Row],[Column3]],AJ461,"")</f>
        <v/>
      </c>
      <c r="AL461" s="28" t="str">
        <f>IFERROR(SMALL($AK$2:$AK$903,ROWS($AK$4:AK461)),"")</f>
        <v/>
      </c>
    </row>
    <row r="462" spans="1:38" s="28" customFormat="1" ht="14.25">
      <c r="A462" s="36">
        <v>11100505</v>
      </c>
      <c r="B462" s="30" t="s">
        <v>925</v>
      </c>
      <c r="C462" s="31">
        <v>5</v>
      </c>
      <c r="D462" s="29">
        <v>86</v>
      </c>
      <c r="E462" s="29">
        <v>67</v>
      </c>
      <c r="F462" s="29">
        <v>94</v>
      </c>
      <c r="G462" s="29">
        <v>47</v>
      </c>
      <c r="H462" s="27">
        <f t="shared" si="78"/>
        <v>294</v>
      </c>
      <c r="I462" s="52">
        <f t="shared" si="79"/>
        <v>73.5</v>
      </c>
      <c r="J462" s="29">
        <v>54</v>
      </c>
      <c r="K462" s="29">
        <v>75</v>
      </c>
      <c r="L462" s="29">
        <v>39</v>
      </c>
      <c r="M462" s="29">
        <v>59</v>
      </c>
      <c r="N462" s="27">
        <f t="shared" si="80"/>
        <v>227</v>
      </c>
      <c r="O462" s="27">
        <f t="shared" si="81"/>
        <v>56.75</v>
      </c>
      <c r="P462" s="29">
        <v>38</v>
      </c>
      <c r="Q462" s="29">
        <v>42</v>
      </c>
      <c r="R462" s="29">
        <v>42</v>
      </c>
      <c r="S462" s="29">
        <v>57</v>
      </c>
      <c r="T462" s="27">
        <f t="shared" si="82"/>
        <v>179</v>
      </c>
      <c r="U462" s="27">
        <f t="shared" si="83"/>
        <v>44.75</v>
      </c>
      <c r="V462" s="29">
        <v>44</v>
      </c>
      <c r="W462" s="29">
        <v>97</v>
      </c>
      <c r="X462" s="29">
        <v>85</v>
      </c>
      <c r="Y462" s="29">
        <v>60</v>
      </c>
      <c r="Z462" s="27">
        <f t="shared" si="84"/>
        <v>286</v>
      </c>
      <c r="AA462" s="27">
        <f t="shared" si="85"/>
        <v>71.5</v>
      </c>
      <c r="AB462" s="29">
        <v>44</v>
      </c>
      <c r="AC462" s="29">
        <v>98</v>
      </c>
      <c r="AD462" s="29">
        <v>61</v>
      </c>
      <c r="AE462" s="29">
        <v>96</v>
      </c>
      <c r="AF462" s="27">
        <f t="shared" si="86"/>
        <v>299</v>
      </c>
      <c r="AG462" s="39">
        <f t="shared" si="87"/>
        <v>74.75</v>
      </c>
      <c r="AH462" s="32"/>
      <c r="AI462" s="52">
        <f t="shared" si="77"/>
        <v>63.45</v>
      </c>
      <c r="AJ462" s="28">
        <f>ROWS($C$4:C462)</f>
        <v>459</v>
      </c>
      <c r="AK462" s="28" t="str">
        <f>IF($AJ$1=Table5[[#This Row],[Column3]],AJ462,"")</f>
        <v/>
      </c>
      <c r="AL462" s="28" t="str">
        <f>IFERROR(SMALL($AK$2:$AK$903,ROWS($AK$4:AK462)),"")</f>
        <v/>
      </c>
    </row>
    <row r="463" spans="1:38" s="28" customFormat="1" ht="14.25">
      <c r="A463" s="36">
        <v>11104452</v>
      </c>
      <c r="B463" s="30" t="s">
        <v>927</v>
      </c>
      <c r="C463" s="31">
        <v>5</v>
      </c>
      <c r="D463" s="29">
        <v>59</v>
      </c>
      <c r="E463" s="29">
        <v>56</v>
      </c>
      <c r="F463" s="29">
        <v>43</v>
      </c>
      <c r="G463" s="29">
        <v>59</v>
      </c>
      <c r="H463" s="27">
        <f t="shared" si="78"/>
        <v>217</v>
      </c>
      <c r="I463" s="52">
        <f t="shared" si="79"/>
        <v>54.25</v>
      </c>
      <c r="J463" s="29">
        <v>56</v>
      </c>
      <c r="K463" s="29">
        <v>91</v>
      </c>
      <c r="L463" s="29">
        <v>87</v>
      </c>
      <c r="M463" s="29">
        <v>57</v>
      </c>
      <c r="N463" s="27">
        <f t="shared" si="80"/>
        <v>291</v>
      </c>
      <c r="O463" s="27">
        <f t="shared" si="81"/>
        <v>72.75</v>
      </c>
      <c r="P463" s="29">
        <v>66</v>
      </c>
      <c r="Q463" s="29">
        <v>84</v>
      </c>
      <c r="R463" s="29">
        <v>84</v>
      </c>
      <c r="S463" s="29">
        <v>42</v>
      </c>
      <c r="T463" s="27">
        <f t="shared" si="82"/>
        <v>276</v>
      </c>
      <c r="U463" s="27">
        <f t="shared" si="83"/>
        <v>69</v>
      </c>
      <c r="V463" s="29">
        <v>86</v>
      </c>
      <c r="W463" s="29">
        <v>57</v>
      </c>
      <c r="X463" s="29">
        <v>85</v>
      </c>
      <c r="Y463" s="29">
        <v>51</v>
      </c>
      <c r="Z463" s="27">
        <f t="shared" si="84"/>
        <v>279</v>
      </c>
      <c r="AA463" s="27">
        <f t="shared" si="85"/>
        <v>69.75</v>
      </c>
      <c r="AB463" s="29">
        <v>51</v>
      </c>
      <c r="AC463" s="29">
        <v>39</v>
      </c>
      <c r="AD463" s="29">
        <v>37</v>
      </c>
      <c r="AE463" s="29">
        <v>79</v>
      </c>
      <c r="AF463" s="27">
        <f t="shared" si="86"/>
        <v>206</v>
      </c>
      <c r="AG463" s="39">
        <f t="shared" si="87"/>
        <v>51.5</v>
      </c>
      <c r="AH463" s="32"/>
      <c r="AI463" s="52">
        <f t="shared" si="77"/>
        <v>67.2</v>
      </c>
      <c r="AJ463" s="28">
        <f>ROWS($C$4:C463)</f>
        <v>460</v>
      </c>
      <c r="AK463" s="28" t="str">
        <f>IF($AJ$1=Table5[[#This Row],[Column3]],AJ463,"")</f>
        <v/>
      </c>
      <c r="AL463" s="28" t="str">
        <f>IFERROR(SMALL($AK$2:$AK$903,ROWS($AK$4:AK463)),"")</f>
        <v/>
      </c>
    </row>
    <row r="464" spans="1:38" s="28" customFormat="1" ht="14.25">
      <c r="A464" s="36">
        <v>11108117</v>
      </c>
      <c r="B464" s="30" t="s">
        <v>929</v>
      </c>
      <c r="C464" s="31">
        <v>5</v>
      </c>
      <c r="D464" s="29">
        <v>86</v>
      </c>
      <c r="E464" s="29">
        <v>35</v>
      </c>
      <c r="F464" s="29">
        <v>92</v>
      </c>
      <c r="G464" s="29">
        <v>83</v>
      </c>
      <c r="H464" s="27">
        <f t="shared" si="78"/>
        <v>296</v>
      </c>
      <c r="I464" s="52">
        <f t="shared" si="79"/>
        <v>74</v>
      </c>
      <c r="J464" s="29">
        <v>73</v>
      </c>
      <c r="K464" s="29">
        <v>74</v>
      </c>
      <c r="L464" s="29">
        <v>80</v>
      </c>
      <c r="M464" s="29">
        <v>67</v>
      </c>
      <c r="N464" s="27">
        <f t="shared" si="80"/>
        <v>294</v>
      </c>
      <c r="O464" s="27">
        <f t="shared" si="81"/>
        <v>73.5</v>
      </c>
      <c r="P464" s="29">
        <v>86</v>
      </c>
      <c r="Q464" s="29">
        <v>46</v>
      </c>
      <c r="R464" s="29">
        <v>83</v>
      </c>
      <c r="S464" s="29">
        <v>36</v>
      </c>
      <c r="T464" s="27">
        <f t="shared" si="82"/>
        <v>251</v>
      </c>
      <c r="U464" s="27">
        <f t="shared" si="83"/>
        <v>62.75</v>
      </c>
      <c r="V464" s="29">
        <v>53</v>
      </c>
      <c r="W464" s="29">
        <v>59</v>
      </c>
      <c r="X464" s="29">
        <v>63</v>
      </c>
      <c r="Y464" s="29">
        <v>80</v>
      </c>
      <c r="Z464" s="27">
        <f t="shared" si="84"/>
        <v>255</v>
      </c>
      <c r="AA464" s="27">
        <f t="shared" si="85"/>
        <v>63.75</v>
      </c>
      <c r="AB464" s="29">
        <v>62</v>
      </c>
      <c r="AC464" s="29">
        <v>75</v>
      </c>
      <c r="AD464" s="29">
        <v>52</v>
      </c>
      <c r="AE464" s="29">
        <v>59</v>
      </c>
      <c r="AF464" s="27">
        <f t="shared" si="86"/>
        <v>248</v>
      </c>
      <c r="AG464" s="39">
        <f t="shared" si="87"/>
        <v>62</v>
      </c>
      <c r="AH464" s="32"/>
      <c r="AI464" s="52">
        <f t="shared" si="77"/>
        <v>59.6</v>
      </c>
      <c r="AJ464" s="28">
        <f>ROWS($C$4:C464)</f>
        <v>461</v>
      </c>
      <c r="AK464" s="28" t="str">
        <f>IF($AJ$1=Table5[[#This Row],[Column3]],AJ464,"")</f>
        <v/>
      </c>
      <c r="AL464" s="28" t="str">
        <f>IFERROR(SMALL($AK$2:$AK$903,ROWS($AK$4:AK464)),"")</f>
        <v/>
      </c>
    </row>
    <row r="465" spans="1:38" s="28" customFormat="1" ht="14.25">
      <c r="A465" s="36">
        <v>11101727</v>
      </c>
      <c r="B465" s="30" t="s">
        <v>931</v>
      </c>
      <c r="C465" s="31">
        <v>5</v>
      </c>
      <c r="D465" s="29">
        <v>41</v>
      </c>
      <c r="E465" s="29">
        <v>48</v>
      </c>
      <c r="F465" s="29">
        <v>77</v>
      </c>
      <c r="G465" s="29">
        <v>49</v>
      </c>
      <c r="H465" s="27">
        <f t="shared" si="78"/>
        <v>215</v>
      </c>
      <c r="I465" s="52">
        <f t="shared" si="79"/>
        <v>53.75</v>
      </c>
      <c r="J465" s="29">
        <v>39</v>
      </c>
      <c r="K465" s="29">
        <v>48</v>
      </c>
      <c r="L465" s="29">
        <v>94</v>
      </c>
      <c r="M465" s="29">
        <v>89</v>
      </c>
      <c r="N465" s="27">
        <f t="shared" si="80"/>
        <v>270</v>
      </c>
      <c r="O465" s="27">
        <f t="shared" si="81"/>
        <v>67.5</v>
      </c>
      <c r="P465" s="29">
        <v>58</v>
      </c>
      <c r="Q465" s="29">
        <v>45</v>
      </c>
      <c r="R465" s="29">
        <v>39</v>
      </c>
      <c r="S465" s="29">
        <v>51</v>
      </c>
      <c r="T465" s="27">
        <f t="shared" si="82"/>
        <v>193</v>
      </c>
      <c r="U465" s="27">
        <f t="shared" si="83"/>
        <v>48.25</v>
      </c>
      <c r="V465" s="29">
        <v>35</v>
      </c>
      <c r="W465" s="29">
        <v>94</v>
      </c>
      <c r="X465" s="29">
        <v>71</v>
      </c>
      <c r="Y465" s="29">
        <v>80</v>
      </c>
      <c r="Z465" s="27">
        <f t="shared" si="84"/>
        <v>280</v>
      </c>
      <c r="AA465" s="27">
        <f t="shared" si="85"/>
        <v>70</v>
      </c>
      <c r="AB465" s="29">
        <v>68</v>
      </c>
      <c r="AC465" s="29">
        <v>59</v>
      </c>
      <c r="AD465" s="29">
        <v>39</v>
      </c>
      <c r="AE465" s="29">
        <v>68</v>
      </c>
      <c r="AF465" s="27">
        <f t="shared" si="86"/>
        <v>234</v>
      </c>
      <c r="AG465" s="39">
        <f t="shared" si="87"/>
        <v>58.5</v>
      </c>
      <c r="AH465" s="32"/>
      <c r="AI465" s="52">
        <f t="shared" si="77"/>
        <v>71.150000000000006</v>
      </c>
      <c r="AJ465" s="28">
        <f>ROWS($C$4:C465)</f>
        <v>462</v>
      </c>
      <c r="AK465" s="28" t="str">
        <f>IF($AJ$1=Table5[[#This Row],[Column3]],AJ465,"")</f>
        <v/>
      </c>
      <c r="AL465" s="28" t="str">
        <f>IFERROR(SMALL($AK$2:$AK$903,ROWS($AK$4:AK465)),"")</f>
        <v/>
      </c>
    </row>
    <row r="466" spans="1:38" s="28" customFormat="1" ht="14.25">
      <c r="A466" s="36">
        <v>11100014</v>
      </c>
      <c r="B466" s="30" t="s">
        <v>933</v>
      </c>
      <c r="C466" s="31">
        <v>5</v>
      </c>
      <c r="D466" s="29">
        <v>97</v>
      </c>
      <c r="E466" s="29">
        <v>41</v>
      </c>
      <c r="F466" s="29">
        <v>62</v>
      </c>
      <c r="G466" s="29">
        <v>89</v>
      </c>
      <c r="H466" s="27">
        <f t="shared" si="78"/>
        <v>289</v>
      </c>
      <c r="I466" s="52">
        <f t="shared" si="79"/>
        <v>72.25</v>
      </c>
      <c r="J466" s="29">
        <v>74</v>
      </c>
      <c r="K466" s="29">
        <v>77</v>
      </c>
      <c r="L466" s="29">
        <v>54</v>
      </c>
      <c r="M466" s="29">
        <v>51</v>
      </c>
      <c r="N466" s="27">
        <f t="shared" si="80"/>
        <v>256</v>
      </c>
      <c r="O466" s="27">
        <f t="shared" si="81"/>
        <v>64</v>
      </c>
      <c r="P466" s="29">
        <v>88</v>
      </c>
      <c r="Q466" s="29">
        <v>66</v>
      </c>
      <c r="R466" s="29">
        <v>49</v>
      </c>
      <c r="S466" s="29">
        <v>73</v>
      </c>
      <c r="T466" s="27">
        <f t="shared" si="82"/>
        <v>276</v>
      </c>
      <c r="U466" s="27">
        <f t="shared" si="83"/>
        <v>69</v>
      </c>
      <c r="V466" s="29">
        <v>97</v>
      </c>
      <c r="W466" s="29">
        <v>48</v>
      </c>
      <c r="X466" s="29">
        <v>64</v>
      </c>
      <c r="Y466" s="29">
        <v>92</v>
      </c>
      <c r="Z466" s="27">
        <f t="shared" si="84"/>
        <v>301</v>
      </c>
      <c r="AA466" s="27">
        <f t="shared" si="85"/>
        <v>75.25</v>
      </c>
      <c r="AB466" s="29">
        <v>83</v>
      </c>
      <c r="AC466" s="29">
        <v>88</v>
      </c>
      <c r="AD466" s="29">
        <v>90</v>
      </c>
      <c r="AE466" s="29">
        <v>40</v>
      </c>
      <c r="AF466" s="27">
        <f t="shared" si="86"/>
        <v>301</v>
      </c>
      <c r="AG466" s="39">
        <f t="shared" si="87"/>
        <v>75.25</v>
      </c>
      <c r="AH466" s="32"/>
      <c r="AI466" s="52">
        <f t="shared" si="77"/>
        <v>69.400000000000006</v>
      </c>
      <c r="AJ466" s="28">
        <f>ROWS($C$4:C466)</f>
        <v>463</v>
      </c>
      <c r="AK466" s="28" t="str">
        <f>IF($AJ$1=Table5[[#This Row],[Column3]],AJ466,"")</f>
        <v/>
      </c>
      <c r="AL466" s="28" t="str">
        <f>IFERROR(SMALL($AK$2:$AK$903,ROWS($AK$4:AK466)),"")</f>
        <v/>
      </c>
    </row>
    <row r="467" spans="1:38" s="28" customFormat="1" ht="14.25">
      <c r="A467" s="36">
        <v>11100524</v>
      </c>
      <c r="B467" s="30" t="s">
        <v>935</v>
      </c>
      <c r="C467" s="31">
        <v>5</v>
      </c>
      <c r="D467" s="29">
        <v>39</v>
      </c>
      <c r="E467" s="29">
        <v>82</v>
      </c>
      <c r="F467" s="29">
        <v>83</v>
      </c>
      <c r="G467" s="29">
        <v>92</v>
      </c>
      <c r="H467" s="27">
        <f t="shared" si="78"/>
        <v>296</v>
      </c>
      <c r="I467" s="52">
        <f t="shared" si="79"/>
        <v>74</v>
      </c>
      <c r="J467" s="29">
        <v>90</v>
      </c>
      <c r="K467" s="29">
        <v>82</v>
      </c>
      <c r="L467" s="29">
        <v>51</v>
      </c>
      <c r="M467" s="29">
        <v>71</v>
      </c>
      <c r="N467" s="27">
        <f t="shared" si="80"/>
        <v>294</v>
      </c>
      <c r="O467" s="27">
        <f t="shared" si="81"/>
        <v>73.5</v>
      </c>
      <c r="P467" s="29">
        <v>65</v>
      </c>
      <c r="Q467" s="29">
        <v>67</v>
      </c>
      <c r="R467" s="29">
        <v>81</v>
      </c>
      <c r="S467" s="29">
        <v>66</v>
      </c>
      <c r="T467" s="27">
        <f t="shared" si="82"/>
        <v>279</v>
      </c>
      <c r="U467" s="27">
        <f t="shared" si="83"/>
        <v>69.75</v>
      </c>
      <c r="V467" s="29">
        <v>67</v>
      </c>
      <c r="W467" s="29">
        <v>55</v>
      </c>
      <c r="X467" s="29">
        <v>50</v>
      </c>
      <c r="Y467" s="29">
        <v>78</v>
      </c>
      <c r="Z467" s="27">
        <f t="shared" si="84"/>
        <v>250</v>
      </c>
      <c r="AA467" s="27">
        <f t="shared" si="85"/>
        <v>62.5</v>
      </c>
      <c r="AB467" s="29">
        <v>66</v>
      </c>
      <c r="AC467" s="29">
        <v>77</v>
      </c>
      <c r="AD467" s="29">
        <v>46</v>
      </c>
      <c r="AE467" s="29">
        <v>80</v>
      </c>
      <c r="AF467" s="27">
        <f t="shared" si="86"/>
        <v>269</v>
      </c>
      <c r="AG467" s="39">
        <f t="shared" si="87"/>
        <v>67.25</v>
      </c>
      <c r="AH467" s="32"/>
      <c r="AI467" s="52">
        <f t="shared" si="77"/>
        <v>62.75</v>
      </c>
      <c r="AJ467" s="28">
        <f>ROWS($C$4:C467)</f>
        <v>464</v>
      </c>
      <c r="AK467" s="28" t="str">
        <f>IF($AJ$1=Table5[[#This Row],[Column3]],AJ467,"")</f>
        <v/>
      </c>
      <c r="AL467" s="28" t="str">
        <f>IFERROR(SMALL($AK$2:$AK$903,ROWS($AK$4:AK467)),"")</f>
        <v/>
      </c>
    </row>
    <row r="468" spans="1:38" s="28" customFormat="1" ht="28.5">
      <c r="A468" s="36">
        <v>11101113</v>
      </c>
      <c r="B468" s="30" t="s">
        <v>937</v>
      </c>
      <c r="C468" s="31">
        <v>6</v>
      </c>
      <c r="D468" s="29">
        <v>59</v>
      </c>
      <c r="E468" s="29">
        <v>91</v>
      </c>
      <c r="F468" s="29">
        <v>62</v>
      </c>
      <c r="G468" s="29">
        <v>56</v>
      </c>
      <c r="H468" s="27">
        <f t="shared" si="78"/>
        <v>268</v>
      </c>
      <c r="I468" s="52">
        <f t="shared" si="79"/>
        <v>67</v>
      </c>
      <c r="J468" s="29">
        <v>38</v>
      </c>
      <c r="K468" s="29">
        <v>60</v>
      </c>
      <c r="L468" s="29">
        <v>82</v>
      </c>
      <c r="M468" s="29">
        <v>65</v>
      </c>
      <c r="N468" s="27">
        <f t="shared" si="80"/>
        <v>245</v>
      </c>
      <c r="O468" s="27">
        <f t="shared" si="81"/>
        <v>61.25</v>
      </c>
      <c r="P468" s="29">
        <v>48</v>
      </c>
      <c r="Q468" s="29">
        <v>66</v>
      </c>
      <c r="R468" s="29">
        <v>86</v>
      </c>
      <c r="S468" s="29">
        <v>36</v>
      </c>
      <c r="T468" s="27">
        <f t="shared" si="82"/>
        <v>236</v>
      </c>
      <c r="U468" s="27">
        <f t="shared" si="83"/>
        <v>59</v>
      </c>
      <c r="V468" s="29">
        <v>53</v>
      </c>
      <c r="W468" s="29">
        <v>61</v>
      </c>
      <c r="X468" s="29">
        <v>72</v>
      </c>
      <c r="Y468" s="29">
        <v>54</v>
      </c>
      <c r="Z468" s="27">
        <f t="shared" si="84"/>
        <v>240</v>
      </c>
      <c r="AA468" s="27">
        <f t="shared" si="85"/>
        <v>60</v>
      </c>
      <c r="AB468" s="29">
        <v>49</v>
      </c>
      <c r="AC468" s="29">
        <v>38</v>
      </c>
      <c r="AD468" s="29">
        <v>81</v>
      </c>
      <c r="AE468" s="29">
        <v>98</v>
      </c>
      <c r="AF468" s="27">
        <f t="shared" si="86"/>
        <v>266</v>
      </c>
      <c r="AG468" s="39">
        <f t="shared" si="87"/>
        <v>66.5</v>
      </c>
      <c r="AH468" s="32"/>
      <c r="AI468" s="52">
        <f t="shared" si="77"/>
        <v>64.900000000000006</v>
      </c>
      <c r="AJ468" s="28">
        <f>ROWS($C$4:C468)</f>
        <v>465</v>
      </c>
      <c r="AK468" s="28" t="str">
        <f>IF($AJ$1=Table5[[#This Row],[Column3]],AJ468,"")</f>
        <v/>
      </c>
      <c r="AL468" s="28" t="str">
        <f>IFERROR(SMALL($AK$2:$AK$903,ROWS($AK$4:AK468)),"")</f>
        <v/>
      </c>
    </row>
    <row r="469" spans="1:38" s="28" customFormat="1" ht="14.25">
      <c r="A469" s="36">
        <v>11102464</v>
      </c>
      <c r="B469" s="30" t="s">
        <v>939</v>
      </c>
      <c r="C469" s="31">
        <v>6</v>
      </c>
      <c r="D469" s="29">
        <v>92</v>
      </c>
      <c r="E469" s="29">
        <v>50</v>
      </c>
      <c r="F469" s="29">
        <v>65</v>
      </c>
      <c r="G469" s="29">
        <v>39</v>
      </c>
      <c r="H469" s="27">
        <f t="shared" si="78"/>
        <v>246</v>
      </c>
      <c r="I469" s="52">
        <f t="shared" si="79"/>
        <v>61.5</v>
      </c>
      <c r="J469" s="29">
        <v>57</v>
      </c>
      <c r="K469" s="29">
        <v>37</v>
      </c>
      <c r="L469" s="29">
        <v>84</v>
      </c>
      <c r="M469" s="29">
        <v>64</v>
      </c>
      <c r="N469" s="27">
        <f t="shared" si="80"/>
        <v>242</v>
      </c>
      <c r="O469" s="27">
        <f t="shared" si="81"/>
        <v>60.5</v>
      </c>
      <c r="P469" s="29">
        <v>66</v>
      </c>
      <c r="Q469" s="29">
        <v>76</v>
      </c>
      <c r="R469" s="29">
        <v>81</v>
      </c>
      <c r="S469" s="29">
        <v>40</v>
      </c>
      <c r="T469" s="27">
        <f t="shared" si="82"/>
        <v>263</v>
      </c>
      <c r="U469" s="27">
        <f t="shared" si="83"/>
        <v>65.75</v>
      </c>
      <c r="V469" s="29">
        <v>61</v>
      </c>
      <c r="W469" s="29">
        <v>86</v>
      </c>
      <c r="X469" s="29">
        <v>36</v>
      </c>
      <c r="Y469" s="29">
        <v>73</v>
      </c>
      <c r="Z469" s="27">
        <f t="shared" si="84"/>
        <v>256</v>
      </c>
      <c r="AA469" s="27">
        <f t="shared" si="85"/>
        <v>64</v>
      </c>
      <c r="AB469" s="29">
        <v>56</v>
      </c>
      <c r="AC469" s="29">
        <v>70</v>
      </c>
      <c r="AD469" s="29">
        <v>77</v>
      </c>
      <c r="AE469" s="29">
        <v>88</v>
      </c>
      <c r="AF469" s="27">
        <f t="shared" si="86"/>
        <v>291</v>
      </c>
      <c r="AG469" s="39">
        <f t="shared" si="87"/>
        <v>72.75</v>
      </c>
      <c r="AH469" s="32"/>
      <c r="AI469" s="52">
        <f t="shared" si="77"/>
        <v>63.4</v>
      </c>
      <c r="AJ469" s="28">
        <f>ROWS($C$4:C469)</f>
        <v>466</v>
      </c>
      <c r="AK469" s="28" t="str">
        <f>IF($AJ$1=Table5[[#This Row],[Column3]],AJ469,"")</f>
        <v/>
      </c>
      <c r="AL469" s="28" t="str">
        <f>IFERROR(SMALL($AK$2:$AK$903,ROWS($AK$4:AK469)),"")</f>
        <v/>
      </c>
    </row>
    <row r="470" spans="1:38" s="28" customFormat="1" ht="14.25">
      <c r="A470" s="36">
        <v>11107934</v>
      </c>
      <c r="B470" s="30" t="s">
        <v>941</v>
      </c>
      <c r="C470" s="31">
        <v>6</v>
      </c>
      <c r="D470" s="29">
        <v>98</v>
      </c>
      <c r="E470" s="29">
        <v>45</v>
      </c>
      <c r="F470" s="29">
        <v>84</v>
      </c>
      <c r="G470" s="29">
        <v>50</v>
      </c>
      <c r="H470" s="27">
        <f t="shared" si="78"/>
        <v>277</v>
      </c>
      <c r="I470" s="52">
        <f t="shared" si="79"/>
        <v>69.25</v>
      </c>
      <c r="J470" s="29">
        <v>36</v>
      </c>
      <c r="K470" s="29">
        <v>77</v>
      </c>
      <c r="L470" s="29">
        <v>64</v>
      </c>
      <c r="M470" s="29">
        <v>49</v>
      </c>
      <c r="N470" s="27">
        <f t="shared" si="80"/>
        <v>226</v>
      </c>
      <c r="O470" s="27">
        <f t="shared" si="81"/>
        <v>56.5</v>
      </c>
      <c r="P470" s="29">
        <v>65</v>
      </c>
      <c r="Q470" s="29">
        <v>35</v>
      </c>
      <c r="R470" s="29">
        <v>56</v>
      </c>
      <c r="S470" s="29">
        <v>99</v>
      </c>
      <c r="T470" s="27">
        <f t="shared" si="82"/>
        <v>255</v>
      </c>
      <c r="U470" s="27">
        <f t="shared" si="83"/>
        <v>63.75</v>
      </c>
      <c r="V470" s="29">
        <v>83</v>
      </c>
      <c r="W470" s="29">
        <v>76</v>
      </c>
      <c r="X470" s="29">
        <v>53</v>
      </c>
      <c r="Y470" s="29">
        <v>48</v>
      </c>
      <c r="Z470" s="27">
        <f t="shared" si="84"/>
        <v>260</v>
      </c>
      <c r="AA470" s="27">
        <f t="shared" si="85"/>
        <v>65</v>
      </c>
      <c r="AB470" s="29">
        <v>39</v>
      </c>
      <c r="AC470" s="29">
        <v>81</v>
      </c>
      <c r="AD470" s="29">
        <v>38</v>
      </c>
      <c r="AE470" s="29">
        <v>92</v>
      </c>
      <c r="AF470" s="27">
        <f t="shared" si="86"/>
        <v>250</v>
      </c>
      <c r="AG470" s="39">
        <f t="shared" si="87"/>
        <v>62.5</v>
      </c>
      <c r="AH470" s="32"/>
      <c r="AI470" s="52">
        <f t="shared" si="77"/>
        <v>60.5</v>
      </c>
      <c r="AJ470" s="28">
        <f>ROWS($C$4:C470)</f>
        <v>467</v>
      </c>
      <c r="AK470" s="28" t="str">
        <f>IF($AJ$1=Table5[[#This Row],[Column3]],AJ470,"")</f>
        <v/>
      </c>
      <c r="AL470" s="28" t="str">
        <f>IFERROR(SMALL($AK$2:$AK$903,ROWS($AK$4:AK470)),"")</f>
        <v/>
      </c>
    </row>
    <row r="471" spans="1:38" s="28" customFormat="1" ht="14.25">
      <c r="A471" s="36">
        <v>11101048</v>
      </c>
      <c r="B471" s="30" t="s">
        <v>943</v>
      </c>
      <c r="C471" s="31">
        <v>6</v>
      </c>
      <c r="D471" s="29">
        <v>42</v>
      </c>
      <c r="E471" s="29">
        <v>57</v>
      </c>
      <c r="F471" s="29">
        <v>54</v>
      </c>
      <c r="G471" s="29">
        <v>54</v>
      </c>
      <c r="H471" s="27">
        <f t="shared" si="78"/>
        <v>207</v>
      </c>
      <c r="I471" s="52">
        <f t="shared" si="79"/>
        <v>51.75</v>
      </c>
      <c r="J471" s="29">
        <v>90</v>
      </c>
      <c r="K471" s="29">
        <v>67</v>
      </c>
      <c r="L471" s="29">
        <v>94</v>
      </c>
      <c r="M471" s="29">
        <v>38</v>
      </c>
      <c r="N471" s="27">
        <f t="shared" si="80"/>
        <v>289</v>
      </c>
      <c r="O471" s="27">
        <f t="shared" si="81"/>
        <v>72.25</v>
      </c>
      <c r="P471" s="29">
        <v>51</v>
      </c>
      <c r="Q471" s="29">
        <v>49</v>
      </c>
      <c r="R471" s="29">
        <v>84</v>
      </c>
      <c r="S471" s="29">
        <v>85</v>
      </c>
      <c r="T471" s="27">
        <f t="shared" si="82"/>
        <v>269</v>
      </c>
      <c r="U471" s="27">
        <f t="shared" si="83"/>
        <v>67.25</v>
      </c>
      <c r="V471" s="29">
        <v>42</v>
      </c>
      <c r="W471" s="29">
        <v>62</v>
      </c>
      <c r="X471" s="29">
        <v>44</v>
      </c>
      <c r="Y471" s="29">
        <v>72</v>
      </c>
      <c r="Z471" s="27">
        <f t="shared" si="84"/>
        <v>220</v>
      </c>
      <c r="AA471" s="27">
        <f t="shared" si="85"/>
        <v>55</v>
      </c>
      <c r="AB471" s="29">
        <v>42</v>
      </c>
      <c r="AC471" s="29">
        <v>87</v>
      </c>
      <c r="AD471" s="29">
        <v>35</v>
      </c>
      <c r="AE471" s="29">
        <v>61</v>
      </c>
      <c r="AF471" s="27">
        <f t="shared" si="86"/>
        <v>225</v>
      </c>
      <c r="AG471" s="39">
        <f t="shared" si="87"/>
        <v>56.25</v>
      </c>
      <c r="AH471" s="32"/>
      <c r="AI471" s="52">
        <f t="shared" si="77"/>
        <v>59.2</v>
      </c>
      <c r="AJ471" s="28">
        <f>ROWS($C$4:C471)</f>
        <v>468</v>
      </c>
      <c r="AK471" s="28" t="str">
        <f>IF($AJ$1=Table5[[#This Row],[Column3]],AJ471,"")</f>
        <v/>
      </c>
      <c r="AL471" s="28" t="str">
        <f>IFERROR(SMALL($AK$2:$AK$903,ROWS($AK$4:AK471)),"")</f>
        <v/>
      </c>
    </row>
    <row r="472" spans="1:38" s="28" customFormat="1" ht="14.25">
      <c r="A472" s="36">
        <v>11107497</v>
      </c>
      <c r="B472" s="30" t="s">
        <v>945</v>
      </c>
      <c r="C472" s="31">
        <v>6</v>
      </c>
      <c r="D472" s="29">
        <v>35</v>
      </c>
      <c r="E472" s="29">
        <v>42</v>
      </c>
      <c r="F472" s="29">
        <v>70</v>
      </c>
      <c r="G472" s="29">
        <v>76</v>
      </c>
      <c r="H472" s="27">
        <f t="shared" si="78"/>
        <v>223</v>
      </c>
      <c r="I472" s="52">
        <f t="shared" si="79"/>
        <v>55.75</v>
      </c>
      <c r="J472" s="29">
        <v>63</v>
      </c>
      <c r="K472" s="29">
        <v>35</v>
      </c>
      <c r="L472" s="29">
        <v>91</v>
      </c>
      <c r="M472" s="29">
        <v>53</v>
      </c>
      <c r="N472" s="27">
        <f t="shared" si="80"/>
        <v>242</v>
      </c>
      <c r="O472" s="27">
        <f t="shared" si="81"/>
        <v>60.5</v>
      </c>
      <c r="P472" s="29">
        <v>61</v>
      </c>
      <c r="Q472" s="29">
        <v>91</v>
      </c>
      <c r="R472" s="29">
        <v>67</v>
      </c>
      <c r="S472" s="29">
        <v>38</v>
      </c>
      <c r="T472" s="27">
        <f t="shared" si="82"/>
        <v>257</v>
      </c>
      <c r="U472" s="27">
        <f t="shared" si="83"/>
        <v>64.25</v>
      </c>
      <c r="V472" s="29">
        <v>35</v>
      </c>
      <c r="W472" s="29">
        <v>48</v>
      </c>
      <c r="X472" s="29">
        <v>87</v>
      </c>
      <c r="Y472" s="29">
        <v>74</v>
      </c>
      <c r="Z472" s="27">
        <f t="shared" si="84"/>
        <v>244</v>
      </c>
      <c r="AA472" s="27">
        <f t="shared" si="85"/>
        <v>61</v>
      </c>
      <c r="AB472" s="29">
        <v>38</v>
      </c>
      <c r="AC472" s="29">
        <v>91</v>
      </c>
      <c r="AD472" s="29">
        <v>54</v>
      </c>
      <c r="AE472" s="29">
        <v>35</v>
      </c>
      <c r="AF472" s="27">
        <f t="shared" si="86"/>
        <v>218</v>
      </c>
      <c r="AG472" s="39">
        <f t="shared" si="87"/>
        <v>54.5</v>
      </c>
      <c r="AH472" s="32"/>
      <c r="AI472" s="52">
        <f t="shared" si="77"/>
        <v>66.25</v>
      </c>
      <c r="AJ472" s="28">
        <f>ROWS($C$4:C472)</f>
        <v>469</v>
      </c>
      <c r="AK472" s="28" t="str">
        <f>IF($AJ$1=Table5[[#This Row],[Column3]],AJ472,"")</f>
        <v/>
      </c>
      <c r="AL472" s="28" t="str">
        <f>IFERROR(SMALL($AK$2:$AK$903,ROWS($AK$4:AK472)),"")</f>
        <v/>
      </c>
    </row>
    <row r="473" spans="1:38" s="28" customFormat="1" ht="14.25">
      <c r="A473" s="36">
        <v>11107458</v>
      </c>
      <c r="B473" s="30" t="s">
        <v>947</v>
      </c>
      <c r="C473" s="31">
        <v>6</v>
      </c>
      <c r="D473" s="29">
        <v>43</v>
      </c>
      <c r="E473" s="29">
        <v>59</v>
      </c>
      <c r="F473" s="29">
        <v>60</v>
      </c>
      <c r="G473" s="29">
        <v>57</v>
      </c>
      <c r="H473" s="27">
        <f t="shared" si="78"/>
        <v>219</v>
      </c>
      <c r="I473" s="52">
        <f t="shared" si="79"/>
        <v>54.75</v>
      </c>
      <c r="J473" s="29">
        <v>60</v>
      </c>
      <c r="K473" s="29">
        <v>52</v>
      </c>
      <c r="L473" s="29">
        <v>75</v>
      </c>
      <c r="M473" s="29">
        <v>37</v>
      </c>
      <c r="N473" s="27">
        <f t="shared" si="80"/>
        <v>224</v>
      </c>
      <c r="O473" s="27">
        <f t="shared" si="81"/>
        <v>56</v>
      </c>
      <c r="P473" s="29">
        <v>98</v>
      </c>
      <c r="Q473" s="29">
        <v>61</v>
      </c>
      <c r="R473" s="29">
        <v>74</v>
      </c>
      <c r="S473" s="29">
        <v>86</v>
      </c>
      <c r="T473" s="27">
        <f t="shared" si="82"/>
        <v>319</v>
      </c>
      <c r="U473" s="27">
        <f t="shared" si="83"/>
        <v>79.75</v>
      </c>
      <c r="V473" s="29">
        <v>78</v>
      </c>
      <c r="W473" s="29">
        <v>70</v>
      </c>
      <c r="X473" s="29">
        <v>65</v>
      </c>
      <c r="Y473" s="29">
        <v>62</v>
      </c>
      <c r="Z473" s="27">
        <f t="shared" si="84"/>
        <v>275</v>
      </c>
      <c r="AA473" s="27">
        <f t="shared" si="85"/>
        <v>68.75</v>
      </c>
      <c r="AB473" s="29">
        <v>74</v>
      </c>
      <c r="AC473" s="29">
        <v>86</v>
      </c>
      <c r="AD473" s="29">
        <v>41</v>
      </c>
      <c r="AE473" s="29">
        <v>87</v>
      </c>
      <c r="AF473" s="27">
        <f t="shared" si="86"/>
        <v>288</v>
      </c>
      <c r="AG473" s="39">
        <f t="shared" si="87"/>
        <v>72</v>
      </c>
      <c r="AH473" s="32"/>
      <c r="AI473" s="52">
        <f t="shared" si="77"/>
        <v>74.95</v>
      </c>
      <c r="AJ473" s="28">
        <f>ROWS($C$4:C473)</f>
        <v>470</v>
      </c>
      <c r="AK473" s="28" t="str">
        <f>IF($AJ$1=Table5[[#This Row],[Column3]],AJ473,"")</f>
        <v/>
      </c>
      <c r="AL473" s="28" t="str">
        <f>IFERROR(SMALL($AK$2:$AK$903,ROWS($AK$4:AK473)),"")</f>
        <v/>
      </c>
    </row>
    <row r="474" spans="1:38" s="28" customFormat="1" ht="14.25">
      <c r="A474" s="36">
        <v>11102335</v>
      </c>
      <c r="B474" s="30" t="s">
        <v>949</v>
      </c>
      <c r="C474" s="31">
        <v>6</v>
      </c>
      <c r="D474" s="29">
        <v>68</v>
      </c>
      <c r="E474" s="29">
        <v>57</v>
      </c>
      <c r="F474" s="29">
        <v>90</v>
      </c>
      <c r="G474" s="29">
        <v>89</v>
      </c>
      <c r="H474" s="27">
        <f t="shared" si="78"/>
        <v>304</v>
      </c>
      <c r="I474" s="52">
        <f t="shared" si="79"/>
        <v>76</v>
      </c>
      <c r="J474" s="29">
        <v>59</v>
      </c>
      <c r="K474" s="29">
        <v>69</v>
      </c>
      <c r="L474" s="29">
        <v>76</v>
      </c>
      <c r="M474" s="29">
        <v>90</v>
      </c>
      <c r="N474" s="27">
        <f t="shared" si="80"/>
        <v>294</v>
      </c>
      <c r="O474" s="27">
        <f t="shared" si="81"/>
        <v>73.5</v>
      </c>
      <c r="P474" s="29">
        <v>92</v>
      </c>
      <c r="Q474" s="29">
        <v>90</v>
      </c>
      <c r="R474" s="29">
        <v>92</v>
      </c>
      <c r="S474" s="29">
        <v>77</v>
      </c>
      <c r="T474" s="27">
        <f t="shared" si="82"/>
        <v>351</v>
      </c>
      <c r="U474" s="27">
        <f t="shared" si="83"/>
        <v>87.75</v>
      </c>
      <c r="V474" s="29">
        <v>43</v>
      </c>
      <c r="W474" s="29">
        <v>97</v>
      </c>
      <c r="X474" s="29">
        <v>76</v>
      </c>
      <c r="Y474" s="29">
        <v>61</v>
      </c>
      <c r="Z474" s="27">
        <f t="shared" si="84"/>
        <v>277</v>
      </c>
      <c r="AA474" s="27">
        <f t="shared" si="85"/>
        <v>69.25</v>
      </c>
      <c r="AB474" s="29">
        <v>91</v>
      </c>
      <c r="AC474" s="29">
        <v>44</v>
      </c>
      <c r="AD474" s="29">
        <v>59</v>
      </c>
      <c r="AE474" s="29">
        <v>79</v>
      </c>
      <c r="AF474" s="27">
        <f t="shared" si="86"/>
        <v>273</v>
      </c>
      <c r="AG474" s="39">
        <f t="shared" si="87"/>
        <v>68.25</v>
      </c>
      <c r="AH474" s="32"/>
      <c r="AI474" s="52">
        <f t="shared" si="77"/>
        <v>67.599999999999994</v>
      </c>
      <c r="AJ474" s="28">
        <f>ROWS($C$4:C474)</f>
        <v>471</v>
      </c>
      <c r="AK474" s="28" t="str">
        <f>IF($AJ$1=Table5[[#This Row],[Column3]],AJ474,"")</f>
        <v/>
      </c>
      <c r="AL474" s="28" t="str">
        <f>IFERROR(SMALL($AK$2:$AK$903,ROWS($AK$4:AK474)),"")</f>
        <v/>
      </c>
    </row>
    <row r="475" spans="1:38" s="28" customFormat="1" ht="14.25">
      <c r="A475" s="36">
        <v>11103048</v>
      </c>
      <c r="B475" s="30" t="s">
        <v>951</v>
      </c>
      <c r="C475" s="31">
        <v>6</v>
      </c>
      <c r="D475" s="29">
        <v>73</v>
      </c>
      <c r="E475" s="29">
        <v>55</v>
      </c>
      <c r="F475" s="29">
        <v>71</v>
      </c>
      <c r="G475" s="29">
        <v>51</v>
      </c>
      <c r="H475" s="27">
        <f t="shared" si="78"/>
        <v>250</v>
      </c>
      <c r="I475" s="52">
        <f t="shared" si="79"/>
        <v>62.5</v>
      </c>
      <c r="J475" s="29">
        <v>44</v>
      </c>
      <c r="K475" s="29">
        <v>70</v>
      </c>
      <c r="L475" s="29">
        <v>84</v>
      </c>
      <c r="M475" s="29">
        <v>52</v>
      </c>
      <c r="N475" s="27">
        <f t="shared" si="80"/>
        <v>250</v>
      </c>
      <c r="O475" s="27">
        <f t="shared" si="81"/>
        <v>62.5</v>
      </c>
      <c r="P475" s="29">
        <v>65</v>
      </c>
      <c r="Q475" s="29">
        <v>80</v>
      </c>
      <c r="R475" s="29">
        <v>88</v>
      </c>
      <c r="S475" s="29">
        <v>53</v>
      </c>
      <c r="T475" s="27">
        <f t="shared" si="82"/>
        <v>286</v>
      </c>
      <c r="U475" s="27">
        <f t="shared" si="83"/>
        <v>71.5</v>
      </c>
      <c r="V475" s="29">
        <v>93</v>
      </c>
      <c r="W475" s="29">
        <v>42</v>
      </c>
      <c r="X475" s="29">
        <v>47</v>
      </c>
      <c r="Y475" s="29">
        <v>96</v>
      </c>
      <c r="Z475" s="27">
        <f t="shared" si="84"/>
        <v>278</v>
      </c>
      <c r="AA475" s="27">
        <f t="shared" si="85"/>
        <v>69.5</v>
      </c>
      <c r="AB475" s="29">
        <v>64</v>
      </c>
      <c r="AC475" s="29">
        <v>94</v>
      </c>
      <c r="AD475" s="29">
        <v>71</v>
      </c>
      <c r="AE475" s="29">
        <v>59</v>
      </c>
      <c r="AF475" s="27">
        <f t="shared" si="86"/>
        <v>288</v>
      </c>
      <c r="AG475" s="39">
        <f t="shared" si="87"/>
        <v>72</v>
      </c>
      <c r="AH475" s="32"/>
      <c r="AI475" s="52">
        <f t="shared" si="77"/>
        <v>58.7</v>
      </c>
      <c r="AJ475" s="28">
        <f>ROWS($C$4:C475)</f>
        <v>472</v>
      </c>
      <c r="AK475" s="28" t="str">
        <f>IF($AJ$1=Table5[[#This Row],[Column3]],AJ475,"")</f>
        <v/>
      </c>
      <c r="AL475" s="28" t="str">
        <f>IFERROR(SMALL($AK$2:$AK$903,ROWS($AK$4:AK475)),"")</f>
        <v/>
      </c>
    </row>
    <row r="476" spans="1:38" s="28" customFormat="1" ht="14.25">
      <c r="A476" s="36">
        <v>11106095</v>
      </c>
      <c r="B476" s="30" t="s">
        <v>953</v>
      </c>
      <c r="C476" s="31">
        <v>6</v>
      </c>
      <c r="D476" s="29">
        <v>71</v>
      </c>
      <c r="E476" s="29">
        <v>53</v>
      </c>
      <c r="F476" s="29">
        <v>95</v>
      </c>
      <c r="G476" s="29">
        <v>83</v>
      </c>
      <c r="H476" s="27">
        <f t="shared" si="78"/>
        <v>302</v>
      </c>
      <c r="I476" s="52">
        <f t="shared" si="79"/>
        <v>75.5</v>
      </c>
      <c r="J476" s="29">
        <v>83</v>
      </c>
      <c r="K476" s="29">
        <v>55</v>
      </c>
      <c r="L476" s="29">
        <v>45</v>
      </c>
      <c r="M476" s="29">
        <v>57</v>
      </c>
      <c r="N476" s="27">
        <f t="shared" si="80"/>
        <v>240</v>
      </c>
      <c r="O476" s="27">
        <f t="shared" si="81"/>
        <v>60</v>
      </c>
      <c r="P476" s="29">
        <v>47</v>
      </c>
      <c r="Q476" s="29">
        <v>54</v>
      </c>
      <c r="R476" s="29">
        <v>75</v>
      </c>
      <c r="S476" s="29">
        <v>47</v>
      </c>
      <c r="T476" s="27">
        <f t="shared" si="82"/>
        <v>223</v>
      </c>
      <c r="U476" s="27">
        <f t="shared" si="83"/>
        <v>55.75</v>
      </c>
      <c r="V476" s="29">
        <v>48</v>
      </c>
      <c r="W476" s="29">
        <v>43</v>
      </c>
      <c r="X476" s="29">
        <v>75</v>
      </c>
      <c r="Y476" s="29">
        <v>45</v>
      </c>
      <c r="Z476" s="27">
        <f t="shared" si="84"/>
        <v>211</v>
      </c>
      <c r="AA476" s="27">
        <f t="shared" si="85"/>
        <v>52.75</v>
      </c>
      <c r="AB476" s="29">
        <v>46</v>
      </c>
      <c r="AC476" s="29">
        <v>41</v>
      </c>
      <c r="AD476" s="29">
        <v>54</v>
      </c>
      <c r="AE476" s="29">
        <v>57</v>
      </c>
      <c r="AF476" s="27">
        <f t="shared" si="86"/>
        <v>198</v>
      </c>
      <c r="AG476" s="39">
        <f t="shared" si="87"/>
        <v>49.5</v>
      </c>
      <c r="AH476" s="32"/>
      <c r="AI476" s="52">
        <f t="shared" si="77"/>
        <v>62.65</v>
      </c>
      <c r="AJ476" s="28">
        <f>ROWS($C$4:C476)</f>
        <v>473</v>
      </c>
      <c r="AK476" s="28" t="str">
        <f>IF($AJ$1=Table5[[#This Row],[Column3]],AJ476,"")</f>
        <v/>
      </c>
      <c r="AL476" s="28" t="str">
        <f>IFERROR(SMALL($AK$2:$AK$903,ROWS($AK$4:AK476)),"")</f>
        <v/>
      </c>
    </row>
    <row r="477" spans="1:38" s="28" customFormat="1" ht="14.25">
      <c r="A477" s="36">
        <v>11100946</v>
      </c>
      <c r="B477" s="30" t="s">
        <v>955</v>
      </c>
      <c r="C477" s="31">
        <v>6</v>
      </c>
      <c r="D477" s="29">
        <v>65</v>
      </c>
      <c r="E477" s="29">
        <v>76</v>
      </c>
      <c r="F477" s="29">
        <v>75</v>
      </c>
      <c r="G477" s="29">
        <v>75</v>
      </c>
      <c r="H477" s="27">
        <f t="shared" si="78"/>
        <v>291</v>
      </c>
      <c r="I477" s="52">
        <f t="shared" si="79"/>
        <v>72.75</v>
      </c>
      <c r="J477" s="29">
        <v>76</v>
      </c>
      <c r="K477" s="29">
        <v>35</v>
      </c>
      <c r="L477" s="29">
        <v>36</v>
      </c>
      <c r="M477" s="29">
        <v>91</v>
      </c>
      <c r="N477" s="27">
        <f t="shared" si="80"/>
        <v>238</v>
      </c>
      <c r="O477" s="27">
        <f t="shared" si="81"/>
        <v>59.5</v>
      </c>
      <c r="P477" s="29">
        <v>51</v>
      </c>
      <c r="Q477" s="29">
        <v>39</v>
      </c>
      <c r="R477" s="29">
        <v>89</v>
      </c>
      <c r="S477" s="29">
        <v>74</v>
      </c>
      <c r="T477" s="27">
        <f t="shared" si="82"/>
        <v>253</v>
      </c>
      <c r="U477" s="27">
        <f t="shared" si="83"/>
        <v>63.25</v>
      </c>
      <c r="V477" s="29">
        <v>55</v>
      </c>
      <c r="W477" s="29">
        <v>60</v>
      </c>
      <c r="X477" s="29">
        <v>86</v>
      </c>
      <c r="Y477" s="29">
        <v>59</v>
      </c>
      <c r="Z477" s="27">
        <f t="shared" si="84"/>
        <v>260</v>
      </c>
      <c r="AA477" s="27">
        <f t="shared" si="85"/>
        <v>65</v>
      </c>
      <c r="AB477" s="29">
        <v>73</v>
      </c>
      <c r="AC477" s="29">
        <v>60</v>
      </c>
      <c r="AD477" s="29">
        <v>39</v>
      </c>
      <c r="AE477" s="29">
        <v>39</v>
      </c>
      <c r="AF477" s="27">
        <f t="shared" si="86"/>
        <v>211</v>
      </c>
      <c r="AG477" s="39">
        <f t="shared" si="87"/>
        <v>52.75</v>
      </c>
      <c r="AH477" s="32"/>
      <c r="AI477" s="52">
        <f t="shared" si="77"/>
        <v>63.65</v>
      </c>
      <c r="AJ477" s="28">
        <f>ROWS($C$4:C477)</f>
        <v>474</v>
      </c>
      <c r="AK477" s="28" t="str">
        <f>IF($AJ$1=Table5[[#This Row],[Column3]],AJ477,"")</f>
        <v/>
      </c>
      <c r="AL477" s="28" t="str">
        <f>IFERROR(SMALL($AK$2:$AK$903,ROWS($AK$4:AK477)),"")</f>
        <v/>
      </c>
    </row>
    <row r="478" spans="1:38" s="28" customFormat="1" ht="14.25">
      <c r="A478" s="36">
        <v>11107125</v>
      </c>
      <c r="B478" s="30" t="s">
        <v>957</v>
      </c>
      <c r="C478" s="31">
        <v>6</v>
      </c>
      <c r="D478" s="29">
        <v>92</v>
      </c>
      <c r="E478" s="29">
        <v>84</v>
      </c>
      <c r="F478" s="29">
        <v>69</v>
      </c>
      <c r="G478" s="29">
        <v>67</v>
      </c>
      <c r="H478" s="27">
        <f t="shared" si="78"/>
        <v>312</v>
      </c>
      <c r="I478" s="52">
        <f t="shared" si="79"/>
        <v>78</v>
      </c>
      <c r="J478" s="29">
        <v>81</v>
      </c>
      <c r="K478" s="29">
        <v>37</v>
      </c>
      <c r="L478" s="29">
        <v>43</v>
      </c>
      <c r="M478" s="29">
        <v>46</v>
      </c>
      <c r="N478" s="27">
        <f t="shared" si="80"/>
        <v>207</v>
      </c>
      <c r="O478" s="27">
        <f t="shared" si="81"/>
        <v>51.75</v>
      </c>
      <c r="P478" s="29">
        <v>57</v>
      </c>
      <c r="Q478" s="29">
        <v>86</v>
      </c>
      <c r="R478" s="29">
        <v>95</v>
      </c>
      <c r="S478" s="29">
        <v>63</v>
      </c>
      <c r="T478" s="27">
        <f t="shared" si="82"/>
        <v>301</v>
      </c>
      <c r="U478" s="27">
        <f t="shared" si="83"/>
        <v>75.25</v>
      </c>
      <c r="V478" s="29">
        <v>40</v>
      </c>
      <c r="W478" s="29">
        <v>48</v>
      </c>
      <c r="X478" s="29">
        <v>47</v>
      </c>
      <c r="Y478" s="29">
        <v>41</v>
      </c>
      <c r="Z478" s="27">
        <f t="shared" si="84"/>
        <v>176</v>
      </c>
      <c r="AA478" s="27">
        <f t="shared" si="85"/>
        <v>44</v>
      </c>
      <c r="AB478" s="29">
        <v>58</v>
      </c>
      <c r="AC478" s="29">
        <v>94</v>
      </c>
      <c r="AD478" s="29">
        <v>55</v>
      </c>
      <c r="AE478" s="29">
        <v>70</v>
      </c>
      <c r="AF478" s="27">
        <f t="shared" si="86"/>
        <v>277</v>
      </c>
      <c r="AG478" s="39">
        <f t="shared" si="87"/>
        <v>69.25</v>
      </c>
      <c r="AH478" s="32"/>
      <c r="AI478" s="52">
        <f t="shared" si="77"/>
        <v>62</v>
      </c>
      <c r="AJ478" s="28">
        <f>ROWS($C$4:C478)</f>
        <v>475</v>
      </c>
      <c r="AK478" s="28" t="str">
        <f>IF($AJ$1=Table5[[#This Row],[Column3]],AJ478,"")</f>
        <v/>
      </c>
      <c r="AL478" s="28" t="str">
        <f>IFERROR(SMALL($AK$2:$AK$903,ROWS($AK$4:AK478)),"")</f>
        <v/>
      </c>
    </row>
    <row r="479" spans="1:38" s="28" customFormat="1" ht="14.25">
      <c r="A479" s="36">
        <v>11104526</v>
      </c>
      <c r="B479" s="30" t="s">
        <v>959</v>
      </c>
      <c r="C479" s="31">
        <v>6</v>
      </c>
      <c r="D479" s="29">
        <v>36</v>
      </c>
      <c r="E479" s="29">
        <v>64</v>
      </c>
      <c r="F479" s="29">
        <v>97</v>
      </c>
      <c r="G479" s="29">
        <v>38</v>
      </c>
      <c r="H479" s="27">
        <f t="shared" si="78"/>
        <v>235</v>
      </c>
      <c r="I479" s="52">
        <f t="shared" si="79"/>
        <v>58.75</v>
      </c>
      <c r="J479" s="29">
        <v>52</v>
      </c>
      <c r="K479" s="29">
        <v>49</v>
      </c>
      <c r="L479" s="29">
        <v>35</v>
      </c>
      <c r="M479" s="29">
        <v>68</v>
      </c>
      <c r="N479" s="27">
        <f t="shared" si="80"/>
        <v>204</v>
      </c>
      <c r="O479" s="27">
        <f t="shared" si="81"/>
        <v>51</v>
      </c>
      <c r="P479" s="29">
        <v>97</v>
      </c>
      <c r="Q479" s="29">
        <v>93</v>
      </c>
      <c r="R479" s="29">
        <v>91</v>
      </c>
      <c r="S479" s="29">
        <v>78</v>
      </c>
      <c r="T479" s="27">
        <f t="shared" si="82"/>
        <v>359</v>
      </c>
      <c r="U479" s="27">
        <f t="shared" si="83"/>
        <v>89.75</v>
      </c>
      <c r="V479" s="29">
        <v>41</v>
      </c>
      <c r="W479" s="29">
        <v>54</v>
      </c>
      <c r="X479" s="29">
        <v>61</v>
      </c>
      <c r="Y479" s="29">
        <v>53</v>
      </c>
      <c r="Z479" s="27">
        <f t="shared" si="84"/>
        <v>209</v>
      </c>
      <c r="AA479" s="27">
        <f t="shared" si="85"/>
        <v>52.25</v>
      </c>
      <c r="AB479" s="29">
        <v>94</v>
      </c>
      <c r="AC479" s="29">
        <v>36</v>
      </c>
      <c r="AD479" s="29">
        <v>47</v>
      </c>
      <c r="AE479" s="29">
        <v>56</v>
      </c>
      <c r="AF479" s="27">
        <f t="shared" si="86"/>
        <v>233</v>
      </c>
      <c r="AG479" s="39">
        <f t="shared" si="87"/>
        <v>58.25</v>
      </c>
      <c r="AH479" s="32"/>
      <c r="AI479" s="52">
        <f t="shared" si="77"/>
        <v>66.349999999999994</v>
      </c>
      <c r="AJ479" s="28">
        <f>ROWS($C$4:C479)</f>
        <v>476</v>
      </c>
      <c r="AK479" s="28" t="str">
        <f>IF($AJ$1=Table5[[#This Row],[Column3]],AJ479,"")</f>
        <v/>
      </c>
      <c r="AL479" s="28" t="str">
        <f>IFERROR(SMALL($AK$2:$AK$903,ROWS($AK$4:AK479)),"")</f>
        <v/>
      </c>
    </row>
    <row r="480" spans="1:38" s="28" customFormat="1" ht="14.25">
      <c r="A480" s="36">
        <v>11108173</v>
      </c>
      <c r="B480" s="30" t="s">
        <v>961</v>
      </c>
      <c r="C480" s="31">
        <v>6</v>
      </c>
      <c r="D480" s="29">
        <v>66</v>
      </c>
      <c r="E480" s="29">
        <v>71</v>
      </c>
      <c r="F480" s="29">
        <v>54</v>
      </c>
      <c r="G480" s="29">
        <v>62</v>
      </c>
      <c r="H480" s="27">
        <f t="shared" si="78"/>
        <v>253</v>
      </c>
      <c r="I480" s="52">
        <f t="shared" si="79"/>
        <v>63.25</v>
      </c>
      <c r="J480" s="29">
        <v>75</v>
      </c>
      <c r="K480" s="29">
        <v>85</v>
      </c>
      <c r="L480" s="29">
        <v>37</v>
      </c>
      <c r="M480" s="29">
        <v>87</v>
      </c>
      <c r="N480" s="27">
        <f t="shared" si="80"/>
        <v>284</v>
      </c>
      <c r="O480" s="27">
        <f t="shared" si="81"/>
        <v>71</v>
      </c>
      <c r="P480" s="29">
        <v>58</v>
      </c>
      <c r="Q480" s="29">
        <v>78</v>
      </c>
      <c r="R480" s="29">
        <v>65</v>
      </c>
      <c r="S480" s="29">
        <v>93</v>
      </c>
      <c r="T480" s="27">
        <f t="shared" si="82"/>
        <v>294</v>
      </c>
      <c r="U480" s="27">
        <f t="shared" si="83"/>
        <v>73.5</v>
      </c>
      <c r="V480" s="29">
        <v>39</v>
      </c>
      <c r="W480" s="29">
        <v>73</v>
      </c>
      <c r="X480" s="29">
        <v>73</v>
      </c>
      <c r="Y480" s="29">
        <v>41</v>
      </c>
      <c r="Z480" s="27">
        <f t="shared" si="84"/>
        <v>226</v>
      </c>
      <c r="AA480" s="27">
        <f t="shared" si="85"/>
        <v>56.5</v>
      </c>
      <c r="AB480" s="29">
        <v>80</v>
      </c>
      <c r="AC480" s="29">
        <v>68</v>
      </c>
      <c r="AD480" s="29">
        <v>52</v>
      </c>
      <c r="AE480" s="29">
        <v>70</v>
      </c>
      <c r="AF480" s="27">
        <f t="shared" si="86"/>
        <v>270</v>
      </c>
      <c r="AG480" s="39">
        <f t="shared" si="87"/>
        <v>67.5</v>
      </c>
      <c r="AH480" s="32"/>
      <c r="AI480" s="52">
        <f t="shared" si="77"/>
        <v>64.3</v>
      </c>
      <c r="AJ480" s="28">
        <f>ROWS($C$4:C480)</f>
        <v>477</v>
      </c>
      <c r="AK480" s="28" t="str">
        <f>IF($AJ$1=Table5[[#This Row],[Column3]],AJ480,"")</f>
        <v/>
      </c>
      <c r="AL480" s="28" t="str">
        <f>IFERROR(SMALL($AK$2:$AK$903,ROWS($AK$4:AK480)),"")</f>
        <v/>
      </c>
    </row>
    <row r="481" spans="1:38" s="28" customFormat="1" ht="14.25">
      <c r="A481" s="36">
        <v>11106667</v>
      </c>
      <c r="B481" s="30" t="s">
        <v>963</v>
      </c>
      <c r="C481" s="31">
        <v>6</v>
      </c>
      <c r="D481" s="29">
        <v>63</v>
      </c>
      <c r="E481" s="29">
        <v>72</v>
      </c>
      <c r="F481" s="29">
        <v>65</v>
      </c>
      <c r="G481" s="29">
        <v>87</v>
      </c>
      <c r="H481" s="27">
        <f t="shared" si="78"/>
        <v>287</v>
      </c>
      <c r="I481" s="52">
        <f t="shared" si="79"/>
        <v>71.75</v>
      </c>
      <c r="J481" s="29">
        <v>41</v>
      </c>
      <c r="K481" s="29">
        <v>41</v>
      </c>
      <c r="L481" s="29">
        <v>73</v>
      </c>
      <c r="M481" s="29">
        <v>95</v>
      </c>
      <c r="N481" s="27">
        <f t="shared" si="80"/>
        <v>250</v>
      </c>
      <c r="O481" s="27">
        <f t="shared" si="81"/>
        <v>62.5</v>
      </c>
      <c r="P481" s="29">
        <v>66</v>
      </c>
      <c r="Q481" s="29">
        <v>50</v>
      </c>
      <c r="R481" s="29">
        <v>48</v>
      </c>
      <c r="S481" s="29">
        <v>42</v>
      </c>
      <c r="T481" s="27">
        <f t="shared" si="82"/>
        <v>206</v>
      </c>
      <c r="U481" s="27">
        <f t="shared" si="83"/>
        <v>51.5</v>
      </c>
      <c r="V481" s="29">
        <v>35</v>
      </c>
      <c r="W481" s="29">
        <v>99</v>
      </c>
      <c r="X481" s="29">
        <v>68</v>
      </c>
      <c r="Y481" s="29">
        <v>48</v>
      </c>
      <c r="Z481" s="27">
        <f t="shared" si="84"/>
        <v>250</v>
      </c>
      <c r="AA481" s="27">
        <f t="shared" si="85"/>
        <v>62.5</v>
      </c>
      <c r="AB481" s="29">
        <v>54</v>
      </c>
      <c r="AC481" s="29">
        <v>84</v>
      </c>
      <c r="AD481" s="29">
        <v>96</v>
      </c>
      <c r="AE481" s="29">
        <v>59</v>
      </c>
      <c r="AF481" s="27">
        <f t="shared" si="86"/>
        <v>293</v>
      </c>
      <c r="AG481" s="39">
        <f t="shared" si="87"/>
        <v>73.25</v>
      </c>
      <c r="AH481" s="32"/>
      <c r="AI481" s="52">
        <f t="shared" si="77"/>
        <v>59.5</v>
      </c>
      <c r="AJ481" s="28">
        <f>ROWS($C$4:C481)</f>
        <v>478</v>
      </c>
      <c r="AK481" s="28" t="str">
        <f>IF($AJ$1=Table5[[#This Row],[Column3]],AJ481,"")</f>
        <v/>
      </c>
      <c r="AL481" s="28" t="str">
        <f>IFERROR(SMALL($AK$2:$AK$903,ROWS($AK$4:AK481)),"")</f>
        <v/>
      </c>
    </row>
    <row r="482" spans="1:38" s="28" customFormat="1" ht="28.5">
      <c r="A482" s="36">
        <v>11103807</v>
      </c>
      <c r="B482" s="30" t="s">
        <v>965</v>
      </c>
      <c r="C482" s="31">
        <v>6</v>
      </c>
      <c r="D482" s="29">
        <v>37</v>
      </c>
      <c r="E482" s="29">
        <v>93</v>
      </c>
      <c r="F482" s="29">
        <v>75</v>
      </c>
      <c r="G482" s="29">
        <v>72</v>
      </c>
      <c r="H482" s="27">
        <f t="shared" si="78"/>
        <v>277</v>
      </c>
      <c r="I482" s="52">
        <f t="shared" si="79"/>
        <v>69.25</v>
      </c>
      <c r="J482" s="29">
        <v>84</v>
      </c>
      <c r="K482" s="29">
        <v>95</v>
      </c>
      <c r="L482" s="29">
        <v>56</v>
      </c>
      <c r="M482" s="29">
        <v>44</v>
      </c>
      <c r="N482" s="27">
        <f t="shared" si="80"/>
        <v>279</v>
      </c>
      <c r="O482" s="27">
        <f t="shared" si="81"/>
        <v>69.75</v>
      </c>
      <c r="P482" s="29">
        <v>48</v>
      </c>
      <c r="Q482" s="29">
        <v>54</v>
      </c>
      <c r="R482" s="29">
        <v>85</v>
      </c>
      <c r="S482" s="29">
        <v>39</v>
      </c>
      <c r="T482" s="27">
        <f t="shared" si="82"/>
        <v>226</v>
      </c>
      <c r="U482" s="27">
        <f t="shared" si="83"/>
        <v>56.5</v>
      </c>
      <c r="V482" s="29">
        <v>54</v>
      </c>
      <c r="W482" s="29">
        <v>39</v>
      </c>
      <c r="X482" s="29">
        <v>58</v>
      </c>
      <c r="Y482" s="29">
        <v>87</v>
      </c>
      <c r="Z482" s="27">
        <f t="shared" si="84"/>
        <v>238</v>
      </c>
      <c r="AA482" s="27">
        <f t="shared" si="85"/>
        <v>59.5</v>
      </c>
      <c r="AB482" s="29">
        <v>40</v>
      </c>
      <c r="AC482" s="29">
        <v>52</v>
      </c>
      <c r="AD482" s="29">
        <v>39</v>
      </c>
      <c r="AE482" s="29">
        <v>39</v>
      </c>
      <c r="AF482" s="27">
        <f t="shared" si="86"/>
        <v>170</v>
      </c>
      <c r="AG482" s="39">
        <f t="shared" si="87"/>
        <v>42.5</v>
      </c>
      <c r="AH482" s="32"/>
      <c r="AI482" s="52">
        <f t="shared" si="77"/>
        <v>67</v>
      </c>
      <c r="AJ482" s="28">
        <f>ROWS($C$4:C482)</f>
        <v>479</v>
      </c>
      <c r="AK482" s="28" t="str">
        <f>IF($AJ$1=Table5[[#This Row],[Column3]],AJ482,"")</f>
        <v/>
      </c>
      <c r="AL482" s="28" t="str">
        <f>IFERROR(SMALL($AK$2:$AK$903,ROWS($AK$4:AK482)),"")</f>
        <v/>
      </c>
    </row>
    <row r="483" spans="1:38" s="28" customFormat="1" ht="14.25">
      <c r="A483" s="36">
        <v>11105148</v>
      </c>
      <c r="B483" s="30" t="s">
        <v>967</v>
      </c>
      <c r="C483" s="31">
        <v>6</v>
      </c>
      <c r="D483" s="29">
        <v>53</v>
      </c>
      <c r="E483" s="29">
        <v>97</v>
      </c>
      <c r="F483" s="29">
        <v>66</v>
      </c>
      <c r="G483" s="29">
        <v>52</v>
      </c>
      <c r="H483" s="27">
        <f t="shared" si="78"/>
        <v>268</v>
      </c>
      <c r="I483" s="52">
        <f t="shared" si="79"/>
        <v>67</v>
      </c>
      <c r="J483" s="29">
        <v>50</v>
      </c>
      <c r="K483" s="29">
        <v>48</v>
      </c>
      <c r="L483" s="29">
        <v>52</v>
      </c>
      <c r="M483" s="29">
        <v>68</v>
      </c>
      <c r="N483" s="27">
        <f t="shared" si="80"/>
        <v>218</v>
      </c>
      <c r="O483" s="27">
        <f t="shared" si="81"/>
        <v>54.5</v>
      </c>
      <c r="P483" s="29">
        <v>86</v>
      </c>
      <c r="Q483" s="29">
        <v>78</v>
      </c>
      <c r="R483" s="29">
        <v>77</v>
      </c>
      <c r="S483" s="29">
        <v>38</v>
      </c>
      <c r="T483" s="27">
        <f t="shared" si="82"/>
        <v>279</v>
      </c>
      <c r="U483" s="27">
        <f t="shared" si="83"/>
        <v>69.75</v>
      </c>
      <c r="V483" s="29">
        <v>80</v>
      </c>
      <c r="W483" s="29">
        <v>81</v>
      </c>
      <c r="X483" s="29">
        <v>51</v>
      </c>
      <c r="Y483" s="29">
        <v>35</v>
      </c>
      <c r="Z483" s="27">
        <f t="shared" si="84"/>
        <v>247</v>
      </c>
      <c r="AA483" s="27">
        <f t="shared" si="85"/>
        <v>61.75</v>
      </c>
      <c r="AB483" s="29">
        <v>92</v>
      </c>
      <c r="AC483" s="29">
        <v>68</v>
      </c>
      <c r="AD483" s="29">
        <v>97</v>
      </c>
      <c r="AE483" s="29">
        <v>71</v>
      </c>
      <c r="AF483" s="27">
        <f t="shared" si="86"/>
        <v>328</v>
      </c>
      <c r="AG483" s="39">
        <f t="shared" si="87"/>
        <v>82</v>
      </c>
      <c r="AH483" s="32"/>
      <c r="AI483" s="52">
        <f t="shared" si="77"/>
        <v>70.2</v>
      </c>
      <c r="AJ483" s="28">
        <f>ROWS($C$4:C483)</f>
        <v>480</v>
      </c>
      <c r="AK483" s="28" t="str">
        <f>IF($AJ$1=Table5[[#This Row],[Column3]],AJ483,"")</f>
        <v/>
      </c>
      <c r="AL483" s="28" t="str">
        <f>IFERROR(SMALL($AK$2:$AK$903,ROWS($AK$4:AK483)),"")</f>
        <v/>
      </c>
    </row>
    <row r="484" spans="1:38" s="28" customFormat="1" ht="14.25">
      <c r="A484" s="36">
        <v>11104352</v>
      </c>
      <c r="B484" s="30" t="s">
        <v>969</v>
      </c>
      <c r="C484" s="31">
        <v>6</v>
      </c>
      <c r="D484" s="29">
        <v>77</v>
      </c>
      <c r="E484" s="29">
        <v>89</v>
      </c>
      <c r="F484" s="29">
        <v>40</v>
      </c>
      <c r="G484" s="29">
        <v>78</v>
      </c>
      <c r="H484" s="27">
        <f t="shared" si="78"/>
        <v>284</v>
      </c>
      <c r="I484" s="52">
        <f t="shared" si="79"/>
        <v>71</v>
      </c>
      <c r="J484" s="29">
        <v>83</v>
      </c>
      <c r="K484" s="29">
        <v>85</v>
      </c>
      <c r="L484" s="29">
        <v>42</v>
      </c>
      <c r="M484" s="29">
        <v>91</v>
      </c>
      <c r="N484" s="27">
        <f t="shared" si="80"/>
        <v>301</v>
      </c>
      <c r="O484" s="27">
        <f t="shared" si="81"/>
        <v>75.25</v>
      </c>
      <c r="P484" s="29">
        <v>70</v>
      </c>
      <c r="Q484" s="29">
        <v>46</v>
      </c>
      <c r="R484" s="29">
        <v>44</v>
      </c>
      <c r="S484" s="29">
        <v>53</v>
      </c>
      <c r="T484" s="27">
        <f t="shared" si="82"/>
        <v>213</v>
      </c>
      <c r="U484" s="27">
        <f t="shared" si="83"/>
        <v>53.25</v>
      </c>
      <c r="V484" s="29">
        <v>92</v>
      </c>
      <c r="W484" s="29">
        <v>68</v>
      </c>
      <c r="X484" s="29">
        <v>57</v>
      </c>
      <c r="Y484" s="29">
        <v>49</v>
      </c>
      <c r="Z484" s="27">
        <f t="shared" si="84"/>
        <v>266</v>
      </c>
      <c r="AA484" s="27">
        <f t="shared" si="85"/>
        <v>66.5</v>
      </c>
      <c r="AB484" s="29">
        <v>82</v>
      </c>
      <c r="AC484" s="29">
        <v>83</v>
      </c>
      <c r="AD484" s="29">
        <v>78</v>
      </c>
      <c r="AE484" s="29">
        <v>97</v>
      </c>
      <c r="AF484" s="27">
        <f t="shared" si="86"/>
        <v>340</v>
      </c>
      <c r="AG484" s="39">
        <f t="shared" si="87"/>
        <v>85</v>
      </c>
      <c r="AH484" s="32"/>
      <c r="AI484" s="52">
        <f t="shared" si="77"/>
        <v>60.35</v>
      </c>
      <c r="AJ484" s="28">
        <f>ROWS($C$4:C484)</f>
        <v>481</v>
      </c>
      <c r="AK484" s="28" t="str">
        <f>IF($AJ$1=Table5[[#This Row],[Column3]],AJ484,"")</f>
        <v/>
      </c>
      <c r="AL484" s="28" t="str">
        <f>IFERROR(SMALL($AK$2:$AK$903,ROWS($AK$4:AK484)),"")</f>
        <v/>
      </c>
    </row>
    <row r="485" spans="1:38" s="28" customFormat="1" ht="14.25">
      <c r="A485" s="36">
        <v>11106681</v>
      </c>
      <c r="B485" s="30" t="s">
        <v>971</v>
      </c>
      <c r="C485" s="31">
        <v>6</v>
      </c>
      <c r="D485" s="29">
        <v>35</v>
      </c>
      <c r="E485" s="29">
        <v>67</v>
      </c>
      <c r="F485" s="29">
        <v>73</v>
      </c>
      <c r="G485" s="29">
        <v>35</v>
      </c>
      <c r="H485" s="27">
        <f t="shared" si="78"/>
        <v>210</v>
      </c>
      <c r="I485" s="52">
        <f t="shared" si="79"/>
        <v>52.5</v>
      </c>
      <c r="J485" s="29">
        <v>50</v>
      </c>
      <c r="K485" s="29">
        <v>58</v>
      </c>
      <c r="L485" s="29">
        <v>60</v>
      </c>
      <c r="M485" s="29">
        <v>77</v>
      </c>
      <c r="N485" s="27">
        <f t="shared" si="80"/>
        <v>245</v>
      </c>
      <c r="O485" s="27">
        <f t="shared" si="81"/>
        <v>61.25</v>
      </c>
      <c r="P485" s="29">
        <v>81</v>
      </c>
      <c r="Q485" s="29">
        <v>71</v>
      </c>
      <c r="R485" s="29">
        <v>43</v>
      </c>
      <c r="S485" s="29">
        <v>51</v>
      </c>
      <c r="T485" s="27">
        <f t="shared" si="82"/>
        <v>246</v>
      </c>
      <c r="U485" s="27">
        <f t="shared" si="83"/>
        <v>61.5</v>
      </c>
      <c r="V485" s="29">
        <v>46</v>
      </c>
      <c r="W485" s="29">
        <v>93</v>
      </c>
      <c r="X485" s="29">
        <v>71</v>
      </c>
      <c r="Y485" s="29">
        <v>36</v>
      </c>
      <c r="Z485" s="27">
        <f t="shared" si="84"/>
        <v>246</v>
      </c>
      <c r="AA485" s="27">
        <f t="shared" si="85"/>
        <v>61.5</v>
      </c>
      <c r="AB485" s="29">
        <v>40</v>
      </c>
      <c r="AC485" s="29">
        <v>62</v>
      </c>
      <c r="AD485" s="29">
        <v>75</v>
      </c>
      <c r="AE485" s="29">
        <v>83</v>
      </c>
      <c r="AF485" s="27">
        <f t="shared" si="86"/>
        <v>260</v>
      </c>
      <c r="AG485" s="39">
        <f t="shared" si="87"/>
        <v>65</v>
      </c>
      <c r="AH485" s="32"/>
      <c r="AI485" s="52">
        <f t="shared" si="77"/>
        <v>71.599999999999994</v>
      </c>
      <c r="AJ485" s="28">
        <f>ROWS($C$4:C485)</f>
        <v>482</v>
      </c>
      <c r="AK485" s="28" t="str">
        <f>IF($AJ$1=Table5[[#This Row],[Column3]],AJ485,"")</f>
        <v/>
      </c>
      <c r="AL485" s="28" t="str">
        <f>IFERROR(SMALL($AK$2:$AK$903,ROWS($AK$4:AK485)),"")</f>
        <v/>
      </c>
    </row>
    <row r="486" spans="1:38" s="28" customFormat="1" ht="14.25">
      <c r="A486" s="36">
        <v>11102032</v>
      </c>
      <c r="B486" s="30" t="s">
        <v>973</v>
      </c>
      <c r="C486" s="31">
        <v>6</v>
      </c>
      <c r="D486" s="29">
        <v>66</v>
      </c>
      <c r="E486" s="29">
        <v>82</v>
      </c>
      <c r="F486" s="29">
        <v>45</v>
      </c>
      <c r="G486" s="29">
        <v>62</v>
      </c>
      <c r="H486" s="27">
        <f t="shared" si="78"/>
        <v>255</v>
      </c>
      <c r="I486" s="52">
        <f t="shared" si="79"/>
        <v>63.75</v>
      </c>
      <c r="J486" s="29">
        <v>45</v>
      </c>
      <c r="K486" s="29">
        <v>65</v>
      </c>
      <c r="L486" s="29">
        <v>91</v>
      </c>
      <c r="M486" s="29">
        <v>41</v>
      </c>
      <c r="N486" s="27">
        <f t="shared" si="80"/>
        <v>242</v>
      </c>
      <c r="O486" s="27">
        <f t="shared" si="81"/>
        <v>60.5</v>
      </c>
      <c r="P486" s="29">
        <v>99</v>
      </c>
      <c r="Q486" s="29">
        <v>55</v>
      </c>
      <c r="R486" s="29">
        <v>75</v>
      </c>
      <c r="S486" s="29">
        <v>66</v>
      </c>
      <c r="T486" s="27">
        <f t="shared" si="82"/>
        <v>295</v>
      </c>
      <c r="U486" s="27">
        <f t="shared" si="83"/>
        <v>73.75</v>
      </c>
      <c r="V486" s="29">
        <v>40</v>
      </c>
      <c r="W486" s="29">
        <v>92</v>
      </c>
      <c r="X486" s="29">
        <v>73</v>
      </c>
      <c r="Y486" s="29">
        <v>90</v>
      </c>
      <c r="Z486" s="27">
        <f t="shared" si="84"/>
        <v>295</v>
      </c>
      <c r="AA486" s="27">
        <f t="shared" si="85"/>
        <v>73.75</v>
      </c>
      <c r="AB486" s="29">
        <v>96</v>
      </c>
      <c r="AC486" s="29">
        <v>83</v>
      </c>
      <c r="AD486" s="29">
        <v>71</v>
      </c>
      <c r="AE486" s="29">
        <v>95</v>
      </c>
      <c r="AF486" s="27">
        <f t="shared" si="86"/>
        <v>345</v>
      </c>
      <c r="AG486" s="39">
        <f t="shared" si="87"/>
        <v>86.25</v>
      </c>
      <c r="AH486" s="32"/>
      <c r="AI486" s="52">
        <f t="shared" si="77"/>
        <v>68.55</v>
      </c>
      <c r="AJ486" s="28">
        <f>ROWS($C$4:C486)</f>
        <v>483</v>
      </c>
      <c r="AK486" s="28" t="str">
        <f>IF($AJ$1=Table5[[#This Row],[Column3]],AJ486,"")</f>
        <v/>
      </c>
      <c r="AL486" s="28" t="str">
        <f>IFERROR(SMALL($AK$2:$AK$903,ROWS($AK$4:AK486)),"")</f>
        <v/>
      </c>
    </row>
    <row r="487" spans="1:38" s="28" customFormat="1" ht="14.25">
      <c r="A487" s="36">
        <v>11100112</v>
      </c>
      <c r="B487" s="30" t="s">
        <v>975</v>
      </c>
      <c r="C487" s="31">
        <v>6</v>
      </c>
      <c r="D487" s="29">
        <v>35</v>
      </c>
      <c r="E487" s="29">
        <v>54</v>
      </c>
      <c r="F487" s="29">
        <v>81</v>
      </c>
      <c r="G487" s="29">
        <v>98</v>
      </c>
      <c r="H487" s="27">
        <f t="shared" si="78"/>
        <v>268</v>
      </c>
      <c r="I487" s="52">
        <f t="shared" si="79"/>
        <v>67</v>
      </c>
      <c r="J487" s="29">
        <v>80</v>
      </c>
      <c r="K487" s="29">
        <v>42</v>
      </c>
      <c r="L487" s="29">
        <v>82</v>
      </c>
      <c r="M487" s="29">
        <v>51</v>
      </c>
      <c r="N487" s="27">
        <f t="shared" si="80"/>
        <v>255</v>
      </c>
      <c r="O487" s="27">
        <f t="shared" si="81"/>
        <v>63.75</v>
      </c>
      <c r="P487" s="29">
        <v>58</v>
      </c>
      <c r="Q487" s="29">
        <v>95</v>
      </c>
      <c r="R487" s="29">
        <v>73</v>
      </c>
      <c r="S487" s="29">
        <v>57</v>
      </c>
      <c r="T487" s="27">
        <f t="shared" si="82"/>
        <v>283</v>
      </c>
      <c r="U487" s="27">
        <f t="shared" si="83"/>
        <v>70.75</v>
      </c>
      <c r="V487" s="29">
        <v>90</v>
      </c>
      <c r="W487" s="29">
        <v>35</v>
      </c>
      <c r="X487" s="29">
        <v>86</v>
      </c>
      <c r="Y487" s="29">
        <v>76</v>
      </c>
      <c r="Z487" s="27">
        <f t="shared" si="84"/>
        <v>287</v>
      </c>
      <c r="AA487" s="27">
        <f t="shared" si="85"/>
        <v>71.75</v>
      </c>
      <c r="AB487" s="29">
        <v>57</v>
      </c>
      <c r="AC487" s="29">
        <v>61</v>
      </c>
      <c r="AD487" s="29">
        <v>69</v>
      </c>
      <c r="AE487" s="29">
        <v>91</v>
      </c>
      <c r="AF487" s="27">
        <f t="shared" si="86"/>
        <v>278</v>
      </c>
      <c r="AG487" s="39">
        <f t="shared" si="87"/>
        <v>69.5</v>
      </c>
      <c r="AH487" s="32"/>
      <c r="AI487" s="52">
        <f t="shared" si="77"/>
        <v>65.3</v>
      </c>
      <c r="AJ487" s="28">
        <f>ROWS($C$4:C487)</f>
        <v>484</v>
      </c>
      <c r="AK487" s="28" t="str">
        <f>IF($AJ$1=Table5[[#This Row],[Column3]],AJ487,"")</f>
        <v/>
      </c>
      <c r="AL487" s="28" t="str">
        <f>IFERROR(SMALL($AK$2:$AK$903,ROWS($AK$4:AK487)),"")</f>
        <v/>
      </c>
    </row>
    <row r="488" spans="1:38" s="28" customFormat="1" ht="14.25">
      <c r="A488" s="36">
        <v>11107303</v>
      </c>
      <c r="B488" s="30" t="s">
        <v>977</v>
      </c>
      <c r="C488" s="31">
        <v>6</v>
      </c>
      <c r="D488" s="29">
        <v>46</v>
      </c>
      <c r="E488" s="29">
        <v>89</v>
      </c>
      <c r="F488" s="29">
        <v>84</v>
      </c>
      <c r="G488" s="29">
        <v>78</v>
      </c>
      <c r="H488" s="27">
        <f t="shared" si="78"/>
        <v>297</v>
      </c>
      <c r="I488" s="52">
        <f t="shared" si="79"/>
        <v>74.25</v>
      </c>
      <c r="J488" s="29">
        <v>38</v>
      </c>
      <c r="K488" s="29">
        <v>60</v>
      </c>
      <c r="L488" s="29">
        <v>36</v>
      </c>
      <c r="M488" s="29">
        <v>52</v>
      </c>
      <c r="N488" s="27">
        <f t="shared" si="80"/>
        <v>186</v>
      </c>
      <c r="O488" s="27">
        <f t="shared" si="81"/>
        <v>46.5</v>
      </c>
      <c r="P488" s="29">
        <v>37</v>
      </c>
      <c r="Q488" s="29">
        <v>99</v>
      </c>
      <c r="R488" s="29">
        <v>78</v>
      </c>
      <c r="S488" s="29">
        <v>49</v>
      </c>
      <c r="T488" s="27">
        <f t="shared" si="82"/>
        <v>263</v>
      </c>
      <c r="U488" s="27">
        <f t="shared" si="83"/>
        <v>65.75</v>
      </c>
      <c r="V488" s="29">
        <v>83</v>
      </c>
      <c r="W488" s="29">
        <v>53</v>
      </c>
      <c r="X488" s="29">
        <v>98</v>
      </c>
      <c r="Y488" s="29">
        <v>38</v>
      </c>
      <c r="Z488" s="27">
        <f t="shared" si="84"/>
        <v>272</v>
      </c>
      <c r="AA488" s="27">
        <f t="shared" si="85"/>
        <v>68</v>
      </c>
      <c r="AB488" s="29">
        <v>68</v>
      </c>
      <c r="AC488" s="29">
        <v>82</v>
      </c>
      <c r="AD488" s="29">
        <v>60</v>
      </c>
      <c r="AE488" s="29">
        <v>78</v>
      </c>
      <c r="AF488" s="27">
        <f t="shared" si="86"/>
        <v>288</v>
      </c>
      <c r="AG488" s="39">
        <f t="shared" si="87"/>
        <v>72</v>
      </c>
      <c r="AH488" s="32"/>
      <c r="AI488" s="52">
        <f t="shared" si="77"/>
        <v>57.6</v>
      </c>
      <c r="AJ488" s="28">
        <f>ROWS($C$4:C488)</f>
        <v>485</v>
      </c>
      <c r="AK488" s="28" t="str">
        <f>IF($AJ$1=Table5[[#This Row],[Column3]],AJ488,"")</f>
        <v/>
      </c>
      <c r="AL488" s="28" t="str">
        <f>IFERROR(SMALL($AK$2:$AK$903,ROWS($AK$4:AK488)),"")</f>
        <v/>
      </c>
    </row>
    <row r="489" spans="1:38" s="28" customFormat="1" ht="14.25">
      <c r="A489" s="36">
        <v>11108001</v>
      </c>
      <c r="B489" s="30" t="s">
        <v>979</v>
      </c>
      <c r="C489" s="31">
        <v>6</v>
      </c>
      <c r="D489" s="29">
        <v>80</v>
      </c>
      <c r="E489" s="29">
        <v>41</v>
      </c>
      <c r="F489" s="29">
        <v>60</v>
      </c>
      <c r="G489" s="29">
        <v>58</v>
      </c>
      <c r="H489" s="27">
        <f t="shared" si="78"/>
        <v>239</v>
      </c>
      <c r="I489" s="52">
        <f t="shared" si="79"/>
        <v>59.75</v>
      </c>
      <c r="J489" s="29">
        <v>74</v>
      </c>
      <c r="K489" s="29">
        <v>38</v>
      </c>
      <c r="L489" s="29">
        <v>56</v>
      </c>
      <c r="M489" s="29">
        <v>88</v>
      </c>
      <c r="N489" s="27">
        <f t="shared" si="80"/>
        <v>256</v>
      </c>
      <c r="O489" s="27">
        <f t="shared" si="81"/>
        <v>64</v>
      </c>
      <c r="P489" s="29">
        <v>66</v>
      </c>
      <c r="Q489" s="29">
        <v>37</v>
      </c>
      <c r="R489" s="29">
        <v>43</v>
      </c>
      <c r="S489" s="29">
        <v>64</v>
      </c>
      <c r="T489" s="27">
        <f t="shared" si="82"/>
        <v>210</v>
      </c>
      <c r="U489" s="27">
        <f t="shared" si="83"/>
        <v>52.5</v>
      </c>
      <c r="V489" s="29">
        <v>51</v>
      </c>
      <c r="W489" s="29">
        <v>73</v>
      </c>
      <c r="X489" s="29">
        <v>65</v>
      </c>
      <c r="Y489" s="29">
        <v>45</v>
      </c>
      <c r="Z489" s="27">
        <f t="shared" si="84"/>
        <v>234</v>
      </c>
      <c r="AA489" s="27">
        <f t="shared" si="85"/>
        <v>58.5</v>
      </c>
      <c r="AB489" s="29">
        <v>36</v>
      </c>
      <c r="AC489" s="29">
        <v>64</v>
      </c>
      <c r="AD489" s="29">
        <v>77</v>
      </c>
      <c r="AE489" s="29">
        <v>36</v>
      </c>
      <c r="AF489" s="27">
        <f t="shared" si="86"/>
        <v>213</v>
      </c>
      <c r="AG489" s="39">
        <f t="shared" si="87"/>
        <v>53.25</v>
      </c>
      <c r="AH489" s="32"/>
      <c r="AI489" s="52">
        <f t="shared" si="77"/>
        <v>63.6</v>
      </c>
      <c r="AJ489" s="28">
        <f>ROWS($C$4:C489)</f>
        <v>486</v>
      </c>
      <c r="AK489" s="28" t="str">
        <f>IF($AJ$1=Table5[[#This Row],[Column3]],AJ489,"")</f>
        <v/>
      </c>
      <c r="AL489" s="28" t="str">
        <f>IFERROR(SMALL($AK$2:$AK$903,ROWS($AK$4:AK489)),"")</f>
        <v/>
      </c>
    </row>
    <row r="490" spans="1:38" s="28" customFormat="1" ht="14.25">
      <c r="A490" s="36">
        <v>11100851</v>
      </c>
      <c r="B490" s="30" t="s">
        <v>981</v>
      </c>
      <c r="C490" s="31">
        <v>6</v>
      </c>
      <c r="D490" s="29">
        <v>83</v>
      </c>
      <c r="E490" s="29">
        <v>50</v>
      </c>
      <c r="F490" s="29">
        <v>48</v>
      </c>
      <c r="G490" s="29">
        <v>36</v>
      </c>
      <c r="H490" s="27">
        <f t="shared" si="78"/>
        <v>217</v>
      </c>
      <c r="I490" s="52">
        <f t="shared" si="79"/>
        <v>54.25</v>
      </c>
      <c r="J490" s="29">
        <v>64</v>
      </c>
      <c r="K490" s="29">
        <v>82</v>
      </c>
      <c r="L490" s="29">
        <v>51</v>
      </c>
      <c r="M490" s="29">
        <v>42</v>
      </c>
      <c r="N490" s="27">
        <f t="shared" si="80"/>
        <v>239</v>
      </c>
      <c r="O490" s="27">
        <f t="shared" si="81"/>
        <v>59.75</v>
      </c>
      <c r="P490" s="29">
        <v>86</v>
      </c>
      <c r="Q490" s="29">
        <v>48</v>
      </c>
      <c r="R490" s="29">
        <v>76</v>
      </c>
      <c r="S490" s="29">
        <v>75</v>
      </c>
      <c r="T490" s="27">
        <f t="shared" si="82"/>
        <v>285</v>
      </c>
      <c r="U490" s="27">
        <f t="shared" si="83"/>
        <v>71.25</v>
      </c>
      <c r="V490" s="29">
        <v>77</v>
      </c>
      <c r="W490" s="29">
        <v>63</v>
      </c>
      <c r="X490" s="29">
        <v>60</v>
      </c>
      <c r="Y490" s="29">
        <v>56</v>
      </c>
      <c r="Z490" s="27">
        <f t="shared" si="84"/>
        <v>256</v>
      </c>
      <c r="AA490" s="27">
        <f t="shared" si="85"/>
        <v>64</v>
      </c>
      <c r="AB490" s="29">
        <v>71</v>
      </c>
      <c r="AC490" s="29">
        <v>62</v>
      </c>
      <c r="AD490" s="29">
        <v>88</v>
      </c>
      <c r="AE490" s="29">
        <v>54</v>
      </c>
      <c r="AF490" s="27">
        <f t="shared" si="86"/>
        <v>275</v>
      </c>
      <c r="AG490" s="39">
        <f t="shared" si="87"/>
        <v>68.75</v>
      </c>
      <c r="AH490" s="32"/>
      <c r="AI490" s="52">
        <f t="shared" si="77"/>
        <v>61.85</v>
      </c>
      <c r="AJ490" s="28">
        <f>ROWS($C$4:C490)</f>
        <v>487</v>
      </c>
      <c r="AK490" s="28" t="str">
        <f>IF($AJ$1=Table5[[#This Row],[Column3]],AJ490,"")</f>
        <v/>
      </c>
      <c r="AL490" s="28" t="str">
        <f>IFERROR(SMALL($AK$2:$AK$903,ROWS($AK$4:AK490)),"")</f>
        <v/>
      </c>
    </row>
    <row r="491" spans="1:38" s="28" customFormat="1" ht="14.25">
      <c r="A491" s="36">
        <v>11100537</v>
      </c>
      <c r="B491" s="30" t="s">
        <v>983</v>
      </c>
      <c r="C491" s="31">
        <v>6</v>
      </c>
      <c r="D491" s="29">
        <v>77</v>
      </c>
      <c r="E491" s="29">
        <v>56</v>
      </c>
      <c r="F491" s="29">
        <v>58</v>
      </c>
      <c r="G491" s="29">
        <v>72</v>
      </c>
      <c r="H491" s="27">
        <f t="shared" si="78"/>
        <v>263</v>
      </c>
      <c r="I491" s="52">
        <f t="shared" si="79"/>
        <v>65.75</v>
      </c>
      <c r="J491" s="29">
        <v>78</v>
      </c>
      <c r="K491" s="29">
        <v>79</v>
      </c>
      <c r="L491" s="29">
        <v>47</v>
      </c>
      <c r="M491" s="29">
        <v>76</v>
      </c>
      <c r="N491" s="27">
        <f t="shared" si="80"/>
        <v>280</v>
      </c>
      <c r="O491" s="27">
        <f t="shared" si="81"/>
        <v>70</v>
      </c>
      <c r="P491" s="29">
        <v>39</v>
      </c>
      <c r="Q491" s="29">
        <v>38</v>
      </c>
      <c r="R491" s="29">
        <v>58</v>
      </c>
      <c r="S491" s="29">
        <v>87</v>
      </c>
      <c r="T491" s="27">
        <f t="shared" si="82"/>
        <v>222</v>
      </c>
      <c r="U491" s="27">
        <f t="shared" si="83"/>
        <v>55.5</v>
      </c>
      <c r="V491" s="29">
        <v>38</v>
      </c>
      <c r="W491" s="29">
        <v>81</v>
      </c>
      <c r="X491" s="29">
        <v>64</v>
      </c>
      <c r="Y491" s="29">
        <v>53</v>
      </c>
      <c r="Z491" s="27">
        <f t="shared" si="84"/>
        <v>236</v>
      </c>
      <c r="AA491" s="27">
        <f t="shared" si="85"/>
        <v>59</v>
      </c>
      <c r="AB491" s="29">
        <v>81</v>
      </c>
      <c r="AC491" s="29">
        <v>68</v>
      </c>
      <c r="AD491" s="29">
        <v>35</v>
      </c>
      <c r="AE491" s="29">
        <v>52</v>
      </c>
      <c r="AF491" s="27">
        <f t="shared" si="86"/>
        <v>236</v>
      </c>
      <c r="AG491" s="39">
        <f t="shared" si="87"/>
        <v>59</v>
      </c>
      <c r="AH491" s="32"/>
      <c r="AI491" s="52">
        <f t="shared" si="77"/>
        <v>70.75</v>
      </c>
      <c r="AJ491" s="28">
        <f>ROWS($C$4:C491)</f>
        <v>488</v>
      </c>
      <c r="AK491" s="28" t="str">
        <f>IF($AJ$1=Table5[[#This Row],[Column3]],AJ491,"")</f>
        <v/>
      </c>
      <c r="AL491" s="28" t="str">
        <f>IFERROR(SMALL($AK$2:$AK$903,ROWS($AK$4:AK491)),"")</f>
        <v/>
      </c>
    </row>
    <row r="492" spans="1:38" s="28" customFormat="1" ht="14.25">
      <c r="A492" s="36">
        <v>11104684</v>
      </c>
      <c r="B492" s="30" t="s">
        <v>985</v>
      </c>
      <c r="C492" s="31">
        <v>6</v>
      </c>
      <c r="D492" s="29">
        <v>40</v>
      </c>
      <c r="E492" s="29">
        <v>99</v>
      </c>
      <c r="F492" s="29">
        <v>93</v>
      </c>
      <c r="G492" s="29">
        <v>73</v>
      </c>
      <c r="H492" s="27">
        <f t="shared" si="78"/>
        <v>305</v>
      </c>
      <c r="I492" s="52">
        <f t="shared" si="79"/>
        <v>76.25</v>
      </c>
      <c r="J492" s="29">
        <v>42</v>
      </c>
      <c r="K492" s="29">
        <v>97</v>
      </c>
      <c r="L492" s="29">
        <v>40</v>
      </c>
      <c r="M492" s="29">
        <v>87</v>
      </c>
      <c r="N492" s="27">
        <f t="shared" si="80"/>
        <v>266</v>
      </c>
      <c r="O492" s="27">
        <f t="shared" si="81"/>
        <v>66.5</v>
      </c>
      <c r="P492" s="29">
        <v>62</v>
      </c>
      <c r="Q492" s="29">
        <v>44</v>
      </c>
      <c r="R492" s="29">
        <v>83</v>
      </c>
      <c r="S492" s="29">
        <v>82</v>
      </c>
      <c r="T492" s="27">
        <f t="shared" si="82"/>
        <v>271</v>
      </c>
      <c r="U492" s="27">
        <f t="shared" si="83"/>
        <v>67.75</v>
      </c>
      <c r="V492" s="29">
        <v>63</v>
      </c>
      <c r="W492" s="29">
        <v>92</v>
      </c>
      <c r="X492" s="29">
        <v>53</v>
      </c>
      <c r="Y492" s="29">
        <v>65</v>
      </c>
      <c r="Z492" s="27">
        <f t="shared" si="84"/>
        <v>273</v>
      </c>
      <c r="AA492" s="27">
        <f t="shared" si="85"/>
        <v>68.25</v>
      </c>
      <c r="AB492" s="29">
        <v>92</v>
      </c>
      <c r="AC492" s="29">
        <v>70</v>
      </c>
      <c r="AD492" s="29">
        <v>92</v>
      </c>
      <c r="AE492" s="29">
        <v>46</v>
      </c>
      <c r="AF492" s="27">
        <f t="shared" si="86"/>
        <v>300</v>
      </c>
      <c r="AG492" s="39">
        <f t="shared" si="87"/>
        <v>75</v>
      </c>
      <c r="AH492" s="32"/>
      <c r="AI492" s="52">
        <f t="shared" si="77"/>
        <v>65.150000000000006</v>
      </c>
      <c r="AJ492" s="28">
        <f>ROWS($C$4:C492)</f>
        <v>489</v>
      </c>
      <c r="AK492" s="28" t="str">
        <f>IF($AJ$1=Table5[[#This Row],[Column3]],AJ492,"")</f>
        <v/>
      </c>
      <c r="AL492" s="28" t="str">
        <f>IFERROR(SMALL($AK$2:$AK$903,ROWS($AK$4:AK492)),"")</f>
        <v/>
      </c>
    </row>
    <row r="493" spans="1:38" s="28" customFormat="1" ht="14.25">
      <c r="A493" s="36">
        <v>11100447</v>
      </c>
      <c r="B493" s="30" t="s">
        <v>987</v>
      </c>
      <c r="C493" s="31">
        <v>6</v>
      </c>
      <c r="D493" s="29">
        <v>70</v>
      </c>
      <c r="E493" s="29">
        <v>85</v>
      </c>
      <c r="F493" s="29">
        <v>58</v>
      </c>
      <c r="G493" s="29">
        <v>72</v>
      </c>
      <c r="H493" s="27">
        <f t="shared" si="78"/>
        <v>285</v>
      </c>
      <c r="I493" s="52">
        <f t="shared" si="79"/>
        <v>71.25</v>
      </c>
      <c r="J493" s="29">
        <v>80</v>
      </c>
      <c r="K493" s="29">
        <v>73</v>
      </c>
      <c r="L493" s="29">
        <v>81</v>
      </c>
      <c r="M493" s="29">
        <v>46</v>
      </c>
      <c r="N493" s="27">
        <f t="shared" si="80"/>
        <v>280</v>
      </c>
      <c r="O493" s="27">
        <f t="shared" si="81"/>
        <v>70</v>
      </c>
      <c r="P493" s="29">
        <v>98</v>
      </c>
      <c r="Q493" s="29">
        <v>61</v>
      </c>
      <c r="R493" s="29">
        <v>74</v>
      </c>
      <c r="S493" s="29">
        <v>57</v>
      </c>
      <c r="T493" s="27">
        <f t="shared" si="82"/>
        <v>290</v>
      </c>
      <c r="U493" s="27">
        <f t="shared" si="83"/>
        <v>72.5</v>
      </c>
      <c r="V493" s="29">
        <v>44</v>
      </c>
      <c r="W493" s="29">
        <v>84</v>
      </c>
      <c r="X493" s="29">
        <v>63</v>
      </c>
      <c r="Y493" s="29">
        <v>57</v>
      </c>
      <c r="Z493" s="27">
        <f t="shared" si="84"/>
        <v>248</v>
      </c>
      <c r="AA493" s="27">
        <f t="shared" si="85"/>
        <v>62</v>
      </c>
      <c r="AB493" s="29">
        <v>49</v>
      </c>
      <c r="AC493" s="29">
        <v>58</v>
      </c>
      <c r="AD493" s="29">
        <v>52</v>
      </c>
      <c r="AE493" s="29">
        <v>41</v>
      </c>
      <c r="AF493" s="27">
        <f t="shared" si="86"/>
        <v>200</v>
      </c>
      <c r="AG493" s="39">
        <f t="shared" si="87"/>
        <v>50</v>
      </c>
      <c r="AH493" s="32"/>
      <c r="AI493" s="52">
        <f t="shared" si="77"/>
        <v>69.55</v>
      </c>
      <c r="AJ493" s="28">
        <f>ROWS($C$4:C493)</f>
        <v>490</v>
      </c>
      <c r="AK493" s="28" t="str">
        <f>IF($AJ$1=Table5[[#This Row],[Column3]],AJ493,"")</f>
        <v/>
      </c>
      <c r="AL493" s="28" t="str">
        <f>IFERROR(SMALL($AK$2:$AK$903,ROWS($AK$4:AK493)),"")</f>
        <v/>
      </c>
    </row>
    <row r="494" spans="1:38" s="28" customFormat="1" ht="14.25">
      <c r="A494" s="36">
        <v>11107377</v>
      </c>
      <c r="B494" s="30" t="s">
        <v>989</v>
      </c>
      <c r="C494" s="31">
        <v>6</v>
      </c>
      <c r="D494" s="29">
        <v>66</v>
      </c>
      <c r="E494" s="29">
        <v>93</v>
      </c>
      <c r="F494" s="29">
        <v>77</v>
      </c>
      <c r="G494" s="29">
        <v>35</v>
      </c>
      <c r="H494" s="27">
        <f t="shared" si="78"/>
        <v>271</v>
      </c>
      <c r="I494" s="52">
        <f t="shared" si="79"/>
        <v>67.75</v>
      </c>
      <c r="J494" s="29">
        <v>76</v>
      </c>
      <c r="K494" s="29">
        <v>97</v>
      </c>
      <c r="L494" s="29">
        <v>78</v>
      </c>
      <c r="M494" s="29">
        <v>88</v>
      </c>
      <c r="N494" s="27">
        <f t="shared" si="80"/>
        <v>339</v>
      </c>
      <c r="O494" s="27">
        <f t="shared" si="81"/>
        <v>84.75</v>
      </c>
      <c r="P494" s="29">
        <v>80</v>
      </c>
      <c r="Q494" s="29">
        <v>38</v>
      </c>
      <c r="R494" s="29">
        <v>88</v>
      </c>
      <c r="S494" s="29">
        <v>45</v>
      </c>
      <c r="T494" s="27">
        <f t="shared" si="82"/>
        <v>251</v>
      </c>
      <c r="U494" s="27">
        <f t="shared" si="83"/>
        <v>62.75</v>
      </c>
      <c r="V494" s="29">
        <v>47</v>
      </c>
      <c r="W494" s="29">
        <v>84</v>
      </c>
      <c r="X494" s="29">
        <v>83</v>
      </c>
      <c r="Y494" s="29">
        <v>87</v>
      </c>
      <c r="Z494" s="27">
        <f t="shared" si="84"/>
        <v>301</v>
      </c>
      <c r="AA494" s="27">
        <f t="shared" si="85"/>
        <v>75.25</v>
      </c>
      <c r="AB494" s="29">
        <v>38</v>
      </c>
      <c r="AC494" s="29">
        <v>49</v>
      </c>
      <c r="AD494" s="29">
        <v>56</v>
      </c>
      <c r="AE494" s="29">
        <v>86</v>
      </c>
      <c r="AF494" s="27">
        <f t="shared" si="86"/>
        <v>229</v>
      </c>
      <c r="AG494" s="39">
        <f t="shared" si="87"/>
        <v>57.25</v>
      </c>
      <c r="AH494" s="32"/>
      <c r="AI494" s="52">
        <f t="shared" si="77"/>
        <v>60.8</v>
      </c>
      <c r="AJ494" s="28">
        <f>ROWS($C$4:C494)</f>
        <v>491</v>
      </c>
      <c r="AK494" s="28" t="str">
        <f>IF($AJ$1=Table5[[#This Row],[Column3]],AJ494,"")</f>
        <v/>
      </c>
      <c r="AL494" s="28" t="str">
        <f>IFERROR(SMALL($AK$2:$AK$903,ROWS($AK$4:AK494)),"")</f>
        <v/>
      </c>
    </row>
    <row r="495" spans="1:38" s="28" customFormat="1" ht="14.25">
      <c r="A495" s="36">
        <v>11103571</v>
      </c>
      <c r="B495" s="30" t="s">
        <v>991</v>
      </c>
      <c r="C495" s="31">
        <v>6</v>
      </c>
      <c r="D495" s="29">
        <v>43</v>
      </c>
      <c r="E495" s="29">
        <v>49</v>
      </c>
      <c r="F495" s="29">
        <v>62</v>
      </c>
      <c r="G495" s="29">
        <v>56</v>
      </c>
      <c r="H495" s="27">
        <f t="shared" si="78"/>
        <v>210</v>
      </c>
      <c r="I495" s="52">
        <f t="shared" si="79"/>
        <v>52.5</v>
      </c>
      <c r="J495" s="29">
        <v>51</v>
      </c>
      <c r="K495" s="29">
        <v>77</v>
      </c>
      <c r="L495" s="29">
        <v>78</v>
      </c>
      <c r="M495" s="29">
        <v>41</v>
      </c>
      <c r="N495" s="27">
        <f t="shared" si="80"/>
        <v>247</v>
      </c>
      <c r="O495" s="27">
        <f t="shared" si="81"/>
        <v>61.75</v>
      </c>
      <c r="P495" s="29">
        <v>43</v>
      </c>
      <c r="Q495" s="29">
        <v>70</v>
      </c>
      <c r="R495" s="29">
        <v>85</v>
      </c>
      <c r="S495" s="29">
        <v>50</v>
      </c>
      <c r="T495" s="27">
        <f t="shared" si="82"/>
        <v>248</v>
      </c>
      <c r="U495" s="27">
        <f t="shared" si="83"/>
        <v>62</v>
      </c>
      <c r="V495" s="29">
        <v>96</v>
      </c>
      <c r="W495" s="29">
        <v>57</v>
      </c>
      <c r="X495" s="29">
        <v>84</v>
      </c>
      <c r="Y495" s="29">
        <v>43</v>
      </c>
      <c r="Z495" s="27">
        <f t="shared" si="84"/>
        <v>280</v>
      </c>
      <c r="AA495" s="27">
        <f t="shared" si="85"/>
        <v>70</v>
      </c>
      <c r="AB495" s="29">
        <v>56</v>
      </c>
      <c r="AC495" s="29">
        <v>45</v>
      </c>
      <c r="AD495" s="29">
        <v>58</v>
      </c>
      <c r="AE495" s="29">
        <v>72</v>
      </c>
      <c r="AF495" s="27">
        <f t="shared" si="86"/>
        <v>231</v>
      </c>
      <c r="AG495" s="39">
        <f t="shared" si="87"/>
        <v>57.75</v>
      </c>
      <c r="AH495" s="32"/>
      <c r="AI495" s="52">
        <f t="shared" si="77"/>
        <v>66.8</v>
      </c>
      <c r="AJ495" s="28">
        <f>ROWS($C$4:C495)</f>
        <v>492</v>
      </c>
      <c r="AK495" s="28" t="str">
        <f>IF($AJ$1=Table5[[#This Row],[Column3]],AJ495,"")</f>
        <v/>
      </c>
      <c r="AL495" s="28" t="str">
        <f>IFERROR(SMALL($AK$2:$AK$903,ROWS($AK$4:AK495)),"")</f>
        <v/>
      </c>
    </row>
    <row r="496" spans="1:38" s="28" customFormat="1" ht="14.25">
      <c r="A496" s="36">
        <v>11103779</v>
      </c>
      <c r="B496" s="30" t="s">
        <v>993</v>
      </c>
      <c r="C496" s="31">
        <v>6</v>
      </c>
      <c r="D496" s="29">
        <v>44</v>
      </c>
      <c r="E496" s="29">
        <v>42</v>
      </c>
      <c r="F496" s="29">
        <v>95</v>
      </c>
      <c r="G496" s="29">
        <v>51</v>
      </c>
      <c r="H496" s="27">
        <f t="shared" si="78"/>
        <v>232</v>
      </c>
      <c r="I496" s="52">
        <f t="shared" si="79"/>
        <v>58</v>
      </c>
      <c r="J496" s="29">
        <v>73</v>
      </c>
      <c r="K496" s="29">
        <v>81</v>
      </c>
      <c r="L496" s="29">
        <v>84</v>
      </c>
      <c r="M496" s="29">
        <v>96</v>
      </c>
      <c r="N496" s="27">
        <f t="shared" si="80"/>
        <v>334</v>
      </c>
      <c r="O496" s="27">
        <f t="shared" si="81"/>
        <v>83.5</v>
      </c>
      <c r="P496" s="29">
        <v>48</v>
      </c>
      <c r="Q496" s="29">
        <v>42</v>
      </c>
      <c r="R496" s="29">
        <v>84</v>
      </c>
      <c r="S496" s="29">
        <v>62</v>
      </c>
      <c r="T496" s="27">
        <f t="shared" si="82"/>
        <v>236</v>
      </c>
      <c r="U496" s="27">
        <f t="shared" si="83"/>
        <v>59</v>
      </c>
      <c r="V496" s="29">
        <v>55</v>
      </c>
      <c r="W496" s="29">
        <v>76</v>
      </c>
      <c r="X496" s="29">
        <v>57</v>
      </c>
      <c r="Y496" s="29">
        <v>62</v>
      </c>
      <c r="Z496" s="27">
        <f t="shared" si="84"/>
        <v>250</v>
      </c>
      <c r="AA496" s="27">
        <f t="shared" si="85"/>
        <v>62.5</v>
      </c>
      <c r="AB496" s="29">
        <v>71</v>
      </c>
      <c r="AC496" s="29">
        <v>80</v>
      </c>
      <c r="AD496" s="29">
        <v>93</v>
      </c>
      <c r="AE496" s="29">
        <v>40</v>
      </c>
      <c r="AF496" s="27">
        <f t="shared" si="86"/>
        <v>284</v>
      </c>
      <c r="AG496" s="39">
        <f t="shared" si="87"/>
        <v>71</v>
      </c>
      <c r="AH496" s="32"/>
      <c r="AI496" s="52">
        <f t="shared" si="77"/>
        <v>65.55</v>
      </c>
      <c r="AJ496" s="28">
        <f>ROWS($C$4:C496)</f>
        <v>493</v>
      </c>
      <c r="AK496" s="28" t="str">
        <f>IF($AJ$1=Table5[[#This Row],[Column3]],AJ496,"")</f>
        <v/>
      </c>
      <c r="AL496" s="28" t="str">
        <f>IFERROR(SMALL($AK$2:$AK$903,ROWS($AK$4:AK496)),"")</f>
        <v/>
      </c>
    </row>
    <row r="497" spans="1:38" s="28" customFormat="1" ht="14.25">
      <c r="A497" s="36">
        <v>11104889</v>
      </c>
      <c r="B497" s="30" t="s">
        <v>995</v>
      </c>
      <c r="C497" s="31">
        <v>6</v>
      </c>
      <c r="D497" s="29">
        <v>93</v>
      </c>
      <c r="E497" s="29">
        <v>54</v>
      </c>
      <c r="F497" s="29">
        <v>72</v>
      </c>
      <c r="G497" s="29">
        <v>35</v>
      </c>
      <c r="H497" s="27">
        <f t="shared" si="78"/>
        <v>254</v>
      </c>
      <c r="I497" s="52">
        <f t="shared" si="79"/>
        <v>63.5</v>
      </c>
      <c r="J497" s="29">
        <v>52</v>
      </c>
      <c r="K497" s="29">
        <v>60</v>
      </c>
      <c r="L497" s="29">
        <v>39</v>
      </c>
      <c r="M497" s="29">
        <v>70</v>
      </c>
      <c r="N497" s="27">
        <f t="shared" si="80"/>
        <v>221</v>
      </c>
      <c r="O497" s="27">
        <f t="shared" si="81"/>
        <v>55.25</v>
      </c>
      <c r="P497" s="29">
        <v>67</v>
      </c>
      <c r="Q497" s="29">
        <v>42</v>
      </c>
      <c r="R497" s="29">
        <v>59</v>
      </c>
      <c r="S497" s="29">
        <v>79</v>
      </c>
      <c r="T497" s="27">
        <f t="shared" si="82"/>
        <v>247</v>
      </c>
      <c r="U497" s="27">
        <f t="shared" si="83"/>
        <v>61.75</v>
      </c>
      <c r="V497" s="29">
        <v>79</v>
      </c>
      <c r="W497" s="29">
        <v>98</v>
      </c>
      <c r="X497" s="29">
        <v>89</v>
      </c>
      <c r="Y497" s="29">
        <v>52</v>
      </c>
      <c r="Z497" s="27">
        <f t="shared" si="84"/>
        <v>318</v>
      </c>
      <c r="AA497" s="27">
        <f t="shared" si="85"/>
        <v>79.5</v>
      </c>
      <c r="AB497" s="29">
        <v>71</v>
      </c>
      <c r="AC497" s="29">
        <v>79</v>
      </c>
      <c r="AD497" s="29">
        <v>50</v>
      </c>
      <c r="AE497" s="29">
        <v>71</v>
      </c>
      <c r="AF497" s="27">
        <f t="shared" si="86"/>
        <v>271</v>
      </c>
      <c r="AG497" s="39">
        <f t="shared" si="87"/>
        <v>67.75</v>
      </c>
      <c r="AH497" s="32"/>
      <c r="AI497" s="52">
        <f t="shared" si="77"/>
        <v>66.349999999999994</v>
      </c>
      <c r="AJ497" s="28">
        <f>ROWS($C$4:C497)</f>
        <v>494</v>
      </c>
      <c r="AK497" s="28" t="str">
        <f>IF($AJ$1=Table5[[#This Row],[Column3]],AJ497,"")</f>
        <v/>
      </c>
      <c r="AL497" s="28" t="str">
        <f>IFERROR(SMALL($AK$2:$AK$903,ROWS($AK$4:AK497)),"")</f>
        <v/>
      </c>
    </row>
    <row r="498" spans="1:38" s="28" customFormat="1" ht="14.25">
      <c r="A498" s="36">
        <v>11108369</v>
      </c>
      <c r="B498" s="30" t="s">
        <v>997</v>
      </c>
      <c r="C498" s="31">
        <v>6</v>
      </c>
      <c r="D498" s="29">
        <v>89</v>
      </c>
      <c r="E498" s="29">
        <v>94</v>
      </c>
      <c r="F498" s="29">
        <v>69</v>
      </c>
      <c r="G498" s="29">
        <v>85</v>
      </c>
      <c r="H498" s="27">
        <f t="shared" si="78"/>
        <v>337</v>
      </c>
      <c r="I498" s="52">
        <f t="shared" si="79"/>
        <v>84.25</v>
      </c>
      <c r="J498" s="29">
        <v>43</v>
      </c>
      <c r="K498" s="29">
        <v>90</v>
      </c>
      <c r="L498" s="29">
        <v>51</v>
      </c>
      <c r="M498" s="29">
        <v>55</v>
      </c>
      <c r="N498" s="27">
        <f t="shared" si="80"/>
        <v>239</v>
      </c>
      <c r="O498" s="27">
        <f t="shared" si="81"/>
        <v>59.75</v>
      </c>
      <c r="P498" s="29">
        <v>39</v>
      </c>
      <c r="Q498" s="29">
        <v>71</v>
      </c>
      <c r="R498" s="29">
        <v>52</v>
      </c>
      <c r="S498" s="29">
        <v>49</v>
      </c>
      <c r="T498" s="27">
        <f t="shared" si="82"/>
        <v>211</v>
      </c>
      <c r="U498" s="27">
        <f t="shared" si="83"/>
        <v>52.75</v>
      </c>
      <c r="V498" s="29">
        <v>61</v>
      </c>
      <c r="W498" s="29">
        <v>66</v>
      </c>
      <c r="X498" s="29">
        <v>47</v>
      </c>
      <c r="Y498" s="29">
        <v>94</v>
      </c>
      <c r="Z498" s="27">
        <f t="shared" si="84"/>
        <v>268</v>
      </c>
      <c r="AA498" s="27">
        <f t="shared" si="85"/>
        <v>67</v>
      </c>
      <c r="AB498" s="29">
        <v>60</v>
      </c>
      <c r="AC498" s="29">
        <v>91</v>
      </c>
      <c r="AD498" s="29">
        <v>61</v>
      </c>
      <c r="AE498" s="29">
        <v>60</v>
      </c>
      <c r="AF498" s="27">
        <f t="shared" si="86"/>
        <v>272</v>
      </c>
      <c r="AG498" s="39">
        <f t="shared" si="87"/>
        <v>68</v>
      </c>
      <c r="AH498" s="32"/>
      <c r="AI498" s="52">
        <f t="shared" si="77"/>
        <v>64.650000000000006</v>
      </c>
      <c r="AJ498" s="28">
        <f>ROWS($C$4:C498)</f>
        <v>495</v>
      </c>
      <c r="AK498" s="28" t="str">
        <f>IF($AJ$1=Table5[[#This Row],[Column3]],AJ498,"")</f>
        <v/>
      </c>
      <c r="AL498" s="28" t="str">
        <f>IFERROR(SMALL($AK$2:$AK$903,ROWS($AK$4:AK498)),"")</f>
        <v/>
      </c>
    </row>
    <row r="499" spans="1:38" s="28" customFormat="1" ht="14.25">
      <c r="A499" s="36">
        <v>11105899</v>
      </c>
      <c r="B499" s="30" t="s">
        <v>999</v>
      </c>
      <c r="C499" s="31">
        <v>6</v>
      </c>
      <c r="D499" s="29">
        <v>43</v>
      </c>
      <c r="E499" s="29">
        <v>89</v>
      </c>
      <c r="F499" s="29">
        <v>77</v>
      </c>
      <c r="G499" s="29">
        <v>49</v>
      </c>
      <c r="H499" s="27">
        <f t="shared" si="78"/>
        <v>258</v>
      </c>
      <c r="I499" s="52">
        <f t="shared" si="79"/>
        <v>64.5</v>
      </c>
      <c r="J499" s="29">
        <v>49</v>
      </c>
      <c r="K499" s="29">
        <v>55</v>
      </c>
      <c r="L499" s="29">
        <v>76</v>
      </c>
      <c r="M499" s="29">
        <v>77</v>
      </c>
      <c r="N499" s="27">
        <f t="shared" si="80"/>
        <v>257</v>
      </c>
      <c r="O499" s="27">
        <f t="shared" si="81"/>
        <v>64.25</v>
      </c>
      <c r="P499" s="29">
        <v>64</v>
      </c>
      <c r="Q499" s="29">
        <v>57</v>
      </c>
      <c r="R499" s="29">
        <v>47</v>
      </c>
      <c r="S499" s="29">
        <v>60</v>
      </c>
      <c r="T499" s="27">
        <f t="shared" si="82"/>
        <v>228</v>
      </c>
      <c r="U499" s="27">
        <f t="shared" si="83"/>
        <v>57</v>
      </c>
      <c r="V499" s="29">
        <v>79</v>
      </c>
      <c r="W499" s="29">
        <v>74</v>
      </c>
      <c r="X499" s="29">
        <v>40</v>
      </c>
      <c r="Y499" s="29">
        <v>65</v>
      </c>
      <c r="Z499" s="27">
        <f t="shared" si="84"/>
        <v>258</v>
      </c>
      <c r="AA499" s="27">
        <f t="shared" si="85"/>
        <v>64.5</v>
      </c>
      <c r="AB499" s="29">
        <v>74</v>
      </c>
      <c r="AC499" s="29">
        <v>92</v>
      </c>
      <c r="AD499" s="29">
        <v>42</v>
      </c>
      <c r="AE499" s="29">
        <v>84</v>
      </c>
      <c r="AF499" s="27">
        <f t="shared" si="86"/>
        <v>292</v>
      </c>
      <c r="AG499" s="39">
        <f t="shared" si="87"/>
        <v>73</v>
      </c>
      <c r="AH499" s="32"/>
      <c r="AI499" s="52">
        <f t="shared" si="77"/>
        <v>66.599999999999994</v>
      </c>
      <c r="AJ499" s="28">
        <f>ROWS($C$4:C499)</f>
        <v>496</v>
      </c>
      <c r="AK499" s="28" t="str">
        <f>IF($AJ$1=Table5[[#This Row],[Column3]],AJ499,"")</f>
        <v/>
      </c>
      <c r="AL499" s="28" t="str">
        <f>IFERROR(SMALL($AK$2:$AK$903,ROWS($AK$4:AK499)),"")</f>
        <v/>
      </c>
    </row>
    <row r="500" spans="1:38" s="28" customFormat="1" ht="14.25">
      <c r="A500" s="36">
        <v>11102355</v>
      </c>
      <c r="B500" s="30" t="s">
        <v>1001</v>
      </c>
      <c r="C500" s="31">
        <v>6</v>
      </c>
      <c r="D500" s="29">
        <v>73</v>
      </c>
      <c r="E500" s="29">
        <v>69</v>
      </c>
      <c r="F500" s="29">
        <v>74</v>
      </c>
      <c r="G500" s="29">
        <v>85</v>
      </c>
      <c r="H500" s="27">
        <f t="shared" si="78"/>
        <v>301</v>
      </c>
      <c r="I500" s="52">
        <f t="shared" si="79"/>
        <v>75.25</v>
      </c>
      <c r="J500" s="29">
        <v>60</v>
      </c>
      <c r="K500" s="29">
        <v>50</v>
      </c>
      <c r="L500" s="29">
        <v>46</v>
      </c>
      <c r="M500" s="29">
        <v>76</v>
      </c>
      <c r="N500" s="27">
        <f t="shared" si="80"/>
        <v>232</v>
      </c>
      <c r="O500" s="27">
        <f t="shared" si="81"/>
        <v>58</v>
      </c>
      <c r="P500" s="29">
        <v>60</v>
      </c>
      <c r="Q500" s="29">
        <v>85</v>
      </c>
      <c r="R500" s="29">
        <v>84</v>
      </c>
      <c r="S500" s="29">
        <v>88</v>
      </c>
      <c r="T500" s="27">
        <f t="shared" si="82"/>
        <v>317</v>
      </c>
      <c r="U500" s="27">
        <f t="shared" si="83"/>
        <v>79.25</v>
      </c>
      <c r="V500" s="29">
        <v>42</v>
      </c>
      <c r="W500" s="29">
        <v>58</v>
      </c>
      <c r="X500" s="29">
        <v>94</v>
      </c>
      <c r="Y500" s="29">
        <v>38</v>
      </c>
      <c r="Z500" s="27">
        <f t="shared" si="84"/>
        <v>232</v>
      </c>
      <c r="AA500" s="27">
        <f t="shared" si="85"/>
        <v>58</v>
      </c>
      <c r="AB500" s="29">
        <v>78</v>
      </c>
      <c r="AC500" s="29">
        <v>49</v>
      </c>
      <c r="AD500" s="29">
        <v>80</v>
      </c>
      <c r="AE500" s="29">
        <v>43</v>
      </c>
      <c r="AF500" s="27">
        <f t="shared" si="86"/>
        <v>250</v>
      </c>
      <c r="AG500" s="39">
        <f t="shared" si="87"/>
        <v>62.5</v>
      </c>
      <c r="AH500" s="32"/>
      <c r="AI500" s="52">
        <f t="shared" si="77"/>
        <v>66.650000000000006</v>
      </c>
      <c r="AJ500" s="28">
        <f>ROWS($C$4:C500)</f>
        <v>497</v>
      </c>
      <c r="AK500" s="28" t="str">
        <f>IF($AJ$1=Table5[[#This Row],[Column3]],AJ500,"")</f>
        <v/>
      </c>
      <c r="AL500" s="28" t="str">
        <f>IFERROR(SMALL($AK$2:$AK$903,ROWS($AK$4:AK500)),"")</f>
        <v/>
      </c>
    </row>
    <row r="501" spans="1:38" s="28" customFormat="1" ht="14.25">
      <c r="A501" s="36">
        <v>11101849</v>
      </c>
      <c r="B501" s="30" t="s">
        <v>1003</v>
      </c>
      <c r="C501" s="31">
        <v>6</v>
      </c>
      <c r="D501" s="29">
        <v>65</v>
      </c>
      <c r="E501" s="29">
        <v>69</v>
      </c>
      <c r="F501" s="29">
        <v>94</v>
      </c>
      <c r="G501" s="29">
        <v>64</v>
      </c>
      <c r="H501" s="27">
        <f t="shared" si="78"/>
        <v>292</v>
      </c>
      <c r="I501" s="52">
        <f t="shared" si="79"/>
        <v>73</v>
      </c>
      <c r="J501" s="29">
        <v>97</v>
      </c>
      <c r="K501" s="29">
        <v>53</v>
      </c>
      <c r="L501" s="29">
        <v>55</v>
      </c>
      <c r="M501" s="29">
        <v>43</v>
      </c>
      <c r="N501" s="27">
        <f t="shared" si="80"/>
        <v>248</v>
      </c>
      <c r="O501" s="27">
        <f t="shared" si="81"/>
        <v>62</v>
      </c>
      <c r="P501" s="29">
        <v>56</v>
      </c>
      <c r="Q501" s="29">
        <v>95</v>
      </c>
      <c r="R501" s="29">
        <v>91</v>
      </c>
      <c r="S501" s="29">
        <v>63</v>
      </c>
      <c r="T501" s="27">
        <f t="shared" si="82"/>
        <v>305</v>
      </c>
      <c r="U501" s="27">
        <f t="shared" si="83"/>
        <v>76.25</v>
      </c>
      <c r="V501" s="29">
        <v>40</v>
      </c>
      <c r="W501" s="29">
        <v>99</v>
      </c>
      <c r="X501" s="29">
        <v>68</v>
      </c>
      <c r="Y501" s="29">
        <v>52</v>
      </c>
      <c r="Z501" s="27">
        <f t="shared" si="84"/>
        <v>259</v>
      </c>
      <c r="AA501" s="27">
        <f t="shared" si="85"/>
        <v>64.75</v>
      </c>
      <c r="AB501" s="29">
        <v>59</v>
      </c>
      <c r="AC501" s="29">
        <v>41</v>
      </c>
      <c r="AD501" s="29">
        <v>61</v>
      </c>
      <c r="AE501" s="29">
        <v>68</v>
      </c>
      <c r="AF501" s="27">
        <f t="shared" si="86"/>
        <v>229</v>
      </c>
      <c r="AG501" s="39">
        <f t="shared" si="87"/>
        <v>57.25</v>
      </c>
      <c r="AH501" s="32"/>
      <c r="AI501" s="52">
        <f t="shared" si="77"/>
        <v>71.150000000000006</v>
      </c>
      <c r="AJ501" s="28">
        <f>ROWS($C$4:C501)</f>
        <v>498</v>
      </c>
      <c r="AK501" s="28" t="str">
        <f>IF($AJ$1=Table5[[#This Row],[Column3]],AJ501,"")</f>
        <v/>
      </c>
      <c r="AL501" s="28" t="str">
        <f>IFERROR(SMALL($AK$2:$AK$903,ROWS($AK$4:AK501)),"")</f>
        <v/>
      </c>
    </row>
    <row r="502" spans="1:38" s="28" customFormat="1" ht="14.25">
      <c r="A502" s="36">
        <v>11105269</v>
      </c>
      <c r="B502" s="30" t="s">
        <v>1005</v>
      </c>
      <c r="C502" s="31">
        <v>6</v>
      </c>
      <c r="D502" s="29">
        <v>97</v>
      </c>
      <c r="E502" s="29">
        <v>82</v>
      </c>
      <c r="F502" s="29">
        <v>67</v>
      </c>
      <c r="G502" s="29">
        <v>73</v>
      </c>
      <c r="H502" s="27">
        <f t="shared" si="78"/>
        <v>319</v>
      </c>
      <c r="I502" s="52">
        <f t="shared" si="79"/>
        <v>79.75</v>
      </c>
      <c r="J502" s="29">
        <v>63</v>
      </c>
      <c r="K502" s="29">
        <v>90</v>
      </c>
      <c r="L502" s="29">
        <v>75</v>
      </c>
      <c r="M502" s="29">
        <v>52</v>
      </c>
      <c r="N502" s="27">
        <f t="shared" si="80"/>
        <v>280</v>
      </c>
      <c r="O502" s="27">
        <f t="shared" si="81"/>
        <v>70</v>
      </c>
      <c r="P502" s="29">
        <v>57</v>
      </c>
      <c r="Q502" s="29">
        <v>66</v>
      </c>
      <c r="R502" s="29">
        <v>88</v>
      </c>
      <c r="S502" s="29">
        <v>85</v>
      </c>
      <c r="T502" s="27">
        <f t="shared" si="82"/>
        <v>296</v>
      </c>
      <c r="U502" s="27">
        <f t="shared" si="83"/>
        <v>74</v>
      </c>
      <c r="V502" s="29">
        <v>97</v>
      </c>
      <c r="W502" s="29">
        <v>48</v>
      </c>
      <c r="X502" s="29">
        <v>56</v>
      </c>
      <c r="Y502" s="29">
        <v>47</v>
      </c>
      <c r="Z502" s="27">
        <f t="shared" si="84"/>
        <v>248</v>
      </c>
      <c r="AA502" s="27">
        <f t="shared" si="85"/>
        <v>62</v>
      </c>
      <c r="AB502" s="29">
        <v>40</v>
      </c>
      <c r="AC502" s="29">
        <v>59</v>
      </c>
      <c r="AD502" s="29">
        <v>93</v>
      </c>
      <c r="AE502" s="29">
        <v>88</v>
      </c>
      <c r="AF502" s="27">
        <f t="shared" si="86"/>
        <v>280</v>
      </c>
      <c r="AG502" s="39">
        <f t="shared" si="87"/>
        <v>70</v>
      </c>
      <c r="AH502" s="32"/>
      <c r="AI502" s="52">
        <f t="shared" si="77"/>
        <v>65.5</v>
      </c>
      <c r="AJ502" s="28">
        <f>ROWS($C$4:C502)</f>
        <v>499</v>
      </c>
      <c r="AK502" s="28" t="str">
        <f>IF($AJ$1=Table5[[#This Row],[Column3]],AJ502,"")</f>
        <v/>
      </c>
      <c r="AL502" s="28" t="str">
        <f>IFERROR(SMALL($AK$2:$AK$903,ROWS($AK$4:AK502)),"")</f>
        <v/>
      </c>
    </row>
    <row r="503" spans="1:38" s="28" customFormat="1" ht="14.25">
      <c r="A503" s="36">
        <v>11101756</v>
      </c>
      <c r="B503" s="30" t="s">
        <v>1007</v>
      </c>
      <c r="C503" s="31">
        <v>6</v>
      </c>
      <c r="D503" s="29">
        <v>43</v>
      </c>
      <c r="E503" s="29">
        <v>52</v>
      </c>
      <c r="F503" s="29">
        <v>72</v>
      </c>
      <c r="G503" s="29">
        <v>65</v>
      </c>
      <c r="H503" s="27">
        <f t="shared" si="78"/>
        <v>232</v>
      </c>
      <c r="I503" s="52">
        <f t="shared" si="79"/>
        <v>58</v>
      </c>
      <c r="J503" s="29">
        <v>56</v>
      </c>
      <c r="K503" s="29">
        <v>58</v>
      </c>
      <c r="L503" s="29">
        <v>55</v>
      </c>
      <c r="M503" s="29">
        <v>82</v>
      </c>
      <c r="N503" s="27">
        <f t="shared" si="80"/>
        <v>251</v>
      </c>
      <c r="O503" s="27">
        <f t="shared" si="81"/>
        <v>62.75</v>
      </c>
      <c r="P503" s="29">
        <v>63</v>
      </c>
      <c r="Q503" s="29">
        <v>68</v>
      </c>
      <c r="R503" s="29">
        <v>98</v>
      </c>
      <c r="S503" s="29">
        <v>43</v>
      </c>
      <c r="T503" s="27">
        <f t="shared" si="82"/>
        <v>272</v>
      </c>
      <c r="U503" s="27">
        <f t="shared" si="83"/>
        <v>68</v>
      </c>
      <c r="V503" s="29">
        <v>38</v>
      </c>
      <c r="W503" s="29">
        <v>80</v>
      </c>
      <c r="X503" s="29">
        <v>87</v>
      </c>
      <c r="Y503" s="29">
        <v>69</v>
      </c>
      <c r="Z503" s="27">
        <f t="shared" si="84"/>
        <v>274</v>
      </c>
      <c r="AA503" s="27">
        <f t="shared" si="85"/>
        <v>68.5</v>
      </c>
      <c r="AB503" s="29">
        <v>51</v>
      </c>
      <c r="AC503" s="29">
        <v>96</v>
      </c>
      <c r="AD503" s="29">
        <v>39</v>
      </c>
      <c r="AE503" s="29">
        <v>95</v>
      </c>
      <c r="AF503" s="27">
        <f t="shared" si="86"/>
        <v>281</v>
      </c>
      <c r="AG503" s="39">
        <f t="shared" si="87"/>
        <v>70.25</v>
      </c>
      <c r="AH503" s="32"/>
      <c r="AI503" s="52">
        <f t="shared" si="77"/>
        <v>63.3</v>
      </c>
      <c r="AJ503" s="28">
        <f>ROWS($C$4:C503)</f>
        <v>500</v>
      </c>
      <c r="AK503" s="28" t="str">
        <f>IF($AJ$1=Table5[[#This Row],[Column3]],AJ503,"")</f>
        <v/>
      </c>
      <c r="AL503" s="28" t="str">
        <f>IFERROR(SMALL($AK$2:$AK$903,ROWS($AK$4:AK503)),"")</f>
        <v/>
      </c>
    </row>
    <row r="504" spans="1:38" s="28" customFormat="1" ht="14.25">
      <c r="A504" s="36">
        <v>11106593</v>
      </c>
      <c r="B504" s="30" t="s">
        <v>1009</v>
      </c>
      <c r="C504" s="31">
        <v>6</v>
      </c>
      <c r="D504" s="29">
        <v>61</v>
      </c>
      <c r="E504" s="29">
        <v>35</v>
      </c>
      <c r="F504" s="29">
        <v>93</v>
      </c>
      <c r="G504" s="29">
        <v>91</v>
      </c>
      <c r="H504" s="27">
        <f t="shared" si="78"/>
        <v>280</v>
      </c>
      <c r="I504" s="52">
        <f t="shared" si="79"/>
        <v>70</v>
      </c>
      <c r="J504" s="29">
        <v>53</v>
      </c>
      <c r="K504" s="29">
        <v>46</v>
      </c>
      <c r="L504" s="29">
        <v>35</v>
      </c>
      <c r="M504" s="29">
        <v>63</v>
      </c>
      <c r="N504" s="27">
        <f t="shared" si="80"/>
        <v>197</v>
      </c>
      <c r="O504" s="27">
        <f t="shared" si="81"/>
        <v>49.25</v>
      </c>
      <c r="P504" s="29">
        <v>56</v>
      </c>
      <c r="Q504" s="29">
        <v>70</v>
      </c>
      <c r="R504" s="29">
        <v>40</v>
      </c>
      <c r="S504" s="29">
        <v>35</v>
      </c>
      <c r="T504" s="27">
        <f t="shared" si="82"/>
        <v>201</v>
      </c>
      <c r="U504" s="27">
        <f t="shared" si="83"/>
        <v>50.25</v>
      </c>
      <c r="V504" s="29">
        <v>45</v>
      </c>
      <c r="W504" s="29">
        <v>68</v>
      </c>
      <c r="X504" s="29">
        <v>68</v>
      </c>
      <c r="Y504" s="29">
        <v>88</v>
      </c>
      <c r="Z504" s="27">
        <f t="shared" si="84"/>
        <v>269</v>
      </c>
      <c r="AA504" s="27">
        <f t="shared" si="85"/>
        <v>67.25</v>
      </c>
      <c r="AB504" s="29">
        <v>51</v>
      </c>
      <c r="AC504" s="29">
        <v>93</v>
      </c>
      <c r="AD504" s="29">
        <v>85</v>
      </c>
      <c r="AE504" s="29">
        <v>90</v>
      </c>
      <c r="AF504" s="27">
        <f t="shared" si="86"/>
        <v>319</v>
      </c>
      <c r="AG504" s="39">
        <f t="shared" si="87"/>
        <v>79.75</v>
      </c>
      <c r="AH504" s="32"/>
      <c r="AI504" s="52">
        <f t="shared" si="77"/>
        <v>68.7</v>
      </c>
      <c r="AJ504" s="28">
        <f>ROWS($C$4:C504)</f>
        <v>501</v>
      </c>
      <c r="AK504" s="28" t="str">
        <f>IF($AJ$1=Table5[[#This Row],[Column3]],AJ504,"")</f>
        <v/>
      </c>
      <c r="AL504" s="28" t="str">
        <f>IFERROR(SMALL($AK$2:$AK$903,ROWS($AK$4:AK504)),"")</f>
        <v/>
      </c>
    </row>
    <row r="505" spans="1:38" s="28" customFormat="1" ht="14.25">
      <c r="A505" s="36">
        <v>11107219</v>
      </c>
      <c r="B505" s="30" t="s">
        <v>1011</v>
      </c>
      <c r="C505" s="31">
        <v>6</v>
      </c>
      <c r="D505" s="29">
        <v>43</v>
      </c>
      <c r="E505" s="29">
        <v>71</v>
      </c>
      <c r="F505" s="29">
        <v>75</v>
      </c>
      <c r="G505" s="29">
        <v>98</v>
      </c>
      <c r="H505" s="27">
        <f t="shared" si="78"/>
        <v>287</v>
      </c>
      <c r="I505" s="52">
        <f t="shared" si="79"/>
        <v>71.75</v>
      </c>
      <c r="J505" s="29">
        <v>85</v>
      </c>
      <c r="K505" s="29">
        <v>72</v>
      </c>
      <c r="L505" s="29">
        <v>97</v>
      </c>
      <c r="M505" s="29">
        <v>42</v>
      </c>
      <c r="N505" s="27">
        <f t="shared" si="80"/>
        <v>296</v>
      </c>
      <c r="O505" s="27">
        <f t="shared" si="81"/>
        <v>74</v>
      </c>
      <c r="P505" s="29">
        <v>66</v>
      </c>
      <c r="Q505" s="29">
        <v>69</v>
      </c>
      <c r="R505" s="29">
        <v>57</v>
      </c>
      <c r="S505" s="29">
        <v>41</v>
      </c>
      <c r="T505" s="27">
        <f t="shared" si="82"/>
        <v>233</v>
      </c>
      <c r="U505" s="27">
        <f t="shared" si="83"/>
        <v>58.25</v>
      </c>
      <c r="V505" s="29">
        <v>99</v>
      </c>
      <c r="W505" s="29">
        <v>56</v>
      </c>
      <c r="X505" s="29">
        <v>38</v>
      </c>
      <c r="Y505" s="29">
        <v>40</v>
      </c>
      <c r="Z505" s="27">
        <f t="shared" si="84"/>
        <v>233</v>
      </c>
      <c r="AA505" s="27">
        <f t="shared" si="85"/>
        <v>58.25</v>
      </c>
      <c r="AB505" s="29">
        <v>57</v>
      </c>
      <c r="AC505" s="29">
        <v>83</v>
      </c>
      <c r="AD505" s="29">
        <v>90</v>
      </c>
      <c r="AE505" s="29">
        <v>95</v>
      </c>
      <c r="AF505" s="27">
        <f t="shared" si="86"/>
        <v>325</v>
      </c>
      <c r="AG505" s="39">
        <f t="shared" si="87"/>
        <v>81.25</v>
      </c>
      <c r="AH505" s="32"/>
      <c r="AI505" s="52">
        <f t="shared" si="77"/>
        <v>66.7</v>
      </c>
      <c r="AJ505" s="28">
        <f>ROWS($C$4:C505)</f>
        <v>502</v>
      </c>
      <c r="AK505" s="28" t="str">
        <f>IF($AJ$1=Table5[[#This Row],[Column3]],AJ505,"")</f>
        <v/>
      </c>
      <c r="AL505" s="28" t="str">
        <f>IFERROR(SMALL($AK$2:$AK$903,ROWS($AK$4:AK505)),"")</f>
        <v/>
      </c>
    </row>
    <row r="506" spans="1:38" s="28" customFormat="1" ht="14.25">
      <c r="A506" s="36">
        <v>11107528</v>
      </c>
      <c r="B506" s="30" t="s">
        <v>1013</v>
      </c>
      <c r="C506" s="31">
        <v>6</v>
      </c>
      <c r="D506" s="29">
        <v>90</v>
      </c>
      <c r="E506" s="29">
        <v>72</v>
      </c>
      <c r="F506" s="29">
        <v>88</v>
      </c>
      <c r="G506" s="29">
        <v>35</v>
      </c>
      <c r="H506" s="27">
        <f t="shared" si="78"/>
        <v>285</v>
      </c>
      <c r="I506" s="52">
        <f t="shared" si="79"/>
        <v>71.25</v>
      </c>
      <c r="J506" s="29">
        <v>53</v>
      </c>
      <c r="K506" s="29">
        <v>64</v>
      </c>
      <c r="L506" s="29">
        <v>73</v>
      </c>
      <c r="M506" s="29">
        <v>57</v>
      </c>
      <c r="N506" s="27">
        <f t="shared" si="80"/>
        <v>247</v>
      </c>
      <c r="O506" s="27">
        <f t="shared" si="81"/>
        <v>61.75</v>
      </c>
      <c r="P506" s="29">
        <v>49</v>
      </c>
      <c r="Q506" s="29">
        <v>54</v>
      </c>
      <c r="R506" s="29">
        <v>36</v>
      </c>
      <c r="S506" s="29">
        <v>86</v>
      </c>
      <c r="T506" s="27">
        <f t="shared" si="82"/>
        <v>225</v>
      </c>
      <c r="U506" s="27">
        <f t="shared" si="83"/>
        <v>56.25</v>
      </c>
      <c r="V506" s="29">
        <v>92</v>
      </c>
      <c r="W506" s="29">
        <v>67</v>
      </c>
      <c r="X506" s="29">
        <v>51</v>
      </c>
      <c r="Y506" s="29">
        <v>93</v>
      </c>
      <c r="Z506" s="27">
        <f t="shared" si="84"/>
        <v>303</v>
      </c>
      <c r="AA506" s="27">
        <f t="shared" si="85"/>
        <v>75.75</v>
      </c>
      <c r="AB506" s="29">
        <v>57</v>
      </c>
      <c r="AC506" s="29">
        <v>97</v>
      </c>
      <c r="AD506" s="29">
        <v>81</v>
      </c>
      <c r="AE506" s="29">
        <v>39</v>
      </c>
      <c r="AF506" s="27">
        <f t="shared" si="86"/>
        <v>274</v>
      </c>
      <c r="AG506" s="39">
        <f t="shared" si="87"/>
        <v>68.5</v>
      </c>
      <c r="AH506" s="32"/>
      <c r="AI506" s="52">
        <f t="shared" si="77"/>
        <v>72.599999999999994</v>
      </c>
      <c r="AJ506" s="28">
        <f>ROWS($C$4:C506)</f>
        <v>503</v>
      </c>
      <c r="AK506" s="28" t="str">
        <f>IF($AJ$1=Table5[[#This Row],[Column3]],AJ506,"")</f>
        <v/>
      </c>
      <c r="AL506" s="28" t="str">
        <f>IFERROR(SMALL($AK$2:$AK$903,ROWS($AK$4:AK506)),"")</f>
        <v/>
      </c>
    </row>
    <row r="507" spans="1:38" s="28" customFormat="1" ht="14.25">
      <c r="A507" s="36">
        <v>11102452</v>
      </c>
      <c r="B507" s="30" t="s">
        <v>1015</v>
      </c>
      <c r="C507" s="31">
        <v>6</v>
      </c>
      <c r="D507" s="29">
        <v>50</v>
      </c>
      <c r="E507" s="29">
        <v>70</v>
      </c>
      <c r="F507" s="29">
        <v>82</v>
      </c>
      <c r="G507" s="29">
        <v>70</v>
      </c>
      <c r="H507" s="27">
        <f t="shared" si="78"/>
        <v>272</v>
      </c>
      <c r="I507" s="52">
        <f t="shared" si="79"/>
        <v>68</v>
      </c>
      <c r="J507" s="29">
        <v>90</v>
      </c>
      <c r="K507" s="29">
        <v>55</v>
      </c>
      <c r="L507" s="29">
        <v>89</v>
      </c>
      <c r="M507" s="29">
        <v>68</v>
      </c>
      <c r="N507" s="27">
        <f t="shared" si="80"/>
        <v>302</v>
      </c>
      <c r="O507" s="27">
        <f t="shared" si="81"/>
        <v>75.5</v>
      </c>
      <c r="P507" s="29">
        <v>64</v>
      </c>
      <c r="Q507" s="29">
        <v>86</v>
      </c>
      <c r="R507" s="29">
        <v>76</v>
      </c>
      <c r="S507" s="29">
        <v>83</v>
      </c>
      <c r="T507" s="27">
        <f t="shared" si="82"/>
        <v>309</v>
      </c>
      <c r="U507" s="27">
        <f t="shared" si="83"/>
        <v>77.25</v>
      </c>
      <c r="V507" s="29">
        <v>83</v>
      </c>
      <c r="W507" s="29">
        <v>88</v>
      </c>
      <c r="X507" s="29">
        <v>44</v>
      </c>
      <c r="Y507" s="29">
        <v>69</v>
      </c>
      <c r="Z507" s="27">
        <f t="shared" si="84"/>
        <v>284</v>
      </c>
      <c r="AA507" s="27">
        <f t="shared" si="85"/>
        <v>71</v>
      </c>
      <c r="AB507" s="29">
        <v>92</v>
      </c>
      <c r="AC507" s="29">
        <v>99</v>
      </c>
      <c r="AD507" s="29">
        <v>36</v>
      </c>
      <c r="AE507" s="29">
        <v>58</v>
      </c>
      <c r="AF507" s="27">
        <f t="shared" si="86"/>
        <v>285</v>
      </c>
      <c r="AG507" s="39">
        <f t="shared" si="87"/>
        <v>71.25</v>
      </c>
      <c r="AH507" s="32"/>
      <c r="AI507" s="52">
        <f t="shared" si="77"/>
        <v>63.9</v>
      </c>
      <c r="AJ507" s="28">
        <f>ROWS($C$4:C507)</f>
        <v>504</v>
      </c>
      <c r="AK507" s="28" t="str">
        <f>IF($AJ$1=Table5[[#This Row],[Column3]],AJ507,"")</f>
        <v/>
      </c>
      <c r="AL507" s="28" t="str">
        <f>IFERROR(SMALL($AK$2:$AK$903,ROWS($AK$4:AK507)),"")</f>
        <v/>
      </c>
    </row>
    <row r="508" spans="1:38" s="28" customFormat="1" ht="14.25">
      <c r="A508" s="36">
        <v>11104584</v>
      </c>
      <c r="B508" s="30" t="s">
        <v>1017</v>
      </c>
      <c r="C508" s="31">
        <v>6</v>
      </c>
      <c r="D508" s="29">
        <v>54</v>
      </c>
      <c r="E508" s="29">
        <v>73</v>
      </c>
      <c r="F508" s="29">
        <v>73</v>
      </c>
      <c r="G508" s="29">
        <v>45</v>
      </c>
      <c r="H508" s="27">
        <f t="shared" si="78"/>
        <v>245</v>
      </c>
      <c r="I508" s="52">
        <f t="shared" si="79"/>
        <v>61.25</v>
      </c>
      <c r="J508" s="29">
        <v>43</v>
      </c>
      <c r="K508" s="29">
        <v>98</v>
      </c>
      <c r="L508" s="29">
        <v>43</v>
      </c>
      <c r="M508" s="29">
        <v>99</v>
      </c>
      <c r="N508" s="27">
        <f t="shared" si="80"/>
        <v>283</v>
      </c>
      <c r="O508" s="27">
        <f t="shared" si="81"/>
        <v>70.75</v>
      </c>
      <c r="P508" s="29">
        <v>71</v>
      </c>
      <c r="Q508" s="29">
        <v>68</v>
      </c>
      <c r="R508" s="29">
        <v>72</v>
      </c>
      <c r="S508" s="29">
        <v>68</v>
      </c>
      <c r="T508" s="27">
        <f t="shared" si="82"/>
        <v>279</v>
      </c>
      <c r="U508" s="27">
        <f t="shared" si="83"/>
        <v>69.75</v>
      </c>
      <c r="V508" s="29">
        <v>58</v>
      </c>
      <c r="W508" s="29">
        <v>71</v>
      </c>
      <c r="X508" s="29">
        <v>70</v>
      </c>
      <c r="Y508" s="29">
        <v>56</v>
      </c>
      <c r="Z508" s="27">
        <f t="shared" si="84"/>
        <v>255</v>
      </c>
      <c r="AA508" s="27">
        <f t="shared" si="85"/>
        <v>63.75</v>
      </c>
      <c r="AB508" s="29">
        <v>40</v>
      </c>
      <c r="AC508" s="29">
        <v>63</v>
      </c>
      <c r="AD508" s="29">
        <v>47</v>
      </c>
      <c r="AE508" s="29">
        <v>66</v>
      </c>
      <c r="AF508" s="27">
        <f t="shared" si="86"/>
        <v>216</v>
      </c>
      <c r="AG508" s="39">
        <f t="shared" si="87"/>
        <v>54</v>
      </c>
      <c r="AH508" s="32"/>
      <c r="AI508" s="52">
        <f t="shared" si="77"/>
        <v>61.4</v>
      </c>
      <c r="AJ508" s="28">
        <f>ROWS($C$4:C508)</f>
        <v>505</v>
      </c>
      <c r="AK508" s="28" t="str">
        <f>IF($AJ$1=Table5[[#This Row],[Column3]],AJ508,"")</f>
        <v/>
      </c>
      <c r="AL508" s="28" t="str">
        <f>IFERROR(SMALL($AK$2:$AK$903,ROWS($AK$4:AK508)),"")</f>
        <v/>
      </c>
    </row>
    <row r="509" spans="1:38" s="28" customFormat="1" ht="14.25">
      <c r="A509" s="36">
        <v>11100231</v>
      </c>
      <c r="B509" s="30" t="s">
        <v>1019</v>
      </c>
      <c r="C509" s="31">
        <v>6</v>
      </c>
      <c r="D509" s="29">
        <v>74</v>
      </c>
      <c r="E509" s="29">
        <v>61</v>
      </c>
      <c r="F509" s="29">
        <v>55</v>
      </c>
      <c r="G509" s="29">
        <v>88</v>
      </c>
      <c r="H509" s="27">
        <f t="shared" si="78"/>
        <v>278</v>
      </c>
      <c r="I509" s="52">
        <f t="shared" si="79"/>
        <v>69.5</v>
      </c>
      <c r="J509" s="29">
        <v>88</v>
      </c>
      <c r="K509" s="29">
        <v>52</v>
      </c>
      <c r="L509" s="29">
        <v>61</v>
      </c>
      <c r="M509" s="29">
        <v>54</v>
      </c>
      <c r="N509" s="27">
        <f t="shared" si="80"/>
        <v>255</v>
      </c>
      <c r="O509" s="27">
        <f t="shared" si="81"/>
        <v>63.75</v>
      </c>
      <c r="P509" s="29">
        <v>89</v>
      </c>
      <c r="Q509" s="29">
        <v>38</v>
      </c>
      <c r="R509" s="29">
        <v>44</v>
      </c>
      <c r="S509" s="29">
        <v>81</v>
      </c>
      <c r="T509" s="27">
        <f t="shared" si="82"/>
        <v>252</v>
      </c>
      <c r="U509" s="27">
        <f t="shared" si="83"/>
        <v>63</v>
      </c>
      <c r="V509" s="29">
        <v>51</v>
      </c>
      <c r="W509" s="29">
        <v>84</v>
      </c>
      <c r="X509" s="29">
        <v>39</v>
      </c>
      <c r="Y509" s="29">
        <v>47</v>
      </c>
      <c r="Z509" s="27">
        <f t="shared" si="84"/>
        <v>221</v>
      </c>
      <c r="AA509" s="27">
        <f t="shared" si="85"/>
        <v>55.25</v>
      </c>
      <c r="AB509" s="29">
        <v>63</v>
      </c>
      <c r="AC509" s="29">
        <v>56</v>
      </c>
      <c r="AD509" s="29">
        <v>62</v>
      </c>
      <c r="AE509" s="29">
        <v>41</v>
      </c>
      <c r="AF509" s="27">
        <f t="shared" si="86"/>
        <v>222</v>
      </c>
      <c r="AG509" s="39">
        <f t="shared" si="87"/>
        <v>55.5</v>
      </c>
      <c r="AH509" s="32"/>
      <c r="AI509" s="52">
        <f t="shared" si="77"/>
        <v>66.7</v>
      </c>
      <c r="AJ509" s="28">
        <f>ROWS($C$4:C509)</f>
        <v>506</v>
      </c>
      <c r="AK509" s="28" t="str">
        <f>IF($AJ$1=Table5[[#This Row],[Column3]],AJ509,"")</f>
        <v/>
      </c>
      <c r="AL509" s="28" t="str">
        <f>IFERROR(SMALL($AK$2:$AK$903,ROWS($AK$4:AK509)),"")</f>
        <v/>
      </c>
    </row>
    <row r="510" spans="1:38" s="28" customFormat="1" ht="28.5">
      <c r="A510" s="36">
        <v>11103847</v>
      </c>
      <c r="B510" s="30" t="s">
        <v>1021</v>
      </c>
      <c r="C510" s="31">
        <v>6</v>
      </c>
      <c r="D510" s="29">
        <v>92</v>
      </c>
      <c r="E510" s="29">
        <v>81</v>
      </c>
      <c r="F510" s="29">
        <v>52</v>
      </c>
      <c r="G510" s="29">
        <v>48</v>
      </c>
      <c r="H510" s="27">
        <f t="shared" si="78"/>
        <v>273</v>
      </c>
      <c r="I510" s="52">
        <f t="shared" si="79"/>
        <v>68.25</v>
      </c>
      <c r="J510" s="29">
        <v>41</v>
      </c>
      <c r="K510" s="29">
        <v>89</v>
      </c>
      <c r="L510" s="29">
        <v>82</v>
      </c>
      <c r="M510" s="29">
        <v>54</v>
      </c>
      <c r="N510" s="27">
        <f t="shared" si="80"/>
        <v>266</v>
      </c>
      <c r="O510" s="27">
        <f t="shared" si="81"/>
        <v>66.5</v>
      </c>
      <c r="P510" s="29">
        <v>81</v>
      </c>
      <c r="Q510" s="29">
        <v>73</v>
      </c>
      <c r="R510" s="29">
        <v>41</v>
      </c>
      <c r="S510" s="29">
        <v>69</v>
      </c>
      <c r="T510" s="27">
        <f t="shared" si="82"/>
        <v>264</v>
      </c>
      <c r="U510" s="27">
        <f t="shared" si="83"/>
        <v>66</v>
      </c>
      <c r="V510" s="29">
        <v>53</v>
      </c>
      <c r="W510" s="29">
        <v>73</v>
      </c>
      <c r="X510" s="29">
        <v>45</v>
      </c>
      <c r="Y510" s="29">
        <v>61</v>
      </c>
      <c r="Z510" s="27">
        <f t="shared" si="84"/>
        <v>232</v>
      </c>
      <c r="AA510" s="27">
        <f t="shared" si="85"/>
        <v>58</v>
      </c>
      <c r="AB510" s="29">
        <v>80</v>
      </c>
      <c r="AC510" s="29">
        <v>96</v>
      </c>
      <c r="AD510" s="29">
        <v>49</v>
      </c>
      <c r="AE510" s="29">
        <v>74</v>
      </c>
      <c r="AF510" s="27">
        <f t="shared" si="86"/>
        <v>299</v>
      </c>
      <c r="AG510" s="39">
        <f t="shared" si="87"/>
        <v>74.75</v>
      </c>
      <c r="AH510" s="32"/>
      <c r="AI510" s="52">
        <f t="shared" si="77"/>
        <v>74.599999999999994</v>
      </c>
      <c r="AJ510" s="28">
        <f>ROWS($C$4:C510)</f>
        <v>507</v>
      </c>
      <c r="AK510" s="28" t="str">
        <f>IF($AJ$1=Table5[[#This Row],[Column3]],AJ510,"")</f>
        <v/>
      </c>
      <c r="AL510" s="28" t="str">
        <f>IFERROR(SMALL($AK$2:$AK$903,ROWS($AK$4:AK510)),"")</f>
        <v/>
      </c>
    </row>
    <row r="511" spans="1:38" s="28" customFormat="1" ht="14.25">
      <c r="A511" s="36">
        <v>11100199</v>
      </c>
      <c r="B511" s="30" t="s">
        <v>1023</v>
      </c>
      <c r="C511" s="31">
        <v>6</v>
      </c>
      <c r="D511" s="29">
        <v>56</v>
      </c>
      <c r="E511" s="29">
        <v>86</v>
      </c>
      <c r="F511" s="29">
        <v>70</v>
      </c>
      <c r="G511" s="29">
        <v>54</v>
      </c>
      <c r="H511" s="27">
        <f t="shared" si="78"/>
        <v>266</v>
      </c>
      <c r="I511" s="52">
        <f t="shared" si="79"/>
        <v>66.5</v>
      </c>
      <c r="J511" s="29">
        <v>97</v>
      </c>
      <c r="K511" s="29">
        <v>84</v>
      </c>
      <c r="L511" s="29">
        <v>79</v>
      </c>
      <c r="M511" s="29">
        <v>65</v>
      </c>
      <c r="N511" s="27">
        <f t="shared" si="80"/>
        <v>325</v>
      </c>
      <c r="O511" s="27">
        <f t="shared" si="81"/>
        <v>81.25</v>
      </c>
      <c r="P511" s="29">
        <v>92</v>
      </c>
      <c r="Q511" s="29">
        <v>49</v>
      </c>
      <c r="R511" s="29">
        <v>82</v>
      </c>
      <c r="S511" s="29">
        <v>55</v>
      </c>
      <c r="T511" s="27">
        <f t="shared" si="82"/>
        <v>278</v>
      </c>
      <c r="U511" s="27">
        <f t="shared" si="83"/>
        <v>69.5</v>
      </c>
      <c r="V511" s="29">
        <v>65</v>
      </c>
      <c r="W511" s="29">
        <v>52</v>
      </c>
      <c r="X511" s="29">
        <v>65</v>
      </c>
      <c r="Y511" s="29">
        <v>95</v>
      </c>
      <c r="Z511" s="27">
        <f t="shared" si="84"/>
        <v>277</v>
      </c>
      <c r="AA511" s="27">
        <f t="shared" si="85"/>
        <v>69.25</v>
      </c>
      <c r="AB511" s="29">
        <v>95</v>
      </c>
      <c r="AC511" s="29">
        <v>98</v>
      </c>
      <c r="AD511" s="29">
        <v>72</v>
      </c>
      <c r="AE511" s="29">
        <v>81</v>
      </c>
      <c r="AF511" s="27">
        <f t="shared" si="86"/>
        <v>346</v>
      </c>
      <c r="AG511" s="39">
        <f t="shared" si="87"/>
        <v>86.5</v>
      </c>
      <c r="AH511" s="32"/>
      <c r="AI511" s="52">
        <f t="shared" si="77"/>
        <v>66.349999999999994</v>
      </c>
      <c r="AJ511" s="28">
        <f>ROWS($C$4:C511)</f>
        <v>508</v>
      </c>
      <c r="AK511" s="28" t="str">
        <f>IF($AJ$1=Table5[[#This Row],[Column3]],AJ511,"")</f>
        <v/>
      </c>
      <c r="AL511" s="28" t="str">
        <f>IFERROR(SMALL($AK$2:$AK$903,ROWS($AK$4:AK511)),"")</f>
        <v/>
      </c>
    </row>
    <row r="512" spans="1:38" s="28" customFormat="1" ht="14.25">
      <c r="A512" s="36">
        <v>11101128</v>
      </c>
      <c r="B512" s="30" t="s">
        <v>1025</v>
      </c>
      <c r="C512" s="31">
        <v>6</v>
      </c>
      <c r="D512" s="29">
        <v>60</v>
      </c>
      <c r="E512" s="29">
        <v>49</v>
      </c>
      <c r="F512" s="29">
        <v>83</v>
      </c>
      <c r="G512" s="29">
        <v>77</v>
      </c>
      <c r="H512" s="27">
        <f t="shared" si="78"/>
        <v>269</v>
      </c>
      <c r="I512" s="52">
        <f t="shared" si="79"/>
        <v>67.25</v>
      </c>
      <c r="J512" s="29">
        <v>89</v>
      </c>
      <c r="K512" s="29">
        <v>64</v>
      </c>
      <c r="L512" s="29">
        <v>70</v>
      </c>
      <c r="M512" s="29">
        <v>91</v>
      </c>
      <c r="N512" s="27">
        <f t="shared" si="80"/>
        <v>314</v>
      </c>
      <c r="O512" s="27">
        <f t="shared" si="81"/>
        <v>78.5</v>
      </c>
      <c r="P512" s="29">
        <v>56</v>
      </c>
      <c r="Q512" s="29">
        <v>73</v>
      </c>
      <c r="R512" s="29">
        <v>60</v>
      </c>
      <c r="S512" s="29">
        <v>47</v>
      </c>
      <c r="T512" s="27">
        <f t="shared" si="82"/>
        <v>236</v>
      </c>
      <c r="U512" s="27">
        <f t="shared" si="83"/>
        <v>59</v>
      </c>
      <c r="V512" s="29">
        <v>81</v>
      </c>
      <c r="W512" s="29">
        <v>86</v>
      </c>
      <c r="X512" s="29">
        <v>55</v>
      </c>
      <c r="Y512" s="29">
        <v>41</v>
      </c>
      <c r="Z512" s="27">
        <f t="shared" si="84"/>
        <v>263</v>
      </c>
      <c r="AA512" s="27">
        <f t="shared" si="85"/>
        <v>65.75</v>
      </c>
      <c r="AB512" s="29">
        <v>71</v>
      </c>
      <c r="AC512" s="29">
        <v>76</v>
      </c>
      <c r="AD512" s="29">
        <v>44</v>
      </c>
      <c r="AE512" s="29">
        <v>54</v>
      </c>
      <c r="AF512" s="27">
        <f t="shared" si="86"/>
        <v>245</v>
      </c>
      <c r="AG512" s="39">
        <f t="shared" si="87"/>
        <v>61.25</v>
      </c>
      <c r="AH512" s="32"/>
      <c r="AI512" s="52">
        <f t="shared" si="77"/>
        <v>69.150000000000006</v>
      </c>
      <c r="AJ512" s="28">
        <f>ROWS($C$4:C512)</f>
        <v>509</v>
      </c>
      <c r="AK512" s="28" t="str">
        <f>IF($AJ$1=Table5[[#This Row],[Column3]],AJ512,"")</f>
        <v/>
      </c>
      <c r="AL512" s="28" t="str">
        <f>IFERROR(SMALL($AK$2:$AK$903,ROWS($AK$4:AK512)),"")</f>
        <v/>
      </c>
    </row>
    <row r="513" spans="1:38" s="28" customFormat="1" ht="14.25">
      <c r="A513" s="36">
        <v>11105399</v>
      </c>
      <c r="B513" s="30" t="s">
        <v>1027</v>
      </c>
      <c r="C513" s="31">
        <v>6</v>
      </c>
      <c r="D513" s="29">
        <v>48</v>
      </c>
      <c r="E513" s="29">
        <v>61</v>
      </c>
      <c r="F513" s="29">
        <v>66</v>
      </c>
      <c r="G513" s="29">
        <v>65</v>
      </c>
      <c r="H513" s="27">
        <f t="shared" si="78"/>
        <v>240</v>
      </c>
      <c r="I513" s="52">
        <f t="shared" si="79"/>
        <v>60</v>
      </c>
      <c r="J513" s="29">
        <v>98</v>
      </c>
      <c r="K513" s="29">
        <v>76</v>
      </c>
      <c r="L513" s="29">
        <v>37</v>
      </c>
      <c r="M513" s="29">
        <v>77</v>
      </c>
      <c r="N513" s="27">
        <f t="shared" si="80"/>
        <v>288</v>
      </c>
      <c r="O513" s="27">
        <f t="shared" si="81"/>
        <v>72</v>
      </c>
      <c r="P513" s="29">
        <v>82</v>
      </c>
      <c r="Q513" s="29">
        <v>66</v>
      </c>
      <c r="R513" s="29">
        <v>90</v>
      </c>
      <c r="S513" s="29">
        <v>46</v>
      </c>
      <c r="T513" s="27">
        <f t="shared" si="82"/>
        <v>284</v>
      </c>
      <c r="U513" s="27">
        <f t="shared" si="83"/>
        <v>71</v>
      </c>
      <c r="V513" s="29">
        <v>79</v>
      </c>
      <c r="W513" s="29">
        <v>66</v>
      </c>
      <c r="X513" s="29">
        <v>52</v>
      </c>
      <c r="Y513" s="29">
        <v>80</v>
      </c>
      <c r="Z513" s="27">
        <f t="shared" si="84"/>
        <v>277</v>
      </c>
      <c r="AA513" s="27">
        <f t="shared" si="85"/>
        <v>69.25</v>
      </c>
      <c r="AB513" s="29">
        <v>66</v>
      </c>
      <c r="AC513" s="29">
        <v>76</v>
      </c>
      <c r="AD513" s="29">
        <v>92</v>
      </c>
      <c r="AE513" s="29">
        <v>60</v>
      </c>
      <c r="AF513" s="27">
        <f t="shared" si="86"/>
        <v>294</v>
      </c>
      <c r="AG513" s="39">
        <f t="shared" si="87"/>
        <v>73.5</v>
      </c>
      <c r="AH513" s="32"/>
      <c r="AI513" s="52">
        <f t="shared" si="77"/>
        <v>65.150000000000006</v>
      </c>
      <c r="AJ513" s="28">
        <f>ROWS($C$4:C513)</f>
        <v>510</v>
      </c>
      <c r="AK513" s="28" t="str">
        <f>IF($AJ$1=Table5[[#This Row],[Column3]],AJ513,"")</f>
        <v/>
      </c>
      <c r="AL513" s="28" t="str">
        <f>IFERROR(SMALL($AK$2:$AK$903,ROWS($AK$4:AK513)),"")</f>
        <v/>
      </c>
    </row>
    <row r="514" spans="1:38" s="28" customFormat="1" ht="14.25">
      <c r="A514" s="36">
        <v>11109281</v>
      </c>
      <c r="B514" s="30" t="s">
        <v>1029</v>
      </c>
      <c r="C514" s="31">
        <v>6</v>
      </c>
      <c r="D514" s="29">
        <v>63</v>
      </c>
      <c r="E514" s="29">
        <v>59</v>
      </c>
      <c r="F514" s="29">
        <v>67</v>
      </c>
      <c r="G514" s="29">
        <v>81</v>
      </c>
      <c r="H514" s="27">
        <f t="shared" si="78"/>
        <v>270</v>
      </c>
      <c r="I514" s="52">
        <f t="shared" si="79"/>
        <v>67.5</v>
      </c>
      <c r="J514" s="29">
        <v>59</v>
      </c>
      <c r="K514" s="29">
        <v>83</v>
      </c>
      <c r="L514" s="29">
        <v>51</v>
      </c>
      <c r="M514" s="29">
        <v>38</v>
      </c>
      <c r="N514" s="27">
        <f t="shared" si="80"/>
        <v>231</v>
      </c>
      <c r="O514" s="27">
        <f t="shared" si="81"/>
        <v>57.75</v>
      </c>
      <c r="P514" s="29">
        <v>64</v>
      </c>
      <c r="Q514" s="29">
        <v>82</v>
      </c>
      <c r="R514" s="29">
        <v>64</v>
      </c>
      <c r="S514" s="29">
        <v>45</v>
      </c>
      <c r="T514" s="27">
        <f t="shared" si="82"/>
        <v>255</v>
      </c>
      <c r="U514" s="27">
        <f t="shared" si="83"/>
        <v>63.75</v>
      </c>
      <c r="V514" s="29">
        <v>53</v>
      </c>
      <c r="W514" s="29">
        <v>97</v>
      </c>
      <c r="X514" s="29">
        <v>70</v>
      </c>
      <c r="Y514" s="29">
        <v>97</v>
      </c>
      <c r="Z514" s="27">
        <f t="shared" si="84"/>
        <v>317</v>
      </c>
      <c r="AA514" s="27">
        <f t="shared" si="85"/>
        <v>79.25</v>
      </c>
      <c r="AB514" s="29">
        <v>75</v>
      </c>
      <c r="AC514" s="29">
        <v>58</v>
      </c>
      <c r="AD514" s="29">
        <v>51</v>
      </c>
      <c r="AE514" s="29">
        <v>46</v>
      </c>
      <c r="AF514" s="27">
        <f t="shared" si="86"/>
        <v>230</v>
      </c>
      <c r="AG514" s="39">
        <f t="shared" si="87"/>
        <v>57.5</v>
      </c>
      <c r="AH514" s="32"/>
      <c r="AI514" s="52">
        <f t="shared" si="77"/>
        <v>74.25</v>
      </c>
      <c r="AJ514" s="28">
        <f>ROWS($C$4:C514)</f>
        <v>511</v>
      </c>
      <c r="AK514" s="28" t="str">
        <f>IF($AJ$1=Table5[[#This Row],[Column3]],AJ514,"")</f>
        <v/>
      </c>
      <c r="AL514" s="28" t="str">
        <f>IFERROR(SMALL($AK$2:$AK$903,ROWS($AK$4:AK514)),"")</f>
        <v/>
      </c>
    </row>
    <row r="515" spans="1:38" s="28" customFormat="1" ht="14.25">
      <c r="A515" s="36">
        <v>11109897</v>
      </c>
      <c r="B515" s="30" t="s">
        <v>1031</v>
      </c>
      <c r="C515" s="31">
        <v>6</v>
      </c>
      <c r="D515" s="29">
        <v>64</v>
      </c>
      <c r="E515" s="29">
        <v>93</v>
      </c>
      <c r="F515" s="29">
        <v>73</v>
      </c>
      <c r="G515" s="29">
        <v>39</v>
      </c>
      <c r="H515" s="27">
        <f t="shared" si="78"/>
        <v>269</v>
      </c>
      <c r="I515" s="52">
        <f t="shared" si="79"/>
        <v>67.25</v>
      </c>
      <c r="J515" s="29">
        <v>66</v>
      </c>
      <c r="K515" s="29">
        <v>57</v>
      </c>
      <c r="L515" s="29">
        <v>90</v>
      </c>
      <c r="M515" s="29">
        <v>69</v>
      </c>
      <c r="N515" s="27">
        <f t="shared" si="80"/>
        <v>282</v>
      </c>
      <c r="O515" s="27">
        <f t="shared" si="81"/>
        <v>70.5</v>
      </c>
      <c r="P515" s="29">
        <v>44</v>
      </c>
      <c r="Q515" s="29">
        <v>54</v>
      </c>
      <c r="R515" s="29">
        <v>95</v>
      </c>
      <c r="S515" s="29">
        <v>95</v>
      </c>
      <c r="T515" s="27">
        <f t="shared" si="82"/>
        <v>288</v>
      </c>
      <c r="U515" s="27">
        <f t="shared" si="83"/>
        <v>72</v>
      </c>
      <c r="V515" s="29">
        <v>88</v>
      </c>
      <c r="W515" s="29">
        <v>86</v>
      </c>
      <c r="X515" s="29">
        <v>93</v>
      </c>
      <c r="Y515" s="29">
        <v>80</v>
      </c>
      <c r="Z515" s="27">
        <f t="shared" si="84"/>
        <v>347</v>
      </c>
      <c r="AA515" s="27">
        <f t="shared" si="85"/>
        <v>86.75</v>
      </c>
      <c r="AB515" s="29">
        <v>63</v>
      </c>
      <c r="AC515" s="29">
        <v>50</v>
      </c>
      <c r="AD515" s="29">
        <v>97</v>
      </c>
      <c r="AE515" s="29">
        <v>89</v>
      </c>
      <c r="AF515" s="27">
        <f t="shared" si="86"/>
        <v>299</v>
      </c>
      <c r="AG515" s="39">
        <f t="shared" si="87"/>
        <v>74.75</v>
      </c>
      <c r="AH515" s="32"/>
      <c r="AI515" s="52">
        <f t="shared" ref="AI515:AI578" si="88">AVERAGE(I516,O516,U516,AA516,AG516)</f>
        <v>62.9</v>
      </c>
      <c r="AJ515" s="28">
        <f>ROWS($C$4:C515)</f>
        <v>512</v>
      </c>
      <c r="AK515" s="28" t="str">
        <f>IF($AJ$1=Table5[[#This Row],[Column3]],AJ515,"")</f>
        <v/>
      </c>
      <c r="AL515" s="28" t="str">
        <f>IFERROR(SMALL($AK$2:$AK$903,ROWS($AK$4:AK515)),"")</f>
        <v/>
      </c>
    </row>
    <row r="516" spans="1:38" s="28" customFormat="1" ht="14.25">
      <c r="A516" s="36">
        <v>11102909</v>
      </c>
      <c r="B516" s="30" t="s">
        <v>1033</v>
      </c>
      <c r="C516" s="31">
        <v>6</v>
      </c>
      <c r="D516" s="29">
        <v>83</v>
      </c>
      <c r="E516" s="29">
        <v>83</v>
      </c>
      <c r="F516" s="29">
        <v>74</v>
      </c>
      <c r="G516" s="29">
        <v>42</v>
      </c>
      <c r="H516" s="27">
        <f t="shared" si="78"/>
        <v>282</v>
      </c>
      <c r="I516" s="52">
        <f t="shared" si="79"/>
        <v>70.5</v>
      </c>
      <c r="J516" s="29">
        <v>75</v>
      </c>
      <c r="K516" s="29">
        <v>38</v>
      </c>
      <c r="L516" s="29">
        <v>86</v>
      </c>
      <c r="M516" s="29">
        <v>43</v>
      </c>
      <c r="N516" s="27">
        <f t="shared" si="80"/>
        <v>242</v>
      </c>
      <c r="O516" s="27">
        <f t="shared" si="81"/>
        <v>60.5</v>
      </c>
      <c r="P516" s="29">
        <v>77</v>
      </c>
      <c r="Q516" s="29">
        <v>44</v>
      </c>
      <c r="R516" s="29">
        <v>77</v>
      </c>
      <c r="S516" s="29">
        <v>39</v>
      </c>
      <c r="T516" s="27">
        <f t="shared" si="82"/>
        <v>237</v>
      </c>
      <c r="U516" s="27">
        <f t="shared" si="83"/>
        <v>59.25</v>
      </c>
      <c r="V516" s="29">
        <v>41</v>
      </c>
      <c r="W516" s="29">
        <v>84</v>
      </c>
      <c r="X516" s="29">
        <v>96</v>
      </c>
      <c r="Y516" s="29">
        <v>93</v>
      </c>
      <c r="Z516" s="27">
        <f t="shared" si="84"/>
        <v>314</v>
      </c>
      <c r="AA516" s="27">
        <f t="shared" si="85"/>
        <v>78.5</v>
      </c>
      <c r="AB516" s="29">
        <v>43</v>
      </c>
      <c r="AC516" s="29">
        <v>44</v>
      </c>
      <c r="AD516" s="29">
        <v>51</v>
      </c>
      <c r="AE516" s="29">
        <v>45</v>
      </c>
      <c r="AF516" s="27">
        <f t="shared" si="86"/>
        <v>183</v>
      </c>
      <c r="AG516" s="39">
        <f t="shared" si="87"/>
        <v>45.75</v>
      </c>
      <c r="AH516" s="32"/>
      <c r="AI516" s="52">
        <f t="shared" si="88"/>
        <v>73.75</v>
      </c>
      <c r="AJ516" s="28">
        <f>ROWS($C$4:C516)</f>
        <v>513</v>
      </c>
      <c r="AK516" s="28" t="str">
        <f>IF($AJ$1=Table5[[#This Row],[Column3]],AJ516,"")</f>
        <v/>
      </c>
      <c r="AL516" s="28" t="str">
        <f>IFERROR(SMALL($AK$2:$AK$903,ROWS($AK$4:AK516)),"")</f>
        <v/>
      </c>
    </row>
    <row r="517" spans="1:38" s="28" customFormat="1" ht="14.25">
      <c r="A517" s="36">
        <v>11105002</v>
      </c>
      <c r="B517" s="30" t="s">
        <v>1035</v>
      </c>
      <c r="C517" s="31">
        <v>6</v>
      </c>
      <c r="D517" s="29">
        <v>79</v>
      </c>
      <c r="E517" s="29">
        <v>65</v>
      </c>
      <c r="F517" s="29">
        <v>99</v>
      </c>
      <c r="G517" s="29">
        <v>80</v>
      </c>
      <c r="H517" s="27">
        <f t="shared" ref="H517:H580" si="89">SUM(D517:G517)</f>
        <v>323</v>
      </c>
      <c r="I517" s="52">
        <f t="shared" ref="I517:I580" si="90">AVERAGE(D517:G517)</f>
        <v>80.75</v>
      </c>
      <c r="J517" s="29">
        <v>79</v>
      </c>
      <c r="K517" s="29">
        <v>79</v>
      </c>
      <c r="L517" s="29">
        <v>74</v>
      </c>
      <c r="M517" s="29">
        <v>46</v>
      </c>
      <c r="N517" s="27">
        <f t="shared" ref="N517:N580" si="91">SUM(J517:M517)</f>
        <v>278</v>
      </c>
      <c r="O517" s="27">
        <f t="shared" ref="O517:O580" si="92">AVERAGE(J517:M517)</f>
        <v>69.5</v>
      </c>
      <c r="P517" s="29">
        <v>62</v>
      </c>
      <c r="Q517" s="29">
        <v>71</v>
      </c>
      <c r="R517" s="29">
        <v>53</v>
      </c>
      <c r="S517" s="29">
        <v>72</v>
      </c>
      <c r="T517" s="27">
        <f t="shared" ref="T517:T580" si="93">SUM(P517:S517)</f>
        <v>258</v>
      </c>
      <c r="U517" s="27">
        <f t="shared" ref="U517:U580" si="94">AVERAGE(P517:S517)</f>
        <v>64.5</v>
      </c>
      <c r="V517" s="29">
        <v>75</v>
      </c>
      <c r="W517" s="29">
        <v>67</v>
      </c>
      <c r="X517" s="29">
        <v>97</v>
      </c>
      <c r="Y517" s="29">
        <v>60</v>
      </c>
      <c r="Z517" s="27">
        <f t="shared" ref="Z517:Z580" si="95">SUM(V517:Y517)</f>
        <v>299</v>
      </c>
      <c r="AA517" s="27">
        <f t="shared" ref="AA517:AA580" si="96">AVERAGE(V517:Y517)</f>
        <v>74.75</v>
      </c>
      <c r="AB517" s="29">
        <v>99</v>
      </c>
      <c r="AC517" s="29">
        <v>90</v>
      </c>
      <c r="AD517" s="29">
        <v>87</v>
      </c>
      <c r="AE517" s="29">
        <v>41</v>
      </c>
      <c r="AF517" s="27">
        <f t="shared" ref="AF517:AF580" si="97">SUM(AB517:AE517)</f>
        <v>317</v>
      </c>
      <c r="AG517" s="39">
        <f t="shared" ref="AG517:AG580" si="98">AVERAGE(AB517:AE517)</f>
        <v>79.25</v>
      </c>
      <c r="AH517" s="32"/>
      <c r="AI517" s="52">
        <f t="shared" si="88"/>
        <v>65.599999999999994</v>
      </c>
      <c r="AJ517" s="28">
        <f>ROWS($C$4:C517)</f>
        <v>514</v>
      </c>
      <c r="AK517" s="28" t="str">
        <f>IF($AJ$1=Table5[[#This Row],[Column3]],AJ517,"")</f>
        <v/>
      </c>
      <c r="AL517" s="28" t="str">
        <f>IFERROR(SMALL($AK$2:$AK$903,ROWS($AK$4:AK517)),"")</f>
        <v/>
      </c>
    </row>
    <row r="518" spans="1:38" s="28" customFormat="1" ht="14.25">
      <c r="A518" s="36">
        <v>11109616</v>
      </c>
      <c r="B518" s="30" t="s">
        <v>1037</v>
      </c>
      <c r="C518" s="31">
        <v>6</v>
      </c>
      <c r="D518" s="29">
        <v>77</v>
      </c>
      <c r="E518" s="29">
        <v>47</v>
      </c>
      <c r="F518" s="29">
        <v>43</v>
      </c>
      <c r="G518" s="29">
        <v>53</v>
      </c>
      <c r="H518" s="27">
        <f t="shared" si="89"/>
        <v>220</v>
      </c>
      <c r="I518" s="52">
        <f t="shared" si="90"/>
        <v>55</v>
      </c>
      <c r="J518" s="29">
        <v>55</v>
      </c>
      <c r="K518" s="29">
        <v>86</v>
      </c>
      <c r="L518" s="29">
        <v>68</v>
      </c>
      <c r="M518" s="29">
        <v>89</v>
      </c>
      <c r="N518" s="27">
        <f t="shared" si="91"/>
        <v>298</v>
      </c>
      <c r="O518" s="27">
        <f t="shared" si="92"/>
        <v>74.5</v>
      </c>
      <c r="P518" s="29">
        <v>61</v>
      </c>
      <c r="Q518" s="29">
        <v>38</v>
      </c>
      <c r="R518" s="29">
        <v>95</v>
      </c>
      <c r="S518" s="29">
        <v>67</v>
      </c>
      <c r="T518" s="27">
        <f t="shared" si="93"/>
        <v>261</v>
      </c>
      <c r="U518" s="27">
        <f t="shared" si="94"/>
        <v>65.25</v>
      </c>
      <c r="V518" s="29">
        <v>47</v>
      </c>
      <c r="W518" s="29">
        <v>99</v>
      </c>
      <c r="X518" s="29">
        <v>90</v>
      </c>
      <c r="Y518" s="29">
        <v>87</v>
      </c>
      <c r="Z518" s="27">
        <f t="shared" si="95"/>
        <v>323</v>
      </c>
      <c r="AA518" s="27">
        <f t="shared" si="96"/>
        <v>80.75</v>
      </c>
      <c r="AB518" s="29">
        <v>73</v>
      </c>
      <c r="AC518" s="29">
        <v>44</v>
      </c>
      <c r="AD518" s="29">
        <v>46</v>
      </c>
      <c r="AE518" s="29">
        <v>47</v>
      </c>
      <c r="AF518" s="27">
        <f t="shared" si="97"/>
        <v>210</v>
      </c>
      <c r="AG518" s="39">
        <f t="shared" si="98"/>
        <v>52.5</v>
      </c>
      <c r="AH518" s="32"/>
      <c r="AI518" s="52">
        <f t="shared" si="88"/>
        <v>64.45</v>
      </c>
      <c r="AJ518" s="28">
        <f>ROWS($C$4:C518)</f>
        <v>515</v>
      </c>
      <c r="AK518" s="28" t="str">
        <f>IF($AJ$1=Table5[[#This Row],[Column3]],AJ518,"")</f>
        <v/>
      </c>
      <c r="AL518" s="28" t="str">
        <f>IFERROR(SMALL($AK$2:$AK$903,ROWS($AK$4:AK518)),"")</f>
        <v/>
      </c>
    </row>
    <row r="519" spans="1:38" s="28" customFormat="1" ht="14.25">
      <c r="A519" s="36">
        <v>11109087</v>
      </c>
      <c r="B519" s="30" t="s">
        <v>1039</v>
      </c>
      <c r="C519" s="31">
        <v>6</v>
      </c>
      <c r="D519" s="29">
        <v>59</v>
      </c>
      <c r="E519" s="29">
        <v>95</v>
      </c>
      <c r="F519" s="29">
        <v>37</v>
      </c>
      <c r="G519" s="29">
        <v>73</v>
      </c>
      <c r="H519" s="27">
        <f t="shared" si="89"/>
        <v>264</v>
      </c>
      <c r="I519" s="52">
        <f t="shared" si="90"/>
        <v>66</v>
      </c>
      <c r="J519" s="29">
        <v>79</v>
      </c>
      <c r="K519" s="29">
        <v>73</v>
      </c>
      <c r="L519" s="29">
        <v>55</v>
      </c>
      <c r="M519" s="29">
        <v>77</v>
      </c>
      <c r="N519" s="27">
        <f t="shared" si="91"/>
        <v>284</v>
      </c>
      <c r="O519" s="27">
        <f t="shared" si="92"/>
        <v>71</v>
      </c>
      <c r="P519" s="29">
        <v>69</v>
      </c>
      <c r="Q519" s="29">
        <v>41</v>
      </c>
      <c r="R519" s="29">
        <v>57</v>
      </c>
      <c r="S519" s="29">
        <v>96</v>
      </c>
      <c r="T519" s="27">
        <f t="shared" si="93"/>
        <v>263</v>
      </c>
      <c r="U519" s="27">
        <f t="shared" si="94"/>
        <v>65.75</v>
      </c>
      <c r="V519" s="29">
        <v>38</v>
      </c>
      <c r="W519" s="29">
        <v>49</v>
      </c>
      <c r="X519" s="29">
        <v>69</v>
      </c>
      <c r="Y519" s="29">
        <v>40</v>
      </c>
      <c r="Z519" s="27">
        <f t="shared" si="95"/>
        <v>196</v>
      </c>
      <c r="AA519" s="27">
        <f t="shared" si="96"/>
        <v>49</v>
      </c>
      <c r="AB519" s="29">
        <v>94</v>
      </c>
      <c r="AC519" s="29">
        <v>60</v>
      </c>
      <c r="AD519" s="29">
        <v>80</v>
      </c>
      <c r="AE519" s="29">
        <v>48</v>
      </c>
      <c r="AF519" s="27">
        <f t="shared" si="97"/>
        <v>282</v>
      </c>
      <c r="AG519" s="39">
        <f t="shared" si="98"/>
        <v>70.5</v>
      </c>
      <c r="AH519" s="32"/>
      <c r="AI519" s="52">
        <f t="shared" si="88"/>
        <v>65.8</v>
      </c>
      <c r="AJ519" s="28">
        <f>ROWS($C$4:C519)</f>
        <v>516</v>
      </c>
      <c r="AK519" s="28" t="str">
        <f>IF($AJ$1=Table5[[#This Row],[Column3]],AJ519,"")</f>
        <v/>
      </c>
      <c r="AL519" s="28" t="str">
        <f>IFERROR(SMALL($AK$2:$AK$903,ROWS($AK$4:AK519)),"")</f>
        <v/>
      </c>
    </row>
    <row r="520" spans="1:38" s="28" customFormat="1" ht="14.25">
      <c r="A520" s="36">
        <v>11106765</v>
      </c>
      <c r="B520" s="30" t="s">
        <v>1041</v>
      </c>
      <c r="C520" s="31">
        <v>6</v>
      </c>
      <c r="D520" s="29">
        <v>92</v>
      </c>
      <c r="E520" s="29">
        <v>41</v>
      </c>
      <c r="F520" s="29">
        <v>75</v>
      </c>
      <c r="G520" s="29">
        <v>72</v>
      </c>
      <c r="H520" s="27">
        <f t="shared" si="89"/>
        <v>280</v>
      </c>
      <c r="I520" s="52">
        <f t="shared" si="90"/>
        <v>70</v>
      </c>
      <c r="J520" s="29">
        <v>53</v>
      </c>
      <c r="K520" s="29">
        <v>85</v>
      </c>
      <c r="L520" s="29">
        <v>70</v>
      </c>
      <c r="M520" s="29">
        <v>82</v>
      </c>
      <c r="N520" s="27">
        <f t="shared" si="91"/>
        <v>290</v>
      </c>
      <c r="O520" s="27">
        <f t="shared" si="92"/>
        <v>72.5</v>
      </c>
      <c r="P520" s="29">
        <v>66</v>
      </c>
      <c r="Q520" s="29">
        <v>49</v>
      </c>
      <c r="R520" s="29">
        <v>39</v>
      </c>
      <c r="S520" s="29">
        <v>53</v>
      </c>
      <c r="T520" s="27">
        <f t="shared" si="93"/>
        <v>207</v>
      </c>
      <c r="U520" s="27">
        <f t="shared" si="94"/>
        <v>51.75</v>
      </c>
      <c r="V520" s="29">
        <v>89</v>
      </c>
      <c r="W520" s="29">
        <v>66</v>
      </c>
      <c r="X520" s="29">
        <v>51</v>
      </c>
      <c r="Y520" s="29">
        <v>48</v>
      </c>
      <c r="Z520" s="27">
        <f t="shared" si="95"/>
        <v>254</v>
      </c>
      <c r="AA520" s="27">
        <f t="shared" si="96"/>
        <v>63.5</v>
      </c>
      <c r="AB520" s="29">
        <v>54</v>
      </c>
      <c r="AC520" s="29">
        <v>59</v>
      </c>
      <c r="AD520" s="29">
        <v>88</v>
      </c>
      <c r="AE520" s="29">
        <v>84</v>
      </c>
      <c r="AF520" s="27">
        <f t="shared" si="97"/>
        <v>285</v>
      </c>
      <c r="AG520" s="39">
        <f t="shared" si="98"/>
        <v>71.25</v>
      </c>
      <c r="AH520" s="32"/>
      <c r="AI520" s="52">
        <f t="shared" si="88"/>
        <v>59.05</v>
      </c>
      <c r="AJ520" s="28">
        <f>ROWS($C$4:C520)</f>
        <v>517</v>
      </c>
      <c r="AK520" s="28" t="str">
        <f>IF($AJ$1=Table5[[#This Row],[Column3]],AJ520,"")</f>
        <v/>
      </c>
      <c r="AL520" s="28" t="str">
        <f>IFERROR(SMALL($AK$2:$AK$903,ROWS($AK$4:AK520)),"")</f>
        <v/>
      </c>
    </row>
    <row r="521" spans="1:38" s="28" customFormat="1" ht="14.25">
      <c r="A521" s="36">
        <v>11107560</v>
      </c>
      <c r="B521" s="30" t="s">
        <v>1043</v>
      </c>
      <c r="C521" s="31">
        <v>6</v>
      </c>
      <c r="D521" s="29">
        <v>44</v>
      </c>
      <c r="E521" s="29">
        <v>85</v>
      </c>
      <c r="F521" s="29">
        <v>37</v>
      </c>
      <c r="G521" s="29">
        <v>51</v>
      </c>
      <c r="H521" s="27">
        <f t="shared" si="89"/>
        <v>217</v>
      </c>
      <c r="I521" s="52">
        <f t="shared" si="90"/>
        <v>54.25</v>
      </c>
      <c r="J521" s="29">
        <v>51</v>
      </c>
      <c r="K521" s="29">
        <v>94</v>
      </c>
      <c r="L521" s="29">
        <v>36</v>
      </c>
      <c r="M521" s="29">
        <v>55</v>
      </c>
      <c r="N521" s="27">
        <f t="shared" si="91"/>
        <v>236</v>
      </c>
      <c r="O521" s="27">
        <f t="shared" si="92"/>
        <v>59</v>
      </c>
      <c r="P521" s="29">
        <v>69</v>
      </c>
      <c r="Q521" s="29">
        <v>44</v>
      </c>
      <c r="R521" s="29">
        <v>37</v>
      </c>
      <c r="S521" s="29">
        <v>60</v>
      </c>
      <c r="T521" s="27">
        <f t="shared" si="93"/>
        <v>210</v>
      </c>
      <c r="U521" s="27">
        <f t="shared" si="94"/>
        <v>52.5</v>
      </c>
      <c r="V521" s="29">
        <v>79</v>
      </c>
      <c r="W521" s="29">
        <v>62</v>
      </c>
      <c r="X521" s="29">
        <v>83</v>
      </c>
      <c r="Y521" s="29">
        <v>90</v>
      </c>
      <c r="Z521" s="27">
        <f t="shared" si="95"/>
        <v>314</v>
      </c>
      <c r="AA521" s="27">
        <f t="shared" si="96"/>
        <v>78.5</v>
      </c>
      <c r="AB521" s="29">
        <v>45</v>
      </c>
      <c r="AC521" s="29">
        <v>61</v>
      </c>
      <c r="AD521" s="29">
        <v>54</v>
      </c>
      <c r="AE521" s="29">
        <v>44</v>
      </c>
      <c r="AF521" s="27">
        <f t="shared" si="97"/>
        <v>204</v>
      </c>
      <c r="AG521" s="39">
        <f t="shared" si="98"/>
        <v>51</v>
      </c>
      <c r="AH521" s="32"/>
      <c r="AI521" s="52">
        <f t="shared" si="88"/>
        <v>68.599999999999994</v>
      </c>
      <c r="AJ521" s="28">
        <f>ROWS($C$4:C521)</f>
        <v>518</v>
      </c>
      <c r="AK521" s="28" t="str">
        <f>IF($AJ$1=Table5[[#This Row],[Column3]],AJ521,"")</f>
        <v/>
      </c>
      <c r="AL521" s="28" t="str">
        <f>IFERROR(SMALL($AK$2:$AK$903,ROWS($AK$4:AK521)),"")</f>
        <v/>
      </c>
    </row>
    <row r="522" spans="1:38" s="28" customFormat="1" ht="14.25">
      <c r="A522" s="36">
        <v>11107902</v>
      </c>
      <c r="B522" s="30" t="s">
        <v>1045</v>
      </c>
      <c r="C522" s="31">
        <v>6</v>
      </c>
      <c r="D522" s="29">
        <v>64</v>
      </c>
      <c r="E522" s="29">
        <v>49</v>
      </c>
      <c r="F522" s="29">
        <v>89</v>
      </c>
      <c r="G522" s="29">
        <v>75</v>
      </c>
      <c r="H522" s="27">
        <f t="shared" si="89"/>
        <v>277</v>
      </c>
      <c r="I522" s="52">
        <f t="shared" si="90"/>
        <v>69.25</v>
      </c>
      <c r="J522" s="29">
        <v>62</v>
      </c>
      <c r="K522" s="29">
        <v>44</v>
      </c>
      <c r="L522" s="29">
        <v>46</v>
      </c>
      <c r="M522" s="29">
        <v>98</v>
      </c>
      <c r="N522" s="27">
        <f t="shared" si="91"/>
        <v>250</v>
      </c>
      <c r="O522" s="27">
        <f t="shared" si="92"/>
        <v>62.5</v>
      </c>
      <c r="P522" s="29">
        <v>56</v>
      </c>
      <c r="Q522" s="29">
        <v>41</v>
      </c>
      <c r="R522" s="29">
        <v>84</v>
      </c>
      <c r="S522" s="29">
        <v>91</v>
      </c>
      <c r="T522" s="27">
        <f t="shared" si="93"/>
        <v>272</v>
      </c>
      <c r="U522" s="27">
        <f t="shared" si="94"/>
        <v>68</v>
      </c>
      <c r="V522" s="29">
        <v>77</v>
      </c>
      <c r="W522" s="29">
        <v>83</v>
      </c>
      <c r="X522" s="29">
        <v>58</v>
      </c>
      <c r="Y522" s="29">
        <v>85</v>
      </c>
      <c r="Z522" s="27">
        <f t="shared" si="95"/>
        <v>303</v>
      </c>
      <c r="AA522" s="27">
        <f t="shared" si="96"/>
        <v>75.75</v>
      </c>
      <c r="AB522" s="29">
        <v>62</v>
      </c>
      <c r="AC522" s="29">
        <v>85</v>
      </c>
      <c r="AD522" s="29">
        <v>56</v>
      </c>
      <c r="AE522" s="29">
        <v>67</v>
      </c>
      <c r="AF522" s="27">
        <f t="shared" si="97"/>
        <v>270</v>
      </c>
      <c r="AG522" s="39">
        <f t="shared" si="98"/>
        <v>67.5</v>
      </c>
      <c r="AH522" s="32"/>
      <c r="AI522" s="52">
        <f t="shared" si="88"/>
        <v>64.3</v>
      </c>
      <c r="AJ522" s="28">
        <f>ROWS($C$4:C522)</f>
        <v>519</v>
      </c>
      <c r="AK522" s="28" t="str">
        <f>IF($AJ$1=Table5[[#This Row],[Column3]],AJ522,"")</f>
        <v/>
      </c>
      <c r="AL522" s="28" t="str">
        <f>IFERROR(SMALL($AK$2:$AK$903,ROWS($AK$4:AK522)),"")</f>
        <v/>
      </c>
    </row>
    <row r="523" spans="1:38" s="28" customFormat="1" ht="14.25">
      <c r="A523" s="36">
        <v>11102905</v>
      </c>
      <c r="B523" s="30" t="s">
        <v>1047</v>
      </c>
      <c r="C523" s="31">
        <v>6</v>
      </c>
      <c r="D523" s="29">
        <v>90</v>
      </c>
      <c r="E523" s="29">
        <v>65</v>
      </c>
      <c r="F523" s="29">
        <v>41</v>
      </c>
      <c r="G523" s="29">
        <v>36</v>
      </c>
      <c r="H523" s="27">
        <f t="shared" si="89"/>
        <v>232</v>
      </c>
      <c r="I523" s="52">
        <f t="shared" si="90"/>
        <v>58</v>
      </c>
      <c r="J523" s="29">
        <v>38</v>
      </c>
      <c r="K523" s="29">
        <v>62</v>
      </c>
      <c r="L523" s="29">
        <v>97</v>
      </c>
      <c r="M523" s="29">
        <v>54</v>
      </c>
      <c r="N523" s="27">
        <f t="shared" si="91"/>
        <v>251</v>
      </c>
      <c r="O523" s="27">
        <f t="shared" si="92"/>
        <v>62.75</v>
      </c>
      <c r="P523" s="29">
        <v>47</v>
      </c>
      <c r="Q523" s="29">
        <v>76</v>
      </c>
      <c r="R523" s="29">
        <v>42</v>
      </c>
      <c r="S523" s="29">
        <v>66</v>
      </c>
      <c r="T523" s="27">
        <f t="shared" si="93"/>
        <v>231</v>
      </c>
      <c r="U523" s="27">
        <f t="shared" si="94"/>
        <v>57.75</v>
      </c>
      <c r="V523" s="29">
        <v>46</v>
      </c>
      <c r="W523" s="29">
        <v>75</v>
      </c>
      <c r="X523" s="29">
        <v>60</v>
      </c>
      <c r="Y523" s="29">
        <v>69</v>
      </c>
      <c r="Z523" s="27">
        <f t="shared" si="95"/>
        <v>250</v>
      </c>
      <c r="AA523" s="27">
        <f t="shared" si="96"/>
        <v>62.5</v>
      </c>
      <c r="AB523" s="29">
        <v>70</v>
      </c>
      <c r="AC523" s="29">
        <v>91</v>
      </c>
      <c r="AD523" s="29">
        <v>87</v>
      </c>
      <c r="AE523" s="29">
        <v>74</v>
      </c>
      <c r="AF523" s="27">
        <f t="shared" si="97"/>
        <v>322</v>
      </c>
      <c r="AG523" s="39">
        <f t="shared" si="98"/>
        <v>80.5</v>
      </c>
      <c r="AH523" s="32"/>
      <c r="AI523" s="52">
        <f t="shared" si="88"/>
        <v>63</v>
      </c>
      <c r="AJ523" s="28">
        <f>ROWS($C$4:C523)</f>
        <v>520</v>
      </c>
      <c r="AK523" s="28" t="str">
        <f>IF($AJ$1=Table5[[#This Row],[Column3]],AJ523,"")</f>
        <v/>
      </c>
      <c r="AL523" s="28" t="str">
        <f>IFERROR(SMALL($AK$2:$AK$903,ROWS($AK$4:AK523)),"")</f>
        <v/>
      </c>
    </row>
    <row r="524" spans="1:38" s="28" customFormat="1" ht="14.25">
      <c r="A524" s="36">
        <v>11103305</v>
      </c>
      <c r="B524" s="30" t="s">
        <v>1049</v>
      </c>
      <c r="C524" s="31">
        <v>6</v>
      </c>
      <c r="D524" s="29">
        <v>76</v>
      </c>
      <c r="E524" s="29">
        <v>94</v>
      </c>
      <c r="F524" s="29">
        <v>40</v>
      </c>
      <c r="G524" s="29">
        <v>60</v>
      </c>
      <c r="H524" s="27">
        <f t="shared" si="89"/>
        <v>270</v>
      </c>
      <c r="I524" s="52">
        <f t="shared" si="90"/>
        <v>67.5</v>
      </c>
      <c r="J524" s="29">
        <v>69</v>
      </c>
      <c r="K524" s="29">
        <v>40</v>
      </c>
      <c r="L524" s="29">
        <v>65</v>
      </c>
      <c r="M524" s="29">
        <v>55</v>
      </c>
      <c r="N524" s="27">
        <f t="shared" si="91"/>
        <v>229</v>
      </c>
      <c r="O524" s="27">
        <f t="shared" si="92"/>
        <v>57.25</v>
      </c>
      <c r="P524" s="29">
        <v>85</v>
      </c>
      <c r="Q524" s="29">
        <v>54</v>
      </c>
      <c r="R524" s="29">
        <v>55</v>
      </c>
      <c r="S524" s="29">
        <v>93</v>
      </c>
      <c r="T524" s="27">
        <f t="shared" si="93"/>
        <v>287</v>
      </c>
      <c r="U524" s="27">
        <f t="shared" si="94"/>
        <v>71.75</v>
      </c>
      <c r="V524" s="29">
        <v>44</v>
      </c>
      <c r="W524" s="29">
        <v>38</v>
      </c>
      <c r="X524" s="29">
        <v>95</v>
      </c>
      <c r="Y524" s="29">
        <v>73</v>
      </c>
      <c r="Z524" s="27">
        <f t="shared" si="95"/>
        <v>250</v>
      </c>
      <c r="AA524" s="27">
        <f t="shared" si="96"/>
        <v>62.5</v>
      </c>
      <c r="AB524" s="29">
        <v>88</v>
      </c>
      <c r="AC524" s="29">
        <v>55</v>
      </c>
      <c r="AD524" s="29">
        <v>42</v>
      </c>
      <c r="AE524" s="29">
        <v>39</v>
      </c>
      <c r="AF524" s="27">
        <f t="shared" si="97"/>
        <v>224</v>
      </c>
      <c r="AG524" s="39">
        <f t="shared" si="98"/>
        <v>56</v>
      </c>
      <c r="AH524" s="32"/>
      <c r="AI524" s="52">
        <f t="shared" si="88"/>
        <v>76.25</v>
      </c>
      <c r="AJ524" s="28">
        <f>ROWS($C$4:C524)</f>
        <v>521</v>
      </c>
      <c r="AK524" s="28" t="str">
        <f>IF($AJ$1=Table5[[#This Row],[Column3]],AJ524,"")</f>
        <v/>
      </c>
      <c r="AL524" s="28" t="str">
        <f>IFERROR(SMALL($AK$2:$AK$903,ROWS($AK$4:AK524)),"")</f>
        <v/>
      </c>
    </row>
    <row r="525" spans="1:38" s="28" customFormat="1" ht="14.25">
      <c r="A525" s="36">
        <v>11107850</v>
      </c>
      <c r="B525" s="30" t="s">
        <v>1051</v>
      </c>
      <c r="C525" s="31">
        <v>6</v>
      </c>
      <c r="D525" s="29">
        <v>75</v>
      </c>
      <c r="E525" s="29">
        <v>62</v>
      </c>
      <c r="F525" s="29">
        <v>52</v>
      </c>
      <c r="G525" s="29">
        <v>95</v>
      </c>
      <c r="H525" s="27">
        <f t="shared" si="89"/>
        <v>284</v>
      </c>
      <c r="I525" s="52">
        <f t="shared" si="90"/>
        <v>71</v>
      </c>
      <c r="J525" s="29">
        <v>90</v>
      </c>
      <c r="K525" s="29">
        <v>86</v>
      </c>
      <c r="L525" s="29">
        <v>73</v>
      </c>
      <c r="M525" s="29">
        <v>93</v>
      </c>
      <c r="N525" s="27">
        <f t="shared" si="91"/>
        <v>342</v>
      </c>
      <c r="O525" s="27">
        <f t="shared" si="92"/>
        <v>85.5</v>
      </c>
      <c r="P525" s="29">
        <v>92</v>
      </c>
      <c r="Q525" s="29">
        <v>35</v>
      </c>
      <c r="R525" s="29">
        <v>61</v>
      </c>
      <c r="S525" s="29">
        <v>66</v>
      </c>
      <c r="T525" s="27">
        <f t="shared" si="93"/>
        <v>254</v>
      </c>
      <c r="U525" s="27">
        <f t="shared" si="94"/>
        <v>63.5</v>
      </c>
      <c r="V525" s="29">
        <v>90</v>
      </c>
      <c r="W525" s="29">
        <v>78</v>
      </c>
      <c r="X525" s="29">
        <v>58</v>
      </c>
      <c r="Y525" s="29">
        <v>47</v>
      </c>
      <c r="Z525" s="27">
        <f t="shared" si="95"/>
        <v>273</v>
      </c>
      <c r="AA525" s="27">
        <f t="shared" si="96"/>
        <v>68.25</v>
      </c>
      <c r="AB525" s="29">
        <v>97</v>
      </c>
      <c r="AC525" s="29">
        <v>83</v>
      </c>
      <c r="AD525" s="29">
        <v>99</v>
      </c>
      <c r="AE525" s="29">
        <v>93</v>
      </c>
      <c r="AF525" s="27">
        <f t="shared" si="97"/>
        <v>372</v>
      </c>
      <c r="AG525" s="39">
        <f t="shared" si="98"/>
        <v>93</v>
      </c>
      <c r="AH525" s="32"/>
      <c r="AI525" s="52">
        <f t="shared" si="88"/>
        <v>72.8</v>
      </c>
      <c r="AJ525" s="28">
        <f>ROWS($C$4:C525)</f>
        <v>522</v>
      </c>
      <c r="AK525" s="28" t="str">
        <f>IF($AJ$1=Table5[[#This Row],[Column3]],AJ525,"")</f>
        <v/>
      </c>
      <c r="AL525" s="28" t="str">
        <f>IFERROR(SMALL($AK$2:$AK$903,ROWS($AK$4:AK525)),"")</f>
        <v/>
      </c>
    </row>
    <row r="526" spans="1:38" s="28" customFormat="1" ht="14.25">
      <c r="A526" s="36">
        <v>11101146</v>
      </c>
      <c r="B526" s="30" t="s">
        <v>1053</v>
      </c>
      <c r="C526" s="31">
        <v>6</v>
      </c>
      <c r="D526" s="29">
        <v>82</v>
      </c>
      <c r="E526" s="29">
        <v>89</v>
      </c>
      <c r="F526" s="29">
        <v>95</v>
      </c>
      <c r="G526" s="29">
        <v>99</v>
      </c>
      <c r="H526" s="27">
        <f t="shared" si="89"/>
        <v>365</v>
      </c>
      <c r="I526" s="52">
        <f t="shared" si="90"/>
        <v>91.25</v>
      </c>
      <c r="J526" s="29">
        <v>71</v>
      </c>
      <c r="K526" s="29">
        <v>74</v>
      </c>
      <c r="L526" s="29">
        <v>50</v>
      </c>
      <c r="M526" s="29">
        <v>46</v>
      </c>
      <c r="N526" s="27">
        <f t="shared" si="91"/>
        <v>241</v>
      </c>
      <c r="O526" s="27">
        <f t="shared" si="92"/>
        <v>60.25</v>
      </c>
      <c r="P526" s="29">
        <v>58</v>
      </c>
      <c r="Q526" s="29">
        <v>52</v>
      </c>
      <c r="R526" s="29">
        <v>97</v>
      </c>
      <c r="S526" s="29">
        <v>63</v>
      </c>
      <c r="T526" s="27">
        <f t="shared" si="93"/>
        <v>270</v>
      </c>
      <c r="U526" s="27">
        <f t="shared" si="94"/>
        <v>67.5</v>
      </c>
      <c r="V526" s="29">
        <v>96</v>
      </c>
      <c r="W526" s="29">
        <v>95</v>
      </c>
      <c r="X526" s="29">
        <v>78</v>
      </c>
      <c r="Y526" s="29">
        <v>77</v>
      </c>
      <c r="Z526" s="27">
        <f t="shared" si="95"/>
        <v>346</v>
      </c>
      <c r="AA526" s="27">
        <f t="shared" si="96"/>
        <v>86.5</v>
      </c>
      <c r="AB526" s="29">
        <v>59</v>
      </c>
      <c r="AC526" s="29">
        <v>87</v>
      </c>
      <c r="AD526" s="29">
        <v>48</v>
      </c>
      <c r="AE526" s="29">
        <v>40</v>
      </c>
      <c r="AF526" s="27">
        <f t="shared" si="97"/>
        <v>234</v>
      </c>
      <c r="AG526" s="39">
        <f t="shared" si="98"/>
        <v>58.5</v>
      </c>
      <c r="AH526" s="32"/>
      <c r="AI526" s="52">
        <f t="shared" si="88"/>
        <v>66.900000000000006</v>
      </c>
      <c r="AJ526" s="28">
        <f>ROWS($C$4:C526)</f>
        <v>523</v>
      </c>
      <c r="AK526" s="28" t="str">
        <f>IF($AJ$1=Table5[[#This Row],[Column3]],AJ526,"")</f>
        <v/>
      </c>
      <c r="AL526" s="28" t="str">
        <f>IFERROR(SMALL($AK$2:$AK$903,ROWS($AK$4:AK526)),"")</f>
        <v/>
      </c>
    </row>
    <row r="527" spans="1:38" s="28" customFormat="1" ht="14.25">
      <c r="A527" s="36">
        <v>11105053</v>
      </c>
      <c r="B527" s="30" t="s">
        <v>1055</v>
      </c>
      <c r="C527" s="31">
        <v>6</v>
      </c>
      <c r="D527" s="29">
        <v>94</v>
      </c>
      <c r="E527" s="29">
        <v>57</v>
      </c>
      <c r="F527" s="29">
        <v>42</v>
      </c>
      <c r="G527" s="29">
        <v>93</v>
      </c>
      <c r="H527" s="27">
        <f t="shared" si="89"/>
        <v>286</v>
      </c>
      <c r="I527" s="52">
        <f t="shared" si="90"/>
        <v>71.5</v>
      </c>
      <c r="J527" s="29">
        <v>68</v>
      </c>
      <c r="K527" s="29">
        <v>44</v>
      </c>
      <c r="L527" s="29">
        <v>58</v>
      </c>
      <c r="M527" s="29">
        <v>82</v>
      </c>
      <c r="N527" s="27">
        <f t="shared" si="91"/>
        <v>252</v>
      </c>
      <c r="O527" s="27">
        <f t="shared" si="92"/>
        <v>63</v>
      </c>
      <c r="P527" s="29">
        <v>42</v>
      </c>
      <c r="Q527" s="29">
        <v>97</v>
      </c>
      <c r="R527" s="29">
        <v>42</v>
      </c>
      <c r="S527" s="29">
        <v>74</v>
      </c>
      <c r="T527" s="27">
        <f t="shared" si="93"/>
        <v>255</v>
      </c>
      <c r="U527" s="27">
        <f t="shared" si="94"/>
        <v>63.75</v>
      </c>
      <c r="V527" s="29">
        <v>50</v>
      </c>
      <c r="W527" s="29">
        <v>76</v>
      </c>
      <c r="X527" s="29">
        <v>97</v>
      </c>
      <c r="Y527" s="29">
        <v>79</v>
      </c>
      <c r="Z527" s="27">
        <f t="shared" si="95"/>
        <v>302</v>
      </c>
      <c r="AA527" s="27">
        <f t="shared" si="96"/>
        <v>75.5</v>
      </c>
      <c r="AB527" s="29">
        <v>69</v>
      </c>
      <c r="AC527" s="29">
        <v>45</v>
      </c>
      <c r="AD527" s="29">
        <v>92</v>
      </c>
      <c r="AE527" s="29">
        <v>37</v>
      </c>
      <c r="AF527" s="27">
        <f t="shared" si="97"/>
        <v>243</v>
      </c>
      <c r="AG527" s="39">
        <f t="shared" si="98"/>
        <v>60.75</v>
      </c>
      <c r="AH527" s="32"/>
      <c r="AI527" s="52">
        <f t="shared" si="88"/>
        <v>61.75</v>
      </c>
      <c r="AJ527" s="28">
        <f>ROWS($C$4:C527)</f>
        <v>524</v>
      </c>
      <c r="AK527" s="28" t="str">
        <f>IF($AJ$1=Table5[[#This Row],[Column3]],AJ527,"")</f>
        <v/>
      </c>
      <c r="AL527" s="28" t="str">
        <f>IFERROR(SMALL($AK$2:$AK$903,ROWS($AK$4:AK527)),"")</f>
        <v/>
      </c>
    </row>
    <row r="528" spans="1:38" s="28" customFormat="1" ht="14.25">
      <c r="A528" s="36">
        <v>11106513</v>
      </c>
      <c r="B528" s="30" t="s">
        <v>1057</v>
      </c>
      <c r="C528" s="31">
        <v>6</v>
      </c>
      <c r="D528" s="29">
        <v>95</v>
      </c>
      <c r="E528" s="29">
        <v>71</v>
      </c>
      <c r="F528" s="29">
        <v>56</v>
      </c>
      <c r="G528" s="29">
        <v>50</v>
      </c>
      <c r="H528" s="27">
        <f t="shared" si="89"/>
        <v>272</v>
      </c>
      <c r="I528" s="52">
        <f t="shared" si="90"/>
        <v>68</v>
      </c>
      <c r="J528" s="29">
        <v>63</v>
      </c>
      <c r="K528" s="29">
        <v>37</v>
      </c>
      <c r="L528" s="29">
        <v>59</v>
      </c>
      <c r="M528" s="29">
        <v>36</v>
      </c>
      <c r="N528" s="27">
        <f t="shared" si="91"/>
        <v>195</v>
      </c>
      <c r="O528" s="27">
        <f t="shared" si="92"/>
        <v>48.75</v>
      </c>
      <c r="P528" s="29">
        <v>52</v>
      </c>
      <c r="Q528" s="29">
        <v>96</v>
      </c>
      <c r="R528" s="29">
        <v>79</v>
      </c>
      <c r="S528" s="29">
        <v>60</v>
      </c>
      <c r="T528" s="27">
        <f t="shared" si="93"/>
        <v>287</v>
      </c>
      <c r="U528" s="27">
        <f t="shared" si="94"/>
        <v>71.75</v>
      </c>
      <c r="V528" s="29">
        <v>98</v>
      </c>
      <c r="W528" s="29">
        <v>35</v>
      </c>
      <c r="X528" s="29">
        <v>37</v>
      </c>
      <c r="Y528" s="29">
        <v>88</v>
      </c>
      <c r="Z528" s="27">
        <f t="shared" si="95"/>
        <v>258</v>
      </c>
      <c r="AA528" s="27">
        <f t="shared" si="96"/>
        <v>64.5</v>
      </c>
      <c r="AB528" s="29">
        <v>40</v>
      </c>
      <c r="AC528" s="29">
        <v>66</v>
      </c>
      <c r="AD528" s="29">
        <v>51</v>
      </c>
      <c r="AE528" s="29">
        <v>66</v>
      </c>
      <c r="AF528" s="27">
        <f t="shared" si="97"/>
        <v>223</v>
      </c>
      <c r="AG528" s="39">
        <f t="shared" si="98"/>
        <v>55.75</v>
      </c>
      <c r="AH528" s="32"/>
      <c r="AI528" s="52">
        <f t="shared" si="88"/>
        <v>63.35</v>
      </c>
      <c r="AJ528" s="28">
        <f>ROWS($C$4:C528)</f>
        <v>525</v>
      </c>
      <c r="AK528" s="28" t="str">
        <f>IF($AJ$1=Table5[[#This Row],[Column3]],AJ528,"")</f>
        <v/>
      </c>
      <c r="AL528" s="28" t="str">
        <f>IFERROR(SMALL($AK$2:$AK$903,ROWS($AK$4:AK528)),"")</f>
        <v/>
      </c>
    </row>
    <row r="529" spans="1:38" s="28" customFormat="1" ht="14.25">
      <c r="A529" s="36">
        <v>11100198</v>
      </c>
      <c r="B529" s="30" t="s">
        <v>1059</v>
      </c>
      <c r="C529" s="31">
        <v>6</v>
      </c>
      <c r="D529" s="29">
        <v>69</v>
      </c>
      <c r="E529" s="29">
        <v>63</v>
      </c>
      <c r="F529" s="29">
        <v>56</v>
      </c>
      <c r="G529" s="29">
        <v>56</v>
      </c>
      <c r="H529" s="27">
        <f t="shared" si="89"/>
        <v>244</v>
      </c>
      <c r="I529" s="52">
        <f t="shared" si="90"/>
        <v>61</v>
      </c>
      <c r="J529" s="29">
        <v>63</v>
      </c>
      <c r="K529" s="29">
        <v>69</v>
      </c>
      <c r="L529" s="29">
        <v>63</v>
      </c>
      <c r="M529" s="29">
        <v>55</v>
      </c>
      <c r="N529" s="27">
        <f t="shared" si="91"/>
        <v>250</v>
      </c>
      <c r="O529" s="27">
        <f t="shared" si="92"/>
        <v>62.5</v>
      </c>
      <c r="P529" s="29">
        <v>63</v>
      </c>
      <c r="Q529" s="29">
        <v>78</v>
      </c>
      <c r="R529" s="29">
        <v>71</v>
      </c>
      <c r="S529" s="29">
        <v>96</v>
      </c>
      <c r="T529" s="27">
        <f t="shared" si="93"/>
        <v>308</v>
      </c>
      <c r="U529" s="27">
        <f t="shared" si="94"/>
        <v>77</v>
      </c>
      <c r="V529" s="29">
        <v>44</v>
      </c>
      <c r="W529" s="29">
        <v>77</v>
      </c>
      <c r="X529" s="29">
        <v>42</v>
      </c>
      <c r="Y529" s="29">
        <v>42</v>
      </c>
      <c r="Z529" s="27">
        <f t="shared" si="95"/>
        <v>205</v>
      </c>
      <c r="AA529" s="27">
        <f t="shared" si="96"/>
        <v>51.25</v>
      </c>
      <c r="AB529" s="29">
        <v>50</v>
      </c>
      <c r="AC529" s="29">
        <v>64</v>
      </c>
      <c r="AD529" s="29">
        <v>58</v>
      </c>
      <c r="AE529" s="29">
        <v>88</v>
      </c>
      <c r="AF529" s="27">
        <f t="shared" si="97"/>
        <v>260</v>
      </c>
      <c r="AG529" s="39">
        <f t="shared" si="98"/>
        <v>65</v>
      </c>
      <c r="AH529" s="32"/>
      <c r="AI529" s="52">
        <f t="shared" si="88"/>
        <v>69.25</v>
      </c>
      <c r="AJ529" s="28">
        <f>ROWS($C$4:C529)</f>
        <v>526</v>
      </c>
      <c r="AK529" s="28" t="str">
        <f>IF($AJ$1=Table5[[#This Row],[Column3]],AJ529,"")</f>
        <v/>
      </c>
      <c r="AL529" s="28" t="str">
        <f>IFERROR(SMALL($AK$2:$AK$903,ROWS($AK$4:AK529)),"")</f>
        <v/>
      </c>
    </row>
    <row r="530" spans="1:38" s="28" customFormat="1" ht="14.25">
      <c r="A530" s="36">
        <v>11107538</v>
      </c>
      <c r="B530" s="30" t="s">
        <v>1061</v>
      </c>
      <c r="C530" s="31">
        <v>6</v>
      </c>
      <c r="D530" s="29">
        <v>95</v>
      </c>
      <c r="E530" s="29">
        <v>97</v>
      </c>
      <c r="F530" s="29">
        <v>98</v>
      </c>
      <c r="G530" s="29">
        <v>90</v>
      </c>
      <c r="H530" s="27">
        <f t="shared" si="89"/>
        <v>380</v>
      </c>
      <c r="I530" s="52">
        <f t="shared" si="90"/>
        <v>95</v>
      </c>
      <c r="J530" s="29">
        <v>36</v>
      </c>
      <c r="K530" s="29">
        <v>88</v>
      </c>
      <c r="L530" s="29">
        <v>77</v>
      </c>
      <c r="M530" s="29">
        <v>51</v>
      </c>
      <c r="N530" s="27">
        <f t="shared" si="91"/>
        <v>252</v>
      </c>
      <c r="O530" s="27">
        <f t="shared" si="92"/>
        <v>63</v>
      </c>
      <c r="P530" s="29">
        <v>37</v>
      </c>
      <c r="Q530" s="29">
        <v>65</v>
      </c>
      <c r="R530" s="29">
        <v>42</v>
      </c>
      <c r="S530" s="29">
        <v>76</v>
      </c>
      <c r="T530" s="27">
        <f t="shared" si="93"/>
        <v>220</v>
      </c>
      <c r="U530" s="27">
        <f t="shared" si="94"/>
        <v>55</v>
      </c>
      <c r="V530" s="29">
        <v>93</v>
      </c>
      <c r="W530" s="29">
        <v>70</v>
      </c>
      <c r="X530" s="29">
        <v>53</v>
      </c>
      <c r="Y530" s="29">
        <v>82</v>
      </c>
      <c r="Z530" s="27">
        <f t="shared" si="95"/>
        <v>298</v>
      </c>
      <c r="AA530" s="27">
        <f t="shared" si="96"/>
        <v>74.5</v>
      </c>
      <c r="AB530" s="29">
        <v>50</v>
      </c>
      <c r="AC530" s="29">
        <v>99</v>
      </c>
      <c r="AD530" s="29">
        <v>49</v>
      </c>
      <c r="AE530" s="29">
        <v>37</v>
      </c>
      <c r="AF530" s="27">
        <f t="shared" si="97"/>
        <v>235</v>
      </c>
      <c r="AG530" s="39">
        <f t="shared" si="98"/>
        <v>58.75</v>
      </c>
      <c r="AH530" s="32"/>
      <c r="AI530" s="52">
        <f t="shared" si="88"/>
        <v>71.650000000000006</v>
      </c>
      <c r="AJ530" s="28">
        <f>ROWS($C$4:C530)</f>
        <v>527</v>
      </c>
      <c r="AK530" s="28" t="str">
        <f>IF($AJ$1=Table5[[#This Row],[Column3]],AJ530,"")</f>
        <v/>
      </c>
      <c r="AL530" s="28" t="str">
        <f>IFERROR(SMALL($AK$2:$AK$903,ROWS($AK$4:AK530)),"")</f>
        <v/>
      </c>
    </row>
    <row r="531" spans="1:38" s="28" customFormat="1" ht="14.25">
      <c r="A531" s="36">
        <v>11104377</v>
      </c>
      <c r="B531" s="30" t="s">
        <v>1063</v>
      </c>
      <c r="C531" s="31">
        <v>6</v>
      </c>
      <c r="D531" s="29">
        <v>93</v>
      </c>
      <c r="E531" s="29">
        <v>38</v>
      </c>
      <c r="F531" s="29">
        <v>66</v>
      </c>
      <c r="G531" s="29">
        <v>87</v>
      </c>
      <c r="H531" s="27">
        <f t="shared" si="89"/>
        <v>284</v>
      </c>
      <c r="I531" s="52">
        <f t="shared" si="90"/>
        <v>71</v>
      </c>
      <c r="J531" s="29">
        <v>90</v>
      </c>
      <c r="K531" s="29">
        <v>57</v>
      </c>
      <c r="L531" s="29">
        <v>84</v>
      </c>
      <c r="M531" s="29">
        <v>79</v>
      </c>
      <c r="N531" s="27">
        <f t="shared" si="91"/>
        <v>310</v>
      </c>
      <c r="O531" s="27">
        <f t="shared" si="92"/>
        <v>77.5</v>
      </c>
      <c r="P531" s="29">
        <v>79</v>
      </c>
      <c r="Q531" s="29">
        <v>82</v>
      </c>
      <c r="R531" s="29">
        <v>75</v>
      </c>
      <c r="S531" s="29">
        <v>63</v>
      </c>
      <c r="T531" s="27">
        <f t="shared" si="93"/>
        <v>299</v>
      </c>
      <c r="U531" s="27">
        <f t="shared" si="94"/>
        <v>74.75</v>
      </c>
      <c r="V531" s="29">
        <v>87</v>
      </c>
      <c r="W531" s="29">
        <v>56</v>
      </c>
      <c r="X531" s="29">
        <v>42</v>
      </c>
      <c r="Y531" s="29">
        <v>80</v>
      </c>
      <c r="Z531" s="27">
        <f t="shared" si="95"/>
        <v>265</v>
      </c>
      <c r="AA531" s="27">
        <f t="shared" si="96"/>
        <v>66.25</v>
      </c>
      <c r="AB531" s="29">
        <v>71</v>
      </c>
      <c r="AC531" s="29">
        <v>74</v>
      </c>
      <c r="AD531" s="29">
        <v>92</v>
      </c>
      <c r="AE531" s="29">
        <v>38</v>
      </c>
      <c r="AF531" s="27">
        <f t="shared" si="97"/>
        <v>275</v>
      </c>
      <c r="AG531" s="39">
        <f t="shared" si="98"/>
        <v>68.75</v>
      </c>
      <c r="AH531" s="32"/>
      <c r="AI531" s="52">
        <f t="shared" si="88"/>
        <v>63.2</v>
      </c>
      <c r="AJ531" s="28">
        <f>ROWS($C$4:C531)</f>
        <v>528</v>
      </c>
      <c r="AK531" s="28" t="str">
        <f>IF($AJ$1=Table5[[#This Row],[Column3]],AJ531,"")</f>
        <v/>
      </c>
      <c r="AL531" s="28" t="str">
        <f>IFERROR(SMALL($AK$2:$AK$903,ROWS($AK$4:AK531)),"")</f>
        <v/>
      </c>
    </row>
    <row r="532" spans="1:38" s="28" customFormat="1" ht="14.25">
      <c r="A532" s="36">
        <v>11106160</v>
      </c>
      <c r="B532" s="30" t="s">
        <v>1065</v>
      </c>
      <c r="C532" s="31">
        <v>6</v>
      </c>
      <c r="D532" s="29">
        <v>56</v>
      </c>
      <c r="E532" s="29">
        <v>50</v>
      </c>
      <c r="F532" s="29">
        <v>52</v>
      </c>
      <c r="G532" s="29">
        <v>89</v>
      </c>
      <c r="H532" s="27">
        <f t="shared" si="89"/>
        <v>247</v>
      </c>
      <c r="I532" s="52">
        <f t="shared" si="90"/>
        <v>61.75</v>
      </c>
      <c r="J532" s="29">
        <v>77</v>
      </c>
      <c r="K532" s="29">
        <v>35</v>
      </c>
      <c r="L532" s="29">
        <v>48</v>
      </c>
      <c r="M532" s="29">
        <v>56</v>
      </c>
      <c r="N532" s="27">
        <f t="shared" si="91"/>
        <v>216</v>
      </c>
      <c r="O532" s="27">
        <f t="shared" si="92"/>
        <v>54</v>
      </c>
      <c r="P532" s="29">
        <v>90</v>
      </c>
      <c r="Q532" s="29">
        <v>95</v>
      </c>
      <c r="R532" s="29">
        <v>45</v>
      </c>
      <c r="S532" s="29">
        <v>94</v>
      </c>
      <c r="T532" s="27">
        <f t="shared" si="93"/>
        <v>324</v>
      </c>
      <c r="U532" s="27">
        <f t="shared" si="94"/>
        <v>81</v>
      </c>
      <c r="V532" s="29">
        <v>66</v>
      </c>
      <c r="W532" s="29">
        <v>54</v>
      </c>
      <c r="X532" s="29">
        <v>56</v>
      </c>
      <c r="Y532" s="29">
        <v>55</v>
      </c>
      <c r="Z532" s="27">
        <f t="shared" si="95"/>
        <v>231</v>
      </c>
      <c r="AA532" s="27">
        <f t="shared" si="96"/>
        <v>57.75</v>
      </c>
      <c r="AB532" s="29">
        <v>65</v>
      </c>
      <c r="AC532" s="29">
        <v>35</v>
      </c>
      <c r="AD532" s="29">
        <v>78</v>
      </c>
      <c r="AE532" s="29">
        <v>68</v>
      </c>
      <c r="AF532" s="27">
        <f t="shared" si="97"/>
        <v>246</v>
      </c>
      <c r="AG532" s="39">
        <f t="shared" si="98"/>
        <v>61.5</v>
      </c>
      <c r="AH532" s="32"/>
      <c r="AI532" s="52">
        <f t="shared" si="88"/>
        <v>70.400000000000006</v>
      </c>
      <c r="AJ532" s="28">
        <f>ROWS($C$4:C532)</f>
        <v>529</v>
      </c>
      <c r="AK532" s="28" t="str">
        <f>IF($AJ$1=Table5[[#This Row],[Column3]],AJ532,"")</f>
        <v/>
      </c>
      <c r="AL532" s="28" t="str">
        <f>IFERROR(SMALL($AK$2:$AK$903,ROWS($AK$4:AK532)),"")</f>
        <v/>
      </c>
    </row>
    <row r="533" spans="1:38" s="28" customFormat="1" ht="14.25">
      <c r="A533" s="36">
        <v>11106037</v>
      </c>
      <c r="B533" s="30" t="s">
        <v>1067</v>
      </c>
      <c r="C533" s="31">
        <v>6</v>
      </c>
      <c r="D533" s="29">
        <v>77</v>
      </c>
      <c r="E533" s="29">
        <v>35</v>
      </c>
      <c r="F533" s="29">
        <v>94</v>
      </c>
      <c r="G533" s="29">
        <v>96</v>
      </c>
      <c r="H533" s="27">
        <f t="shared" si="89"/>
        <v>302</v>
      </c>
      <c r="I533" s="52">
        <f t="shared" si="90"/>
        <v>75.5</v>
      </c>
      <c r="J533" s="29">
        <v>59</v>
      </c>
      <c r="K533" s="29">
        <v>54</v>
      </c>
      <c r="L533" s="29">
        <v>45</v>
      </c>
      <c r="M533" s="29">
        <v>82</v>
      </c>
      <c r="N533" s="27">
        <f t="shared" si="91"/>
        <v>240</v>
      </c>
      <c r="O533" s="27">
        <f t="shared" si="92"/>
        <v>60</v>
      </c>
      <c r="P533" s="29">
        <v>82</v>
      </c>
      <c r="Q533" s="29">
        <v>99</v>
      </c>
      <c r="R533" s="29">
        <v>92</v>
      </c>
      <c r="S533" s="29">
        <v>59</v>
      </c>
      <c r="T533" s="27">
        <f t="shared" si="93"/>
        <v>332</v>
      </c>
      <c r="U533" s="27">
        <f t="shared" si="94"/>
        <v>83</v>
      </c>
      <c r="V533" s="29">
        <v>39</v>
      </c>
      <c r="W533" s="29">
        <v>46</v>
      </c>
      <c r="X533" s="29">
        <v>80</v>
      </c>
      <c r="Y533" s="29">
        <v>52</v>
      </c>
      <c r="Z533" s="27">
        <f t="shared" si="95"/>
        <v>217</v>
      </c>
      <c r="AA533" s="27">
        <f t="shared" si="96"/>
        <v>54.25</v>
      </c>
      <c r="AB533" s="29">
        <v>96</v>
      </c>
      <c r="AC533" s="29">
        <v>84</v>
      </c>
      <c r="AD533" s="29">
        <v>96</v>
      </c>
      <c r="AE533" s="29">
        <v>41</v>
      </c>
      <c r="AF533" s="27">
        <f t="shared" si="97"/>
        <v>317</v>
      </c>
      <c r="AG533" s="39">
        <f t="shared" si="98"/>
        <v>79.25</v>
      </c>
      <c r="AH533" s="32"/>
      <c r="AI533" s="52">
        <f t="shared" si="88"/>
        <v>72.150000000000006</v>
      </c>
      <c r="AJ533" s="28">
        <f>ROWS($C$4:C533)</f>
        <v>530</v>
      </c>
      <c r="AK533" s="28" t="str">
        <f>IF($AJ$1=Table5[[#This Row],[Column3]],AJ533,"")</f>
        <v/>
      </c>
      <c r="AL533" s="28" t="str">
        <f>IFERROR(SMALL($AK$2:$AK$903,ROWS($AK$4:AK533)),"")</f>
        <v/>
      </c>
    </row>
    <row r="534" spans="1:38" s="28" customFormat="1" ht="14.25">
      <c r="A534" s="36">
        <v>11106625</v>
      </c>
      <c r="B534" s="30" t="s">
        <v>1069</v>
      </c>
      <c r="C534" s="31">
        <v>6</v>
      </c>
      <c r="D534" s="29">
        <v>50</v>
      </c>
      <c r="E534" s="29">
        <v>61</v>
      </c>
      <c r="F534" s="29">
        <v>65</v>
      </c>
      <c r="G534" s="29">
        <v>96</v>
      </c>
      <c r="H534" s="27">
        <f t="shared" si="89"/>
        <v>272</v>
      </c>
      <c r="I534" s="52">
        <f t="shared" si="90"/>
        <v>68</v>
      </c>
      <c r="J534" s="29">
        <v>56</v>
      </c>
      <c r="K534" s="29">
        <v>91</v>
      </c>
      <c r="L534" s="29">
        <v>97</v>
      </c>
      <c r="M534" s="29">
        <v>40</v>
      </c>
      <c r="N534" s="27">
        <f t="shared" si="91"/>
        <v>284</v>
      </c>
      <c r="O534" s="27">
        <f t="shared" si="92"/>
        <v>71</v>
      </c>
      <c r="P534" s="29">
        <v>76</v>
      </c>
      <c r="Q534" s="29">
        <v>82</v>
      </c>
      <c r="R534" s="29">
        <v>71</v>
      </c>
      <c r="S534" s="29">
        <v>94</v>
      </c>
      <c r="T534" s="27">
        <f t="shared" si="93"/>
        <v>323</v>
      </c>
      <c r="U534" s="27">
        <f t="shared" si="94"/>
        <v>80.75</v>
      </c>
      <c r="V534" s="29">
        <v>37</v>
      </c>
      <c r="W534" s="29">
        <v>57</v>
      </c>
      <c r="X534" s="29">
        <v>80</v>
      </c>
      <c r="Y534" s="29">
        <v>74</v>
      </c>
      <c r="Z534" s="27">
        <f t="shared" si="95"/>
        <v>248</v>
      </c>
      <c r="AA534" s="27">
        <f t="shared" si="96"/>
        <v>62</v>
      </c>
      <c r="AB534" s="29">
        <v>91</v>
      </c>
      <c r="AC534" s="29">
        <v>55</v>
      </c>
      <c r="AD534" s="29">
        <v>81</v>
      </c>
      <c r="AE534" s="29">
        <v>89</v>
      </c>
      <c r="AF534" s="27">
        <f t="shared" si="97"/>
        <v>316</v>
      </c>
      <c r="AG534" s="39">
        <f t="shared" si="98"/>
        <v>79</v>
      </c>
      <c r="AH534" s="32"/>
      <c r="AI534" s="52">
        <f t="shared" si="88"/>
        <v>67.2</v>
      </c>
      <c r="AJ534" s="28">
        <f>ROWS($C$4:C534)</f>
        <v>531</v>
      </c>
      <c r="AK534" s="28" t="str">
        <f>IF($AJ$1=Table5[[#This Row],[Column3]],AJ534,"")</f>
        <v/>
      </c>
      <c r="AL534" s="28" t="str">
        <f>IFERROR(SMALL($AK$2:$AK$903,ROWS($AK$4:AK534)),"")</f>
        <v/>
      </c>
    </row>
    <row r="535" spans="1:38" s="28" customFormat="1" ht="14.25">
      <c r="A535" s="36">
        <v>11103182</v>
      </c>
      <c r="B535" s="30" t="s">
        <v>1071</v>
      </c>
      <c r="C535" s="31">
        <v>6</v>
      </c>
      <c r="D535" s="29">
        <v>92</v>
      </c>
      <c r="E535" s="29">
        <v>46</v>
      </c>
      <c r="F535" s="29">
        <v>79</v>
      </c>
      <c r="G535" s="29">
        <v>84</v>
      </c>
      <c r="H535" s="27">
        <f t="shared" si="89"/>
        <v>301</v>
      </c>
      <c r="I535" s="52">
        <f t="shared" si="90"/>
        <v>75.25</v>
      </c>
      <c r="J535" s="29">
        <v>43</v>
      </c>
      <c r="K535" s="29">
        <v>85</v>
      </c>
      <c r="L535" s="29">
        <v>41</v>
      </c>
      <c r="M535" s="29">
        <v>83</v>
      </c>
      <c r="N535" s="27">
        <f t="shared" si="91"/>
        <v>252</v>
      </c>
      <c r="O535" s="27">
        <f t="shared" si="92"/>
        <v>63</v>
      </c>
      <c r="P535" s="29">
        <v>72</v>
      </c>
      <c r="Q535" s="29">
        <v>57</v>
      </c>
      <c r="R535" s="29">
        <v>94</v>
      </c>
      <c r="S535" s="29">
        <v>77</v>
      </c>
      <c r="T535" s="27">
        <f t="shared" si="93"/>
        <v>300</v>
      </c>
      <c r="U535" s="27">
        <f t="shared" si="94"/>
        <v>75</v>
      </c>
      <c r="V535" s="29">
        <v>58</v>
      </c>
      <c r="W535" s="29">
        <v>41</v>
      </c>
      <c r="X535" s="29">
        <v>46</v>
      </c>
      <c r="Y535" s="29">
        <v>68</v>
      </c>
      <c r="Z535" s="27">
        <f t="shared" si="95"/>
        <v>213</v>
      </c>
      <c r="AA535" s="27">
        <f t="shared" si="96"/>
        <v>53.25</v>
      </c>
      <c r="AB535" s="29">
        <v>73</v>
      </c>
      <c r="AC535" s="29">
        <v>95</v>
      </c>
      <c r="AD535" s="29">
        <v>68</v>
      </c>
      <c r="AE535" s="29">
        <v>42</v>
      </c>
      <c r="AF535" s="27">
        <f t="shared" si="97"/>
        <v>278</v>
      </c>
      <c r="AG535" s="39">
        <f t="shared" si="98"/>
        <v>69.5</v>
      </c>
      <c r="AH535" s="32"/>
      <c r="AI535" s="52">
        <f t="shared" si="88"/>
        <v>74</v>
      </c>
      <c r="AJ535" s="28">
        <f>ROWS($C$4:C535)</f>
        <v>532</v>
      </c>
      <c r="AK535" s="28" t="str">
        <f>IF($AJ$1=Table5[[#This Row],[Column3]],AJ535,"")</f>
        <v/>
      </c>
      <c r="AL535" s="28" t="str">
        <f>IFERROR(SMALL($AK$2:$AK$903,ROWS($AK$4:AK535)),"")</f>
        <v/>
      </c>
    </row>
    <row r="536" spans="1:38" s="28" customFormat="1" ht="14.25">
      <c r="A536" s="36">
        <v>11101830</v>
      </c>
      <c r="B536" s="30" t="s">
        <v>1073</v>
      </c>
      <c r="C536" s="31">
        <v>6</v>
      </c>
      <c r="D536" s="29">
        <v>60</v>
      </c>
      <c r="E536" s="29">
        <v>87</v>
      </c>
      <c r="F536" s="29">
        <v>97</v>
      </c>
      <c r="G536" s="29">
        <v>58</v>
      </c>
      <c r="H536" s="27">
        <f t="shared" si="89"/>
        <v>302</v>
      </c>
      <c r="I536" s="52">
        <f t="shared" si="90"/>
        <v>75.5</v>
      </c>
      <c r="J536" s="29">
        <v>57</v>
      </c>
      <c r="K536" s="29">
        <v>36</v>
      </c>
      <c r="L536" s="29">
        <v>73</v>
      </c>
      <c r="M536" s="29">
        <v>65</v>
      </c>
      <c r="N536" s="27">
        <f t="shared" si="91"/>
        <v>231</v>
      </c>
      <c r="O536" s="27">
        <f t="shared" si="92"/>
        <v>57.75</v>
      </c>
      <c r="P536" s="29">
        <v>65</v>
      </c>
      <c r="Q536" s="29">
        <v>89</v>
      </c>
      <c r="R536" s="29">
        <v>61</v>
      </c>
      <c r="S536" s="29">
        <v>98</v>
      </c>
      <c r="T536" s="27">
        <f t="shared" si="93"/>
        <v>313</v>
      </c>
      <c r="U536" s="27">
        <f t="shared" si="94"/>
        <v>78.25</v>
      </c>
      <c r="V536" s="29">
        <v>97</v>
      </c>
      <c r="W536" s="29">
        <v>75</v>
      </c>
      <c r="X536" s="29">
        <v>44</v>
      </c>
      <c r="Y536" s="29">
        <v>97</v>
      </c>
      <c r="Z536" s="27">
        <f t="shared" si="95"/>
        <v>313</v>
      </c>
      <c r="AA536" s="27">
        <f t="shared" si="96"/>
        <v>78.25</v>
      </c>
      <c r="AB536" s="29">
        <v>80</v>
      </c>
      <c r="AC536" s="29">
        <v>63</v>
      </c>
      <c r="AD536" s="29">
        <v>79</v>
      </c>
      <c r="AE536" s="29">
        <v>99</v>
      </c>
      <c r="AF536" s="27">
        <f t="shared" si="97"/>
        <v>321</v>
      </c>
      <c r="AG536" s="39">
        <f t="shared" si="98"/>
        <v>80.25</v>
      </c>
      <c r="AH536" s="32"/>
      <c r="AI536" s="52">
        <f t="shared" si="88"/>
        <v>63.4</v>
      </c>
      <c r="AJ536" s="28">
        <f>ROWS($C$4:C536)</f>
        <v>533</v>
      </c>
      <c r="AK536" s="28" t="str">
        <f>IF($AJ$1=Table5[[#This Row],[Column3]],AJ536,"")</f>
        <v/>
      </c>
      <c r="AL536" s="28" t="str">
        <f>IFERROR(SMALL($AK$2:$AK$903,ROWS($AK$4:AK536)),"")</f>
        <v/>
      </c>
    </row>
    <row r="537" spans="1:38" s="28" customFormat="1" ht="14.25">
      <c r="A537" s="36">
        <v>11108023</v>
      </c>
      <c r="B537" s="30" t="s">
        <v>1075</v>
      </c>
      <c r="C537" s="31">
        <v>6</v>
      </c>
      <c r="D537" s="29">
        <v>43</v>
      </c>
      <c r="E537" s="29">
        <v>40</v>
      </c>
      <c r="F537" s="29">
        <v>64</v>
      </c>
      <c r="G537" s="29">
        <v>67</v>
      </c>
      <c r="H537" s="27">
        <f t="shared" si="89"/>
        <v>214</v>
      </c>
      <c r="I537" s="52">
        <f t="shared" si="90"/>
        <v>53.5</v>
      </c>
      <c r="J537" s="29">
        <v>74</v>
      </c>
      <c r="K537" s="29">
        <v>36</v>
      </c>
      <c r="L537" s="29">
        <v>86</v>
      </c>
      <c r="M537" s="29">
        <v>66</v>
      </c>
      <c r="N537" s="27">
        <f t="shared" si="91"/>
        <v>262</v>
      </c>
      <c r="O537" s="27">
        <f t="shared" si="92"/>
        <v>65.5</v>
      </c>
      <c r="P537" s="29">
        <v>74</v>
      </c>
      <c r="Q537" s="29">
        <v>85</v>
      </c>
      <c r="R537" s="29">
        <v>40</v>
      </c>
      <c r="S537" s="29">
        <v>47</v>
      </c>
      <c r="T537" s="27">
        <f t="shared" si="93"/>
        <v>246</v>
      </c>
      <c r="U537" s="27">
        <f t="shared" si="94"/>
        <v>61.5</v>
      </c>
      <c r="V537" s="29">
        <v>56</v>
      </c>
      <c r="W537" s="29">
        <v>57</v>
      </c>
      <c r="X537" s="29">
        <v>42</v>
      </c>
      <c r="Y537" s="29">
        <v>89</v>
      </c>
      <c r="Z537" s="27">
        <f t="shared" si="95"/>
        <v>244</v>
      </c>
      <c r="AA537" s="27">
        <f t="shared" si="96"/>
        <v>61</v>
      </c>
      <c r="AB537" s="29">
        <v>93</v>
      </c>
      <c r="AC537" s="29">
        <v>95</v>
      </c>
      <c r="AD537" s="29">
        <v>45</v>
      </c>
      <c r="AE537" s="29">
        <v>69</v>
      </c>
      <c r="AF537" s="27">
        <f t="shared" si="97"/>
        <v>302</v>
      </c>
      <c r="AG537" s="39">
        <f t="shared" si="98"/>
        <v>75.5</v>
      </c>
      <c r="AH537" s="32"/>
      <c r="AI537" s="52">
        <f t="shared" si="88"/>
        <v>59.4</v>
      </c>
      <c r="AJ537" s="28">
        <f>ROWS($C$4:C537)</f>
        <v>534</v>
      </c>
      <c r="AK537" s="28" t="str">
        <f>IF($AJ$1=Table5[[#This Row],[Column3]],AJ537,"")</f>
        <v/>
      </c>
      <c r="AL537" s="28" t="str">
        <f>IFERROR(SMALL($AK$2:$AK$903,ROWS($AK$4:AK537)),"")</f>
        <v/>
      </c>
    </row>
    <row r="538" spans="1:38" s="28" customFormat="1" ht="14.25">
      <c r="A538" s="36">
        <v>11100152</v>
      </c>
      <c r="B538" s="30" t="s">
        <v>1077</v>
      </c>
      <c r="C538" s="31">
        <v>6</v>
      </c>
      <c r="D538" s="29">
        <v>94</v>
      </c>
      <c r="E538" s="29">
        <v>44</v>
      </c>
      <c r="F538" s="29">
        <v>66</v>
      </c>
      <c r="G538" s="29">
        <v>52</v>
      </c>
      <c r="H538" s="27">
        <f t="shared" si="89"/>
        <v>256</v>
      </c>
      <c r="I538" s="52">
        <f t="shared" si="90"/>
        <v>64</v>
      </c>
      <c r="J538" s="29">
        <v>80</v>
      </c>
      <c r="K538" s="29">
        <v>81</v>
      </c>
      <c r="L538" s="29">
        <v>89</v>
      </c>
      <c r="M538" s="29">
        <v>49</v>
      </c>
      <c r="N538" s="27">
        <f t="shared" si="91"/>
        <v>299</v>
      </c>
      <c r="O538" s="27">
        <f t="shared" si="92"/>
        <v>74.75</v>
      </c>
      <c r="P538" s="29">
        <v>81</v>
      </c>
      <c r="Q538" s="29">
        <v>67</v>
      </c>
      <c r="R538" s="29">
        <v>35</v>
      </c>
      <c r="S538" s="29">
        <v>41</v>
      </c>
      <c r="T538" s="27">
        <f t="shared" si="93"/>
        <v>224</v>
      </c>
      <c r="U538" s="27">
        <f t="shared" si="94"/>
        <v>56</v>
      </c>
      <c r="V538" s="29">
        <v>50</v>
      </c>
      <c r="W538" s="29">
        <v>64</v>
      </c>
      <c r="X538" s="29">
        <v>43</v>
      </c>
      <c r="Y538" s="29">
        <v>40</v>
      </c>
      <c r="Z538" s="27">
        <f t="shared" si="95"/>
        <v>197</v>
      </c>
      <c r="AA538" s="27">
        <f t="shared" si="96"/>
        <v>49.25</v>
      </c>
      <c r="AB538" s="29">
        <v>45</v>
      </c>
      <c r="AC538" s="29">
        <v>59</v>
      </c>
      <c r="AD538" s="29">
        <v>42</v>
      </c>
      <c r="AE538" s="29">
        <v>66</v>
      </c>
      <c r="AF538" s="27">
        <f t="shared" si="97"/>
        <v>212</v>
      </c>
      <c r="AG538" s="39">
        <f t="shared" si="98"/>
        <v>53</v>
      </c>
      <c r="AH538" s="32"/>
      <c r="AI538" s="52">
        <f t="shared" si="88"/>
        <v>63.05</v>
      </c>
      <c r="AJ538" s="28">
        <f>ROWS($C$4:C538)</f>
        <v>535</v>
      </c>
      <c r="AK538" s="28" t="str">
        <f>IF($AJ$1=Table5[[#This Row],[Column3]],AJ538,"")</f>
        <v/>
      </c>
      <c r="AL538" s="28" t="str">
        <f>IFERROR(SMALL($AK$2:$AK$903,ROWS($AK$4:AK538)),"")</f>
        <v/>
      </c>
    </row>
    <row r="539" spans="1:38" s="28" customFormat="1" ht="14.25">
      <c r="A539" s="36">
        <v>11106845</v>
      </c>
      <c r="B539" s="30" t="s">
        <v>1079</v>
      </c>
      <c r="C539" s="31">
        <v>6</v>
      </c>
      <c r="D539" s="29">
        <v>68</v>
      </c>
      <c r="E539" s="29">
        <v>35</v>
      </c>
      <c r="F539" s="29">
        <v>87</v>
      </c>
      <c r="G539" s="29">
        <v>99</v>
      </c>
      <c r="H539" s="27">
        <f t="shared" si="89"/>
        <v>289</v>
      </c>
      <c r="I539" s="52">
        <f t="shared" si="90"/>
        <v>72.25</v>
      </c>
      <c r="J539" s="29">
        <v>46</v>
      </c>
      <c r="K539" s="29">
        <v>72</v>
      </c>
      <c r="L539" s="29">
        <v>47</v>
      </c>
      <c r="M539" s="29">
        <v>51</v>
      </c>
      <c r="N539" s="27">
        <f t="shared" si="91"/>
        <v>216</v>
      </c>
      <c r="O539" s="27">
        <f t="shared" si="92"/>
        <v>54</v>
      </c>
      <c r="P539" s="29">
        <v>62</v>
      </c>
      <c r="Q539" s="29">
        <v>66</v>
      </c>
      <c r="R539" s="29">
        <v>53</v>
      </c>
      <c r="S539" s="29">
        <v>51</v>
      </c>
      <c r="T539" s="27">
        <f t="shared" si="93"/>
        <v>232</v>
      </c>
      <c r="U539" s="27">
        <f t="shared" si="94"/>
        <v>58</v>
      </c>
      <c r="V539" s="29">
        <v>71</v>
      </c>
      <c r="W539" s="29">
        <v>87</v>
      </c>
      <c r="X539" s="29">
        <v>75</v>
      </c>
      <c r="Y539" s="29">
        <v>49</v>
      </c>
      <c r="Z539" s="27">
        <f t="shared" si="95"/>
        <v>282</v>
      </c>
      <c r="AA539" s="27">
        <f t="shared" si="96"/>
        <v>70.5</v>
      </c>
      <c r="AB539" s="29">
        <v>62</v>
      </c>
      <c r="AC539" s="29">
        <v>72</v>
      </c>
      <c r="AD539" s="29">
        <v>36</v>
      </c>
      <c r="AE539" s="29">
        <v>72</v>
      </c>
      <c r="AF539" s="27">
        <f t="shared" si="97"/>
        <v>242</v>
      </c>
      <c r="AG539" s="39">
        <f t="shared" si="98"/>
        <v>60.5</v>
      </c>
      <c r="AH539" s="32"/>
      <c r="AI539" s="52">
        <f t="shared" si="88"/>
        <v>60.4</v>
      </c>
      <c r="AJ539" s="28">
        <f>ROWS($C$4:C539)</f>
        <v>536</v>
      </c>
      <c r="AK539" s="28" t="str">
        <f>IF($AJ$1=Table5[[#This Row],[Column3]],AJ539,"")</f>
        <v/>
      </c>
      <c r="AL539" s="28" t="str">
        <f>IFERROR(SMALL($AK$2:$AK$903,ROWS($AK$4:AK539)),"")</f>
        <v/>
      </c>
    </row>
    <row r="540" spans="1:38" s="28" customFormat="1" ht="14.25">
      <c r="A540" s="36">
        <v>11105046</v>
      </c>
      <c r="B540" s="30" t="s">
        <v>1081</v>
      </c>
      <c r="C540" s="31">
        <v>6</v>
      </c>
      <c r="D540" s="29">
        <v>49</v>
      </c>
      <c r="E540" s="29">
        <v>84</v>
      </c>
      <c r="F540" s="29">
        <v>74</v>
      </c>
      <c r="G540" s="29">
        <v>53</v>
      </c>
      <c r="H540" s="27">
        <f t="shared" si="89"/>
        <v>260</v>
      </c>
      <c r="I540" s="52">
        <f t="shared" si="90"/>
        <v>65</v>
      </c>
      <c r="J540" s="29">
        <v>64</v>
      </c>
      <c r="K540" s="29">
        <v>76</v>
      </c>
      <c r="L540" s="29">
        <v>92</v>
      </c>
      <c r="M540" s="29">
        <v>46</v>
      </c>
      <c r="N540" s="27">
        <f t="shared" si="91"/>
        <v>278</v>
      </c>
      <c r="O540" s="27">
        <f t="shared" si="92"/>
        <v>69.5</v>
      </c>
      <c r="P540" s="29">
        <v>64</v>
      </c>
      <c r="Q540" s="29">
        <v>84</v>
      </c>
      <c r="R540" s="29">
        <v>48</v>
      </c>
      <c r="S540" s="29">
        <v>37</v>
      </c>
      <c r="T540" s="27">
        <f t="shared" si="93"/>
        <v>233</v>
      </c>
      <c r="U540" s="27">
        <f t="shared" si="94"/>
        <v>58.25</v>
      </c>
      <c r="V540" s="29">
        <v>45</v>
      </c>
      <c r="W540" s="29">
        <v>62</v>
      </c>
      <c r="X540" s="29">
        <v>36</v>
      </c>
      <c r="Y540" s="29">
        <v>52</v>
      </c>
      <c r="Z540" s="27">
        <f t="shared" si="95"/>
        <v>195</v>
      </c>
      <c r="AA540" s="27">
        <f t="shared" si="96"/>
        <v>48.75</v>
      </c>
      <c r="AB540" s="29">
        <v>44</v>
      </c>
      <c r="AC540" s="29">
        <v>36</v>
      </c>
      <c r="AD540" s="29">
        <v>72</v>
      </c>
      <c r="AE540" s="29">
        <v>90</v>
      </c>
      <c r="AF540" s="27">
        <f t="shared" si="97"/>
        <v>242</v>
      </c>
      <c r="AG540" s="39">
        <f t="shared" si="98"/>
        <v>60.5</v>
      </c>
      <c r="AH540" s="32"/>
      <c r="AI540" s="52">
        <f t="shared" si="88"/>
        <v>74.849999999999994</v>
      </c>
      <c r="AJ540" s="28">
        <f>ROWS($C$4:C540)</f>
        <v>537</v>
      </c>
      <c r="AK540" s="28" t="str">
        <f>IF($AJ$1=Table5[[#This Row],[Column3]],AJ540,"")</f>
        <v/>
      </c>
      <c r="AL540" s="28" t="str">
        <f>IFERROR(SMALL($AK$2:$AK$903,ROWS($AK$4:AK540)),"")</f>
        <v/>
      </c>
    </row>
    <row r="541" spans="1:38" s="28" customFormat="1" ht="14.25">
      <c r="A541" s="36">
        <v>11100034</v>
      </c>
      <c r="B541" s="30" t="s">
        <v>1083</v>
      </c>
      <c r="C541" s="31">
        <v>6</v>
      </c>
      <c r="D541" s="29">
        <v>93</v>
      </c>
      <c r="E541" s="29">
        <v>50</v>
      </c>
      <c r="F541" s="29">
        <v>85</v>
      </c>
      <c r="G541" s="29">
        <v>85</v>
      </c>
      <c r="H541" s="27">
        <f t="shared" si="89"/>
        <v>313</v>
      </c>
      <c r="I541" s="52">
        <f t="shared" si="90"/>
        <v>78.25</v>
      </c>
      <c r="J541" s="29">
        <v>76</v>
      </c>
      <c r="K541" s="29">
        <v>83</v>
      </c>
      <c r="L541" s="29">
        <v>94</v>
      </c>
      <c r="M541" s="29">
        <v>92</v>
      </c>
      <c r="N541" s="27">
        <f t="shared" si="91"/>
        <v>345</v>
      </c>
      <c r="O541" s="27">
        <f t="shared" si="92"/>
        <v>86.25</v>
      </c>
      <c r="P541" s="29">
        <v>94</v>
      </c>
      <c r="Q541" s="29">
        <v>46</v>
      </c>
      <c r="R541" s="29">
        <v>48</v>
      </c>
      <c r="S541" s="29">
        <v>97</v>
      </c>
      <c r="T541" s="27">
        <f t="shared" si="93"/>
        <v>285</v>
      </c>
      <c r="U541" s="27">
        <f t="shared" si="94"/>
        <v>71.25</v>
      </c>
      <c r="V541" s="29">
        <v>75</v>
      </c>
      <c r="W541" s="29">
        <v>58</v>
      </c>
      <c r="X541" s="29">
        <v>71</v>
      </c>
      <c r="Y541" s="29">
        <v>53</v>
      </c>
      <c r="Z541" s="27">
        <f t="shared" si="95"/>
        <v>257</v>
      </c>
      <c r="AA541" s="27">
        <f t="shared" si="96"/>
        <v>64.25</v>
      </c>
      <c r="AB541" s="29">
        <v>86</v>
      </c>
      <c r="AC541" s="29">
        <v>81</v>
      </c>
      <c r="AD541" s="29">
        <v>62</v>
      </c>
      <c r="AE541" s="29">
        <v>68</v>
      </c>
      <c r="AF541" s="27">
        <f t="shared" si="97"/>
        <v>297</v>
      </c>
      <c r="AG541" s="39">
        <f t="shared" si="98"/>
        <v>74.25</v>
      </c>
      <c r="AH541" s="32"/>
      <c r="AI541" s="52">
        <f t="shared" si="88"/>
        <v>69</v>
      </c>
      <c r="AJ541" s="28">
        <f>ROWS($C$4:C541)</f>
        <v>538</v>
      </c>
      <c r="AK541" s="28" t="str">
        <f>IF($AJ$1=Table5[[#This Row],[Column3]],AJ541,"")</f>
        <v/>
      </c>
      <c r="AL541" s="28" t="str">
        <f>IFERROR(SMALL($AK$2:$AK$903,ROWS($AK$4:AK541)),"")</f>
        <v/>
      </c>
    </row>
    <row r="542" spans="1:38" s="28" customFormat="1" ht="14.25">
      <c r="A542" s="36">
        <v>11103943</v>
      </c>
      <c r="B542" s="30" t="s">
        <v>1085</v>
      </c>
      <c r="C542" s="31">
        <v>6</v>
      </c>
      <c r="D542" s="29">
        <v>74</v>
      </c>
      <c r="E542" s="29">
        <v>64</v>
      </c>
      <c r="F542" s="29">
        <v>45</v>
      </c>
      <c r="G542" s="29">
        <v>53</v>
      </c>
      <c r="H542" s="27">
        <f t="shared" si="89"/>
        <v>236</v>
      </c>
      <c r="I542" s="52">
        <f t="shared" si="90"/>
        <v>59</v>
      </c>
      <c r="J542" s="29">
        <v>81</v>
      </c>
      <c r="K542" s="29">
        <v>81</v>
      </c>
      <c r="L542" s="29">
        <v>43</v>
      </c>
      <c r="M542" s="29">
        <v>80</v>
      </c>
      <c r="N542" s="27">
        <f t="shared" si="91"/>
        <v>285</v>
      </c>
      <c r="O542" s="27">
        <f t="shared" si="92"/>
        <v>71.25</v>
      </c>
      <c r="P542" s="29">
        <v>70</v>
      </c>
      <c r="Q542" s="29">
        <v>83</v>
      </c>
      <c r="R542" s="29">
        <v>66</v>
      </c>
      <c r="S542" s="29">
        <v>93</v>
      </c>
      <c r="T542" s="27">
        <f t="shared" si="93"/>
        <v>312</v>
      </c>
      <c r="U542" s="27">
        <f t="shared" si="94"/>
        <v>78</v>
      </c>
      <c r="V542" s="29">
        <v>46</v>
      </c>
      <c r="W542" s="29">
        <v>55</v>
      </c>
      <c r="X542" s="29">
        <v>38</v>
      </c>
      <c r="Y542" s="29">
        <v>81</v>
      </c>
      <c r="Z542" s="27">
        <f t="shared" si="95"/>
        <v>220</v>
      </c>
      <c r="AA542" s="27">
        <f t="shared" si="96"/>
        <v>55</v>
      </c>
      <c r="AB542" s="29">
        <v>95</v>
      </c>
      <c r="AC542" s="29">
        <v>87</v>
      </c>
      <c r="AD542" s="29">
        <v>72</v>
      </c>
      <c r="AE542" s="29">
        <v>73</v>
      </c>
      <c r="AF542" s="27">
        <f t="shared" si="97"/>
        <v>327</v>
      </c>
      <c r="AG542" s="39">
        <f t="shared" si="98"/>
        <v>81.75</v>
      </c>
      <c r="AH542" s="32"/>
      <c r="AI542" s="52">
        <f t="shared" si="88"/>
        <v>68.75</v>
      </c>
      <c r="AJ542" s="28">
        <f>ROWS($C$4:C542)</f>
        <v>539</v>
      </c>
      <c r="AK542" s="28" t="str">
        <f>IF($AJ$1=Table5[[#This Row],[Column3]],AJ542,"")</f>
        <v/>
      </c>
      <c r="AL542" s="28" t="str">
        <f>IFERROR(SMALL($AK$2:$AK$903,ROWS($AK$4:AK542)),"")</f>
        <v/>
      </c>
    </row>
    <row r="543" spans="1:38" s="28" customFormat="1" ht="14.25">
      <c r="A543" s="36">
        <v>11107104</v>
      </c>
      <c r="B543" s="30" t="s">
        <v>1087</v>
      </c>
      <c r="C543" s="31">
        <v>6</v>
      </c>
      <c r="D543" s="29">
        <v>68</v>
      </c>
      <c r="E543" s="29">
        <v>98</v>
      </c>
      <c r="F543" s="29">
        <v>42</v>
      </c>
      <c r="G543" s="29">
        <v>44</v>
      </c>
      <c r="H543" s="27">
        <f t="shared" si="89"/>
        <v>252</v>
      </c>
      <c r="I543" s="52">
        <f t="shared" si="90"/>
        <v>63</v>
      </c>
      <c r="J543" s="29">
        <v>59</v>
      </c>
      <c r="K543" s="29">
        <v>83</v>
      </c>
      <c r="L543" s="29">
        <v>38</v>
      </c>
      <c r="M543" s="29">
        <v>89</v>
      </c>
      <c r="N543" s="27">
        <f t="shared" si="91"/>
        <v>269</v>
      </c>
      <c r="O543" s="27">
        <f t="shared" si="92"/>
        <v>67.25</v>
      </c>
      <c r="P543" s="29">
        <v>72</v>
      </c>
      <c r="Q543" s="29">
        <v>63</v>
      </c>
      <c r="R543" s="29">
        <v>97</v>
      </c>
      <c r="S543" s="29">
        <v>41</v>
      </c>
      <c r="T543" s="27">
        <f t="shared" si="93"/>
        <v>273</v>
      </c>
      <c r="U543" s="27">
        <f t="shared" si="94"/>
        <v>68.25</v>
      </c>
      <c r="V543" s="29">
        <v>83</v>
      </c>
      <c r="W543" s="29">
        <v>62</v>
      </c>
      <c r="X543" s="29">
        <v>94</v>
      </c>
      <c r="Y543" s="29">
        <v>90</v>
      </c>
      <c r="Z543" s="27">
        <f t="shared" si="95"/>
        <v>329</v>
      </c>
      <c r="AA543" s="27">
        <f t="shared" si="96"/>
        <v>82.25</v>
      </c>
      <c r="AB543" s="29">
        <v>63</v>
      </c>
      <c r="AC543" s="29">
        <v>65</v>
      </c>
      <c r="AD543" s="29">
        <v>78</v>
      </c>
      <c r="AE543" s="29">
        <v>46</v>
      </c>
      <c r="AF543" s="27">
        <f t="shared" si="97"/>
        <v>252</v>
      </c>
      <c r="AG543" s="39">
        <f t="shared" si="98"/>
        <v>63</v>
      </c>
      <c r="AH543" s="32"/>
      <c r="AI543" s="52">
        <f t="shared" si="88"/>
        <v>70.650000000000006</v>
      </c>
      <c r="AJ543" s="28">
        <f>ROWS($C$4:C543)</f>
        <v>540</v>
      </c>
      <c r="AK543" s="28" t="str">
        <f>IF($AJ$1=Table5[[#This Row],[Column3]],AJ543,"")</f>
        <v/>
      </c>
      <c r="AL543" s="28" t="str">
        <f>IFERROR(SMALL($AK$2:$AK$903,ROWS($AK$4:AK543)),"")</f>
        <v/>
      </c>
    </row>
    <row r="544" spans="1:38" s="28" customFormat="1" ht="14.25">
      <c r="A544" s="36">
        <v>11106731</v>
      </c>
      <c r="B544" s="30" t="s">
        <v>1089</v>
      </c>
      <c r="C544" s="31">
        <v>6</v>
      </c>
      <c r="D544" s="29">
        <v>95</v>
      </c>
      <c r="E544" s="29">
        <v>57</v>
      </c>
      <c r="F544" s="29">
        <v>60</v>
      </c>
      <c r="G544" s="29">
        <v>53</v>
      </c>
      <c r="H544" s="27">
        <f t="shared" si="89"/>
        <v>265</v>
      </c>
      <c r="I544" s="52">
        <f t="shared" si="90"/>
        <v>66.25</v>
      </c>
      <c r="J544" s="29">
        <v>79</v>
      </c>
      <c r="K544" s="29">
        <v>72</v>
      </c>
      <c r="L544" s="29">
        <v>84</v>
      </c>
      <c r="M544" s="29">
        <v>96</v>
      </c>
      <c r="N544" s="27">
        <f t="shared" si="91"/>
        <v>331</v>
      </c>
      <c r="O544" s="27">
        <f t="shared" si="92"/>
        <v>82.75</v>
      </c>
      <c r="P544" s="29">
        <v>39</v>
      </c>
      <c r="Q544" s="29">
        <v>97</v>
      </c>
      <c r="R544" s="29">
        <v>58</v>
      </c>
      <c r="S544" s="29">
        <v>36</v>
      </c>
      <c r="T544" s="27">
        <f t="shared" si="93"/>
        <v>230</v>
      </c>
      <c r="U544" s="27">
        <f t="shared" si="94"/>
        <v>57.5</v>
      </c>
      <c r="V544" s="29">
        <v>56</v>
      </c>
      <c r="W544" s="29">
        <v>83</v>
      </c>
      <c r="X544" s="29">
        <v>54</v>
      </c>
      <c r="Y544" s="29">
        <v>60</v>
      </c>
      <c r="Z544" s="27">
        <f t="shared" si="95"/>
        <v>253</v>
      </c>
      <c r="AA544" s="27">
        <f t="shared" si="96"/>
        <v>63.25</v>
      </c>
      <c r="AB544" s="29">
        <v>83</v>
      </c>
      <c r="AC544" s="29">
        <v>99</v>
      </c>
      <c r="AD544" s="29">
        <v>81</v>
      </c>
      <c r="AE544" s="29">
        <v>71</v>
      </c>
      <c r="AF544" s="27">
        <f t="shared" si="97"/>
        <v>334</v>
      </c>
      <c r="AG544" s="39">
        <f t="shared" si="98"/>
        <v>83.5</v>
      </c>
      <c r="AH544" s="32"/>
      <c r="AI544" s="52">
        <f t="shared" si="88"/>
        <v>62.7</v>
      </c>
      <c r="AJ544" s="28">
        <f>ROWS($C$4:C544)</f>
        <v>541</v>
      </c>
      <c r="AK544" s="28" t="str">
        <f>IF($AJ$1=Table5[[#This Row],[Column3]],AJ544,"")</f>
        <v/>
      </c>
      <c r="AL544" s="28" t="str">
        <f>IFERROR(SMALL($AK$2:$AK$903,ROWS($AK$4:AK544)),"")</f>
        <v/>
      </c>
    </row>
    <row r="545" spans="1:38" s="28" customFormat="1" ht="14.25">
      <c r="A545" s="36">
        <v>11102241</v>
      </c>
      <c r="B545" s="30" t="s">
        <v>1091</v>
      </c>
      <c r="C545" s="31">
        <v>6</v>
      </c>
      <c r="D545" s="29">
        <v>50</v>
      </c>
      <c r="E545" s="29">
        <v>51</v>
      </c>
      <c r="F545" s="29">
        <v>60</v>
      </c>
      <c r="G545" s="29">
        <v>60</v>
      </c>
      <c r="H545" s="27">
        <f t="shared" si="89"/>
        <v>221</v>
      </c>
      <c r="I545" s="52">
        <f t="shared" si="90"/>
        <v>55.25</v>
      </c>
      <c r="J545" s="29">
        <v>44</v>
      </c>
      <c r="K545" s="29">
        <v>56</v>
      </c>
      <c r="L545" s="29">
        <v>78</v>
      </c>
      <c r="M545" s="29">
        <v>79</v>
      </c>
      <c r="N545" s="27">
        <f t="shared" si="91"/>
        <v>257</v>
      </c>
      <c r="O545" s="27">
        <f t="shared" si="92"/>
        <v>64.25</v>
      </c>
      <c r="P545" s="29">
        <v>68</v>
      </c>
      <c r="Q545" s="29">
        <v>83</v>
      </c>
      <c r="R545" s="29">
        <v>38</v>
      </c>
      <c r="S545" s="29">
        <v>45</v>
      </c>
      <c r="T545" s="27">
        <f t="shared" si="93"/>
        <v>234</v>
      </c>
      <c r="U545" s="27">
        <f t="shared" si="94"/>
        <v>58.5</v>
      </c>
      <c r="V545" s="29">
        <v>83</v>
      </c>
      <c r="W545" s="29">
        <v>54</v>
      </c>
      <c r="X545" s="29">
        <v>61</v>
      </c>
      <c r="Y545" s="29">
        <v>39</v>
      </c>
      <c r="Z545" s="27">
        <f t="shared" si="95"/>
        <v>237</v>
      </c>
      <c r="AA545" s="27">
        <f t="shared" si="96"/>
        <v>59.25</v>
      </c>
      <c r="AB545" s="29">
        <v>68</v>
      </c>
      <c r="AC545" s="29">
        <v>75</v>
      </c>
      <c r="AD545" s="29">
        <v>73</v>
      </c>
      <c r="AE545" s="29">
        <v>89</v>
      </c>
      <c r="AF545" s="27">
        <f t="shared" si="97"/>
        <v>305</v>
      </c>
      <c r="AG545" s="39">
        <f t="shared" si="98"/>
        <v>76.25</v>
      </c>
      <c r="AH545" s="32"/>
      <c r="AI545" s="52">
        <f t="shared" si="88"/>
        <v>66.5</v>
      </c>
      <c r="AJ545" s="28">
        <f>ROWS($C$4:C545)</f>
        <v>542</v>
      </c>
      <c r="AK545" s="28" t="str">
        <f>IF($AJ$1=Table5[[#This Row],[Column3]],AJ545,"")</f>
        <v/>
      </c>
      <c r="AL545" s="28" t="str">
        <f>IFERROR(SMALL($AK$2:$AK$903,ROWS($AK$4:AK545)),"")</f>
        <v/>
      </c>
    </row>
    <row r="546" spans="1:38" s="28" customFormat="1" ht="14.25">
      <c r="A546" s="36">
        <v>11101807</v>
      </c>
      <c r="B546" s="30" t="s">
        <v>1093</v>
      </c>
      <c r="C546" s="31">
        <v>6</v>
      </c>
      <c r="D546" s="29">
        <v>78</v>
      </c>
      <c r="E546" s="29">
        <v>90</v>
      </c>
      <c r="F546" s="29">
        <v>52</v>
      </c>
      <c r="G546" s="29">
        <v>42</v>
      </c>
      <c r="H546" s="27">
        <f t="shared" si="89"/>
        <v>262</v>
      </c>
      <c r="I546" s="52">
        <f t="shared" si="90"/>
        <v>65.5</v>
      </c>
      <c r="J546" s="29">
        <v>42</v>
      </c>
      <c r="K546" s="29">
        <v>58</v>
      </c>
      <c r="L546" s="29">
        <v>53</v>
      </c>
      <c r="M546" s="29">
        <v>96</v>
      </c>
      <c r="N546" s="27">
        <f t="shared" si="91"/>
        <v>249</v>
      </c>
      <c r="O546" s="27">
        <f t="shared" si="92"/>
        <v>62.25</v>
      </c>
      <c r="P546" s="29">
        <v>37</v>
      </c>
      <c r="Q546" s="29">
        <v>44</v>
      </c>
      <c r="R546" s="29">
        <v>52</v>
      </c>
      <c r="S546" s="29">
        <v>80</v>
      </c>
      <c r="T546" s="27">
        <f t="shared" si="93"/>
        <v>213</v>
      </c>
      <c r="U546" s="27">
        <f t="shared" si="94"/>
        <v>53.25</v>
      </c>
      <c r="V546" s="29">
        <v>82</v>
      </c>
      <c r="W546" s="29">
        <v>83</v>
      </c>
      <c r="X546" s="29">
        <v>93</v>
      </c>
      <c r="Y546" s="29">
        <v>63</v>
      </c>
      <c r="Z546" s="27">
        <f t="shared" si="95"/>
        <v>321</v>
      </c>
      <c r="AA546" s="27">
        <f t="shared" si="96"/>
        <v>80.25</v>
      </c>
      <c r="AB546" s="29">
        <v>98</v>
      </c>
      <c r="AC546" s="29">
        <v>67</v>
      </c>
      <c r="AD546" s="29">
        <v>37</v>
      </c>
      <c r="AE546" s="29">
        <v>83</v>
      </c>
      <c r="AF546" s="27">
        <f t="shared" si="97"/>
        <v>285</v>
      </c>
      <c r="AG546" s="39">
        <f t="shared" si="98"/>
        <v>71.25</v>
      </c>
      <c r="AH546" s="32"/>
      <c r="AI546" s="52">
        <f t="shared" si="88"/>
        <v>66.45</v>
      </c>
      <c r="AJ546" s="28">
        <f>ROWS($C$4:C546)</f>
        <v>543</v>
      </c>
      <c r="AK546" s="28" t="str">
        <f>IF($AJ$1=Table5[[#This Row],[Column3]],AJ546,"")</f>
        <v/>
      </c>
      <c r="AL546" s="28" t="str">
        <f>IFERROR(SMALL($AK$2:$AK$903,ROWS($AK$4:AK546)),"")</f>
        <v/>
      </c>
    </row>
    <row r="547" spans="1:38" s="28" customFormat="1" ht="14.25">
      <c r="A547" s="36">
        <v>11109667</v>
      </c>
      <c r="B547" s="30" t="s">
        <v>1095</v>
      </c>
      <c r="C547" s="31">
        <v>6</v>
      </c>
      <c r="D547" s="29">
        <v>81</v>
      </c>
      <c r="E547" s="29">
        <v>57</v>
      </c>
      <c r="F547" s="29">
        <v>43</v>
      </c>
      <c r="G547" s="29">
        <v>39</v>
      </c>
      <c r="H547" s="27">
        <f t="shared" si="89"/>
        <v>220</v>
      </c>
      <c r="I547" s="52">
        <f t="shared" si="90"/>
        <v>55</v>
      </c>
      <c r="J547" s="29">
        <v>58</v>
      </c>
      <c r="K547" s="29">
        <v>46</v>
      </c>
      <c r="L547" s="29">
        <v>82</v>
      </c>
      <c r="M547" s="29">
        <v>84</v>
      </c>
      <c r="N547" s="27">
        <f t="shared" si="91"/>
        <v>270</v>
      </c>
      <c r="O547" s="27">
        <f t="shared" si="92"/>
        <v>67.5</v>
      </c>
      <c r="P547" s="29">
        <v>39</v>
      </c>
      <c r="Q547" s="29">
        <v>69</v>
      </c>
      <c r="R547" s="29">
        <v>95</v>
      </c>
      <c r="S547" s="29">
        <v>71</v>
      </c>
      <c r="T547" s="27">
        <f t="shared" si="93"/>
        <v>274</v>
      </c>
      <c r="U547" s="27">
        <f t="shared" si="94"/>
        <v>68.5</v>
      </c>
      <c r="V547" s="29">
        <v>63</v>
      </c>
      <c r="W547" s="29">
        <v>70</v>
      </c>
      <c r="X547" s="29">
        <v>96</v>
      </c>
      <c r="Y547" s="29">
        <v>39</v>
      </c>
      <c r="Z547" s="27">
        <f t="shared" si="95"/>
        <v>268</v>
      </c>
      <c r="AA547" s="27">
        <f t="shared" si="96"/>
        <v>67</v>
      </c>
      <c r="AB547" s="29">
        <v>78</v>
      </c>
      <c r="AC547" s="29">
        <v>99</v>
      </c>
      <c r="AD547" s="29">
        <v>58</v>
      </c>
      <c r="AE547" s="29">
        <v>62</v>
      </c>
      <c r="AF547" s="27">
        <f t="shared" si="97"/>
        <v>297</v>
      </c>
      <c r="AG547" s="39">
        <f t="shared" si="98"/>
        <v>74.25</v>
      </c>
      <c r="AH547" s="32"/>
      <c r="AI547" s="52">
        <f t="shared" si="88"/>
        <v>64.099999999999994</v>
      </c>
      <c r="AJ547" s="28">
        <f>ROWS($C$4:C547)</f>
        <v>544</v>
      </c>
      <c r="AK547" s="28" t="str">
        <f>IF($AJ$1=Table5[[#This Row],[Column3]],AJ547,"")</f>
        <v/>
      </c>
      <c r="AL547" s="28" t="str">
        <f>IFERROR(SMALL($AK$2:$AK$903,ROWS($AK$4:AK547)),"")</f>
        <v/>
      </c>
    </row>
    <row r="548" spans="1:38" s="28" customFormat="1" ht="14.25">
      <c r="A548" s="36">
        <v>11104687</v>
      </c>
      <c r="B548" s="30" t="s">
        <v>1097</v>
      </c>
      <c r="C548" s="31">
        <v>6</v>
      </c>
      <c r="D548" s="29">
        <v>82</v>
      </c>
      <c r="E548" s="29">
        <v>47</v>
      </c>
      <c r="F548" s="29">
        <v>91</v>
      </c>
      <c r="G548" s="29">
        <v>46</v>
      </c>
      <c r="H548" s="27">
        <f t="shared" si="89"/>
        <v>266</v>
      </c>
      <c r="I548" s="52">
        <f t="shared" si="90"/>
        <v>66.5</v>
      </c>
      <c r="J548" s="29">
        <v>50</v>
      </c>
      <c r="K548" s="29">
        <v>83</v>
      </c>
      <c r="L548" s="29">
        <v>60</v>
      </c>
      <c r="M548" s="29">
        <v>45</v>
      </c>
      <c r="N548" s="27">
        <f t="shared" si="91"/>
        <v>238</v>
      </c>
      <c r="O548" s="27">
        <f t="shared" si="92"/>
        <v>59.5</v>
      </c>
      <c r="P548" s="29">
        <v>43</v>
      </c>
      <c r="Q548" s="29">
        <v>57</v>
      </c>
      <c r="R548" s="29">
        <v>54</v>
      </c>
      <c r="S548" s="29">
        <v>68</v>
      </c>
      <c r="T548" s="27">
        <f t="shared" si="93"/>
        <v>222</v>
      </c>
      <c r="U548" s="27">
        <f t="shared" si="94"/>
        <v>55.5</v>
      </c>
      <c r="V548" s="29">
        <v>51</v>
      </c>
      <c r="W548" s="29">
        <v>62</v>
      </c>
      <c r="X548" s="29">
        <v>40</v>
      </c>
      <c r="Y548" s="29">
        <v>53</v>
      </c>
      <c r="Z548" s="27">
        <f t="shared" si="95"/>
        <v>206</v>
      </c>
      <c r="AA548" s="27">
        <f t="shared" si="96"/>
        <v>51.5</v>
      </c>
      <c r="AB548" s="29">
        <v>90</v>
      </c>
      <c r="AC548" s="29">
        <v>88</v>
      </c>
      <c r="AD548" s="29">
        <v>87</v>
      </c>
      <c r="AE548" s="29">
        <v>85</v>
      </c>
      <c r="AF548" s="27">
        <f t="shared" si="97"/>
        <v>350</v>
      </c>
      <c r="AG548" s="39">
        <f t="shared" si="98"/>
        <v>87.5</v>
      </c>
      <c r="AH548" s="32"/>
      <c r="AI548" s="52">
        <f t="shared" si="88"/>
        <v>79.05</v>
      </c>
      <c r="AJ548" s="28">
        <f>ROWS($C$4:C548)</f>
        <v>545</v>
      </c>
      <c r="AK548" s="28" t="str">
        <f>IF($AJ$1=Table5[[#This Row],[Column3]],AJ548,"")</f>
        <v/>
      </c>
      <c r="AL548" s="28" t="str">
        <f>IFERROR(SMALL($AK$2:$AK$903,ROWS($AK$4:AK548)),"")</f>
        <v/>
      </c>
    </row>
    <row r="549" spans="1:38" s="28" customFormat="1" ht="14.25">
      <c r="A549" s="36">
        <v>11104347</v>
      </c>
      <c r="B549" s="30" t="s">
        <v>1099</v>
      </c>
      <c r="C549" s="31">
        <v>6</v>
      </c>
      <c r="D549" s="29">
        <v>98</v>
      </c>
      <c r="E549" s="29">
        <v>80</v>
      </c>
      <c r="F549" s="29">
        <v>96</v>
      </c>
      <c r="G549" s="29">
        <v>58</v>
      </c>
      <c r="H549" s="27">
        <f t="shared" si="89"/>
        <v>332</v>
      </c>
      <c r="I549" s="52">
        <f t="shared" si="90"/>
        <v>83</v>
      </c>
      <c r="J549" s="29">
        <v>70</v>
      </c>
      <c r="K549" s="29">
        <v>88</v>
      </c>
      <c r="L549" s="29">
        <v>93</v>
      </c>
      <c r="M549" s="29">
        <v>89</v>
      </c>
      <c r="N549" s="27">
        <f t="shared" si="91"/>
        <v>340</v>
      </c>
      <c r="O549" s="27">
        <f t="shared" si="92"/>
        <v>85</v>
      </c>
      <c r="P549" s="29">
        <v>66</v>
      </c>
      <c r="Q549" s="29">
        <v>77</v>
      </c>
      <c r="R549" s="29">
        <v>91</v>
      </c>
      <c r="S549" s="29">
        <v>76</v>
      </c>
      <c r="T549" s="27">
        <f t="shared" si="93"/>
        <v>310</v>
      </c>
      <c r="U549" s="27">
        <f t="shared" si="94"/>
        <v>77.5</v>
      </c>
      <c r="V549" s="29">
        <v>72</v>
      </c>
      <c r="W549" s="29">
        <v>62</v>
      </c>
      <c r="X549" s="29">
        <v>76</v>
      </c>
      <c r="Y549" s="29">
        <v>72</v>
      </c>
      <c r="Z549" s="27">
        <f t="shared" si="95"/>
        <v>282</v>
      </c>
      <c r="AA549" s="27">
        <f t="shared" si="96"/>
        <v>70.5</v>
      </c>
      <c r="AB549" s="29">
        <v>94</v>
      </c>
      <c r="AC549" s="29">
        <v>86</v>
      </c>
      <c r="AD549" s="29">
        <v>69</v>
      </c>
      <c r="AE549" s="29">
        <v>68</v>
      </c>
      <c r="AF549" s="27">
        <f t="shared" si="97"/>
        <v>317</v>
      </c>
      <c r="AG549" s="39">
        <f t="shared" si="98"/>
        <v>79.25</v>
      </c>
      <c r="AH549" s="32"/>
      <c r="AI549" s="52">
        <f t="shared" si="88"/>
        <v>60.95</v>
      </c>
      <c r="AJ549" s="28">
        <f>ROWS($C$4:C549)</f>
        <v>546</v>
      </c>
      <c r="AK549" s="28" t="str">
        <f>IF($AJ$1=Table5[[#This Row],[Column3]],AJ549,"")</f>
        <v/>
      </c>
      <c r="AL549" s="28" t="str">
        <f>IFERROR(SMALL($AK$2:$AK$903,ROWS($AK$4:AK549)),"")</f>
        <v/>
      </c>
    </row>
    <row r="550" spans="1:38" s="28" customFormat="1" ht="14.25">
      <c r="A550" s="36">
        <v>11105276</v>
      </c>
      <c r="B550" s="30" t="s">
        <v>1101</v>
      </c>
      <c r="C550" s="31">
        <v>6</v>
      </c>
      <c r="D550" s="29">
        <v>88</v>
      </c>
      <c r="E550" s="29">
        <v>87</v>
      </c>
      <c r="F550" s="29">
        <v>68</v>
      </c>
      <c r="G550" s="29">
        <v>49</v>
      </c>
      <c r="H550" s="27">
        <f t="shared" si="89"/>
        <v>292</v>
      </c>
      <c r="I550" s="52">
        <f t="shared" si="90"/>
        <v>73</v>
      </c>
      <c r="J550" s="29">
        <v>40</v>
      </c>
      <c r="K550" s="29">
        <v>49</v>
      </c>
      <c r="L550" s="29">
        <v>46</v>
      </c>
      <c r="M550" s="29">
        <v>96</v>
      </c>
      <c r="N550" s="27">
        <f t="shared" si="91"/>
        <v>231</v>
      </c>
      <c r="O550" s="27">
        <f t="shared" si="92"/>
        <v>57.75</v>
      </c>
      <c r="P550" s="29">
        <v>99</v>
      </c>
      <c r="Q550" s="29">
        <v>42</v>
      </c>
      <c r="R550" s="29">
        <v>72</v>
      </c>
      <c r="S550" s="29">
        <v>70</v>
      </c>
      <c r="T550" s="27">
        <f t="shared" si="93"/>
        <v>283</v>
      </c>
      <c r="U550" s="27">
        <f t="shared" si="94"/>
        <v>70.75</v>
      </c>
      <c r="V550" s="29">
        <v>59</v>
      </c>
      <c r="W550" s="29">
        <v>45</v>
      </c>
      <c r="X550" s="29">
        <v>71</v>
      </c>
      <c r="Y550" s="29">
        <v>36</v>
      </c>
      <c r="Z550" s="27">
        <f t="shared" si="95"/>
        <v>211</v>
      </c>
      <c r="AA550" s="27">
        <f t="shared" si="96"/>
        <v>52.75</v>
      </c>
      <c r="AB550" s="29">
        <v>58</v>
      </c>
      <c r="AC550" s="29">
        <v>37</v>
      </c>
      <c r="AD550" s="29">
        <v>49</v>
      </c>
      <c r="AE550" s="29">
        <v>58</v>
      </c>
      <c r="AF550" s="27">
        <f t="shared" si="97"/>
        <v>202</v>
      </c>
      <c r="AG550" s="39">
        <f t="shared" si="98"/>
        <v>50.5</v>
      </c>
      <c r="AH550" s="32"/>
      <c r="AI550" s="52">
        <f t="shared" si="88"/>
        <v>58.8</v>
      </c>
      <c r="AJ550" s="28">
        <f>ROWS($C$4:C550)</f>
        <v>547</v>
      </c>
      <c r="AK550" s="28" t="str">
        <f>IF($AJ$1=Table5[[#This Row],[Column3]],AJ550,"")</f>
        <v/>
      </c>
      <c r="AL550" s="28" t="str">
        <f>IFERROR(SMALL($AK$2:$AK$903,ROWS($AK$4:AK550)),"")</f>
        <v/>
      </c>
    </row>
    <row r="551" spans="1:38" s="28" customFormat="1" ht="14.25">
      <c r="A551" s="36">
        <v>11100478</v>
      </c>
      <c r="B551" s="30" t="s">
        <v>1103</v>
      </c>
      <c r="C551" s="31">
        <v>6</v>
      </c>
      <c r="D551" s="29">
        <v>69</v>
      </c>
      <c r="E551" s="29">
        <v>66</v>
      </c>
      <c r="F551" s="29">
        <v>54</v>
      </c>
      <c r="G551" s="29">
        <v>37</v>
      </c>
      <c r="H551" s="27">
        <f t="shared" si="89"/>
        <v>226</v>
      </c>
      <c r="I551" s="52">
        <f t="shared" si="90"/>
        <v>56.5</v>
      </c>
      <c r="J551" s="29">
        <v>44</v>
      </c>
      <c r="K551" s="29">
        <v>58</v>
      </c>
      <c r="L551" s="29">
        <v>75</v>
      </c>
      <c r="M551" s="29">
        <v>69</v>
      </c>
      <c r="N551" s="27">
        <f t="shared" si="91"/>
        <v>246</v>
      </c>
      <c r="O551" s="27">
        <f t="shared" si="92"/>
        <v>61.5</v>
      </c>
      <c r="P551" s="29">
        <v>40</v>
      </c>
      <c r="Q551" s="29">
        <v>96</v>
      </c>
      <c r="R551" s="29">
        <v>56</v>
      </c>
      <c r="S551" s="29">
        <v>38</v>
      </c>
      <c r="T551" s="27">
        <f t="shared" si="93"/>
        <v>230</v>
      </c>
      <c r="U551" s="27">
        <f t="shared" si="94"/>
        <v>57.5</v>
      </c>
      <c r="V551" s="29">
        <v>39</v>
      </c>
      <c r="W551" s="29">
        <v>50</v>
      </c>
      <c r="X551" s="29">
        <v>61</v>
      </c>
      <c r="Y551" s="29">
        <v>47</v>
      </c>
      <c r="Z551" s="27">
        <f t="shared" si="95"/>
        <v>197</v>
      </c>
      <c r="AA551" s="27">
        <f t="shared" si="96"/>
        <v>49.25</v>
      </c>
      <c r="AB551" s="29">
        <v>42</v>
      </c>
      <c r="AC551" s="29">
        <v>94</v>
      </c>
      <c r="AD551" s="29">
        <v>65</v>
      </c>
      <c r="AE551" s="29">
        <v>76</v>
      </c>
      <c r="AF551" s="27">
        <f t="shared" si="97"/>
        <v>277</v>
      </c>
      <c r="AG551" s="39">
        <f t="shared" si="98"/>
        <v>69.25</v>
      </c>
      <c r="AH551" s="32"/>
      <c r="AI551" s="52">
        <f t="shared" si="88"/>
        <v>64.7</v>
      </c>
      <c r="AJ551" s="28">
        <f>ROWS($C$4:C551)</f>
        <v>548</v>
      </c>
      <c r="AK551" s="28" t="str">
        <f>IF($AJ$1=Table5[[#This Row],[Column3]],AJ551,"")</f>
        <v/>
      </c>
      <c r="AL551" s="28" t="str">
        <f>IFERROR(SMALL($AK$2:$AK$903,ROWS($AK$4:AK551)),"")</f>
        <v/>
      </c>
    </row>
    <row r="552" spans="1:38" s="28" customFormat="1" ht="14.25">
      <c r="A552" s="36">
        <v>11107529</v>
      </c>
      <c r="B552" s="30" t="s">
        <v>1105</v>
      </c>
      <c r="C552" s="31">
        <v>6</v>
      </c>
      <c r="D552" s="29">
        <v>81</v>
      </c>
      <c r="E552" s="29">
        <v>66</v>
      </c>
      <c r="F552" s="29">
        <v>42</v>
      </c>
      <c r="G552" s="29">
        <v>75</v>
      </c>
      <c r="H552" s="27">
        <f t="shared" si="89"/>
        <v>264</v>
      </c>
      <c r="I552" s="52">
        <f t="shared" si="90"/>
        <v>66</v>
      </c>
      <c r="J552" s="29">
        <v>71</v>
      </c>
      <c r="K552" s="29">
        <v>87</v>
      </c>
      <c r="L552" s="29">
        <v>50</v>
      </c>
      <c r="M552" s="29">
        <v>58</v>
      </c>
      <c r="N552" s="27">
        <f t="shared" si="91"/>
        <v>266</v>
      </c>
      <c r="O552" s="27">
        <f t="shared" si="92"/>
        <v>66.5</v>
      </c>
      <c r="P552" s="29">
        <v>70</v>
      </c>
      <c r="Q552" s="29">
        <v>67</v>
      </c>
      <c r="R552" s="29">
        <v>87</v>
      </c>
      <c r="S552" s="29">
        <v>69</v>
      </c>
      <c r="T552" s="27">
        <f t="shared" si="93"/>
        <v>293</v>
      </c>
      <c r="U552" s="27">
        <f t="shared" si="94"/>
        <v>73.25</v>
      </c>
      <c r="V552" s="29">
        <v>53</v>
      </c>
      <c r="W552" s="29">
        <v>61</v>
      </c>
      <c r="X552" s="29">
        <v>79</v>
      </c>
      <c r="Y552" s="29">
        <v>73</v>
      </c>
      <c r="Z552" s="27">
        <f t="shared" si="95"/>
        <v>266</v>
      </c>
      <c r="AA552" s="27">
        <f t="shared" si="96"/>
        <v>66.5</v>
      </c>
      <c r="AB552" s="29">
        <v>62</v>
      </c>
      <c r="AC552" s="29">
        <v>55</v>
      </c>
      <c r="AD552" s="29">
        <v>51</v>
      </c>
      <c r="AE552" s="29">
        <v>37</v>
      </c>
      <c r="AF552" s="27">
        <f t="shared" si="97"/>
        <v>205</v>
      </c>
      <c r="AG552" s="39">
        <f t="shared" si="98"/>
        <v>51.25</v>
      </c>
      <c r="AH552" s="32"/>
      <c r="AI552" s="52">
        <f t="shared" si="88"/>
        <v>69.25</v>
      </c>
      <c r="AJ552" s="28">
        <f>ROWS($C$4:C552)</f>
        <v>549</v>
      </c>
      <c r="AK552" s="28" t="str">
        <f>IF($AJ$1=Table5[[#This Row],[Column3]],AJ552,"")</f>
        <v/>
      </c>
      <c r="AL552" s="28" t="str">
        <f>IFERROR(SMALL($AK$2:$AK$903,ROWS($AK$4:AK552)),"")</f>
        <v/>
      </c>
    </row>
    <row r="553" spans="1:38" s="28" customFormat="1" ht="14.25">
      <c r="A553" s="36">
        <v>11107558</v>
      </c>
      <c r="B553" s="30" t="s">
        <v>1107</v>
      </c>
      <c r="C553" s="31">
        <v>6</v>
      </c>
      <c r="D553" s="29">
        <v>69</v>
      </c>
      <c r="E553" s="29">
        <v>61</v>
      </c>
      <c r="F553" s="29">
        <v>53</v>
      </c>
      <c r="G553" s="29">
        <v>76</v>
      </c>
      <c r="H553" s="27">
        <f t="shared" si="89"/>
        <v>259</v>
      </c>
      <c r="I553" s="52">
        <f t="shared" si="90"/>
        <v>64.75</v>
      </c>
      <c r="J553" s="29">
        <v>82</v>
      </c>
      <c r="K553" s="29">
        <v>79</v>
      </c>
      <c r="L553" s="29">
        <v>49</v>
      </c>
      <c r="M553" s="29">
        <v>74</v>
      </c>
      <c r="N553" s="27">
        <f t="shared" si="91"/>
        <v>284</v>
      </c>
      <c r="O553" s="27">
        <f t="shared" si="92"/>
        <v>71</v>
      </c>
      <c r="P553" s="29">
        <v>45</v>
      </c>
      <c r="Q553" s="29">
        <v>81</v>
      </c>
      <c r="R553" s="29">
        <v>95</v>
      </c>
      <c r="S553" s="29">
        <v>92</v>
      </c>
      <c r="T553" s="27">
        <f t="shared" si="93"/>
        <v>313</v>
      </c>
      <c r="U553" s="27">
        <f t="shared" si="94"/>
        <v>78.25</v>
      </c>
      <c r="V553" s="29">
        <v>60</v>
      </c>
      <c r="W553" s="29">
        <v>71</v>
      </c>
      <c r="X553" s="29">
        <v>86</v>
      </c>
      <c r="Y553" s="29">
        <v>78</v>
      </c>
      <c r="Z553" s="27">
        <f t="shared" si="95"/>
        <v>295</v>
      </c>
      <c r="AA553" s="27">
        <f t="shared" si="96"/>
        <v>73.75</v>
      </c>
      <c r="AB553" s="29">
        <v>42</v>
      </c>
      <c r="AC553" s="29">
        <v>84</v>
      </c>
      <c r="AD553" s="29">
        <v>42</v>
      </c>
      <c r="AE553" s="29">
        <v>66</v>
      </c>
      <c r="AF553" s="27">
        <f t="shared" si="97"/>
        <v>234</v>
      </c>
      <c r="AG553" s="39">
        <f t="shared" si="98"/>
        <v>58.5</v>
      </c>
      <c r="AH553" s="32"/>
      <c r="AI553" s="52">
        <f t="shared" si="88"/>
        <v>64.05</v>
      </c>
      <c r="AJ553" s="28">
        <f>ROWS($C$4:C553)</f>
        <v>550</v>
      </c>
      <c r="AK553" s="28" t="str">
        <f>IF($AJ$1=Table5[[#This Row],[Column3]],AJ553,"")</f>
        <v/>
      </c>
      <c r="AL553" s="28" t="str">
        <f>IFERROR(SMALL($AK$2:$AK$903,ROWS($AK$4:AK553)),"")</f>
        <v/>
      </c>
    </row>
    <row r="554" spans="1:38" s="28" customFormat="1" ht="14.25">
      <c r="A554" s="36">
        <v>11109267</v>
      </c>
      <c r="B554" s="30" t="s">
        <v>1109</v>
      </c>
      <c r="C554" s="31">
        <v>7</v>
      </c>
      <c r="D554" s="29">
        <v>61</v>
      </c>
      <c r="E554" s="29">
        <v>63</v>
      </c>
      <c r="F554" s="29">
        <v>78</v>
      </c>
      <c r="G554" s="29">
        <v>52</v>
      </c>
      <c r="H554" s="27">
        <f t="shared" si="89"/>
        <v>254</v>
      </c>
      <c r="I554" s="52">
        <f t="shared" si="90"/>
        <v>63.5</v>
      </c>
      <c r="J554" s="29">
        <v>59</v>
      </c>
      <c r="K554" s="29">
        <v>72</v>
      </c>
      <c r="L554" s="29">
        <v>72</v>
      </c>
      <c r="M554" s="29">
        <v>72</v>
      </c>
      <c r="N554" s="27">
        <f t="shared" si="91"/>
        <v>275</v>
      </c>
      <c r="O554" s="27">
        <f t="shared" si="92"/>
        <v>68.75</v>
      </c>
      <c r="P554" s="29">
        <v>40</v>
      </c>
      <c r="Q554" s="29">
        <v>76</v>
      </c>
      <c r="R554" s="29">
        <v>35</v>
      </c>
      <c r="S554" s="29">
        <v>66</v>
      </c>
      <c r="T554" s="27">
        <f t="shared" si="93"/>
        <v>217</v>
      </c>
      <c r="U554" s="27">
        <f t="shared" si="94"/>
        <v>54.25</v>
      </c>
      <c r="V554" s="29">
        <v>99</v>
      </c>
      <c r="W554" s="29">
        <v>51</v>
      </c>
      <c r="X554" s="29">
        <v>57</v>
      </c>
      <c r="Y554" s="29">
        <v>63</v>
      </c>
      <c r="Z554" s="27">
        <f t="shared" si="95"/>
        <v>270</v>
      </c>
      <c r="AA554" s="27">
        <f t="shared" si="96"/>
        <v>67.5</v>
      </c>
      <c r="AB554" s="29">
        <v>61</v>
      </c>
      <c r="AC554" s="29">
        <v>68</v>
      </c>
      <c r="AD554" s="29">
        <v>48</v>
      </c>
      <c r="AE554" s="29">
        <v>88</v>
      </c>
      <c r="AF554" s="27">
        <f t="shared" si="97"/>
        <v>265</v>
      </c>
      <c r="AG554" s="39">
        <f t="shared" si="98"/>
        <v>66.25</v>
      </c>
      <c r="AH554" s="32"/>
      <c r="AI554" s="52">
        <f t="shared" si="88"/>
        <v>63.55</v>
      </c>
      <c r="AJ554" s="28">
        <f>ROWS($C$4:C554)</f>
        <v>551</v>
      </c>
      <c r="AK554" s="28">
        <f>IF($AJ$1=Table5[[#This Row],[Column3]],AJ554,"")</f>
        <v>551</v>
      </c>
      <c r="AL554" s="28" t="str">
        <f>IFERROR(SMALL($AK$2:$AK$903,ROWS($AK$4:AK554)),"")</f>
        <v/>
      </c>
    </row>
    <row r="555" spans="1:38" s="28" customFormat="1" ht="14.25">
      <c r="A555" s="36">
        <v>11105181</v>
      </c>
      <c r="B555" s="30" t="s">
        <v>1111</v>
      </c>
      <c r="C555" s="31">
        <v>7</v>
      </c>
      <c r="D555" s="29">
        <v>37</v>
      </c>
      <c r="E555" s="29">
        <v>73</v>
      </c>
      <c r="F555" s="29">
        <v>66</v>
      </c>
      <c r="G555" s="29">
        <v>96</v>
      </c>
      <c r="H555" s="27">
        <f t="shared" si="89"/>
        <v>272</v>
      </c>
      <c r="I555" s="52">
        <f t="shared" si="90"/>
        <v>68</v>
      </c>
      <c r="J555" s="29">
        <v>79</v>
      </c>
      <c r="K555" s="29">
        <v>38</v>
      </c>
      <c r="L555" s="29">
        <v>60</v>
      </c>
      <c r="M555" s="29">
        <v>55</v>
      </c>
      <c r="N555" s="27">
        <f t="shared" si="91"/>
        <v>232</v>
      </c>
      <c r="O555" s="27">
        <f t="shared" si="92"/>
        <v>58</v>
      </c>
      <c r="P555" s="29">
        <v>89</v>
      </c>
      <c r="Q555" s="29">
        <v>40</v>
      </c>
      <c r="R555" s="29">
        <v>62</v>
      </c>
      <c r="S555" s="29">
        <v>51</v>
      </c>
      <c r="T555" s="27">
        <f t="shared" si="93"/>
        <v>242</v>
      </c>
      <c r="U555" s="27">
        <f t="shared" si="94"/>
        <v>60.5</v>
      </c>
      <c r="V555" s="29">
        <v>74</v>
      </c>
      <c r="W555" s="29">
        <v>76</v>
      </c>
      <c r="X555" s="29">
        <v>41</v>
      </c>
      <c r="Y555" s="29">
        <v>48</v>
      </c>
      <c r="Z555" s="27">
        <f t="shared" si="95"/>
        <v>239</v>
      </c>
      <c r="AA555" s="27">
        <f t="shared" si="96"/>
        <v>59.75</v>
      </c>
      <c r="AB555" s="29">
        <v>83</v>
      </c>
      <c r="AC555" s="29">
        <v>69</v>
      </c>
      <c r="AD555" s="29">
        <v>70</v>
      </c>
      <c r="AE555" s="29">
        <v>64</v>
      </c>
      <c r="AF555" s="27">
        <f t="shared" si="97"/>
        <v>286</v>
      </c>
      <c r="AG555" s="39">
        <f t="shared" si="98"/>
        <v>71.5</v>
      </c>
      <c r="AH555" s="32"/>
      <c r="AI555" s="52">
        <f t="shared" si="88"/>
        <v>73.8</v>
      </c>
      <c r="AJ555" s="28">
        <f>ROWS($C$4:C555)</f>
        <v>552</v>
      </c>
      <c r="AK555" s="28">
        <f>IF($AJ$1=Table5[[#This Row],[Column3]],AJ555,"")</f>
        <v>552</v>
      </c>
      <c r="AL555" s="28" t="str">
        <f>IFERROR(SMALL($AK$2:$AK$903,ROWS($AK$4:AK555)),"")</f>
        <v/>
      </c>
    </row>
    <row r="556" spans="1:38" s="28" customFormat="1" ht="14.25">
      <c r="A556" s="36">
        <v>11102418</v>
      </c>
      <c r="B556" s="30" t="s">
        <v>1113</v>
      </c>
      <c r="C556" s="31">
        <v>7</v>
      </c>
      <c r="D556" s="29">
        <v>86</v>
      </c>
      <c r="E556" s="29">
        <v>39</v>
      </c>
      <c r="F556" s="29">
        <v>74</v>
      </c>
      <c r="G556" s="29">
        <v>62</v>
      </c>
      <c r="H556" s="27">
        <f t="shared" si="89"/>
        <v>261</v>
      </c>
      <c r="I556" s="52">
        <f t="shared" si="90"/>
        <v>65.25</v>
      </c>
      <c r="J556" s="29">
        <v>99</v>
      </c>
      <c r="K556" s="29">
        <v>96</v>
      </c>
      <c r="L556" s="29">
        <v>54</v>
      </c>
      <c r="M556" s="29">
        <v>40</v>
      </c>
      <c r="N556" s="27">
        <f t="shared" si="91"/>
        <v>289</v>
      </c>
      <c r="O556" s="27">
        <f t="shared" si="92"/>
        <v>72.25</v>
      </c>
      <c r="P556" s="29">
        <v>86</v>
      </c>
      <c r="Q556" s="29">
        <v>83</v>
      </c>
      <c r="R556" s="29">
        <v>89</v>
      </c>
      <c r="S556" s="29">
        <v>45</v>
      </c>
      <c r="T556" s="27">
        <f t="shared" si="93"/>
        <v>303</v>
      </c>
      <c r="U556" s="27">
        <f t="shared" si="94"/>
        <v>75.75</v>
      </c>
      <c r="V556" s="29">
        <v>97</v>
      </c>
      <c r="W556" s="29">
        <v>96</v>
      </c>
      <c r="X556" s="29">
        <v>74</v>
      </c>
      <c r="Y556" s="29">
        <v>59</v>
      </c>
      <c r="Z556" s="27">
        <f t="shared" si="95"/>
        <v>326</v>
      </c>
      <c r="AA556" s="27">
        <f t="shared" si="96"/>
        <v>81.5</v>
      </c>
      <c r="AB556" s="29">
        <v>81</v>
      </c>
      <c r="AC556" s="29">
        <v>94</v>
      </c>
      <c r="AD556" s="29">
        <v>70</v>
      </c>
      <c r="AE556" s="29">
        <v>52</v>
      </c>
      <c r="AF556" s="27">
        <f t="shared" si="97"/>
        <v>297</v>
      </c>
      <c r="AG556" s="39">
        <f t="shared" si="98"/>
        <v>74.25</v>
      </c>
      <c r="AH556" s="32"/>
      <c r="AI556" s="52">
        <f t="shared" si="88"/>
        <v>68.599999999999994</v>
      </c>
      <c r="AJ556" s="28">
        <f>ROWS($C$4:C556)</f>
        <v>553</v>
      </c>
      <c r="AK556" s="28">
        <f>IF($AJ$1=Table5[[#This Row],[Column3]],AJ556,"")</f>
        <v>553</v>
      </c>
      <c r="AL556" s="28" t="str">
        <f>IFERROR(SMALL($AK$2:$AK$903,ROWS($AK$4:AK556)),"")</f>
        <v/>
      </c>
    </row>
    <row r="557" spans="1:38" s="28" customFormat="1" ht="14.25">
      <c r="A557" s="36">
        <v>11102622</v>
      </c>
      <c r="B557" s="30" t="s">
        <v>1115</v>
      </c>
      <c r="C557" s="31">
        <v>7</v>
      </c>
      <c r="D557" s="29">
        <v>61</v>
      </c>
      <c r="E557" s="29">
        <v>50</v>
      </c>
      <c r="F557" s="29">
        <v>46</v>
      </c>
      <c r="G557" s="29">
        <v>68</v>
      </c>
      <c r="H557" s="27">
        <f t="shared" si="89"/>
        <v>225</v>
      </c>
      <c r="I557" s="52">
        <f t="shared" si="90"/>
        <v>56.25</v>
      </c>
      <c r="J557" s="29">
        <v>51</v>
      </c>
      <c r="K557" s="29">
        <v>55</v>
      </c>
      <c r="L557" s="29">
        <v>97</v>
      </c>
      <c r="M557" s="29">
        <v>48</v>
      </c>
      <c r="N557" s="27">
        <f t="shared" si="91"/>
        <v>251</v>
      </c>
      <c r="O557" s="27">
        <f t="shared" si="92"/>
        <v>62.75</v>
      </c>
      <c r="P557" s="29">
        <v>47</v>
      </c>
      <c r="Q557" s="29">
        <v>80</v>
      </c>
      <c r="R557" s="29">
        <v>93</v>
      </c>
      <c r="S557" s="29">
        <v>83</v>
      </c>
      <c r="T557" s="27">
        <f t="shared" si="93"/>
        <v>303</v>
      </c>
      <c r="U557" s="27">
        <f t="shared" si="94"/>
        <v>75.75</v>
      </c>
      <c r="V557" s="29">
        <v>92</v>
      </c>
      <c r="W557" s="29">
        <v>53</v>
      </c>
      <c r="X557" s="29">
        <v>80</v>
      </c>
      <c r="Y557" s="29">
        <v>84</v>
      </c>
      <c r="Z557" s="27">
        <f t="shared" si="95"/>
        <v>309</v>
      </c>
      <c r="AA557" s="27">
        <f t="shared" si="96"/>
        <v>77.25</v>
      </c>
      <c r="AB557" s="29">
        <v>83</v>
      </c>
      <c r="AC557" s="29">
        <v>91</v>
      </c>
      <c r="AD557" s="29">
        <v>55</v>
      </c>
      <c r="AE557" s="29">
        <v>55</v>
      </c>
      <c r="AF557" s="27">
        <f t="shared" si="97"/>
        <v>284</v>
      </c>
      <c r="AG557" s="39">
        <f t="shared" si="98"/>
        <v>71</v>
      </c>
      <c r="AH557" s="32"/>
      <c r="AI557" s="52">
        <f t="shared" si="88"/>
        <v>68.900000000000006</v>
      </c>
      <c r="AJ557" s="28">
        <f>ROWS($C$4:C557)</f>
        <v>554</v>
      </c>
      <c r="AK557" s="28">
        <f>IF($AJ$1=Table5[[#This Row],[Column3]],AJ557,"")</f>
        <v>554</v>
      </c>
      <c r="AL557" s="28" t="str">
        <f>IFERROR(SMALL($AK$2:$AK$903,ROWS($AK$4:AK557)),"")</f>
        <v/>
      </c>
    </row>
    <row r="558" spans="1:38" s="28" customFormat="1" ht="14.25">
      <c r="A558" s="36">
        <v>11106358</v>
      </c>
      <c r="B558" s="30" t="s">
        <v>1117</v>
      </c>
      <c r="C558" s="31">
        <v>7</v>
      </c>
      <c r="D558" s="29">
        <v>88</v>
      </c>
      <c r="E558" s="29">
        <v>76</v>
      </c>
      <c r="F558" s="29">
        <v>83</v>
      </c>
      <c r="G558" s="29">
        <v>99</v>
      </c>
      <c r="H558" s="27">
        <f t="shared" si="89"/>
        <v>346</v>
      </c>
      <c r="I558" s="52">
        <f t="shared" si="90"/>
        <v>86.5</v>
      </c>
      <c r="J558" s="29">
        <v>77</v>
      </c>
      <c r="K558" s="29">
        <v>35</v>
      </c>
      <c r="L558" s="29">
        <v>62</v>
      </c>
      <c r="M558" s="29">
        <v>79</v>
      </c>
      <c r="N558" s="27">
        <f t="shared" si="91"/>
        <v>253</v>
      </c>
      <c r="O558" s="27">
        <f t="shared" si="92"/>
        <v>63.25</v>
      </c>
      <c r="P558" s="29">
        <v>53</v>
      </c>
      <c r="Q558" s="29">
        <v>75</v>
      </c>
      <c r="R558" s="29">
        <v>40</v>
      </c>
      <c r="S558" s="29">
        <v>97</v>
      </c>
      <c r="T558" s="27">
        <f t="shared" si="93"/>
        <v>265</v>
      </c>
      <c r="U558" s="27">
        <f t="shared" si="94"/>
        <v>66.25</v>
      </c>
      <c r="V558" s="29">
        <v>75</v>
      </c>
      <c r="W558" s="29">
        <v>70</v>
      </c>
      <c r="X558" s="29">
        <v>76</v>
      </c>
      <c r="Y558" s="29">
        <v>48</v>
      </c>
      <c r="Z558" s="27">
        <f t="shared" si="95"/>
        <v>269</v>
      </c>
      <c r="AA558" s="27">
        <f t="shared" si="96"/>
        <v>67.25</v>
      </c>
      <c r="AB558" s="29">
        <v>60</v>
      </c>
      <c r="AC558" s="29">
        <v>35</v>
      </c>
      <c r="AD558" s="29">
        <v>97</v>
      </c>
      <c r="AE558" s="29">
        <v>53</v>
      </c>
      <c r="AF558" s="27">
        <f t="shared" si="97"/>
        <v>245</v>
      </c>
      <c r="AG558" s="39">
        <f t="shared" si="98"/>
        <v>61.25</v>
      </c>
      <c r="AH558" s="32"/>
      <c r="AI558" s="52">
        <f t="shared" si="88"/>
        <v>66.650000000000006</v>
      </c>
      <c r="AJ558" s="28">
        <f>ROWS($C$4:C558)</f>
        <v>555</v>
      </c>
      <c r="AK558" s="28">
        <f>IF($AJ$1=Table5[[#This Row],[Column3]],AJ558,"")</f>
        <v>555</v>
      </c>
      <c r="AL558" s="28" t="str">
        <f>IFERROR(SMALL($AK$2:$AK$903,ROWS($AK$4:AK558)),"")</f>
        <v/>
      </c>
    </row>
    <row r="559" spans="1:38" s="28" customFormat="1" ht="14.25">
      <c r="A559" s="36">
        <v>11100474</v>
      </c>
      <c r="B559" s="30" t="s">
        <v>1119</v>
      </c>
      <c r="C559" s="31">
        <v>7</v>
      </c>
      <c r="D559" s="29">
        <v>84</v>
      </c>
      <c r="E559" s="29">
        <v>92</v>
      </c>
      <c r="F559" s="29">
        <v>89</v>
      </c>
      <c r="G559" s="29">
        <v>40</v>
      </c>
      <c r="H559" s="27">
        <f t="shared" si="89"/>
        <v>305</v>
      </c>
      <c r="I559" s="52">
        <f t="shared" si="90"/>
        <v>76.25</v>
      </c>
      <c r="J559" s="29">
        <v>74</v>
      </c>
      <c r="K559" s="29">
        <v>78</v>
      </c>
      <c r="L559" s="29">
        <v>74</v>
      </c>
      <c r="M559" s="29">
        <v>35</v>
      </c>
      <c r="N559" s="27">
        <f t="shared" si="91"/>
        <v>261</v>
      </c>
      <c r="O559" s="27">
        <f t="shared" si="92"/>
        <v>65.25</v>
      </c>
      <c r="P559" s="29">
        <v>44</v>
      </c>
      <c r="Q559" s="29">
        <v>71</v>
      </c>
      <c r="R559" s="29">
        <v>47</v>
      </c>
      <c r="S559" s="29">
        <v>95</v>
      </c>
      <c r="T559" s="27">
        <f t="shared" si="93"/>
        <v>257</v>
      </c>
      <c r="U559" s="27">
        <f t="shared" si="94"/>
        <v>64.25</v>
      </c>
      <c r="V559" s="29">
        <v>47</v>
      </c>
      <c r="W559" s="29">
        <v>64</v>
      </c>
      <c r="X559" s="29">
        <v>99</v>
      </c>
      <c r="Y559" s="29">
        <v>61</v>
      </c>
      <c r="Z559" s="27">
        <f t="shared" si="95"/>
        <v>271</v>
      </c>
      <c r="AA559" s="27">
        <f t="shared" si="96"/>
        <v>67.75</v>
      </c>
      <c r="AB559" s="29">
        <v>45</v>
      </c>
      <c r="AC559" s="29">
        <v>49</v>
      </c>
      <c r="AD559" s="29">
        <v>54</v>
      </c>
      <c r="AE559" s="29">
        <v>91</v>
      </c>
      <c r="AF559" s="27">
        <f t="shared" si="97"/>
        <v>239</v>
      </c>
      <c r="AG559" s="39">
        <f t="shared" si="98"/>
        <v>59.75</v>
      </c>
      <c r="AH559" s="32"/>
      <c r="AI559" s="52">
        <f t="shared" si="88"/>
        <v>64.8</v>
      </c>
      <c r="AJ559" s="28">
        <f>ROWS($C$4:C559)</f>
        <v>556</v>
      </c>
      <c r="AK559" s="28">
        <f>IF($AJ$1=Table5[[#This Row],[Column3]],AJ559,"")</f>
        <v>556</v>
      </c>
      <c r="AL559" s="28" t="str">
        <f>IFERROR(SMALL($AK$2:$AK$903,ROWS($AK$4:AK559)),"")</f>
        <v/>
      </c>
    </row>
    <row r="560" spans="1:38" s="28" customFormat="1" ht="14.25">
      <c r="A560" s="36">
        <v>11101854</v>
      </c>
      <c r="B560" s="30" t="s">
        <v>1121</v>
      </c>
      <c r="C560" s="31">
        <v>7</v>
      </c>
      <c r="D560" s="29">
        <v>51</v>
      </c>
      <c r="E560" s="29">
        <v>54</v>
      </c>
      <c r="F560" s="29">
        <v>70</v>
      </c>
      <c r="G560" s="29">
        <v>69</v>
      </c>
      <c r="H560" s="27">
        <f t="shared" si="89"/>
        <v>244</v>
      </c>
      <c r="I560" s="52">
        <f t="shared" si="90"/>
        <v>61</v>
      </c>
      <c r="J560" s="29">
        <v>35</v>
      </c>
      <c r="K560" s="29">
        <v>47</v>
      </c>
      <c r="L560" s="29">
        <v>70</v>
      </c>
      <c r="M560" s="29">
        <v>62</v>
      </c>
      <c r="N560" s="27">
        <f t="shared" si="91"/>
        <v>214</v>
      </c>
      <c r="O560" s="27">
        <f t="shared" si="92"/>
        <v>53.5</v>
      </c>
      <c r="P560" s="29">
        <v>46</v>
      </c>
      <c r="Q560" s="29">
        <v>79</v>
      </c>
      <c r="R560" s="29">
        <v>78</v>
      </c>
      <c r="S560" s="29">
        <v>67</v>
      </c>
      <c r="T560" s="27">
        <f t="shared" si="93"/>
        <v>270</v>
      </c>
      <c r="U560" s="27">
        <f t="shared" si="94"/>
        <v>67.5</v>
      </c>
      <c r="V560" s="29">
        <v>37</v>
      </c>
      <c r="W560" s="29">
        <v>95</v>
      </c>
      <c r="X560" s="29">
        <v>66</v>
      </c>
      <c r="Y560" s="29">
        <v>43</v>
      </c>
      <c r="Z560" s="27">
        <f t="shared" si="95"/>
        <v>241</v>
      </c>
      <c r="AA560" s="27">
        <f t="shared" si="96"/>
        <v>60.25</v>
      </c>
      <c r="AB560" s="29">
        <v>97</v>
      </c>
      <c r="AC560" s="29">
        <v>70</v>
      </c>
      <c r="AD560" s="29">
        <v>90</v>
      </c>
      <c r="AE560" s="29">
        <v>70</v>
      </c>
      <c r="AF560" s="27">
        <f t="shared" si="97"/>
        <v>327</v>
      </c>
      <c r="AG560" s="39">
        <f t="shared" si="98"/>
        <v>81.75</v>
      </c>
      <c r="AH560" s="32"/>
      <c r="AI560" s="52">
        <f t="shared" si="88"/>
        <v>63.45</v>
      </c>
      <c r="AJ560" s="28">
        <f>ROWS($C$4:C560)</f>
        <v>557</v>
      </c>
      <c r="AK560" s="28">
        <f>IF($AJ$1=Table5[[#This Row],[Column3]],AJ560,"")</f>
        <v>557</v>
      </c>
      <c r="AL560" s="28" t="str">
        <f>IFERROR(SMALL($AK$2:$AK$903,ROWS($AK$4:AK560)),"")</f>
        <v/>
      </c>
    </row>
    <row r="561" spans="1:38" s="28" customFormat="1" ht="14.25">
      <c r="A561" s="36">
        <v>11109706</v>
      </c>
      <c r="B561" s="30" t="s">
        <v>1123</v>
      </c>
      <c r="C561" s="31">
        <v>7</v>
      </c>
      <c r="D561" s="29">
        <v>44</v>
      </c>
      <c r="E561" s="29">
        <v>36</v>
      </c>
      <c r="F561" s="29">
        <v>43</v>
      </c>
      <c r="G561" s="29">
        <v>69</v>
      </c>
      <c r="H561" s="27">
        <f t="shared" si="89"/>
        <v>192</v>
      </c>
      <c r="I561" s="52">
        <f t="shared" si="90"/>
        <v>48</v>
      </c>
      <c r="J561" s="29">
        <v>39</v>
      </c>
      <c r="K561" s="29">
        <v>44</v>
      </c>
      <c r="L561" s="29">
        <v>67</v>
      </c>
      <c r="M561" s="29">
        <v>78</v>
      </c>
      <c r="N561" s="27">
        <f t="shared" si="91"/>
        <v>228</v>
      </c>
      <c r="O561" s="27">
        <f t="shared" si="92"/>
        <v>57</v>
      </c>
      <c r="P561" s="29">
        <v>59</v>
      </c>
      <c r="Q561" s="29">
        <v>98</v>
      </c>
      <c r="R561" s="29">
        <v>86</v>
      </c>
      <c r="S561" s="29">
        <v>71</v>
      </c>
      <c r="T561" s="27">
        <f t="shared" si="93"/>
        <v>314</v>
      </c>
      <c r="U561" s="27">
        <f t="shared" si="94"/>
        <v>78.5</v>
      </c>
      <c r="V561" s="29">
        <v>70</v>
      </c>
      <c r="W561" s="29">
        <v>98</v>
      </c>
      <c r="X561" s="29">
        <v>43</v>
      </c>
      <c r="Y561" s="29">
        <v>57</v>
      </c>
      <c r="Z561" s="27">
        <f t="shared" si="95"/>
        <v>268</v>
      </c>
      <c r="AA561" s="27">
        <f t="shared" si="96"/>
        <v>67</v>
      </c>
      <c r="AB561" s="29">
        <v>63</v>
      </c>
      <c r="AC561" s="29">
        <v>75</v>
      </c>
      <c r="AD561" s="29">
        <v>89</v>
      </c>
      <c r="AE561" s="29">
        <v>40</v>
      </c>
      <c r="AF561" s="27">
        <f t="shared" si="97"/>
        <v>267</v>
      </c>
      <c r="AG561" s="39">
        <f t="shared" si="98"/>
        <v>66.75</v>
      </c>
      <c r="AH561" s="32"/>
      <c r="AI561" s="52">
        <f t="shared" si="88"/>
        <v>64.2</v>
      </c>
      <c r="AJ561" s="28">
        <f>ROWS($C$4:C561)</f>
        <v>558</v>
      </c>
      <c r="AK561" s="28">
        <f>IF($AJ$1=Table5[[#This Row],[Column3]],AJ561,"")</f>
        <v>558</v>
      </c>
      <c r="AL561" s="28" t="str">
        <f>IFERROR(SMALL($AK$2:$AK$903,ROWS($AK$4:AK561)),"")</f>
        <v/>
      </c>
    </row>
    <row r="562" spans="1:38" s="28" customFormat="1" ht="14.25">
      <c r="A562" s="36">
        <v>11107341</v>
      </c>
      <c r="B562" s="30" t="s">
        <v>1125</v>
      </c>
      <c r="C562" s="31">
        <v>7</v>
      </c>
      <c r="D562" s="29">
        <v>86</v>
      </c>
      <c r="E562" s="29">
        <v>59</v>
      </c>
      <c r="F562" s="29">
        <v>67</v>
      </c>
      <c r="G562" s="29">
        <v>79</v>
      </c>
      <c r="H562" s="27">
        <f t="shared" si="89"/>
        <v>291</v>
      </c>
      <c r="I562" s="52">
        <f t="shared" si="90"/>
        <v>72.75</v>
      </c>
      <c r="J562" s="29">
        <v>88</v>
      </c>
      <c r="K562" s="29">
        <v>71</v>
      </c>
      <c r="L562" s="29">
        <v>99</v>
      </c>
      <c r="M562" s="29">
        <v>65</v>
      </c>
      <c r="N562" s="27">
        <f t="shared" si="91"/>
        <v>323</v>
      </c>
      <c r="O562" s="27">
        <f t="shared" si="92"/>
        <v>80.75</v>
      </c>
      <c r="P562" s="29">
        <v>58</v>
      </c>
      <c r="Q562" s="29">
        <v>73</v>
      </c>
      <c r="R562" s="29">
        <v>46</v>
      </c>
      <c r="S562" s="29">
        <v>58</v>
      </c>
      <c r="T562" s="27">
        <f t="shared" si="93"/>
        <v>235</v>
      </c>
      <c r="U562" s="27">
        <f t="shared" si="94"/>
        <v>58.75</v>
      </c>
      <c r="V562" s="29">
        <v>44</v>
      </c>
      <c r="W562" s="29">
        <v>86</v>
      </c>
      <c r="X562" s="29">
        <v>53</v>
      </c>
      <c r="Y562" s="29">
        <v>37</v>
      </c>
      <c r="Z562" s="27">
        <f t="shared" si="95"/>
        <v>220</v>
      </c>
      <c r="AA562" s="27">
        <f t="shared" si="96"/>
        <v>55</v>
      </c>
      <c r="AB562" s="29">
        <v>44</v>
      </c>
      <c r="AC562" s="29">
        <v>62</v>
      </c>
      <c r="AD562" s="29">
        <v>55</v>
      </c>
      <c r="AE562" s="29">
        <v>54</v>
      </c>
      <c r="AF562" s="27">
        <f t="shared" si="97"/>
        <v>215</v>
      </c>
      <c r="AG562" s="39">
        <f t="shared" si="98"/>
        <v>53.75</v>
      </c>
      <c r="AH562" s="32"/>
      <c r="AI562" s="52">
        <f t="shared" si="88"/>
        <v>65.900000000000006</v>
      </c>
      <c r="AJ562" s="28">
        <f>ROWS($C$4:C562)</f>
        <v>559</v>
      </c>
      <c r="AK562" s="28">
        <f>IF($AJ$1=Table5[[#This Row],[Column3]],AJ562,"")</f>
        <v>559</v>
      </c>
      <c r="AL562" s="28" t="str">
        <f>IFERROR(SMALL($AK$2:$AK$903,ROWS($AK$4:AK562)),"")</f>
        <v/>
      </c>
    </row>
    <row r="563" spans="1:38" s="28" customFormat="1" ht="14.25">
      <c r="A563" s="36">
        <v>11102138</v>
      </c>
      <c r="B563" s="30" t="s">
        <v>1127</v>
      </c>
      <c r="C563" s="31">
        <v>7</v>
      </c>
      <c r="D563" s="29">
        <v>61</v>
      </c>
      <c r="E563" s="29">
        <v>47</v>
      </c>
      <c r="F563" s="29">
        <v>86</v>
      </c>
      <c r="G563" s="29">
        <v>65</v>
      </c>
      <c r="H563" s="27">
        <f t="shared" si="89"/>
        <v>259</v>
      </c>
      <c r="I563" s="52">
        <f t="shared" si="90"/>
        <v>64.75</v>
      </c>
      <c r="J563" s="29">
        <v>72</v>
      </c>
      <c r="K563" s="29">
        <v>51</v>
      </c>
      <c r="L563" s="29">
        <v>59</v>
      </c>
      <c r="M563" s="29">
        <v>42</v>
      </c>
      <c r="N563" s="27">
        <f t="shared" si="91"/>
        <v>224</v>
      </c>
      <c r="O563" s="27">
        <f t="shared" si="92"/>
        <v>56</v>
      </c>
      <c r="P563" s="29">
        <v>65</v>
      </c>
      <c r="Q563" s="29">
        <v>67</v>
      </c>
      <c r="R563" s="29">
        <v>87</v>
      </c>
      <c r="S563" s="29">
        <v>57</v>
      </c>
      <c r="T563" s="27">
        <f t="shared" si="93"/>
        <v>276</v>
      </c>
      <c r="U563" s="27">
        <f t="shared" si="94"/>
        <v>69</v>
      </c>
      <c r="V563" s="29">
        <v>75</v>
      </c>
      <c r="W563" s="29">
        <v>69</v>
      </c>
      <c r="X563" s="29">
        <v>41</v>
      </c>
      <c r="Y563" s="29">
        <v>86</v>
      </c>
      <c r="Z563" s="27">
        <f t="shared" si="95"/>
        <v>271</v>
      </c>
      <c r="AA563" s="27">
        <f t="shared" si="96"/>
        <v>67.75</v>
      </c>
      <c r="AB563" s="29">
        <v>95</v>
      </c>
      <c r="AC563" s="29">
        <v>47</v>
      </c>
      <c r="AD563" s="29">
        <v>74</v>
      </c>
      <c r="AE563" s="29">
        <v>72</v>
      </c>
      <c r="AF563" s="27">
        <f t="shared" si="97"/>
        <v>288</v>
      </c>
      <c r="AG563" s="39">
        <f t="shared" si="98"/>
        <v>72</v>
      </c>
      <c r="AH563" s="32"/>
      <c r="AI563" s="52">
        <f t="shared" si="88"/>
        <v>69.5</v>
      </c>
      <c r="AJ563" s="28">
        <f>ROWS($C$4:C563)</f>
        <v>560</v>
      </c>
      <c r="AK563" s="28">
        <f>IF($AJ$1=Table5[[#This Row],[Column3]],AJ563,"")</f>
        <v>560</v>
      </c>
      <c r="AL563" s="28" t="str">
        <f>IFERROR(SMALL($AK$2:$AK$903,ROWS($AK$4:AK563)),"")</f>
        <v/>
      </c>
    </row>
    <row r="564" spans="1:38" s="28" customFormat="1" ht="14.25">
      <c r="A564" s="36">
        <v>11108541</v>
      </c>
      <c r="B564" s="30" t="s">
        <v>1129</v>
      </c>
      <c r="C564" s="31">
        <v>7</v>
      </c>
      <c r="D564" s="29">
        <v>55</v>
      </c>
      <c r="E564" s="29">
        <v>71</v>
      </c>
      <c r="F564" s="29">
        <v>75</v>
      </c>
      <c r="G564" s="29">
        <v>47</v>
      </c>
      <c r="H564" s="27">
        <f t="shared" si="89"/>
        <v>248</v>
      </c>
      <c r="I564" s="52">
        <f t="shared" si="90"/>
        <v>62</v>
      </c>
      <c r="J564" s="29">
        <v>91</v>
      </c>
      <c r="K564" s="29">
        <v>97</v>
      </c>
      <c r="L564" s="29">
        <v>44</v>
      </c>
      <c r="M564" s="29">
        <v>90</v>
      </c>
      <c r="N564" s="27">
        <f t="shared" si="91"/>
        <v>322</v>
      </c>
      <c r="O564" s="27">
        <f t="shared" si="92"/>
        <v>80.5</v>
      </c>
      <c r="P564" s="29">
        <v>94</v>
      </c>
      <c r="Q564" s="29">
        <v>74</v>
      </c>
      <c r="R564" s="29">
        <v>77</v>
      </c>
      <c r="S564" s="29">
        <v>69</v>
      </c>
      <c r="T564" s="27">
        <f t="shared" si="93"/>
        <v>314</v>
      </c>
      <c r="U564" s="27">
        <f t="shared" si="94"/>
        <v>78.5</v>
      </c>
      <c r="V564" s="29">
        <v>93</v>
      </c>
      <c r="W564" s="29">
        <v>35</v>
      </c>
      <c r="X564" s="29">
        <v>97</v>
      </c>
      <c r="Y564" s="29">
        <v>41</v>
      </c>
      <c r="Z564" s="27">
        <f t="shared" si="95"/>
        <v>266</v>
      </c>
      <c r="AA564" s="27">
        <f t="shared" si="96"/>
        <v>66.5</v>
      </c>
      <c r="AB564" s="29">
        <v>68</v>
      </c>
      <c r="AC564" s="29">
        <v>42</v>
      </c>
      <c r="AD564" s="29">
        <v>81</v>
      </c>
      <c r="AE564" s="29">
        <v>49</v>
      </c>
      <c r="AF564" s="27">
        <f t="shared" si="97"/>
        <v>240</v>
      </c>
      <c r="AG564" s="39">
        <f t="shared" si="98"/>
        <v>60</v>
      </c>
      <c r="AH564" s="32"/>
      <c r="AI564" s="52">
        <f t="shared" si="88"/>
        <v>64</v>
      </c>
      <c r="AJ564" s="28">
        <f>ROWS($C$4:C564)</f>
        <v>561</v>
      </c>
      <c r="AK564" s="28">
        <f>IF($AJ$1=Table5[[#This Row],[Column3]],AJ564,"")</f>
        <v>561</v>
      </c>
      <c r="AL564" s="28" t="str">
        <f>IFERROR(SMALL($AK$2:$AK$903,ROWS($AK$4:AK564)),"")</f>
        <v/>
      </c>
    </row>
    <row r="565" spans="1:38" s="28" customFormat="1" ht="14.25">
      <c r="A565" s="36">
        <v>11100879</v>
      </c>
      <c r="B565" s="30" t="s">
        <v>1131</v>
      </c>
      <c r="C565" s="31">
        <v>7</v>
      </c>
      <c r="D565" s="29">
        <v>65</v>
      </c>
      <c r="E565" s="29">
        <v>42</v>
      </c>
      <c r="F565" s="29">
        <v>67</v>
      </c>
      <c r="G565" s="29">
        <v>48</v>
      </c>
      <c r="H565" s="27">
        <f t="shared" si="89"/>
        <v>222</v>
      </c>
      <c r="I565" s="52">
        <f t="shared" si="90"/>
        <v>55.5</v>
      </c>
      <c r="J565" s="29">
        <v>38</v>
      </c>
      <c r="K565" s="29">
        <v>91</v>
      </c>
      <c r="L565" s="29">
        <v>95</v>
      </c>
      <c r="M565" s="29">
        <v>55</v>
      </c>
      <c r="N565" s="27">
        <f t="shared" si="91"/>
        <v>279</v>
      </c>
      <c r="O565" s="27">
        <f t="shared" si="92"/>
        <v>69.75</v>
      </c>
      <c r="P565" s="29">
        <v>46</v>
      </c>
      <c r="Q565" s="29">
        <v>52</v>
      </c>
      <c r="R565" s="29">
        <v>74</v>
      </c>
      <c r="S565" s="29">
        <v>52</v>
      </c>
      <c r="T565" s="27">
        <f t="shared" si="93"/>
        <v>224</v>
      </c>
      <c r="U565" s="27">
        <f t="shared" si="94"/>
        <v>56</v>
      </c>
      <c r="V565" s="29">
        <v>63</v>
      </c>
      <c r="W565" s="29">
        <v>69</v>
      </c>
      <c r="X565" s="29">
        <v>98</v>
      </c>
      <c r="Y565" s="29">
        <v>61</v>
      </c>
      <c r="Z565" s="27">
        <f t="shared" si="95"/>
        <v>291</v>
      </c>
      <c r="AA565" s="27">
        <f t="shared" si="96"/>
        <v>72.75</v>
      </c>
      <c r="AB565" s="29">
        <v>88</v>
      </c>
      <c r="AC565" s="29">
        <v>41</v>
      </c>
      <c r="AD565" s="29">
        <v>67</v>
      </c>
      <c r="AE565" s="29">
        <v>68</v>
      </c>
      <c r="AF565" s="27">
        <f t="shared" si="97"/>
        <v>264</v>
      </c>
      <c r="AG565" s="39">
        <f t="shared" si="98"/>
        <v>66</v>
      </c>
      <c r="AH565" s="32"/>
      <c r="AI565" s="52">
        <f t="shared" si="88"/>
        <v>70.849999999999994</v>
      </c>
      <c r="AJ565" s="28">
        <f>ROWS($C$4:C565)</f>
        <v>562</v>
      </c>
      <c r="AK565" s="28">
        <f>IF($AJ$1=Table5[[#This Row],[Column3]],AJ565,"")</f>
        <v>562</v>
      </c>
      <c r="AL565" s="28" t="str">
        <f>IFERROR(SMALL($AK$2:$AK$903,ROWS($AK$4:AK565)),"")</f>
        <v/>
      </c>
    </row>
    <row r="566" spans="1:38" s="28" customFormat="1" ht="14.25">
      <c r="A566" s="36">
        <v>11102921</v>
      </c>
      <c r="B566" s="30" t="s">
        <v>1133</v>
      </c>
      <c r="C566" s="31">
        <v>7</v>
      </c>
      <c r="D566" s="29">
        <v>47</v>
      </c>
      <c r="E566" s="29">
        <v>69</v>
      </c>
      <c r="F566" s="29">
        <v>62</v>
      </c>
      <c r="G566" s="29">
        <v>63</v>
      </c>
      <c r="H566" s="27">
        <f t="shared" si="89"/>
        <v>241</v>
      </c>
      <c r="I566" s="52">
        <f t="shared" si="90"/>
        <v>60.25</v>
      </c>
      <c r="J566" s="29">
        <v>54</v>
      </c>
      <c r="K566" s="29">
        <v>45</v>
      </c>
      <c r="L566" s="29">
        <v>53</v>
      </c>
      <c r="M566" s="29">
        <v>90</v>
      </c>
      <c r="N566" s="27">
        <f t="shared" si="91"/>
        <v>242</v>
      </c>
      <c r="O566" s="27">
        <f t="shared" si="92"/>
        <v>60.5</v>
      </c>
      <c r="P566" s="29">
        <v>93</v>
      </c>
      <c r="Q566" s="29">
        <v>64</v>
      </c>
      <c r="R566" s="29">
        <v>92</v>
      </c>
      <c r="S566" s="29">
        <v>55</v>
      </c>
      <c r="T566" s="27">
        <f t="shared" si="93"/>
        <v>304</v>
      </c>
      <c r="U566" s="27">
        <f t="shared" si="94"/>
        <v>76</v>
      </c>
      <c r="V566" s="29">
        <v>90</v>
      </c>
      <c r="W566" s="29">
        <v>60</v>
      </c>
      <c r="X566" s="29">
        <v>92</v>
      </c>
      <c r="Y566" s="29">
        <v>71</v>
      </c>
      <c r="Z566" s="27">
        <f t="shared" si="95"/>
        <v>313</v>
      </c>
      <c r="AA566" s="27">
        <f t="shared" si="96"/>
        <v>78.25</v>
      </c>
      <c r="AB566" s="29">
        <v>96</v>
      </c>
      <c r="AC566" s="29">
        <v>57</v>
      </c>
      <c r="AD566" s="29">
        <v>76</v>
      </c>
      <c r="AE566" s="29">
        <v>88</v>
      </c>
      <c r="AF566" s="27">
        <f t="shared" si="97"/>
        <v>317</v>
      </c>
      <c r="AG566" s="39">
        <f t="shared" si="98"/>
        <v>79.25</v>
      </c>
      <c r="AH566" s="32"/>
      <c r="AI566" s="52">
        <f t="shared" si="88"/>
        <v>63.65</v>
      </c>
      <c r="AJ566" s="28">
        <f>ROWS($C$4:C566)</f>
        <v>563</v>
      </c>
      <c r="AK566" s="28">
        <f>IF($AJ$1=Table5[[#This Row],[Column3]],AJ566,"")</f>
        <v>563</v>
      </c>
      <c r="AL566" s="28" t="str">
        <f>IFERROR(SMALL($AK$2:$AK$903,ROWS($AK$4:AK566)),"")</f>
        <v/>
      </c>
    </row>
    <row r="567" spans="1:38" s="28" customFormat="1" ht="14.25">
      <c r="A567" s="36">
        <v>11105432</v>
      </c>
      <c r="B567" s="30" t="s">
        <v>1135</v>
      </c>
      <c r="C567" s="31">
        <v>7</v>
      </c>
      <c r="D567" s="29">
        <v>45</v>
      </c>
      <c r="E567" s="29">
        <v>84</v>
      </c>
      <c r="F567" s="29">
        <v>77</v>
      </c>
      <c r="G567" s="29">
        <v>96</v>
      </c>
      <c r="H567" s="27">
        <f t="shared" si="89"/>
        <v>302</v>
      </c>
      <c r="I567" s="52">
        <f t="shared" si="90"/>
        <v>75.5</v>
      </c>
      <c r="J567" s="29">
        <v>66</v>
      </c>
      <c r="K567" s="29">
        <v>97</v>
      </c>
      <c r="L567" s="29">
        <v>37</v>
      </c>
      <c r="M567" s="29">
        <v>52</v>
      </c>
      <c r="N567" s="27">
        <f t="shared" si="91"/>
        <v>252</v>
      </c>
      <c r="O567" s="27">
        <f t="shared" si="92"/>
        <v>63</v>
      </c>
      <c r="P567" s="29">
        <v>43</v>
      </c>
      <c r="Q567" s="29">
        <v>82</v>
      </c>
      <c r="R567" s="29">
        <v>38</v>
      </c>
      <c r="S567" s="29">
        <v>73</v>
      </c>
      <c r="T567" s="27">
        <f t="shared" si="93"/>
        <v>236</v>
      </c>
      <c r="U567" s="27">
        <f t="shared" si="94"/>
        <v>59</v>
      </c>
      <c r="V567" s="29">
        <v>68</v>
      </c>
      <c r="W567" s="29">
        <v>58</v>
      </c>
      <c r="X567" s="29">
        <v>62</v>
      </c>
      <c r="Y567" s="29">
        <v>91</v>
      </c>
      <c r="Z567" s="27">
        <f t="shared" si="95"/>
        <v>279</v>
      </c>
      <c r="AA567" s="27">
        <f t="shared" si="96"/>
        <v>69.75</v>
      </c>
      <c r="AB567" s="29">
        <v>52</v>
      </c>
      <c r="AC567" s="29">
        <v>54</v>
      </c>
      <c r="AD567" s="29">
        <v>35</v>
      </c>
      <c r="AE567" s="29">
        <v>63</v>
      </c>
      <c r="AF567" s="27">
        <f t="shared" si="97"/>
        <v>204</v>
      </c>
      <c r="AG567" s="39">
        <f t="shared" si="98"/>
        <v>51</v>
      </c>
      <c r="AH567" s="32"/>
      <c r="AI567" s="52">
        <f t="shared" si="88"/>
        <v>64.150000000000006</v>
      </c>
      <c r="AJ567" s="28">
        <f>ROWS($C$4:C567)</f>
        <v>564</v>
      </c>
      <c r="AK567" s="28">
        <f>IF($AJ$1=Table5[[#This Row],[Column3]],AJ567,"")</f>
        <v>564</v>
      </c>
      <c r="AL567" s="28" t="str">
        <f>IFERROR(SMALL($AK$2:$AK$903,ROWS($AK$4:AK567)),"")</f>
        <v/>
      </c>
    </row>
    <row r="568" spans="1:38" s="28" customFormat="1" ht="14.25">
      <c r="A568" s="36">
        <v>11101152</v>
      </c>
      <c r="B568" s="30" t="s">
        <v>1137</v>
      </c>
      <c r="C568" s="31">
        <v>7</v>
      </c>
      <c r="D568" s="29">
        <v>64</v>
      </c>
      <c r="E568" s="29">
        <v>62</v>
      </c>
      <c r="F568" s="29">
        <v>83</v>
      </c>
      <c r="G568" s="29">
        <v>43</v>
      </c>
      <c r="H568" s="27">
        <f t="shared" si="89"/>
        <v>252</v>
      </c>
      <c r="I568" s="52">
        <f t="shared" si="90"/>
        <v>63</v>
      </c>
      <c r="J568" s="29">
        <v>63</v>
      </c>
      <c r="K568" s="29">
        <v>58</v>
      </c>
      <c r="L568" s="29">
        <v>38</v>
      </c>
      <c r="M568" s="29">
        <v>53</v>
      </c>
      <c r="N568" s="27">
        <f t="shared" si="91"/>
        <v>212</v>
      </c>
      <c r="O568" s="27">
        <f t="shared" si="92"/>
        <v>53</v>
      </c>
      <c r="P568" s="29">
        <v>73</v>
      </c>
      <c r="Q568" s="29">
        <v>75</v>
      </c>
      <c r="R568" s="29">
        <v>81</v>
      </c>
      <c r="S568" s="29">
        <v>88</v>
      </c>
      <c r="T568" s="27">
        <f t="shared" si="93"/>
        <v>317</v>
      </c>
      <c r="U568" s="27">
        <f t="shared" si="94"/>
        <v>79.25</v>
      </c>
      <c r="V568" s="29">
        <v>90</v>
      </c>
      <c r="W568" s="29">
        <v>41</v>
      </c>
      <c r="X568" s="29">
        <v>42</v>
      </c>
      <c r="Y568" s="29">
        <v>46</v>
      </c>
      <c r="Z568" s="27">
        <f t="shared" si="95"/>
        <v>219</v>
      </c>
      <c r="AA568" s="27">
        <f t="shared" si="96"/>
        <v>54.75</v>
      </c>
      <c r="AB568" s="29">
        <v>68</v>
      </c>
      <c r="AC568" s="29">
        <v>63</v>
      </c>
      <c r="AD568" s="29">
        <v>88</v>
      </c>
      <c r="AE568" s="29">
        <v>64</v>
      </c>
      <c r="AF568" s="27">
        <f t="shared" si="97"/>
        <v>283</v>
      </c>
      <c r="AG568" s="39">
        <f t="shared" si="98"/>
        <v>70.75</v>
      </c>
      <c r="AH568" s="32"/>
      <c r="AI568" s="52">
        <f t="shared" si="88"/>
        <v>59.7</v>
      </c>
      <c r="AJ568" s="28">
        <f>ROWS($C$4:C568)</f>
        <v>565</v>
      </c>
      <c r="AK568" s="28">
        <f>IF($AJ$1=Table5[[#This Row],[Column3]],AJ568,"")</f>
        <v>565</v>
      </c>
      <c r="AL568" s="28" t="str">
        <f>IFERROR(SMALL($AK$2:$AK$903,ROWS($AK$4:AK568)),"")</f>
        <v/>
      </c>
    </row>
    <row r="569" spans="1:38" s="28" customFormat="1" ht="14.25">
      <c r="A569" s="36">
        <v>11107094</v>
      </c>
      <c r="B569" s="30" t="s">
        <v>1139</v>
      </c>
      <c r="C569" s="31">
        <v>7</v>
      </c>
      <c r="D569" s="29">
        <v>64</v>
      </c>
      <c r="E569" s="29">
        <v>56</v>
      </c>
      <c r="F569" s="29">
        <v>72</v>
      </c>
      <c r="G569" s="29">
        <v>78</v>
      </c>
      <c r="H569" s="27">
        <f t="shared" si="89"/>
        <v>270</v>
      </c>
      <c r="I569" s="52">
        <f t="shared" si="90"/>
        <v>67.5</v>
      </c>
      <c r="J569" s="29">
        <v>36</v>
      </c>
      <c r="K569" s="29">
        <v>77</v>
      </c>
      <c r="L569" s="29">
        <v>48</v>
      </c>
      <c r="M569" s="29">
        <v>63</v>
      </c>
      <c r="N569" s="27">
        <f t="shared" si="91"/>
        <v>224</v>
      </c>
      <c r="O569" s="27">
        <f t="shared" si="92"/>
        <v>56</v>
      </c>
      <c r="P569" s="29">
        <v>56</v>
      </c>
      <c r="Q569" s="29">
        <v>37</v>
      </c>
      <c r="R569" s="29">
        <v>78</v>
      </c>
      <c r="S569" s="29">
        <v>46</v>
      </c>
      <c r="T569" s="27">
        <f t="shared" si="93"/>
        <v>217</v>
      </c>
      <c r="U569" s="27">
        <f t="shared" si="94"/>
        <v>54.25</v>
      </c>
      <c r="V569" s="29">
        <v>82</v>
      </c>
      <c r="W569" s="29">
        <v>35</v>
      </c>
      <c r="X569" s="29">
        <v>97</v>
      </c>
      <c r="Y569" s="29">
        <v>77</v>
      </c>
      <c r="Z569" s="27">
        <f t="shared" si="95"/>
        <v>291</v>
      </c>
      <c r="AA569" s="27">
        <f t="shared" si="96"/>
        <v>72.75</v>
      </c>
      <c r="AB569" s="29">
        <v>40</v>
      </c>
      <c r="AC569" s="29">
        <v>44</v>
      </c>
      <c r="AD569" s="29">
        <v>45</v>
      </c>
      <c r="AE569" s="29">
        <v>63</v>
      </c>
      <c r="AF569" s="27">
        <f t="shared" si="97"/>
        <v>192</v>
      </c>
      <c r="AG569" s="39">
        <f t="shared" si="98"/>
        <v>48</v>
      </c>
      <c r="AH569" s="32"/>
      <c r="AI569" s="52">
        <f t="shared" si="88"/>
        <v>72.150000000000006</v>
      </c>
      <c r="AJ569" s="28">
        <f>ROWS($C$4:C569)</f>
        <v>566</v>
      </c>
      <c r="AK569" s="28">
        <f>IF($AJ$1=Table5[[#This Row],[Column3]],AJ569,"")</f>
        <v>566</v>
      </c>
      <c r="AL569" s="28" t="str">
        <f>IFERROR(SMALL($AK$2:$AK$903,ROWS($AK$4:AK569)),"")</f>
        <v/>
      </c>
    </row>
    <row r="570" spans="1:38" s="28" customFormat="1" ht="28.5">
      <c r="A570" s="36">
        <v>11104119</v>
      </c>
      <c r="B570" s="30" t="s">
        <v>1141</v>
      </c>
      <c r="C570" s="31">
        <v>7</v>
      </c>
      <c r="D570" s="29">
        <v>53</v>
      </c>
      <c r="E570" s="29">
        <v>84</v>
      </c>
      <c r="F570" s="29">
        <v>75</v>
      </c>
      <c r="G570" s="29">
        <v>69</v>
      </c>
      <c r="H570" s="27">
        <f t="shared" si="89"/>
        <v>281</v>
      </c>
      <c r="I570" s="52">
        <f t="shared" si="90"/>
        <v>70.25</v>
      </c>
      <c r="J570" s="29">
        <v>84</v>
      </c>
      <c r="K570" s="29">
        <v>57</v>
      </c>
      <c r="L570" s="29">
        <v>64</v>
      </c>
      <c r="M570" s="29">
        <v>49</v>
      </c>
      <c r="N570" s="27">
        <f t="shared" si="91"/>
        <v>254</v>
      </c>
      <c r="O570" s="27">
        <f t="shared" si="92"/>
        <v>63.5</v>
      </c>
      <c r="P570" s="29">
        <v>89</v>
      </c>
      <c r="Q570" s="29">
        <v>93</v>
      </c>
      <c r="R570" s="29">
        <v>80</v>
      </c>
      <c r="S570" s="29">
        <v>98</v>
      </c>
      <c r="T570" s="27">
        <f t="shared" si="93"/>
        <v>360</v>
      </c>
      <c r="U570" s="27">
        <f t="shared" si="94"/>
        <v>90</v>
      </c>
      <c r="V570" s="29">
        <v>51</v>
      </c>
      <c r="W570" s="29">
        <v>96</v>
      </c>
      <c r="X570" s="29">
        <v>94</v>
      </c>
      <c r="Y570" s="29">
        <v>70</v>
      </c>
      <c r="Z570" s="27">
        <f t="shared" si="95"/>
        <v>311</v>
      </c>
      <c r="AA570" s="27">
        <f t="shared" si="96"/>
        <v>77.75</v>
      </c>
      <c r="AB570" s="29">
        <v>99</v>
      </c>
      <c r="AC570" s="29">
        <v>46</v>
      </c>
      <c r="AD570" s="29">
        <v>48</v>
      </c>
      <c r="AE570" s="29">
        <v>44</v>
      </c>
      <c r="AF570" s="27">
        <f t="shared" si="97"/>
        <v>237</v>
      </c>
      <c r="AG570" s="39">
        <f t="shared" si="98"/>
        <v>59.25</v>
      </c>
      <c r="AH570" s="32"/>
      <c r="AI570" s="52">
        <f t="shared" si="88"/>
        <v>71.8</v>
      </c>
      <c r="AJ570" s="28">
        <f>ROWS($C$4:C570)</f>
        <v>567</v>
      </c>
      <c r="AK570" s="28">
        <f>IF($AJ$1=Table5[[#This Row],[Column3]],AJ570,"")</f>
        <v>567</v>
      </c>
      <c r="AL570" s="28" t="str">
        <f>IFERROR(SMALL($AK$2:$AK$903,ROWS($AK$4:AK570)),"")</f>
        <v/>
      </c>
    </row>
    <row r="571" spans="1:38" s="28" customFormat="1" ht="14.25">
      <c r="A571" s="36">
        <v>11103120</v>
      </c>
      <c r="B571" s="30" t="s">
        <v>1143</v>
      </c>
      <c r="C571" s="31">
        <v>7</v>
      </c>
      <c r="D571" s="29">
        <v>91</v>
      </c>
      <c r="E571" s="29">
        <v>97</v>
      </c>
      <c r="F571" s="29">
        <v>79</v>
      </c>
      <c r="G571" s="29">
        <v>96</v>
      </c>
      <c r="H571" s="27">
        <f t="shared" si="89"/>
        <v>363</v>
      </c>
      <c r="I571" s="52">
        <f t="shared" si="90"/>
        <v>90.75</v>
      </c>
      <c r="J571" s="29">
        <v>47</v>
      </c>
      <c r="K571" s="29">
        <v>41</v>
      </c>
      <c r="L571" s="29">
        <v>79</v>
      </c>
      <c r="M571" s="29">
        <v>49</v>
      </c>
      <c r="N571" s="27">
        <f t="shared" si="91"/>
        <v>216</v>
      </c>
      <c r="O571" s="27">
        <f t="shared" si="92"/>
        <v>54</v>
      </c>
      <c r="P571" s="29">
        <v>83</v>
      </c>
      <c r="Q571" s="29">
        <v>81</v>
      </c>
      <c r="R571" s="29">
        <v>62</v>
      </c>
      <c r="S571" s="29">
        <v>75</v>
      </c>
      <c r="T571" s="27">
        <f t="shared" si="93"/>
        <v>301</v>
      </c>
      <c r="U571" s="27">
        <f t="shared" si="94"/>
        <v>75.25</v>
      </c>
      <c r="V571" s="29">
        <v>40</v>
      </c>
      <c r="W571" s="29">
        <v>43</v>
      </c>
      <c r="X571" s="29">
        <v>80</v>
      </c>
      <c r="Y571" s="29">
        <v>83</v>
      </c>
      <c r="Z571" s="27">
        <f t="shared" si="95"/>
        <v>246</v>
      </c>
      <c r="AA571" s="27">
        <f t="shared" si="96"/>
        <v>61.5</v>
      </c>
      <c r="AB571" s="29">
        <v>87</v>
      </c>
      <c r="AC571" s="29">
        <v>77</v>
      </c>
      <c r="AD571" s="29">
        <v>96</v>
      </c>
      <c r="AE571" s="29">
        <v>50</v>
      </c>
      <c r="AF571" s="27">
        <f t="shared" si="97"/>
        <v>310</v>
      </c>
      <c r="AG571" s="39">
        <f t="shared" si="98"/>
        <v>77.5</v>
      </c>
      <c r="AH571" s="32"/>
      <c r="AI571" s="52">
        <f t="shared" si="88"/>
        <v>57</v>
      </c>
      <c r="AJ571" s="28">
        <f>ROWS($C$4:C571)</f>
        <v>568</v>
      </c>
      <c r="AK571" s="28">
        <f>IF($AJ$1=Table5[[#This Row],[Column3]],AJ571,"")</f>
        <v>568</v>
      </c>
      <c r="AL571" s="28" t="str">
        <f>IFERROR(SMALL($AK$2:$AK$903,ROWS($AK$4:AK571)),"")</f>
        <v/>
      </c>
    </row>
    <row r="572" spans="1:38" s="28" customFormat="1" ht="14.25">
      <c r="A572" s="36">
        <v>11100110</v>
      </c>
      <c r="B572" s="30" t="s">
        <v>1145</v>
      </c>
      <c r="C572" s="31">
        <v>7</v>
      </c>
      <c r="D572" s="29">
        <v>64</v>
      </c>
      <c r="E572" s="29">
        <v>43</v>
      </c>
      <c r="F572" s="29">
        <v>54</v>
      </c>
      <c r="G572" s="29">
        <v>54</v>
      </c>
      <c r="H572" s="27">
        <f t="shared" si="89"/>
        <v>215</v>
      </c>
      <c r="I572" s="52">
        <f t="shared" si="90"/>
        <v>53.75</v>
      </c>
      <c r="J572" s="29">
        <v>39</v>
      </c>
      <c r="K572" s="29">
        <v>81</v>
      </c>
      <c r="L572" s="29">
        <v>39</v>
      </c>
      <c r="M572" s="29">
        <v>51</v>
      </c>
      <c r="N572" s="27">
        <f t="shared" si="91"/>
        <v>210</v>
      </c>
      <c r="O572" s="27">
        <f t="shared" si="92"/>
        <v>52.5</v>
      </c>
      <c r="P572" s="29">
        <v>72</v>
      </c>
      <c r="Q572" s="29">
        <v>66</v>
      </c>
      <c r="R572" s="29">
        <v>97</v>
      </c>
      <c r="S572" s="29">
        <v>87</v>
      </c>
      <c r="T572" s="27">
        <f t="shared" si="93"/>
        <v>322</v>
      </c>
      <c r="U572" s="27">
        <f t="shared" si="94"/>
        <v>80.5</v>
      </c>
      <c r="V572" s="29">
        <v>52</v>
      </c>
      <c r="W572" s="29">
        <v>54</v>
      </c>
      <c r="X572" s="29">
        <v>41</v>
      </c>
      <c r="Y572" s="29">
        <v>42</v>
      </c>
      <c r="Z572" s="27">
        <f t="shared" si="95"/>
        <v>189</v>
      </c>
      <c r="AA572" s="27">
        <f t="shared" si="96"/>
        <v>47.25</v>
      </c>
      <c r="AB572" s="29">
        <v>60</v>
      </c>
      <c r="AC572" s="29">
        <v>52</v>
      </c>
      <c r="AD572" s="29">
        <v>44</v>
      </c>
      <c r="AE572" s="29">
        <v>48</v>
      </c>
      <c r="AF572" s="27">
        <f t="shared" si="97"/>
        <v>204</v>
      </c>
      <c r="AG572" s="39">
        <f t="shared" si="98"/>
        <v>51</v>
      </c>
      <c r="AH572" s="32"/>
      <c r="AI572" s="52">
        <f t="shared" si="88"/>
        <v>62.5</v>
      </c>
      <c r="AJ572" s="28">
        <f>ROWS($C$4:C572)</f>
        <v>569</v>
      </c>
      <c r="AK572" s="28">
        <f>IF($AJ$1=Table5[[#This Row],[Column3]],AJ572,"")</f>
        <v>569</v>
      </c>
      <c r="AL572" s="28" t="str">
        <f>IFERROR(SMALL($AK$2:$AK$903,ROWS($AK$4:AK572)),"")</f>
        <v/>
      </c>
    </row>
    <row r="573" spans="1:38" s="28" customFormat="1" ht="14.25">
      <c r="A573" s="36">
        <v>11101654</v>
      </c>
      <c r="B573" s="30" t="s">
        <v>1147</v>
      </c>
      <c r="C573" s="31">
        <v>7</v>
      </c>
      <c r="D573" s="29">
        <v>98</v>
      </c>
      <c r="E573" s="29">
        <v>95</v>
      </c>
      <c r="F573" s="29">
        <v>88</v>
      </c>
      <c r="G573" s="29">
        <v>40</v>
      </c>
      <c r="H573" s="27">
        <f t="shared" si="89"/>
        <v>321</v>
      </c>
      <c r="I573" s="52">
        <f t="shared" si="90"/>
        <v>80.25</v>
      </c>
      <c r="J573" s="29">
        <v>41</v>
      </c>
      <c r="K573" s="29">
        <v>41</v>
      </c>
      <c r="L573" s="29">
        <v>46</v>
      </c>
      <c r="M573" s="29">
        <v>51</v>
      </c>
      <c r="N573" s="27">
        <f t="shared" si="91"/>
        <v>179</v>
      </c>
      <c r="O573" s="27">
        <f t="shared" si="92"/>
        <v>44.75</v>
      </c>
      <c r="P573" s="29">
        <v>91</v>
      </c>
      <c r="Q573" s="29">
        <v>49</v>
      </c>
      <c r="R573" s="29">
        <v>45</v>
      </c>
      <c r="S573" s="29">
        <v>49</v>
      </c>
      <c r="T573" s="27">
        <f t="shared" si="93"/>
        <v>234</v>
      </c>
      <c r="U573" s="27">
        <f t="shared" si="94"/>
        <v>58.5</v>
      </c>
      <c r="V573" s="29">
        <v>77</v>
      </c>
      <c r="W573" s="29">
        <v>92</v>
      </c>
      <c r="X573" s="29">
        <v>46</v>
      </c>
      <c r="Y573" s="29">
        <v>58</v>
      </c>
      <c r="Z573" s="27">
        <f t="shared" si="95"/>
        <v>273</v>
      </c>
      <c r="AA573" s="27">
        <f t="shared" si="96"/>
        <v>68.25</v>
      </c>
      <c r="AB573" s="29">
        <v>69</v>
      </c>
      <c r="AC573" s="29">
        <v>52</v>
      </c>
      <c r="AD573" s="29">
        <v>70</v>
      </c>
      <c r="AE573" s="29">
        <v>52</v>
      </c>
      <c r="AF573" s="27">
        <f t="shared" si="97"/>
        <v>243</v>
      </c>
      <c r="AG573" s="39">
        <f t="shared" si="98"/>
        <v>60.75</v>
      </c>
      <c r="AH573" s="32"/>
      <c r="AI573" s="52">
        <f t="shared" si="88"/>
        <v>72.25</v>
      </c>
      <c r="AJ573" s="28">
        <f>ROWS($C$4:C573)</f>
        <v>570</v>
      </c>
      <c r="AK573" s="28">
        <f>IF($AJ$1=Table5[[#This Row],[Column3]],AJ573,"")</f>
        <v>570</v>
      </c>
      <c r="AL573" s="28" t="str">
        <f>IFERROR(SMALL($AK$2:$AK$903,ROWS($AK$4:AK573)),"")</f>
        <v/>
      </c>
    </row>
    <row r="574" spans="1:38" s="28" customFormat="1" ht="14.25">
      <c r="A574" s="36">
        <v>11100752</v>
      </c>
      <c r="B574" s="30" t="s">
        <v>1149</v>
      </c>
      <c r="C574" s="31">
        <v>7</v>
      </c>
      <c r="D574" s="29">
        <v>61</v>
      </c>
      <c r="E574" s="29">
        <v>82</v>
      </c>
      <c r="F574" s="29">
        <v>74</v>
      </c>
      <c r="G574" s="29">
        <v>62</v>
      </c>
      <c r="H574" s="27">
        <f t="shared" si="89"/>
        <v>279</v>
      </c>
      <c r="I574" s="52">
        <f t="shared" si="90"/>
        <v>69.75</v>
      </c>
      <c r="J574" s="29">
        <v>79</v>
      </c>
      <c r="K574" s="29">
        <v>77</v>
      </c>
      <c r="L574" s="29">
        <v>53</v>
      </c>
      <c r="M574" s="29">
        <v>57</v>
      </c>
      <c r="N574" s="27">
        <f t="shared" si="91"/>
        <v>266</v>
      </c>
      <c r="O574" s="27">
        <f t="shared" si="92"/>
        <v>66.5</v>
      </c>
      <c r="P574" s="29">
        <v>48</v>
      </c>
      <c r="Q574" s="29">
        <v>65</v>
      </c>
      <c r="R574" s="29">
        <v>82</v>
      </c>
      <c r="S574" s="29">
        <v>97</v>
      </c>
      <c r="T574" s="27">
        <f t="shared" si="93"/>
        <v>292</v>
      </c>
      <c r="U574" s="27">
        <f t="shared" si="94"/>
        <v>73</v>
      </c>
      <c r="V574" s="29">
        <v>82</v>
      </c>
      <c r="W574" s="29">
        <v>70</v>
      </c>
      <c r="X574" s="29">
        <v>70</v>
      </c>
      <c r="Y574" s="29">
        <v>70</v>
      </c>
      <c r="Z574" s="27">
        <f t="shared" si="95"/>
        <v>292</v>
      </c>
      <c r="AA574" s="27">
        <f t="shared" si="96"/>
        <v>73</v>
      </c>
      <c r="AB574" s="29">
        <v>95</v>
      </c>
      <c r="AC574" s="29">
        <v>66</v>
      </c>
      <c r="AD574" s="29">
        <v>94</v>
      </c>
      <c r="AE574" s="29">
        <v>61</v>
      </c>
      <c r="AF574" s="27">
        <f t="shared" si="97"/>
        <v>316</v>
      </c>
      <c r="AG574" s="39">
        <f t="shared" si="98"/>
        <v>79</v>
      </c>
      <c r="AH574" s="32"/>
      <c r="AI574" s="52">
        <f t="shared" si="88"/>
        <v>64.900000000000006</v>
      </c>
      <c r="AJ574" s="28">
        <f>ROWS($C$4:C574)</f>
        <v>571</v>
      </c>
      <c r="AK574" s="28">
        <f>IF($AJ$1=Table5[[#This Row],[Column3]],AJ574,"")</f>
        <v>571</v>
      </c>
      <c r="AL574" s="28" t="str">
        <f>IFERROR(SMALL($AK$2:$AK$903,ROWS($AK$4:AK574)),"")</f>
        <v/>
      </c>
    </row>
    <row r="575" spans="1:38" s="28" customFormat="1" ht="14.25">
      <c r="A575" s="36">
        <v>11106628</v>
      </c>
      <c r="B575" s="30" t="s">
        <v>1151</v>
      </c>
      <c r="C575" s="31">
        <v>7</v>
      </c>
      <c r="D575" s="29">
        <v>80</v>
      </c>
      <c r="E575" s="29">
        <v>66</v>
      </c>
      <c r="F575" s="29">
        <v>79</v>
      </c>
      <c r="G575" s="29">
        <v>91</v>
      </c>
      <c r="H575" s="27">
        <f t="shared" si="89"/>
        <v>316</v>
      </c>
      <c r="I575" s="52">
        <f t="shared" si="90"/>
        <v>79</v>
      </c>
      <c r="J575" s="29">
        <v>54</v>
      </c>
      <c r="K575" s="29">
        <v>57</v>
      </c>
      <c r="L575" s="29">
        <v>78</v>
      </c>
      <c r="M575" s="29">
        <v>47</v>
      </c>
      <c r="N575" s="27">
        <f t="shared" si="91"/>
        <v>236</v>
      </c>
      <c r="O575" s="27">
        <f t="shared" si="92"/>
        <v>59</v>
      </c>
      <c r="P575" s="29">
        <v>45</v>
      </c>
      <c r="Q575" s="29">
        <v>36</v>
      </c>
      <c r="R575" s="29">
        <v>80</v>
      </c>
      <c r="S575" s="29">
        <v>78</v>
      </c>
      <c r="T575" s="27">
        <f t="shared" si="93"/>
        <v>239</v>
      </c>
      <c r="U575" s="27">
        <f t="shared" si="94"/>
        <v>59.75</v>
      </c>
      <c r="V575" s="29">
        <v>54</v>
      </c>
      <c r="W575" s="29">
        <v>71</v>
      </c>
      <c r="X575" s="29">
        <v>48</v>
      </c>
      <c r="Y575" s="29">
        <v>42</v>
      </c>
      <c r="Z575" s="27">
        <f t="shared" si="95"/>
        <v>215</v>
      </c>
      <c r="AA575" s="27">
        <f t="shared" si="96"/>
        <v>53.75</v>
      </c>
      <c r="AB575" s="29">
        <v>82</v>
      </c>
      <c r="AC575" s="29">
        <v>63</v>
      </c>
      <c r="AD575" s="29">
        <v>90</v>
      </c>
      <c r="AE575" s="29">
        <v>57</v>
      </c>
      <c r="AF575" s="27">
        <f t="shared" si="97"/>
        <v>292</v>
      </c>
      <c r="AG575" s="39">
        <f t="shared" si="98"/>
        <v>73</v>
      </c>
      <c r="AH575" s="32"/>
      <c r="AI575" s="52">
        <f t="shared" si="88"/>
        <v>63.4</v>
      </c>
      <c r="AJ575" s="28">
        <f>ROWS($C$4:C575)</f>
        <v>572</v>
      </c>
      <c r="AK575" s="28">
        <f>IF($AJ$1=Table5[[#This Row],[Column3]],AJ575,"")</f>
        <v>572</v>
      </c>
      <c r="AL575" s="28" t="str">
        <f>IFERROR(SMALL($AK$2:$AK$903,ROWS($AK$4:AK575)),"")</f>
        <v/>
      </c>
    </row>
    <row r="576" spans="1:38" s="28" customFormat="1" ht="14.25">
      <c r="A576" s="36">
        <v>11106472</v>
      </c>
      <c r="B576" s="30" t="s">
        <v>1153</v>
      </c>
      <c r="C576" s="31">
        <v>7</v>
      </c>
      <c r="D576" s="29">
        <v>35</v>
      </c>
      <c r="E576" s="29">
        <v>55</v>
      </c>
      <c r="F576" s="29">
        <v>63</v>
      </c>
      <c r="G576" s="29">
        <v>46</v>
      </c>
      <c r="H576" s="27">
        <f t="shared" si="89"/>
        <v>199</v>
      </c>
      <c r="I576" s="52">
        <f t="shared" si="90"/>
        <v>49.75</v>
      </c>
      <c r="J576" s="29">
        <v>89</v>
      </c>
      <c r="K576" s="29">
        <v>60</v>
      </c>
      <c r="L576" s="29">
        <v>39</v>
      </c>
      <c r="M576" s="29">
        <v>74</v>
      </c>
      <c r="N576" s="27">
        <f t="shared" si="91"/>
        <v>262</v>
      </c>
      <c r="O576" s="27">
        <f t="shared" si="92"/>
        <v>65.5</v>
      </c>
      <c r="P576" s="29">
        <v>44</v>
      </c>
      <c r="Q576" s="29">
        <v>35</v>
      </c>
      <c r="R576" s="29">
        <v>78</v>
      </c>
      <c r="S576" s="29">
        <v>90</v>
      </c>
      <c r="T576" s="27">
        <f t="shared" si="93"/>
        <v>247</v>
      </c>
      <c r="U576" s="27">
        <f t="shared" si="94"/>
        <v>61.75</v>
      </c>
      <c r="V576" s="29">
        <v>39</v>
      </c>
      <c r="W576" s="29">
        <v>75</v>
      </c>
      <c r="X576" s="29">
        <v>96</v>
      </c>
      <c r="Y576" s="29">
        <v>86</v>
      </c>
      <c r="Z576" s="27">
        <f t="shared" si="95"/>
        <v>296</v>
      </c>
      <c r="AA576" s="27">
        <f t="shared" si="96"/>
        <v>74</v>
      </c>
      <c r="AB576" s="29">
        <v>97</v>
      </c>
      <c r="AC576" s="29">
        <v>78</v>
      </c>
      <c r="AD576" s="29">
        <v>42</v>
      </c>
      <c r="AE576" s="29">
        <v>47</v>
      </c>
      <c r="AF576" s="27">
        <f t="shared" si="97"/>
        <v>264</v>
      </c>
      <c r="AG576" s="39">
        <f t="shared" si="98"/>
        <v>66</v>
      </c>
      <c r="AH576" s="32"/>
      <c r="AI576" s="52">
        <f t="shared" si="88"/>
        <v>70.349999999999994</v>
      </c>
      <c r="AJ576" s="28">
        <f>ROWS($C$4:C576)</f>
        <v>573</v>
      </c>
      <c r="AK576" s="28">
        <f>IF($AJ$1=Table5[[#This Row],[Column3]],AJ576,"")</f>
        <v>573</v>
      </c>
      <c r="AL576" s="28" t="str">
        <f>IFERROR(SMALL($AK$2:$AK$903,ROWS($AK$4:AK576)),"")</f>
        <v/>
      </c>
    </row>
    <row r="577" spans="1:38" s="28" customFormat="1" ht="14.25">
      <c r="A577" s="36">
        <v>11101310</v>
      </c>
      <c r="B577" s="30" t="s">
        <v>1155</v>
      </c>
      <c r="C577" s="31">
        <v>7</v>
      </c>
      <c r="D577" s="29">
        <v>67</v>
      </c>
      <c r="E577" s="29">
        <v>81</v>
      </c>
      <c r="F577" s="29">
        <v>78</v>
      </c>
      <c r="G577" s="29">
        <v>79</v>
      </c>
      <c r="H577" s="27">
        <f t="shared" si="89"/>
        <v>305</v>
      </c>
      <c r="I577" s="52">
        <f t="shared" si="90"/>
        <v>76.25</v>
      </c>
      <c r="J577" s="29">
        <v>89</v>
      </c>
      <c r="K577" s="29">
        <v>90</v>
      </c>
      <c r="L577" s="29">
        <v>41</v>
      </c>
      <c r="M577" s="29">
        <v>74</v>
      </c>
      <c r="N577" s="27">
        <f t="shared" si="91"/>
        <v>294</v>
      </c>
      <c r="O577" s="27">
        <f t="shared" si="92"/>
        <v>73.5</v>
      </c>
      <c r="P577" s="29">
        <v>79</v>
      </c>
      <c r="Q577" s="29">
        <v>44</v>
      </c>
      <c r="R577" s="29">
        <v>76</v>
      </c>
      <c r="S577" s="29">
        <v>39</v>
      </c>
      <c r="T577" s="27">
        <f t="shared" si="93"/>
        <v>238</v>
      </c>
      <c r="U577" s="27">
        <f t="shared" si="94"/>
        <v>59.5</v>
      </c>
      <c r="V577" s="29">
        <v>63</v>
      </c>
      <c r="W577" s="29">
        <v>81</v>
      </c>
      <c r="X577" s="29">
        <v>80</v>
      </c>
      <c r="Y577" s="29">
        <v>73</v>
      </c>
      <c r="Z577" s="27">
        <f t="shared" si="95"/>
        <v>297</v>
      </c>
      <c r="AA577" s="27">
        <f t="shared" si="96"/>
        <v>74.25</v>
      </c>
      <c r="AB577" s="29">
        <v>41</v>
      </c>
      <c r="AC577" s="29">
        <v>75</v>
      </c>
      <c r="AD577" s="29">
        <v>58</v>
      </c>
      <c r="AE577" s="29">
        <v>99</v>
      </c>
      <c r="AF577" s="27">
        <f t="shared" si="97"/>
        <v>273</v>
      </c>
      <c r="AG577" s="39">
        <f t="shared" si="98"/>
        <v>68.25</v>
      </c>
      <c r="AH577" s="32"/>
      <c r="AI577" s="52">
        <f t="shared" si="88"/>
        <v>66.3</v>
      </c>
      <c r="AJ577" s="28">
        <f>ROWS($C$4:C577)</f>
        <v>574</v>
      </c>
      <c r="AK577" s="28">
        <f>IF($AJ$1=Table5[[#This Row],[Column3]],AJ577,"")</f>
        <v>574</v>
      </c>
      <c r="AL577" s="28" t="str">
        <f>IFERROR(SMALL($AK$2:$AK$903,ROWS($AK$4:AK577)),"")</f>
        <v/>
      </c>
    </row>
    <row r="578" spans="1:38" s="28" customFormat="1" ht="14.25">
      <c r="A578" s="36">
        <v>11109566</v>
      </c>
      <c r="B578" s="30" t="s">
        <v>1157</v>
      </c>
      <c r="C578" s="31">
        <v>7</v>
      </c>
      <c r="D578" s="29">
        <v>79</v>
      </c>
      <c r="E578" s="29">
        <v>89</v>
      </c>
      <c r="F578" s="29">
        <v>47</v>
      </c>
      <c r="G578" s="29">
        <v>89</v>
      </c>
      <c r="H578" s="27">
        <f t="shared" si="89"/>
        <v>304</v>
      </c>
      <c r="I578" s="52">
        <f t="shared" si="90"/>
        <v>76</v>
      </c>
      <c r="J578" s="29">
        <v>39</v>
      </c>
      <c r="K578" s="29">
        <v>38</v>
      </c>
      <c r="L578" s="29">
        <v>75</v>
      </c>
      <c r="M578" s="29">
        <v>89</v>
      </c>
      <c r="N578" s="27">
        <f t="shared" si="91"/>
        <v>241</v>
      </c>
      <c r="O578" s="27">
        <f t="shared" si="92"/>
        <v>60.25</v>
      </c>
      <c r="P578" s="29">
        <v>76</v>
      </c>
      <c r="Q578" s="29">
        <v>46</v>
      </c>
      <c r="R578" s="29">
        <v>43</v>
      </c>
      <c r="S578" s="29">
        <v>58</v>
      </c>
      <c r="T578" s="27">
        <f t="shared" si="93"/>
        <v>223</v>
      </c>
      <c r="U578" s="27">
        <f t="shared" si="94"/>
        <v>55.75</v>
      </c>
      <c r="V578" s="29">
        <v>84</v>
      </c>
      <c r="W578" s="29">
        <v>89</v>
      </c>
      <c r="X578" s="29">
        <v>69</v>
      </c>
      <c r="Y578" s="29">
        <v>37</v>
      </c>
      <c r="Z578" s="27">
        <f t="shared" si="95"/>
        <v>279</v>
      </c>
      <c r="AA578" s="27">
        <f t="shared" si="96"/>
        <v>69.75</v>
      </c>
      <c r="AB578" s="29">
        <v>68</v>
      </c>
      <c r="AC578" s="29">
        <v>88</v>
      </c>
      <c r="AD578" s="29">
        <v>85</v>
      </c>
      <c r="AE578" s="29">
        <v>38</v>
      </c>
      <c r="AF578" s="27">
        <f t="shared" si="97"/>
        <v>279</v>
      </c>
      <c r="AG578" s="39">
        <f t="shared" si="98"/>
        <v>69.75</v>
      </c>
      <c r="AH578" s="32"/>
      <c r="AI578" s="52">
        <f t="shared" si="88"/>
        <v>67.150000000000006</v>
      </c>
      <c r="AJ578" s="28">
        <f>ROWS($C$4:C578)</f>
        <v>575</v>
      </c>
      <c r="AK578" s="28">
        <f>IF($AJ$1=Table5[[#This Row],[Column3]],AJ578,"")</f>
        <v>575</v>
      </c>
      <c r="AL578" s="28" t="str">
        <f>IFERROR(SMALL($AK$2:$AK$903,ROWS($AK$4:AK578)),"")</f>
        <v/>
      </c>
    </row>
    <row r="579" spans="1:38" s="28" customFormat="1" ht="14.25">
      <c r="A579" s="36">
        <v>11106956</v>
      </c>
      <c r="B579" s="30" t="s">
        <v>1159</v>
      </c>
      <c r="C579" s="31">
        <v>7</v>
      </c>
      <c r="D579" s="29">
        <v>83</v>
      </c>
      <c r="E579" s="29">
        <v>64</v>
      </c>
      <c r="F579" s="29">
        <v>57</v>
      </c>
      <c r="G579" s="29">
        <v>39</v>
      </c>
      <c r="H579" s="27">
        <f t="shared" si="89"/>
        <v>243</v>
      </c>
      <c r="I579" s="52">
        <f t="shared" si="90"/>
        <v>60.75</v>
      </c>
      <c r="J579" s="29">
        <v>67</v>
      </c>
      <c r="K579" s="29">
        <v>66</v>
      </c>
      <c r="L579" s="29">
        <v>48</v>
      </c>
      <c r="M579" s="29">
        <v>44</v>
      </c>
      <c r="N579" s="27">
        <f t="shared" si="91"/>
        <v>225</v>
      </c>
      <c r="O579" s="27">
        <f t="shared" si="92"/>
        <v>56.25</v>
      </c>
      <c r="P579" s="29">
        <v>66</v>
      </c>
      <c r="Q579" s="29">
        <v>76</v>
      </c>
      <c r="R579" s="29">
        <v>90</v>
      </c>
      <c r="S579" s="29">
        <v>82</v>
      </c>
      <c r="T579" s="27">
        <f t="shared" si="93"/>
        <v>314</v>
      </c>
      <c r="U579" s="27">
        <f t="shared" si="94"/>
        <v>78.5</v>
      </c>
      <c r="V579" s="29">
        <v>68</v>
      </c>
      <c r="W579" s="29">
        <v>67</v>
      </c>
      <c r="X579" s="29">
        <v>93</v>
      </c>
      <c r="Y579" s="29">
        <v>40</v>
      </c>
      <c r="Z579" s="27">
        <f t="shared" si="95"/>
        <v>268</v>
      </c>
      <c r="AA579" s="27">
        <f t="shared" si="96"/>
        <v>67</v>
      </c>
      <c r="AB579" s="29">
        <v>43</v>
      </c>
      <c r="AC579" s="29">
        <v>83</v>
      </c>
      <c r="AD579" s="29">
        <v>70</v>
      </c>
      <c r="AE579" s="29">
        <v>97</v>
      </c>
      <c r="AF579" s="27">
        <f t="shared" si="97"/>
        <v>293</v>
      </c>
      <c r="AG579" s="39">
        <f t="shared" si="98"/>
        <v>73.25</v>
      </c>
      <c r="AH579" s="32"/>
      <c r="AI579" s="52">
        <f t="shared" ref="AI579:AI642" si="99">AVERAGE(I580,O580,U580,AA580,AG580)</f>
        <v>72.05</v>
      </c>
      <c r="AJ579" s="28">
        <f>ROWS($C$4:C579)</f>
        <v>576</v>
      </c>
      <c r="AK579" s="28">
        <f>IF($AJ$1=Table5[[#This Row],[Column3]],AJ579,"")</f>
        <v>576</v>
      </c>
      <c r="AL579" s="28" t="str">
        <f>IFERROR(SMALL($AK$2:$AK$903,ROWS($AK$4:AK579)),"")</f>
        <v/>
      </c>
    </row>
    <row r="580" spans="1:38" s="28" customFormat="1" ht="14.25">
      <c r="A580" s="36">
        <v>11101593</v>
      </c>
      <c r="B580" s="30" t="s">
        <v>1161</v>
      </c>
      <c r="C580" s="31">
        <v>7</v>
      </c>
      <c r="D580" s="29">
        <v>36</v>
      </c>
      <c r="E580" s="29">
        <v>55</v>
      </c>
      <c r="F580" s="29">
        <v>48</v>
      </c>
      <c r="G580" s="29">
        <v>82</v>
      </c>
      <c r="H580" s="27">
        <f t="shared" si="89"/>
        <v>221</v>
      </c>
      <c r="I580" s="52">
        <f t="shared" si="90"/>
        <v>55.25</v>
      </c>
      <c r="J580" s="29">
        <v>71</v>
      </c>
      <c r="K580" s="29">
        <v>97</v>
      </c>
      <c r="L580" s="29">
        <v>94</v>
      </c>
      <c r="M580" s="29">
        <v>93</v>
      </c>
      <c r="N580" s="27">
        <f t="shared" si="91"/>
        <v>355</v>
      </c>
      <c r="O580" s="27">
        <f t="shared" si="92"/>
        <v>88.75</v>
      </c>
      <c r="P580" s="29">
        <v>99</v>
      </c>
      <c r="Q580" s="29">
        <v>93</v>
      </c>
      <c r="R580" s="29">
        <v>80</v>
      </c>
      <c r="S580" s="29">
        <v>60</v>
      </c>
      <c r="T580" s="27">
        <f t="shared" si="93"/>
        <v>332</v>
      </c>
      <c r="U580" s="27">
        <f t="shared" si="94"/>
        <v>83</v>
      </c>
      <c r="V580" s="29">
        <v>82</v>
      </c>
      <c r="W580" s="29">
        <v>46</v>
      </c>
      <c r="X580" s="29">
        <v>37</v>
      </c>
      <c r="Y580" s="29">
        <v>59</v>
      </c>
      <c r="Z580" s="27">
        <f t="shared" si="95"/>
        <v>224</v>
      </c>
      <c r="AA580" s="27">
        <f t="shared" si="96"/>
        <v>56</v>
      </c>
      <c r="AB580" s="29">
        <v>96</v>
      </c>
      <c r="AC580" s="29">
        <v>89</v>
      </c>
      <c r="AD580" s="29">
        <v>63</v>
      </c>
      <c r="AE580" s="29">
        <v>61</v>
      </c>
      <c r="AF580" s="27">
        <f t="shared" si="97"/>
        <v>309</v>
      </c>
      <c r="AG580" s="39">
        <f t="shared" si="98"/>
        <v>77.25</v>
      </c>
      <c r="AH580" s="32"/>
      <c r="AI580" s="52">
        <f t="shared" si="99"/>
        <v>64.7</v>
      </c>
      <c r="AJ580" s="28">
        <f>ROWS($C$4:C580)</f>
        <v>577</v>
      </c>
      <c r="AK580" s="28">
        <f>IF($AJ$1=Table5[[#This Row],[Column3]],AJ580,"")</f>
        <v>577</v>
      </c>
      <c r="AL580" s="28" t="str">
        <f>IFERROR(SMALL($AK$2:$AK$903,ROWS($AK$4:AK580)),"")</f>
        <v/>
      </c>
    </row>
    <row r="581" spans="1:38" s="28" customFormat="1" ht="14.25">
      <c r="A581" s="36">
        <v>11100267</v>
      </c>
      <c r="B581" s="30" t="s">
        <v>1163</v>
      </c>
      <c r="C581" s="31">
        <v>7</v>
      </c>
      <c r="D581" s="29">
        <v>68</v>
      </c>
      <c r="E581" s="29">
        <v>72</v>
      </c>
      <c r="F581" s="29">
        <v>58</v>
      </c>
      <c r="G581" s="29">
        <v>39</v>
      </c>
      <c r="H581" s="27">
        <f t="shared" ref="H581:H644" si="100">SUM(D581:G581)</f>
        <v>237</v>
      </c>
      <c r="I581" s="52">
        <f t="shared" ref="I581:I644" si="101">AVERAGE(D581:G581)</f>
        <v>59.25</v>
      </c>
      <c r="J581" s="29">
        <v>68</v>
      </c>
      <c r="K581" s="29">
        <v>99</v>
      </c>
      <c r="L581" s="29">
        <v>57</v>
      </c>
      <c r="M581" s="29">
        <v>73</v>
      </c>
      <c r="N581" s="27">
        <f t="shared" ref="N581:N644" si="102">SUM(J581:M581)</f>
        <v>297</v>
      </c>
      <c r="O581" s="27">
        <f t="shared" ref="O581:O644" si="103">AVERAGE(J581:M581)</f>
        <v>74.25</v>
      </c>
      <c r="P581" s="29">
        <v>35</v>
      </c>
      <c r="Q581" s="29">
        <v>55</v>
      </c>
      <c r="R581" s="29">
        <v>52</v>
      </c>
      <c r="S581" s="29">
        <v>84</v>
      </c>
      <c r="T581" s="27">
        <f t="shared" ref="T581:T644" si="104">SUM(P581:S581)</f>
        <v>226</v>
      </c>
      <c r="U581" s="27">
        <f t="shared" ref="U581:U644" si="105">AVERAGE(P581:S581)</f>
        <v>56.5</v>
      </c>
      <c r="V581" s="29">
        <v>84</v>
      </c>
      <c r="W581" s="29">
        <v>58</v>
      </c>
      <c r="X581" s="29">
        <v>70</v>
      </c>
      <c r="Y581" s="29">
        <v>68</v>
      </c>
      <c r="Z581" s="27">
        <f t="shared" ref="Z581:Z644" si="106">SUM(V581:Y581)</f>
        <v>280</v>
      </c>
      <c r="AA581" s="27">
        <f t="shared" ref="AA581:AA644" si="107">AVERAGE(V581:Y581)</f>
        <v>70</v>
      </c>
      <c r="AB581" s="29">
        <v>43</v>
      </c>
      <c r="AC581" s="29">
        <v>90</v>
      </c>
      <c r="AD581" s="29">
        <v>43</v>
      </c>
      <c r="AE581" s="29">
        <v>78</v>
      </c>
      <c r="AF581" s="27">
        <f t="shared" ref="AF581:AF644" si="108">SUM(AB581:AE581)</f>
        <v>254</v>
      </c>
      <c r="AG581" s="39">
        <f t="shared" ref="AG581:AG644" si="109">AVERAGE(AB581:AE581)</f>
        <v>63.5</v>
      </c>
      <c r="AH581" s="32"/>
      <c r="AI581" s="52">
        <f t="shared" si="99"/>
        <v>75.400000000000006</v>
      </c>
      <c r="AJ581" s="28">
        <f>ROWS($C$4:C581)</f>
        <v>578</v>
      </c>
      <c r="AK581" s="28">
        <f>IF($AJ$1=Table5[[#This Row],[Column3]],AJ581,"")</f>
        <v>578</v>
      </c>
      <c r="AL581" s="28" t="str">
        <f>IFERROR(SMALL($AK$2:$AK$903,ROWS($AK$4:AK581)),"")</f>
        <v/>
      </c>
    </row>
    <row r="582" spans="1:38" s="28" customFormat="1" ht="14.25">
      <c r="A582" s="36">
        <v>11107878</v>
      </c>
      <c r="B582" s="30" t="s">
        <v>1165</v>
      </c>
      <c r="C582" s="31">
        <v>7</v>
      </c>
      <c r="D582" s="29">
        <v>92</v>
      </c>
      <c r="E582" s="29">
        <v>93</v>
      </c>
      <c r="F582" s="29">
        <v>64</v>
      </c>
      <c r="G582" s="29">
        <v>79</v>
      </c>
      <c r="H582" s="27">
        <f t="shared" si="100"/>
        <v>328</v>
      </c>
      <c r="I582" s="52">
        <f t="shared" si="101"/>
        <v>82</v>
      </c>
      <c r="J582" s="29">
        <v>86</v>
      </c>
      <c r="K582" s="29">
        <v>84</v>
      </c>
      <c r="L582" s="29">
        <v>40</v>
      </c>
      <c r="M582" s="29">
        <v>79</v>
      </c>
      <c r="N582" s="27">
        <f t="shared" si="102"/>
        <v>289</v>
      </c>
      <c r="O582" s="27">
        <f t="shared" si="103"/>
        <v>72.25</v>
      </c>
      <c r="P582" s="29">
        <v>73</v>
      </c>
      <c r="Q582" s="29">
        <v>91</v>
      </c>
      <c r="R582" s="29">
        <v>66</v>
      </c>
      <c r="S582" s="29">
        <v>49</v>
      </c>
      <c r="T582" s="27">
        <f t="shared" si="104"/>
        <v>279</v>
      </c>
      <c r="U582" s="27">
        <f t="shared" si="105"/>
        <v>69.75</v>
      </c>
      <c r="V582" s="29">
        <v>63</v>
      </c>
      <c r="W582" s="29">
        <v>75</v>
      </c>
      <c r="X582" s="29">
        <v>85</v>
      </c>
      <c r="Y582" s="29">
        <v>78</v>
      </c>
      <c r="Z582" s="27">
        <f t="shared" si="106"/>
        <v>301</v>
      </c>
      <c r="AA582" s="27">
        <f t="shared" si="107"/>
        <v>75.25</v>
      </c>
      <c r="AB582" s="29">
        <v>39</v>
      </c>
      <c r="AC582" s="29">
        <v>89</v>
      </c>
      <c r="AD582" s="29">
        <v>84</v>
      </c>
      <c r="AE582" s="29">
        <v>99</v>
      </c>
      <c r="AF582" s="27">
        <f t="shared" si="108"/>
        <v>311</v>
      </c>
      <c r="AG582" s="39">
        <f t="shared" si="109"/>
        <v>77.75</v>
      </c>
      <c r="AH582" s="32"/>
      <c r="AI582" s="52">
        <f t="shared" si="99"/>
        <v>68.349999999999994</v>
      </c>
      <c r="AJ582" s="28">
        <f>ROWS($C$4:C582)</f>
        <v>579</v>
      </c>
      <c r="AK582" s="28">
        <f>IF($AJ$1=Table5[[#This Row],[Column3]],AJ582,"")</f>
        <v>579</v>
      </c>
      <c r="AL582" s="28" t="str">
        <f>IFERROR(SMALL($AK$2:$AK$903,ROWS($AK$4:AK582)),"")</f>
        <v/>
      </c>
    </row>
    <row r="583" spans="1:38" s="28" customFormat="1" ht="14.25">
      <c r="A583" s="36">
        <v>11102045</v>
      </c>
      <c r="B583" s="30" t="s">
        <v>1167</v>
      </c>
      <c r="C583" s="31">
        <v>7</v>
      </c>
      <c r="D583" s="29">
        <v>97</v>
      </c>
      <c r="E583" s="29">
        <v>45</v>
      </c>
      <c r="F583" s="29">
        <v>64</v>
      </c>
      <c r="G583" s="29">
        <v>72</v>
      </c>
      <c r="H583" s="27">
        <f t="shared" si="100"/>
        <v>278</v>
      </c>
      <c r="I583" s="52">
        <f t="shared" si="101"/>
        <v>69.5</v>
      </c>
      <c r="J583" s="29">
        <v>81</v>
      </c>
      <c r="K583" s="29">
        <v>73</v>
      </c>
      <c r="L583" s="29">
        <v>79</v>
      </c>
      <c r="M583" s="29">
        <v>59</v>
      </c>
      <c r="N583" s="27">
        <f t="shared" si="102"/>
        <v>292</v>
      </c>
      <c r="O583" s="27">
        <f t="shared" si="103"/>
        <v>73</v>
      </c>
      <c r="P583" s="29">
        <v>85</v>
      </c>
      <c r="Q583" s="29">
        <v>41</v>
      </c>
      <c r="R583" s="29">
        <v>77</v>
      </c>
      <c r="S583" s="29">
        <v>47</v>
      </c>
      <c r="T583" s="27">
        <f t="shared" si="104"/>
        <v>250</v>
      </c>
      <c r="U583" s="27">
        <f t="shared" si="105"/>
        <v>62.5</v>
      </c>
      <c r="V583" s="29">
        <v>38</v>
      </c>
      <c r="W583" s="29">
        <v>76</v>
      </c>
      <c r="X583" s="29">
        <v>87</v>
      </c>
      <c r="Y583" s="29">
        <v>44</v>
      </c>
      <c r="Z583" s="27">
        <f t="shared" si="106"/>
        <v>245</v>
      </c>
      <c r="AA583" s="27">
        <f t="shared" si="107"/>
        <v>61.25</v>
      </c>
      <c r="AB583" s="29">
        <v>84</v>
      </c>
      <c r="AC583" s="29">
        <v>97</v>
      </c>
      <c r="AD583" s="29">
        <v>86</v>
      </c>
      <c r="AE583" s="29">
        <v>35</v>
      </c>
      <c r="AF583" s="27">
        <f t="shared" si="108"/>
        <v>302</v>
      </c>
      <c r="AG583" s="39">
        <f t="shared" si="109"/>
        <v>75.5</v>
      </c>
      <c r="AH583" s="32"/>
      <c r="AI583" s="52">
        <f t="shared" si="99"/>
        <v>58.95</v>
      </c>
      <c r="AJ583" s="28">
        <f>ROWS($C$4:C583)</f>
        <v>580</v>
      </c>
      <c r="AK583" s="28">
        <f>IF($AJ$1=Table5[[#This Row],[Column3]],AJ583,"")</f>
        <v>580</v>
      </c>
      <c r="AL583" s="28" t="str">
        <f>IFERROR(SMALL($AK$2:$AK$903,ROWS($AK$4:AK583)),"")</f>
        <v/>
      </c>
    </row>
    <row r="584" spans="1:38" s="28" customFormat="1" ht="14.25">
      <c r="A584" s="36">
        <v>11109285</v>
      </c>
      <c r="B584" s="30" t="s">
        <v>1169</v>
      </c>
      <c r="C584" s="31">
        <v>7</v>
      </c>
      <c r="D584" s="29">
        <v>53</v>
      </c>
      <c r="E584" s="29">
        <v>36</v>
      </c>
      <c r="F584" s="29">
        <v>57</v>
      </c>
      <c r="G584" s="29">
        <v>60</v>
      </c>
      <c r="H584" s="27">
        <f t="shared" si="100"/>
        <v>206</v>
      </c>
      <c r="I584" s="52">
        <f t="shared" si="101"/>
        <v>51.5</v>
      </c>
      <c r="J584" s="29">
        <v>72</v>
      </c>
      <c r="K584" s="29">
        <v>59</v>
      </c>
      <c r="L584" s="29">
        <v>84</v>
      </c>
      <c r="M584" s="29">
        <v>42</v>
      </c>
      <c r="N584" s="27">
        <f t="shared" si="102"/>
        <v>257</v>
      </c>
      <c r="O584" s="27">
        <f t="shared" si="103"/>
        <v>64.25</v>
      </c>
      <c r="P584" s="29">
        <v>42</v>
      </c>
      <c r="Q584" s="29">
        <v>77</v>
      </c>
      <c r="R584" s="29">
        <v>52</v>
      </c>
      <c r="S584" s="29">
        <v>58</v>
      </c>
      <c r="T584" s="27">
        <f t="shared" si="104"/>
        <v>229</v>
      </c>
      <c r="U584" s="27">
        <f t="shared" si="105"/>
        <v>57.25</v>
      </c>
      <c r="V584" s="29">
        <v>67</v>
      </c>
      <c r="W584" s="29">
        <v>57</v>
      </c>
      <c r="X584" s="29">
        <v>69</v>
      </c>
      <c r="Y584" s="29">
        <v>45</v>
      </c>
      <c r="Z584" s="27">
        <f t="shared" si="106"/>
        <v>238</v>
      </c>
      <c r="AA584" s="27">
        <f t="shared" si="107"/>
        <v>59.5</v>
      </c>
      <c r="AB584" s="29">
        <v>69</v>
      </c>
      <c r="AC584" s="29">
        <v>52</v>
      </c>
      <c r="AD584" s="29">
        <v>68</v>
      </c>
      <c r="AE584" s="29">
        <v>60</v>
      </c>
      <c r="AF584" s="27">
        <f t="shared" si="108"/>
        <v>249</v>
      </c>
      <c r="AG584" s="39">
        <f t="shared" si="109"/>
        <v>62.25</v>
      </c>
      <c r="AH584" s="32"/>
      <c r="AI584" s="52">
        <f t="shared" si="99"/>
        <v>73.7</v>
      </c>
      <c r="AJ584" s="28">
        <f>ROWS($C$4:C584)</f>
        <v>581</v>
      </c>
      <c r="AK584" s="28">
        <f>IF($AJ$1=Table5[[#This Row],[Column3]],AJ584,"")</f>
        <v>581</v>
      </c>
      <c r="AL584" s="28" t="str">
        <f>IFERROR(SMALL($AK$2:$AK$903,ROWS($AK$4:AK584)),"")</f>
        <v/>
      </c>
    </row>
    <row r="585" spans="1:38" s="28" customFormat="1" ht="14.25">
      <c r="A585" s="36">
        <v>11101783</v>
      </c>
      <c r="B585" s="30" t="s">
        <v>1171</v>
      </c>
      <c r="C585" s="31">
        <v>7</v>
      </c>
      <c r="D585" s="29">
        <v>50</v>
      </c>
      <c r="E585" s="29">
        <v>73</v>
      </c>
      <c r="F585" s="29">
        <v>68</v>
      </c>
      <c r="G585" s="29">
        <v>88</v>
      </c>
      <c r="H585" s="27">
        <f t="shared" si="100"/>
        <v>279</v>
      </c>
      <c r="I585" s="52">
        <f t="shared" si="101"/>
        <v>69.75</v>
      </c>
      <c r="J585" s="29">
        <v>63</v>
      </c>
      <c r="K585" s="29">
        <v>97</v>
      </c>
      <c r="L585" s="29">
        <v>49</v>
      </c>
      <c r="M585" s="29">
        <v>37</v>
      </c>
      <c r="N585" s="27">
        <f t="shared" si="102"/>
        <v>246</v>
      </c>
      <c r="O585" s="27">
        <f t="shared" si="103"/>
        <v>61.5</v>
      </c>
      <c r="P585" s="29">
        <v>92</v>
      </c>
      <c r="Q585" s="29">
        <v>67</v>
      </c>
      <c r="R585" s="29">
        <v>83</v>
      </c>
      <c r="S585" s="29">
        <v>79</v>
      </c>
      <c r="T585" s="27">
        <f t="shared" si="104"/>
        <v>321</v>
      </c>
      <c r="U585" s="27">
        <f t="shared" si="105"/>
        <v>80.25</v>
      </c>
      <c r="V585" s="29">
        <v>80</v>
      </c>
      <c r="W585" s="29">
        <v>81</v>
      </c>
      <c r="X585" s="29">
        <v>95</v>
      </c>
      <c r="Y585" s="29">
        <v>65</v>
      </c>
      <c r="Z585" s="27">
        <f t="shared" si="106"/>
        <v>321</v>
      </c>
      <c r="AA585" s="27">
        <f t="shared" si="107"/>
        <v>80.25</v>
      </c>
      <c r="AB585" s="29">
        <v>79</v>
      </c>
      <c r="AC585" s="29">
        <v>96</v>
      </c>
      <c r="AD585" s="29">
        <v>45</v>
      </c>
      <c r="AE585" s="29">
        <v>87</v>
      </c>
      <c r="AF585" s="27">
        <f t="shared" si="108"/>
        <v>307</v>
      </c>
      <c r="AG585" s="39">
        <f t="shared" si="109"/>
        <v>76.75</v>
      </c>
      <c r="AH585" s="32"/>
      <c r="AI585" s="52">
        <f t="shared" si="99"/>
        <v>59.5</v>
      </c>
      <c r="AJ585" s="28">
        <f>ROWS($C$4:C585)</f>
        <v>582</v>
      </c>
      <c r="AK585" s="28">
        <f>IF($AJ$1=Table5[[#This Row],[Column3]],AJ585,"")</f>
        <v>582</v>
      </c>
      <c r="AL585" s="28" t="str">
        <f>IFERROR(SMALL($AK$2:$AK$903,ROWS($AK$4:AK585)),"")</f>
        <v/>
      </c>
    </row>
    <row r="586" spans="1:38" s="28" customFormat="1" ht="14.25">
      <c r="A586" s="36">
        <v>11102674</v>
      </c>
      <c r="B586" s="30" t="s">
        <v>1173</v>
      </c>
      <c r="C586" s="31">
        <v>7</v>
      </c>
      <c r="D586" s="29">
        <v>51</v>
      </c>
      <c r="E586" s="29">
        <v>45</v>
      </c>
      <c r="F586" s="29">
        <v>89</v>
      </c>
      <c r="G586" s="29">
        <v>92</v>
      </c>
      <c r="H586" s="27">
        <f t="shared" si="100"/>
        <v>277</v>
      </c>
      <c r="I586" s="52">
        <f t="shared" si="101"/>
        <v>69.25</v>
      </c>
      <c r="J586" s="29">
        <v>81</v>
      </c>
      <c r="K586" s="29">
        <v>39</v>
      </c>
      <c r="L586" s="29">
        <v>69</v>
      </c>
      <c r="M586" s="29">
        <v>43</v>
      </c>
      <c r="N586" s="27">
        <f t="shared" si="102"/>
        <v>232</v>
      </c>
      <c r="O586" s="27">
        <f t="shared" si="103"/>
        <v>58</v>
      </c>
      <c r="P586" s="29">
        <v>40</v>
      </c>
      <c r="Q586" s="29">
        <v>90</v>
      </c>
      <c r="R586" s="29">
        <v>42</v>
      </c>
      <c r="S586" s="29">
        <v>60</v>
      </c>
      <c r="T586" s="27">
        <f t="shared" si="104"/>
        <v>232</v>
      </c>
      <c r="U586" s="27">
        <f t="shared" si="105"/>
        <v>58</v>
      </c>
      <c r="V586" s="29">
        <v>59</v>
      </c>
      <c r="W586" s="29">
        <v>41</v>
      </c>
      <c r="X586" s="29">
        <v>63</v>
      </c>
      <c r="Y586" s="29">
        <v>46</v>
      </c>
      <c r="Z586" s="27">
        <f t="shared" si="106"/>
        <v>209</v>
      </c>
      <c r="AA586" s="27">
        <f t="shared" si="107"/>
        <v>52.25</v>
      </c>
      <c r="AB586" s="29">
        <v>54</v>
      </c>
      <c r="AC586" s="29">
        <v>88</v>
      </c>
      <c r="AD586" s="29">
        <v>49</v>
      </c>
      <c r="AE586" s="29">
        <v>49</v>
      </c>
      <c r="AF586" s="27">
        <f t="shared" si="108"/>
        <v>240</v>
      </c>
      <c r="AG586" s="39">
        <f t="shared" si="109"/>
        <v>60</v>
      </c>
      <c r="AH586" s="32"/>
      <c r="AI586" s="52">
        <f t="shared" si="99"/>
        <v>59.05</v>
      </c>
      <c r="AJ586" s="28">
        <f>ROWS($C$4:C586)</f>
        <v>583</v>
      </c>
      <c r="AK586" s="28">
        <f>IF($AJ$1=Table5[[#This Row],[Column3]],AJ586,"")</f>
        <v>583</v>
      </c>
      <c r="AL586" s="28" t="str">
        <f>IFERROR(SMALL($AK$2:$AK$903,ROWS($AK$4:AK586)),"")</f>
        <v/>
      </c>
    </row>
    <row r="587" spans="1:38" s="28" customFormat="1" ht="14.25">
      <c r="A587" s="36">
        <v>11105791</v>
      </c>
      <c r="B587" s="30" t="s">
        <v>1175</v>
      </c>
      <c r="C587" s="31">
        <v>7</v>
      </c>
      <c r="D587" s="29">
        <v>60</v>
      </c>
      <c r="E587" s="29">
        <v>59</v>
      </c>
      <c r="F587" s="29">
        <v>38</v>
      </c>
      <c r="G587" s="29">
        <v>87</v>
      </c>
      <c r="H587" s="27">
        <f t="shared" si="100"/>
        <v>244</v>
      </c>
      <c r="I587" s="52">
        <f t="shared" si="101"/>
        <v>61</v>
      </c>
      <c r="J587" s="29">
        <v>72</v>
      </c>
      <c r="K587" s="29">
        <v>40</v>
      </c>
      <c r="L587" s="29">
        <v>53</v>
      </c>
      <c r="M587" s="29">
        <v>73</v>
      </c>
      <c r="N587" s="27">
        <f t="shared" si="102"/>
        <v>238</v>
      </c>
      <c r="O587" s="27">
        <f t="shared" si="103"/>
        <v>59.5</v>
      </c>
      <c r="P587" s="29">
        <v>36</v>
      </c>
      <c r="Q587" s="29">
        <v>40</v>
      </c>
      <c r="R587" s="29">
        <v>64</v>
      </c>
      <c r="S587" s="29">
        <v>94</v>
      </c>
      <c r="T587" s="27">
        <f t="shared" si="104"/>
        <v>234</v>
      </c>
      <c r="U587" s="27">
        <f t="shared" si="105"/>
        <v>58.5</v>
      </c>
      <c r="V587" s="29">
        <v>50</v>
      </c>
      <c r="W587" s="29">
        <v>61</v>
      </c>
      <c r="X587" s="29">
        <v>56</v>
      </c>
      <c r="Y587" s="29">
        <v>46</v>
      </c>
      <c r="Z587" s="27">
        <f t="shared" si="106"/>
        <v>213</v>
      </c>
      <c r="AA587" s="27">
        <f t="shared" si="107"/>
        <v>53.25</v>
      </c>
      <c r="AB587" s="29">
        <v>39</v>
      </c>
      <c r="AC587" s="29">
        <v>53</v>
      </c>
      <c r="AD587" s="29">
        <v>69</v>
      </c>
      <c r="AE587" s="29">
        <v>91</v>
      </c>
      <c r="AF587" s="27">
        <f t="shared" si="108"/>
        <v>252</v>
      </c>
      <c r="AG587" s="39">
        <f t="shared" si="109"/>
        <v>63</v>
      </c>
      <c r="AH587" s="32"/>
      <c r="AI587" s="52">
        <f t="shared" si="99"/>
        <v>70.45</v>
      </c>
      <c r="AJ587" s="28">
        <f>ROWS($C$4:C587)</f>
        <v>584</v>
      </c>
      <c r="AK587" s="28">
        <f>IF($AJ$1=Table5[[#This Row],[Column3]],AJ587,"")</f>
        <v>584</v>
      </c>
      <c r="AL587" s="28" t="str">
        <f>IFERROR(SMALL($AK$2:$AK$903,ROWS($AK$4:AK587)),"")</f>
        <v/>
      </c>
    </row>
    <row r="588" spans="1:38" s="28" customFormat="1" ht="14.25">
      <c r="A588" s="36">
        <v>11101413</v>
      </c>
      <c r="B588" s="30" t="s">
        <v>1177</v>
      </c>
      <c r="C588" s="31">
        <v>7</v>
      </c>
      <c r="D588" s="29">
        <v>93</v>
      </c>
      <c r="E588" s="29">
        <v>38</v>
      </c>
      <c r="F588" s="29">
        <v>44</v>
      </c>
      <c r="G588" s="29">
        <v>73</v>
      </c>
      <c r="H588" s="27">
        <f t="shared" si="100"/>
        <v>248</v>
      </c>
      <c r="I588" s="52">
        <f t="shared" si="101"/>
        <v>62</v>
      </c>
      <c r="J588" s="29">
        <v>62</v>
      </c>
      <c r="K588" s="29">
        <v>57</v>
      </c>
      <c r="L588" s="29">
        <v>47</v>
      </c>
      <c r="M588" s="29">
        <v>97</v>
      </c>
      <c r="N588" s="27">
        <f t="shared" si="102"/>
        <v>263</v>
      </c>
      <c r="O588" s="27">
        <f t="shared" si="103"/>
        <v>65.75</v>
      </c>
      <c r="P588" s="29">
        <v>61</v>
      </c>
      <c r="Q588" s="29">
        <v>94</v>
      </c>
      <c r="R588" s="29">
        <v>97</v>
      </c>
      <c r="S588" s="29">
        <v>87</v>
      </c>
      <c r="T588" s="27">
        <f t="shared" si="104"/>
        <v>339</v>
      </c>
      <c r="U588" s="27">
        <f t="shared" si="105"/>
        <v>84.75</v>
      </c>
      <c r="V588" s="29">
        <v>45</v>
      </c>
      <c r="W588" s="29">
        <v>83</v>
      </c>
      <c r="X588" s="29">
        <v>76</v>
      </c>
      <c r="Y588" s="29">
        <v>92</v>
      </c>
      <c r="Z588" s="27">
        <f t="shared" si="106"/>
        <v>296</v>
      </c>
      <c r="AA588" s="27">
        <f t="shared" si="107"/>
        <v>74</v>
      </c>
      <c r="AB588" s="29">
        <v>82</v>
      </c>
      <c r="AC588" s="29">
        <v>35</v>
      </c>
      <c r="AD588" s="29">
        <v>80</v>
      </c>
      <c r="AE588" s="29">
        <v>66</v>
      </c>
      <c r="AF588" s="27">
        <f t="shared" si="108"/>
        <v>263</v>
      </c>
      <c r="AG588" s="39">
        <f t="shared" si="109"/>
        <v>65.75</v>
      </c>
      <c r="AH588" s="32"/>
      <c r="AI588" s="52">
        <f t="shared" si="99"/>
        <v>68.7</v>
      </c>
      <c r="AJ588" s="28">
        <f>ROWS($C$4:C588)</f>
        <v>585</v>
      </c>
      <c r="AK588" s="28">
        <f>IF($AJ$1=Table5[[#This Row],[Column3]],AJ588,"")</f>
        <v>585</v>
      </c>
      <c r="AL588" s="28" t="str">
        <f>IFERROR(SMALL($AK$2:$AK$903,ROWS($AK$4:AK588)),"")</f>
        <v/>
      </c>
    </row>
    <row r="589" spans="1:38" s="28" customFormat="1" ht="28.5">
      <c r="A589" s="36">
        <v>11102465</v>
      </c>
      <c r="B589" s="30" t="s">
        <v>1179</v>
      </c>
      <c r="C589" s="31">
        <v>7</v>
      </c>
      <c r="D589" s="29">
        <v>83</v>
      </c>
      <c r="E589" s="29">
        <v>97</v>
      </c>
      <c r="F589" s="29">
        <v>36</v>
      </c>
      <c r="G589" s="29">
        <v>50</v>
      </c>
      <c r="H589" s="27">
        <f t="shared" si="100"/>
        <v>266</v>
      </c>
      <c r="I589" s="52">
        <f t="shared" si="101"/>
        <v>66.5</v>
      </c>
      <c r="J589" s="29">
        <v>36</v>
      </c>
      <c r="K589" s="29">
        <v>66</v>
      </c>
      <c r="L589" s="29">
        <v>67</v>
      </c>
      <c r="M589" s="29">
        <v>52</v>
      </c>
      <c r="N589" s="27">
        <f t="shared" si="102"/>
        <v>221</v>
      </c>
      <c r="O589" s="27">
        <f t="shared" si="103"/>
        <v>55.25</v>
      </c>
      <c r="P589" s="29">
        <v>87</v>
      </c>
      <c r="Q589" s="29">
        <v>83</v>
      </c>
      <c r="R589" s="29">
        <v>96</v>
      </c>
      <c r="S589" s="29">
        <v>55</v>
      </c>
      <c r="T589" s="27">
        <f t="shared" si="104"/>
        <v>321</v>
      </c>
      <c r="U589" s="27">
        <f t="shared" si="105"/>
        <v>80.25</v>
      </c>
      <c r="V589" s="29">
        <v>44</v>
      </c>
      <c r="W589" s="29">
        <v>86</v>
      </c>
      <c r="X589" s="29">
        <v>66</v>
      </c>
      <c r="Y589" s="29">
        <v>67</v>
      </c>
      <c r="Z589" s="27">
        <f t="shared" si="106"/>
        <v>263</v>
      </c>
      <c r="AA589" s="27">
        <f t="shared" si="107"/>
        <v>65.75</v>
      </c>
      <c r="AB589" s="29">
        <v>87</v>
      </c>
      <c r="AC589" s="29">
        <v>70</v>
      </c>
      <c r="AD589" s="29">
        <v>50</v>
      </c>
      <c r="AE589" s="29">
        <v>96</v>
      </c>
      <c r="AF589" s="27">
        <f t="shared" si="108"/>
        <v>303</v>
      </c>
      <c r="AG589" s="39">
        <f t="shared" si="109"/>
        <v>75.75</v>
      </c>
      <c r="AH589" s="32"/>
      <c r="AI589" s="52">
        <f t="shared" si="99"/>
        <v>68.95</v>
      </c>
      <c r="AJ589" s="28">
        <f>ROWS($C$4:C589)</f>
        <v>586</v>
      </c>
      <c r="AK589" s="28">
        <f>IF($AJ$1=Table5[[#This Row],[Column3]],AJ589,"")</f>
        <v>586</v>
      </c>
      <c r="AL589" s="28" t="str">
        <f>IFERROR(SMALL($AK$2:$AK$903,ROWS($AK$4:AK589)),"")</f>
        <v/>
      </c>
    </row>
    <row r="590" spans="1:38" s="28" customFormat="1" ht="14.25">
      <c r="A590" s="36">
        <v>11101580</v>
      </c>
      <c r="B590" s="30" t="s">
        <v>1181</v>
      </c>
      <c r="C590" s="31">
        <v>7</v>
      </c>
      <c r="D590" s="29">
        <v>87</v>
      </c>
      <c r="E590" s="29">
        <v>58</v>
      </c>
      <c r="F590" s="29">
        <v>75</v>
      </c>
      <c r="G590" s="29">
        <v>78</v>
      </c>
      <c r="H590" s="27">
        <f t="shared" si="100"/>
        <v>298</v>
      </c>
      <c r="I590" s="52">
        <f t="shared" si="101"/>
        <v>74.5</v>
      </c>
      <c r="J590" s="29">
        <v>67</v>
      </c>
      <c r="K590" s="29">
        <v>43</v>
      </c>
      <c r="L590" s="29">
        <v>78</v>
      </c>
      <c r="M590" s="29">
        <v>82</v>
      </c>
      <c r="N590" s="27">
        <f t="shared" si="102"/>
        <v>270</v>
      </c>
      <c r="O590" s="27">
        <f t="shared" si="103"/>
        <v>67.5</v>
      </c>
      <c r="P590" s="29">
        <v>77</v>
      </c>
      <c r="Q590" s="29">
        <v>51</v>
      </c>
      <c r="R590" s="29">
        <v>84</v>
      </c>
      <c r="S590" s="29">
        <v>40</v>
      </c>
      <c r="T590" s="27">
        <f t="shared" si="104"/>
        <v>252</v>
      </c>
      <c r="U590" s="27">
        <f t="shared" si="105"/>
        <v>63</v>
      </c>
      <c r="V590" s="29">
        <v>88</v>
      </c>
      <c r="W590" s="29">
        <v>53</v>
      </c>
      <c r="X590" s="29">
        <v>40</v>
      </c>
      <c r="Y590" s="29">
        <v>72</v>
      </c>
      <c r="Z590" s="27">
        <f t="shared" si="106"/>
        <v>253</v>
      </c>
      <c r="AA590" s="27">
        <f t="shared" si="107"/>
        <v>63.25</v>
      </c>
      <c r="AB590" s="29">
        <v>93</v>
      </c>
      <c r="AC590" s="29">
        <v>46</v>
      </c>
      <c r="AD590" s="29">
        <v>81</v>
      </c>
      <c r="AE590" s="29">
        <v>86</v>
      </c>
      <c r="AF590" s="27">
        <f t="shared" si="108"/>
        <v>306</v>
      </c>
      <c r="AG590" s="39">
        <f t="shared" si="109"/>
        <v>76.5</v>
      </c>
      <c r="AH590" s="32"/>
      <c r="AI590" s="52">
        <f t="shared" si="99"/>
        <v>72.25</v>
      </c>
      <c r="AJ590" s="28">
        <f>ROWS($C$4:C590)</f>
        <v>587</v>
      </c>
      <c r="AK590" s="28">
        <f>IF($AJ$1=Table5[[#This Row],[Column3]],AJ590,"")</f>
        <v>587</v>
      </c>
      <c r="AL590" s="28" t="str">
        <f>IFERROR(SMALL($AK$2:$AK$903,ROWS($AK$4:AK590)),"")</f>
        <v/>
      </c>
    </row>
    <row r="591" spans="1:38" s="28" customFormat="1" ht="14.25">
      <c r="A591" s="36">
        <v>11106780</v>
      </c>
      <c r="B591" s="30" t="s">
        <v>1183</v>
      </c>
      <c r="C591" s="31">
        <v>7</v>
      </c>
      <c r="D591" s="29">
        <v>95</v>
      </c>
      <c r="E591" s="29">
        <v>84</v>
      </c>
      <c r="F591" s="29">
        <v>98</v>
      </c>
      <c r="G591" s="29">
        <v>81</v>
      </c>
      <c r="H591" s="27">
        <f t="shared" si="100"/>
        <v>358</v>
      </c>
      <c r="I591" s="52">
        <f t="shared" si="101"/>
        <v>89.5</v>
      </c>
      <c r="J591" s="29">
        <v>65</v>
      </c>
      <c r="K591" s="29">
        <v>71</v>
      </c>
      <c r="L591" s="29">
        <v>62</v>
      </c>
      <c r="M591" s="29">
        <v>65</v>
      </c>
      <c r="N591" s="27">
        <f t="shared" si="102"/>
        <v>263</v>
      </c>
      <c r="O591" s="27">
        <f t="shared" si="103"/>
        <v>65.75</v>
      </c>
      <c r="P591" s="29">
        <v>56</v>
      </c>
      <c r="Q591" s="29">
        <v>70</v>
      </c>
      <c r="R591" s="29">
        <v>89</v>
      </c>
      <c r="S591" s="29">
        <v>77</v>
      </c>
      <c r="T591" s="27">
        <f t="shared" si="104"/>
        <v>292</v>
      </c>
      <c r="U591" s="27">
        <f t="shared" si="105"/>
        <v>73</v>
      </c>
      <c r="V591" s="29">
        <v>94</v>
      </c>
      <c r="W591" s="29">
        <v>74</v>
      </c>
      <c r="X591" s="29">
        <v>43</v>
      </c>
      <c r="Y591" s="29">
        <v>76</v>
      </c>
      <c r="Z591" s="27">
        <f t="shared" si="106"/>
        <v>287</v>
      </c>
      <c r="AA591" s="27">
        <f t="shared" si="107"/>
        <v>71.75</v>
      </c>
      <c r="AB591" s="29">
        <v>72</v>
      </c>
      <c r="AC591" s="29">
        <v>58</v>
      </c>
      <c r="AD591" s="29">
        <v>62</v>
      </c>
      <c r="AE591" s="29">
        <v>53</v>
      </c>
      <c r="AF591" s="27">
        <f t="shared" si="108"/>
        <v>245</v>
      </c>
      <c r="AG591" s="39">
        <f t="shared" si="109"/>
        <v>61.25</v>
      </c>
      <c r="AH591" s="32"/>
      <c r="AI591" s="52">
        <f t="shared" si="99"/>
        <v>68.8</v>
      </c>
      <c r="AJ591" s="28">
        <f>ROWS($C$4:C591)</f>
        <v>588</v>
      </c>
      <c r="AK591" s="28">
        <f>IF($AJ$1=Table5[[#This Row],[Column3]],AJ591,"")</f>
        <v>588</v>
      </c>
      <c r="AL591" s="28" t="str">
        <f>IFERROR(SMALL($AK$2:$AK$903,ROWS($AK$4:AK591)),"")</f>
        <v/>
      </c>
    </row>
    <row r="592" spans="1:38" s="28" customFormat="1" ht="14.25">
      <c r="A592" s="36">
        <v>11101894</v>
      </c>
      <c r="B592" s="30" t="s">
        <v>1185</v>
      </c>
      <c r="C592" s="31">
        <v>7</v>
      </c>
      <c r="D592" s="29">
        <v>55</v>
      </c>
      <c r="E592" s="29">
        <v>96</v>
      </c>
      <c r="F592" s="29">
        <v>44</v>
      </c>
      <c r="G592" s="29">
        <v>90</v>
      </c>
      <c r="H592" s="27">
        <f t="shared" si="100"/>
        <v>285</v>
      </c>
      <c r="I592" s="52">
        <f t="shared" si="101"/>
        <v>71.25</v>
      </c>
      <c r="J592" s="29">
        <v>53</v>
      </c>
      <c r="K592" s="29">
        <v>39</v>
      </c>
      <c r="L592" s="29">
        <v>85</v>
      </c>
      <c r="M592" s="29">
        <v>94</v>
      </c>
      <c r="N592" s="27">
        <f t="shared" si="102"/>
        <v>271</v>
      </c>
      <c r="O592" s="27">
        <f t="shared" si="103"/>
        <v>67.75</v>
      </c>
      <c r="P592" s="29">
        <v>71</v>
      </c>
      <c r="Q592" s="29">
        <v>69</v>
      </c>
      <c r="R592" s="29">
        <v>58</v>
      </c>
      <c r="S592" s="29">
        <v>61</v>
      </c>
      <c r="T592" s="27">
        <f t="shared" si="104"/>
        <v>259</v>
      </c>
      <c r="U592" s="27">
        <f t="shared" si="105"/>
        <v>64.75</v>
      </c>
      <c r="V592" s="29">
        <v>74</v>
      </c>
      <c r="W592" s="29">
        <v>90</v>
      </c>
      <c r="X592" s="29">
        <v>78</v>
      </c>
      <c r="Y592" s="29">
        <v>52</v>
      </c>
      <c r="Z592" s="27">
        <f t="shared" si="106"/>
        <v>294</v>
      </c>
      <c r="AA592" s="27">
        <f t="shared" si="107"/>
        <v>73.5</v>
      </c>
      <c r="AB592" s="29">
        <v>97</v>
      </c>
      <c r="AC592" s="29">
        <v>94</v>
      </c>
      <c r="AD592" s="29">
        <v>40</v>
      </c>
      <c r="AE592" s="29">
        <v>36</v>
      </c>
      <c r="AF592" s="27">
        <f t="shared" si="108"/>
        <v>267</v>
      </c>
      <c r="AG592" s="39">
        <f t="shared" si="109"/>
        <v>66.75</v>
      </c>
      <c r="AH592" s="32"/>
      <c r="AI592" s="52">
        <f t="shared" si="99"/>
        <v>66.7</v>
      </c>
      <c r="AJ592" s="28">
        <f>ROWS($C$4:C592)</f>
        <v>589</v>
      </c>
      <c r="AK592" s="28">
        <f>IF($AJ$1=Table5[[#This Row],[Column3]],AJ592,"")</f>
        <v>589</v>
      </c>
      <c r="AL592" s="28" t="str">
        <f>IFERROR(SMALL($AK$2:$AK$903,ROWS($AK$4:AK592)),"")</f>
        <v/>
      </c>
    </row>
    <row r="593" spans="1:38" s="28" customFormat="1" ht="14.25">
      <c r="A593" s="36">
        <v>11102125</v>
      </c>
      <c r="B593" s="30" t="s">
        <v>1187</v>
      </c>
      <c r="C593" s="31">
        <v>7</v>
      </c>
      <c r="D593" s="29">
        <v>76</v>
      </c>
      <c r="E593" s="29">
        <v>75</v>
      </c>
      <c r="F593" s="29">
        <v>83</v>
      </c>
      <c r="G593" s="29">
        <v>67</v>
      </c>
      <c r="H593" s="27">
        <f t="shared" si="100"/>
        <v>301</v>
      </c>
      <c r="I593" s="52">
        <f t="shared" si="101"/>
        <v>75.25</v>
      </c>
      <c r="J593" s="29">
        <v>86</v>
      </c>
      <c r="K593" s="29">
        <v>40</v>
      </c>
      <c r="L593" s="29">
        <v>75</v>
      </c>
      <c r="M593" s="29">
        <v>37</v>
      </c>
      <c r="N593" s="27">
        <f t="shared" si="102"/>
        <v>238</v>
      </c>
      <c r="O593" s="27">
        <f t="shared" si="103"/>
        <v>59.5</v>
      </c>
      <c r="P593" s="29">
        <v>63</v>
      </c>
      <c r="Q593" s="29">
        <v>96</v>
      </c>
      <c r="R593" s="29">
        <v>85</v>
      </c>
      <c r="S593" s="29">
        <v>72</v>
      </c>
      <c r="T593" s="27">
        <f t="shared" si="104"/>
        <v>316</v>
      </c>
      <c r="U593" s="27">
        <f t="shared" si="105"/>
        <v>79</v>
      </c>
      <c r="V593" s="29">
        <v>50</v>
      </c>
      <c r="W593" s="29">
        <v>35</v>
      </c>
      <c r="X593" s="29">
        <v>73</v>
      </c>
      <c r="Y593" s="29">
        <v>61</v>
      </c>
      <c r="Z593" s="27">
        <f t="shared" si="106"/>
        <v>219</v>
      </c>
      <c r="AA593" s="27">
        <f t="shared" si="107"/>
        <v>54.75</v>
      </c>
      <c r="AB593" s="29">
        <v>87</v>
      </c>
      <c r="AC593" s="29">
        <v>69</v>
      </c>
      <c r="AD593" s="29">
        <v>66</v>
      </c>
      <c r="AE593" s="29">
        <v>38</v>
      </c>
      <c r="AF593" s="27">
        <f t="shared" si="108"/>
        <v>260</v>
      </c>
      <c r="AG593" s="39">
        <f t="shared" si="109"/>
        <v>65</v>
      </c>
      <c r="AH593" s="32"/>
      <c r="AI593" s="52">
        <f t="shared" si="99"/>
        <v>74.7</v>
      </c>
      <c r="AJ593" s="28">
        <f>ROWS($C$4:C593)</f>
        <v>590</v>
      </c>
      <c r="AK593" s="28">
        <f>IF($AJ$1=Table5[[#This Row],[Column3]],AJ593,"")</f>
        <v>590</v>
      </c>
      <c r="AL593" s="28" t="str">
        <f>IFERROR(SMALL($AK$2:$AK$903,ROWS($AK$4:AK593)),"")</f>
        <v/>
      </c>
    </row>
    <row r="594" spans="1:38" s="28" customFormat="1" ht="14.25">
      <c r="A594" s="36">
        <v>11101607</v>
      </c>
      <c r="B594" s="30" t="s">
        <v>1189</v>
      </c>
      <c r="C594" s="31">
        <v>7</v>
      </c>
      <c r="D594" s="29">
        <v>79</v>
      </c>
      <c r="E594" s="29">
        <v>66</v>
      </c>
      <c r="F594" s="29">
        <v>55</v>
      </c>
      <c r="G594" s="29">
        <v>94</v>
      </c>
      <c r="H594" s="27">
        <f t="shared" si="100"/>
        <v>294</v>
      </c>
      <c r="I594" s="52">
        <f t="shared" si="101"/>
        <v>73.5</v>
      </c>
      <c r="J594" s="29">
        <v>61</v>
      </c>
      <c r="K594" s="29">
        <v>65</v>
      </c>
      <c r="L594" s="29">
        <v>97</v>
      </c>
      <c r="M594" s="29">
        <v>66</v>
      </c>
      <c r="N594" s="27">
        <f t="shared" si="102"/>
        <v>289</v>
      </c>
      <c r="O594" s="27">
        <f t="shared" si="103"/>
        <v>72.25</v>
      </c>
      <c r="P594" s="29">
        <v>87</v>
      </c>
      <c r="Q594" s="29">
        <v>72</v>
      </c>
      <c r="R594" s="29">
        <v>70</v>
      </c>
      <c r="S594" s="29">
        <v>79</v>
      </c>
      <c r="T594" s="27">
        <f t="shared" si="104"/>
        <v>308</v>
      </c>
      <c r="U594" s="27">
        <f t="shared" si="105"/>
        <v>77</v>
      </c>
      <c r="V594" s="29">
        <v>91</v>
      </c>
      <c r="W594" s="29">
        <v>63</v>
      </c>
      <c r="X594" s="29">
        <v>87</v>
      </c>
      <c r="Y594" s="29">
        <v>81</v>
      </c>
      <c r="Z594" s="27">
        <f t="shared" si="106"/>
        <v>322</v>
      </c>
      <c r="AA594" s="27">
        <f t="shared" si="107"/>
        <v>80.5</v>
      </c>
      <c r="AB594" s="29">
        <v>42</v>
      </c>
      <c r="AC594" s="29">
        <v>61</v>
      </c>
      <c r="AD594" s="29">
        <v>91</v>
      </c>
      <c r="AE594" s="29">
        <v>87</v>
      </c>
      <c r="AF594" s="27">
        <f t="shared" si="108"/>
        <v>281</v>
      </c>
      <c r="AG594" s="39">
        <f t="shared" si="109"/>
        <v>70.25</v>
      </c>
      <c r="AH594" s="32"/>
      <c r="AI594" s="52">
        <f t="shared" si="99"/>
        <v>65.349999999999994</v>
      </c>
      <c r="AJ594" s="28">
        <f>ROWS($C$4:C594)</f>
        <v>591</v>
      </c>
      <c r="AK594" s="28">
        <f>IF($AJ$1=Table5[[#This Row],[Column3]],AJ594,"")</f>
        <v>591</v>
      </c>
      <c r="AL594" s="28" t="str">
        <f>IFERROR(SMALL($AK$2:$AK$903,ROWS($AK$4:AK594)),"")</f>
        <v/>
      </c>
    </row>
    <row r="595" spans="1:38" s="28" customFormat="1" ht="14.25">
      <c r="A595" s="36">
        <v>11101220</v>
      </c>
      <c r="B595" s="30" t="s">
        <v>1191</v>
      </c>
      <c r="C595" s="31">
        <v>7</v>
      </c>
      <c r="D595" s="29">
        <v>63</v>
      </c>
      <c r="E595" s="29">
        <v>84</v>
      </c>
      <c r="F595" s="29">
        <v>89</v>
      </c>
      <c r="G595" s="29">
        <v>86</v>
      </c>
      <c r="H595" s="27">
        <f t="shared" si="100"/>
        <v>322</v>
      </c>
      <c r="I595" s="52">
        <f t="shared" si="101"/>
        <v>80.5</v>
      </c>
      <c r="J595" s="29">
        <v>39</v>
      </c>
      <c r="K595" s="29">
        <v>65</v>
      </c>
      <c r="L595" s="29">
        <v>77</v>
      </c>
      <c r="M595" s="29">
        <v>50</v>
      </c>
      <c r="N595" s="27">
        <f t="shared" si="102"/>
        <v>231</v>
      </c>
      <c r="O595" s="27">
        <f t="shared" si="103"/>
        <v>57.75</v>
      </c>
      <c r="P595" s="29">
        <v>69</v>
      </c>
      <c r="Q595" s="29">
        <v>60</v>
      </c>
      <c r="R595" s="29">
        <v>94</v>
      </c>
      <c r="S595" s="29">
        <v>79</v>
      </c>
      <c r="T595" s="27">
        <f t="shared" si="104"/>
        <v>302</v>
      </c>
      <c r="U595" s="27">
        <f t="shared" si="105"/>
        <v>75.5</v>
      </c>
      <c r="V595" s="29">
        <v>39</v>
      </c>
      <c r="W595" s="29">
        <v>62</v>
      </c>
      <c r="X595" s="29">
        <v>39</v>
      </c>
      <c r="Y595" s="29">
        <v>63</v>
      </c>
      <c r="Z595" s="27">
        <f t="shared" si="106"/>
        <v>203</v>
      </c>
      <c r="AA595" s="27">
        <f t="shared" si="107"/>
        <v>50.75</v>
      </c>
      <c r="AB595" s="29">
        <v>47</v>
      </c>
      <c r="AC595" s="29">
        <v>87</v>
      </c>
      <c r="AD595" s="29">
        <v>47</v>
      </c>
      <c r="AE595" s="29">
        <v>68</v>
      </c>
      <c r="AF595" s="27">
        <f t="shared" si="108"/>
        <v>249</v>
      </c>
      <c r="AG595" s="39">
        <f t="shared" si="109"/>
        <v>62.25</v>
      </c>
      <c r="AH595" s="32"/>
      <c r="AI595" s="52">
        <f t="shared" si="99"/>
        <v>65.05</v>
      </c>
      <c r="AJ595" s="28">
        <f>ROWS($C$4:C595)</f>
        <v>592</v>
      </c>
      <c r="AK595" s="28">
        <f>IF($AJ$1=Table5[[#This Row],[Column3]],AJ595,"")</f>
        <v>592</v>
      </c>
      <c r="AL595" s="28" t="str">
        <f>IFERROR(SMALL($AK$2:$AK$903,ROWS($AK$4:AK595)),"")</f>
        <v/>
      </c>
    </row>
    <row r="596" spans="1:38" s="28" customFormat="1" ht="14.25">
      <c r="A596" s="36">
        <v>11103739</v>
      </c>
      <c r="B596" s="30" t="s">
        <v>1193</v>
      </c>
      <c r="C596" s="31">
        <v>7</v>
      </c>
      <c r="D596" s="29">
        <v>52</v>
      </c>
      <c r="E596" s="29">
        <v>83</v>
      </c>
      <c r="F596" s="29">
        <v>80</v>
      </c>
      <c r="G596" s="29">
        <v>96</v>
      </c>
      <c r="H596" s="27">
        <f t="shared" si="100"/>
        <v>311</v>
      </c>
      <c r="I596" s="52">
        <f t="shared" si="101"/>
        <v>77.75</v>
      </c>
      <c r="J596" s="29">
        <v>53</v>
      </c>
      <c r="K596" s="29">
        <v>56</v>
      </c>
      <c r="L596" s="29">
        <v>76</v>
      </c>
      <c r="M596" s="29">
        <v>69</v>
      </c>
      <c r="N596" s="27">
        <f t="shared" si="102"/>
        <v>254</v>
      </c>
      <c r="O596" s="27">
        <f t="shared" si="103"/>
        <v>63.5</v>
      </c>
      <c r="P596" s="29">
        <v>48</v>
      </c>
      <c r="Q596" s="29">
        <v>77</v>
      </c>
      <c r="R596" s="29">
        <v>67</v>
      </c>
      <c r="S596" s="29">
        <v>84</v>
      </c>
      <c r="T596" s="27">
        <f t="shared" si="104"/>
        <v>276</v>
      </c>
      <c r="U596" s="27">
        <f t="shared" si="105"/>
        <v>69</v>
      </c>
      <c r="V596" s="29">
        <v>44</v>
      </c>
      <c r="W596" s="29">
        <v>60</v>
      </c>
      <c r="X596" s="29">
        <v>64</v>
      </c>
      <c r="Y596" s="29">
        <v>82</v>
      </c>
      <c r="Z596" s="27">
        <f t="shared" si="106"/>
        <v>250</v>
      </c>
      <c r="AA596" s="27">
        <f t="shared" si="107"/>
        <v>62.5</v>
      </c>
      <c r="AB596" s="29">
        <v>69</v>
      </c>
      <c r="AC596" s="29">
        <v>45</v>
      </c>
      <c r="AD596" s="29">
        <v>38</v>
      </c>
      <c r="AE596" s="29">
        <v>58</v>
      </c>
      <c r="AF596" s="27">
        <f t="shared" si="108"/>
        <v>210</v>
      </c>
      <c r="AG596" s="39">
        <f t="shared" si="109"/>
        <v>52.5</v>
      </c>
      <c r="AH596" s="32"/>
      <c r="AI596" s="52">
        <f t="shared" si="99"/>
        <v>68.599999999999994</v>
      </c>
      <c r="AJ596" s="28">
        <f>ROWS($C$4:C596)</f>
        <v>593</v>
      </c>
      <c r="AK596" s="28">
        <f>IF($AJ$1=Table5[[#This Row],[Column3]],AJ596,"")</f>
        <v>593</v>
      </c>
      <c r="AL596" s="28" t="str">
        <f>IFERROR(SMALL($AK$2:$AK$903,ROWS($AK$4:AK596)),"")</f>
        <v/>
      </c>
    </row>
    <row r="597" spans="1:38" s="28" customFormat="1" ht="14.25">
      <c r="A597" s="36">
        <v>11100153</v>
      </c>
      <c r="B597" s="30" t="s">
        <v>1195</v>
      </c>
      <c r="C597" s="31">
        <v>7</v>
      </c>
      <c r="D597" s="29">
        <v>95</v>
      </c>
      <c r="E597" s="29">
        <v>50</v>
      </c>
      <c r="F597" s="29">
        <v>57</v>
      </c>
      <c r="G597" s="29">
        <v>51</v>
      </c>
      <c r="H597" s="27">
        <f t="shared" si="100"/>
        <v>253</v>
      </c>
      <c r="I597" s="52">
        <f t="shared" si="101"/>
        <v>63.25</v>
      </c>
      <c r="J597" s="29">
        <v>38</v>
      </c>
      <c r="K597" s="29">
        <v>69</v>
      </c>
      <c r="L597" s="29">
        <v>99</v>
      </c>
      <c r="M597" s="29">
        <v>73</v>
      </c>
      <c r="N597" s="27">
        <f t="shared" si="102"/>
        <v>279</v>
      </c>
      <c r="O597" s="27">
        <f t="shared" si="103"/>
        <v>69.75</v>
      </c>
      <c r="P597" s="29">
        <v>71</v>
      </c>
      <c r="Q597" s="29">
        <v>73</v>
      </c>
      <c r="R597" s="29">
        <v>72</v>
      </c>
      <c r="S597" s="29">
        <v>82</v>
      </c>
      <c r="T597" s="27">
        <f t="shared" si="104"/>
        <v>298</v>
      </c>
      <c r="U597" s="27">
        <f t="shared" si="105"/>
        <v>74.5</v>
      </c>
      <c r="V597" s="29">
        <v>74</v>
      </c>
      <c r="W597" s="29">
        <v>93</v>
      </c>
      <c r="X597" s="29">
        <v>35</v>
      </c>
      <c r="Y597" s="29">
        <v>62</v>
      </c>
      <c r="Z597" s="27">
        <f t="shared" si="106"/>
        <v>264</v>
      </c>
      <c r="AA597" s="27">
        <f t="shared" si="107"/>
        <v>66</v>
      </c>
      <c r="AB597" s="29">
        <v>98</v>
      </c>
      <c r="AC597" s="29">
        <v>75</v>
      </c>
      <c r="AD597" s="29">
        <v>41</v>
      </c>
      <c r="AE597" s="29">
        <v>64</v>
      </c>
      <c r="AF597" s="27">
        <f t="shared" si="108"/>
        <v>278</v>
      </c>
      <c r="AG597" s="39">
        <f t="shared" si="109"/>
        <v>69.5</v>
      </c>
      <c r="AH597" s="32"/>
      <c r="AI597" s="52">
        <f t="shared" si="99"/>
        <v>64.5</v>
      </c>
      <c r="AJ597" s="28">
        <f>ROWS($C$4:C597)</f>
        <v>594</v>
      </c>
      <c r="AK597" s="28">
        <f>IF($AJ$1=Table5[[#This Row],[Column3]],AJ597,"")</f>
        <v>594</v>
      </c>
      <c r="AL597" s="28" t="str">
        <f>IFERROR(SMALL($AK$2:$AK$903,ROWS($AK$4:AK597)),"")</f>
        <v/>
      </c>
    </row>
    <row r="598" spans="1:38" s="28" customFormat="1" ht="14.25">
      <c r="A598" s="36">
        <v>11104993</v>
      </c>
      <c r="B598" s="30" t="s">
        <v>1197</v>
      </c>
      <c r="C598" s="31">
        <v>7</v>
      </c>
      <c r="D598" s="29">
        <v>66</v>
      </c>
      <c r="E598" s="29">
        <v>51</v>
      </c>
      <c r="F598" s="29">
        <v>70</v>
      </c>
      <c r="G598" s="29">
        <v>79</v>
      </c>
      <c r="H598" s="27">
        <f t="shared" si="100"/>
        <v>266</v>
      </c>
      <c r="I598" s="52">
        <f t="shared" si="101"/>
        <v>66.5</v>
      </c>
      <c r="J598" s="29">
        <v>86</v>
      </c>
      <c r="K598" s="29">
        <v>64</v>
      </c>
      <c r="L598" s="29">
        <v>56</v>
      </c>
      <c r="M598" s="29">
        <v>50</v>
      </c>
      <c r="N598" s="27">
        <f t="shared" si="102"/>
        <v>256</v>
      </c>
      <c r="O598" s="27">
        <f t="shared" si="103"/>
        <v>64</v>
      </c>
      <c r="P598" s="29">
        <v>85</v>
      </c>
      <c r="Q598" s="29">
        <v>54</v>
      </c>
      <c r="R598" s="29">
        <v>49</v>
      </c>
      <c r="S598" s="29">
        <v>91</v>
      </c>
      <c r="T598" s="27">
        <f t="shared" si="104"/>
        <v>279</v>
      </c>
      <c r="U598" s="27">
        <f t="shared" si="105"/>
        <v>69.75</v>
      </c>
      <c r="V598" s="29">
        <v>46</v>
      </c>
      <c r="W598" s="29">
        <v>97</v>
      </c>
      <c r="X598" s="29">
        <v>38</v>
      </c>
      <c r="Y598" s="29">
        <v>86</v>
      </c>
      <c r="Z598" s="27">
        <f t="shared" si="106"/>
        <v>267</v>
      </c>
      <c r="AA598" s="27">
        <f t="shared" si="107"/>
        <v>66.75</v>
      </c>
      <c r="AB598" s="29">
        <v>47</v>
      </c>
      <c r="AC598" s="29">
        <v>52</v>
      </c>
      <c r="AD598" s="29">
        <v>36</v>
      </c>
      <c r="AE598" s="29">
        <v>87</v>
      </c>
      <c r="AF598" s="27">
        <f t="shared" si="108"/>
        <v>222</v>
      </c>
      <c r="AG598" s="39">
        <f t="shared" si="109"/>
        <v>55.5</v>
      </c>
      <c r="AH598" s="32"/>
      <c r="AI598" s="52">
        <f t="shared" si="99"/>
        <v>63.2</v>
      </c>
      <c r="AJ598" s="28">
        <f>ROWS($C$4:C598)</f>
        <v>595</v>
      </c>
      <c r="AK598" s="28">
        <f>IF($AJ$1=Table5[[#This Row],[Column3]],AJ598,"")</f>
        <v>595</v>
      </c>
      <c r="AL598" s="28" t="str">
        <f>IFERROR(SMALL($AK$2:$AK$903,ROWS($AK$4:AK598)),"")</f>
        <v/>
      </c>
    </row>
    <row r="599" spans="1:38" s="28" customFormat="1" ht="14.25">
      <c r="A599" s="36">
        <v>11102441</v>
      </c>
      <c r="B599" s="30" t="s">
        <v>1199</v>
      </c>
      <c r="C599" s="31">
        <v>7</v>
      </c>
      <c r="D599" s="29">
        <v>58</v>
      </c>
      <c r="E599" s="29">
        <v>39</v>
      </c>
      <c r="F599" s="29">
        <v>47</v>
      </c>
      <c r="G599" s="29">
        <v>94</v>
      </c>
      <c r="H599" s="27">
        <f t="shared" si="100"/>
        <v>238</v>
      </c>
      <c r="I599" s="52">
        <f t="shared" si="101"/>
        <v>59.5</v>
      </c>
      <c r="J599" s="29">
        <v>52</v>
      </c>
      <c r="K599" s="29">
        <v>62</v>
      </c>
      <c r="L599" s="29">
        <v>98</v>
      </c>
      <c r="M599" s="29">
        <v>64</v>
      </c>
      <c r="N599" s="27">
        <f t="shared" si="102"/>
        <v>276</v>
      </c>
      <c r="O599" s="27">
        <f t="shared" si="103"/>
        <v>69</v>
      </c>
      <c r="P599" s="29">
        <v>89</v>
      </c>
      <c r="Q599" s="29">
        <v>55</v>
      </c>
      <c r="R599" s="29">
        <v>81</v>
      </c>
      <c r="S599" s="29">
        <v>41</v>
      </c>
      <c r="T599" s="27">
        <f t="shared" si="104"/>
        <v>266</v>
      </c>
      <c r="U599" s="27">
        <f t="shared" si="105"/>
        <v>66.5</v>
      </c>
      <c r="V599" s="29">
        <v>93</v>
      </c>
      <c r="W599" s="29">
        <v>72</v>
      </c>
      <c r="X599" s="29">
        <v>47</v>
      </c>
      <c r="Y599" s="29">
        <v>97</v>
      </c>
      <c r="Z599" s="27">
        <f t="shared" si="106"/>
        <v>309</v>
      </c>
      <c r="AA599" s="27">
        <f t="shared" si="107"/>
        <v>77.25</v>
      </c>
      <c r="AB599" s="29">
        <v>37</v>
      </c>
      <c r="AC599" s="29">
        <v>56</v>
      </c>
      <c r="AD599" s="29">
        <v>43</v>
      </c>
      <c r="AE599" s="29">
        <v>39</v>
      </c>
      <c r="AF599" s="27">
        <f t="shared" si="108"/>
        <v>175</v>
      </c>
      <c r="AG599" s="39">
        <f t="shared" si="109"/>
        <v>43.75</v>
      </c>
      <c r="AH599" s="32"/>
      <c r="AI599" s="52">
        <f t="shared" si="99"/>
        <v>71.05</v>
      </c>
      <c r="AJ599" s="28">
        <f>ROWS($C$4:C599)</f>
        <v>596</v>
      </c>
      <c r="AK599" s="28">
        <f>IF($AJ$1=Table5[[#This Row],[Column3]],AJ599,"")</f>
        <v>596</v>
      </c>
      <c r="AL599" s="28" t="str">
        <f>IFERROR(SMALL($AK$2:$AK$903,ROWS($AK$4:AK599)),"")</f>
        <v/>
      </c>
    </row>
    <row r="600" spans="1:38" s="28" customFormat="1" ht="14.25">
      <c r="A600" s="36">
        <v>11109002</v>
      </c>
      <c r="B600" s="30" t="s">
        <v>1201</v>
      </c>
      <c r="C600" s="31">
        <v>7</v>
      </c>
      <c r="D600" s="29">
        <v>68</v>
      </c>
      <c r="E600" s="29">
        <v>96</v>
      </c>
      <c r="F600" s="29">
        <v>55</v>
      </c>
      <c r="G600" s="29">
        <v>94</v>
      </c>
      <c r="H600" s="27">
        <f t="shared" si="100"/>
        <v>313</v>
      </c>
      <c r="I600" s="52">
        <f t="shared" si="101"/>
        <v>78.25</v>
      </c>
      <c r="J600" s="29">
        <v>85</v>
      </c>
      <c r="K600" s="29">
        <v>62</v>
      </c>
      <c r="L600" s="29">
        <v>60</v>
      </c>
      <c r="M600" s="29">
        <v>69</v>
      </c>
      <c r="N600" s="27">
        <f t="shared" si="102"/>
        <v>276</v>
      </c>
      <c r="O600" s="27">
        <f t="shared" si="103"/>
        <v>69</v>
      </c>
      <c r="P600" s="29">
        <v>75</v>
      </c>
      <c r="Q600" s="29">
        <v>72</v>
      </c>
      <c r="R600" s="29">
        <v>74</v>
      </c>
      <c r="S600" s="29">
        <v>36</v>
      </c>
      <c r="T600" s="27">
        <f t="shared" si="104"/>
        <v>257</v>
      </c>
      <c r="U600" s="27">
        <f t="shared" si="105"/>
        <v>64.25</v>
      </c>
      <c r="V600" s="29">
        <v>78</v>
      </c>
      <c r="W600" s="29">
        <v>68</v>
      </c>
      <c r="X600" s="29">
        <v>92</v>
      </c>
      <c r="Y600" s="29">
        <v>74</v>
      </c>
      <c r="Z600" s="27">
        <f t="shared" si="106"/>
        <v>312</v>
      </c>
      <c r="AA600" s="27">
        <f t="shared" si="107"/>
        <v>78</v>
      </c>
      <c r="AB600" s="29">
        <v>77</v>
      </c>
      <c r="AC600" s="29">
        <v>44</v>
      </c>
      <c r="AD600" s="29">
        <v>61</v>
      </c>
      <c r="AE600" s="29">
        <v>81</v>
      </c>
      <c r="AF600" s="27">
        <f t="shared" si="108"/>
        <v>263</v>
      </c>
      <c r="AG600" s="39">
        <f t="shared" si="109"/>
        <v>65.75</v>
      </c>
      <c r="AH600" s="32"/>
      <c r="AI600" s="52">
        <f t="shared" si="99"/>
        <v>66.349999999999994</v>
      </c>
      <c r="AJ600" s="28">
        <f>ROWS($C$4:C600)</f>
        <v>597</v>
      </c>
      <c r="AK600" s="28">
        <f>IF($AJ$1=Table5[[#This Row],[Column3]],AJ600,"")</f>
        <v>597</v>
      </c>
      <c r="AL600" s="28" t="str">
        <f>IFERROR(SMALL($AK$2:$AK$903,ROWS($AK$4:AK600)),"")</f>
        <v/>
      </c>
    </row>
    <row r="601" spans="1:38" s="28" customFormat="1" ht="14.25">
      <c r="A601" s="36">
        <v>11100885</v>
      </c>
      <c r="B601" s="30" t="s">
        <v>1203</v>
      </c>
      <c r="C601" s="31">
        <v>7</v>
      </c>
      <c r="D601" s="29">
        <v>58</v>
      </c>
      <c r="E601" s="29">
        <v>83</v>
      </c>
      <c r="F601" s="29">
        <v>63</v>
      </c>
      <c r="G601" s="29">
        <v>79</v>
      </c>
      <c r="H601" s="27">
        <f t="shared" si="100"/>
        <v>283</v>
      </c>
      <c r="I601" s="52">
        <f t="shared" si="101"/>
        <v>70.75</v>
      </c>
      <c r="J601" s="29">
        <v>39</v>
      </c>
      <c r="K601" s="29">
        <v>66</v>
      </c>
      <c r="L601" s="29">
        <v>96</v>
      </c>
      <c r="M601" s="29">
        <v>91</v>
      </c>
      <c r="N601" s="27">
        <f t="shared" si="102"/>
        <v>292</v>
      </c>
      <c r="O601" s="27">
        <f t="shared" si="103"/>
        <v>73</v>
      </c>
      <c r="P601" s="29">
        <v>48</v>
      </c>
      <c r="Q601" s="29">
        <v>87</v>
      </c>
      <c r="R601" s="29">
        <v>68</v>
      </c>
      <c r="S601" s="29">
        <v>41</v>
      </c>
      <c r="T601" s="27">
        <f t="shared" si="104"/>
        <v>244</v>
      </c>
      <c r="U601" s="27">
        <f t="shared" si="105"/>
        <v>61</v>
      </c>
      <c r="V601" s="29">
        <v>72</v>
      </c>
      <c r="W601" s="29">
        <v>57</v>
      </c>
      <c r="X601" s="29">
        <v>41</v>
      </c>
      <c r="Y601" s="29">
        <v>57</v>
      </c>
      <c r="Z601" s="27">
        <f t="shared" si="106"/>
        <v>227</v>
      </c>
      <c r="AA601" s="27">
        <f t="shared" si="107"/>
        <v>56.75</v>
      </c>
      <c r="AB601" s="29">
        <v>69</v>
      </c>
      <c r="AC601" s="29">
        <v>84</v>
      </c>
      <c r="AD601" s="29">
        <v>87</v>
      </c>
      <c r="AE601" s="29">
        <v>41</v>
      </c>
      <c r="AF601" s="27">
        <f t="shared" si="108"/>
        <v>281</v>
      </c>
      <c r="AG601" s="39">
        <f t="shared" si="109"/>
        <v>70.25</v>
      </c>
      <c r="AH601" s="32"/>
      <c r="AI601" s="52">
        <f t="shared" si="99"/>
        <v>62.2</v>
      </c>
      <c r="AJ601" s="28">
        <f>ROWS($C$4:C601)</f>
        <v>598</v>
      </c>
      <c r="AK601" s="28">
        <f>IF($AJ$1=Table5[[#This Row],[Column3]],AJ601,"")</f>
        <v>598</v>
      </c>
      <c r="AL601" s="28" t="str">
        <f>IFERROR(SMALL($AK$2:$AK$903,ROWS($AK$4:AK601)),"")</f>
        <v/>
      </c>
    </row>
    <row r="602" spans="1:38" s="28" customFormat="1" ht="14.25">
      <c r="A602" s="36">
        <v>11103989</v>
      </c>
      <c r="B602" s="30" t="s">
        <v>1205</v>
      </c>
      <c r="C602" s="31">
        <v>7</v>
      </c>
      <c r="D602" s="29">
        <v>51</v>
      </c>
      <c r="E602" s="29">
        <v>71</v>
      </c>
      <c r="F602" s="29">
        <v>39</v>
      </c>
      <c r="G602" s="29">
        <v>54</v>
      </c>
      <c r="H602" s="27">
        <f t="shared" si="100"/>
        <v>215</v>
      </c>
      <c r="I602" s="52">
        <f t="shared" si="101"/>
        <v>53.75</v>
      </c>
      <c r="J602" s="29">
        <v>75</v>
      </c>
      <c r="K602" s="29">
        <v>46</v>
      </c>
      <c r="L602" s="29">
        <v>70</v>
      </c>
      <c r="M602" s="29">
        <v>60</v>
      </c>
      <c r="N602" s="27">
        <f t="shared" si="102"/>
        <v>251</v>
      </c>
      <c r="O602" s="27">
        <f t="shared" si="103"/>
        <v>62.75</v>
      </c>
      <c r="P602" s="29">
        <v>43</v>
      </c>
      <c r="Q602" s="29">
        <v>92</v>
      </c>
      <c r="R602" s="29">
        <v>90</v>
      </c>
      <c r="S602" s="29">
        <v>91</v>
      </c>
      <c r="T602" s="27">
        <f t="shared" si="104"/>
        <v>316</v>
      </c>
      <c r="U602" s="27">
        <f t="shared" si="105"/>
        <v>79</v>
      </c>
      <c r="V602" s="29">
        <v>47</v>
      </c>
      <c r="W602" s="29">
        <v>77</v>
      </c>
      <c r="X602" s="29">
        <v>91</v>
      </c>
      <c r="Y602" s="29">
        <v>66</v>
      </c>
      <c r="Z602" s="27">
        <f t="shared" si="106"/>
        <v>281</v>
      </c>
      <c r="AA602" s="27">
        <f t="shared" si="107"/>
        <v>70.25</v>
      </c>
      <c r="AB602" s="29">
        <v>36</v>
      </c>
      <c r="AC602" s="29">
        <v>41</v>
      </c>
      <c r="AD602" s="29">
        <v>66</v>
      </c>
      <c r="AE602" s="29">
        <v>38</v>
      </c>
      <c r="AF602" s="27">
        <f t="shared" si="108"/>
        <v>181</v>
      </c>
      <c r="AG602" s="39">
        <f t="shared" si="109"/>
        <v>45.25</v>
      </c>
      <c r="AH602" s="32"/>
      <c r="AI602" s="52">
        <f t="shared" si="99"/>
        <v>67.599999999999994</v>
      </c>
      <c r="AJ602" s="28">
        <f>ROWS($C$4:C602)</f>
        <v>599</v>
      </c>
      <c r="AK602" s="28">
        <f>IF($AJ$1=Table5[[#This Row],[Column3]],AJ602,"")</f>
        <v>599</v>
      </c>
      <c r="AL602" s="28" t="str">
        <f>IFERROR(SMALL($AK$2:$AK$903,ROWS($AK$4:AK602)),"")</f>
        <v/>
      </c>
    </row>
    <row r="603" spans="1:38" s="28" customFormat="1" ht="14.25">
      <c r="A603" s="36">
        <v>11105673</v>
      </c>
      <c r="B603" s="30" t="s">
        <v>1207</v>
      </c>
      <c r="C603" s="31">
        <v>7</v>
      </c>
      <c r="D603" s="29">
        <v>65</v>
      </c>
      <c r="E603" s="29">
        <v>66</v>
      </c>
      <c r="F603" s="29">
        <v>97</v>
      </c>
      <c r="G603" s="29">
        <v>88</v>
      </c>
      <c r="H603" s="27">
        <f t="shared" si="100"/>
        <v>316</v>
      </c>
      <c r="I603" s="52">
        <f t="shared" si="101"/>
        <v>79</v>
      </c>
      <c r="J603" s="29">
        <v>68</v>
      </c>
      <c r="K603" s="29">
        <v>50</v>
      </c>
      <c r="L603" s="29">
        <v>74</v>
      </c>
      <c r="M603" s="29">
        <v>87</v>
      </c>
      <c r="N603" s="27">
        <f t="shared" si="102"/>
        <v>279</v>
      </c>
      <c r="O603" s="27">
        <f t="shared" si="103"/>
        <v>69.75</v>
      </c>
      <c r="P603" s="29">
        <v>87</v>
      </c>
      <c r="Q603" s="29">
        <v>62</v>
      </c>
      <c r="R603" s="29">
        <v>39</v>
      </c>
      <c r="S603" s="29">
        <v>83</v>
      </c>
      <c r="T603" s="27">
        <f t="shared" si="104"/>
        <v>271</v>
      </c>
      <c r="U603" s="27">
        <f t="shared" si="105"/>
        <v>67.75</v>
      </c>
      <c r="V603" s="29">
        <v>43</v>
      </c>
      <c r="W603" s="29">
        <v>55</v>
      </c>
      <c r="X603" s="29">
        <v>48</v>
      </c>
      <c r="Y603" s="29">
        <v>40</v>
      </c>
      <c r="Z603" s="27">
        <f t="shared" si="106"/>
        <v>186</v>
      </c>
      <c r="AA603" s="27">
        <f t="shared" si="107"/>
        <v>46.5</v>
      </c>
      <c r="AB603" s="29">
        <v>66</v>
      </c>
      <c r="AC603" s="29">
        <v>94</v>
      </c>
      <c r="AD603" s="29">
        <v>64</v>
      </c>
      <c r="AE603" s="29">
        <v>76</v>
      </c>
      <c r="AF603" s="27">
        <f t="shared" si="108"/>
        <v>300</v>
      </c>
      <c r="AG603" s="39">
        <f t="shared" si="109"/>
        <v>75</v>
      </c>
      <c r="AH603" s="32"/>
      <c r="AI603" s="52">
        <f t="shared" si="99"/>
        <v>61.3</v>
      </c>
      <c r="AJ603" s="28">
        <f>ROWS($C$4:C603)</f>
        <v>600</v>
      </c>
      <c r="AK603" s="28">
        <f>IF($AJ$1=Table5[[#This Row],[Column3]],AJ603,"")</f>
        <v>600</v>
      </c>
      <c r="AL603" s="28" t="str">
        <f>IFERROR(SMALL($AK$2:$AK$903,ROWS($AK$4:AK603)),"")</f>
        <v/>
      </c>
    </row>
    <row r="604" spans="1:38" s="28" customFormat="1" ht="14.25">
      <c r="A604" s="36">
        <v>11101377</v>
      </c>
      <c r="B604" s="30" t="s">
        <v>1209</v>
      </c>
      <c r="C604" s="31">
        <v>7</v>
      </c>
      <c r="D604" s="29">
        <v>79</v>
      </c>
      <c r="E604" s="29">
        <v>82</v>
      </c>
      <c r="F604" s="29">
        <v>48</v>
      </c>
      <c r="G604" s="29">
        <v>52</v>
      </c>
      <c r="H604" s="27">
        <f t="shared" si="100"/>
        <v>261</v>
      </c>
      <c r="I604" s="52">
        <f t="shared" si="101"/>
        <v>65.25</v>
      </c>
      <c r="J604" s="29">
        <v>80</v>
      </c>
      <c r="K604" s="29">
        <v>98</v>
      </c>
      <c r="L604" s="29">
        <v>90</v>
      </c>
      <c r="M604" s="29">
        <v>59</v>
      </c>
      <c r="N604" s="27">
        <f t="shared" si="102"/>
        <v>327</v>
      </c>
      <c r="O604" s="27">
        <f t="shared" si="103"/>
        <v>81.75</v>
      </c>
      <c r="P604" s="29">
        <v>37</v>
      </c>
      <c r="Q604" s="29">
        <v>44</v>
      </c>
      <c r="R604" s="29">
        <v>45</v>
      </c>
      <c r="S604" s="29">
        <v>53</v>
      </c>
      <c r="T604" s="27">
        <f t="shared" si="104"/>
        <v>179</v>
      </c>
      <c r="U604" s="27">
        <f t="shared" si="105"/>
        <v>44.75</v>
      </c>
      <c r="V604" s="29">
        <v>79</v>
      </c>
      <c r="W604" s="29">
        <v>42</v>
      </c>
      <c r="X604" s="29">
        <v>42</v>
      </c>
      <c r="Y604" s="29">
        <v>68</v>
      </c>
      <c r="Z604" s="27">
        <f t="shared" si="106"/>
        <v>231</v>
      </c>
      <c r="AA604" s="27">
        <f t="shared" si="107"/>
        <v>57.75</v>
      </c>
      <c r="AB604" s="29">
        <v>79</v>
      </c>
      <c r="AC604" s="29">
        <v>44</v>
      </c>
      <c r="AD604" s="29">
        <v>68</v>
      </c>
      <c r="AE604" s="29">
        <v>37</v>
      </c>
      <c r="AF604" s="27">
        <f t="shared" si="108"/>
        <v>228</v>
      </c>
      <c r="AG604" s="39">
        <f t="shared" si="109"/>
        <v>57</v>
      </c>
      <c r="AH604" s="32"/>
      <c r="AI604" s="52">
        <f t="shared" si="99"/>
        <v>67.650000000000006</v>
      </c>
      <c r="AJ604" s="28">
        <f>ROWS($C$4:C604)</f>
        <v>601</v>
      </c>
      <c r="AK604" s="28">
        <f>IF($AJ$1=Table5[[#This Row],[Column3]],AJ604,"")</f>
        <v>601</v>
      </c>
      <c r="AL604" s="28" t="str">
        <f>IFERROR(SMALL($AK$2:$AK$903,ROWS($AK$4:AK604)),"")</f>
        <v/>
      </c>
    </row>
    <row r="605" spans="1:38" s="28" customFormat="1" ht="14.25">
      <c r="A605" s="36">
        <v>11108914</v>
      </c>
      <c r="B605" s="30" t="s">
        <v>1211</v>
      </c>
      <c r="C605" s="31">
        <v>7</v>
      </c>
      <c r="D605" s="29">
        <v>68</v>
      </c>
      <c r="E605" s="29">
        <v>65</v>
      </c>
      <c r="F605" s="29">
        <v>42</v>
      </c>
      <c r="G605" s="29">
        <v>87</v>
      </c>
      <c r="H605" s="27">
        <f t="shared" si="100"/>
        <v>262</v>
      </c>
      <c r="I605" s="52">
        <f t="shared" si="101"/>
        <v>65.5</v>
      </c>
      <c r="J605" s="29">
        <v>48</v>
      </c>
      <c r="K605" s="29">
        <v>76</v>
      </c>
      <c r="L605" s="29">
        <v>62</v>
      </c>
      <c r="M605" s="29">
        <v>51</v>
      </c>
      <c r="N605" s="27">
        <f t="shared" si="102"/>
        <v>237</v>
      </c>
      <c r="O605" s="27">
        <f t="shared" si="103"/>
        <v>59.25</v>
      </c>
      <c r="P605" s="29">
        <v>72</v>
      </c>
      <c r="Q605" s="29">
        <v>81</v>
      </c>
      <c r="R605" s="29">
        <v>47</v>
      </c>
      <c r="S605" s="29">
        <v>96</v>
      </c>
      <c r="T605" s="27">
        <f t="shared" si="104"/>
        <v>296</v>
      </c>
      <c r="U605" s="27">
        <f t="shared" si="105"/>
        <v>74</v>
      </c>
      <c r="V605" s="29">
        <v>65</v>
      </c>
      <c r="W605" s="29">
        <v>36</v>
      </c>
      <c r="X605" s="29">
        <v>90</v>
      </c>
      <c r="Y605" s="29">
        <v>88</v>
      </c>
      <c r="Z605" s="27">
        <f t="shared" si="106"/>
        <v>279</v>
      </c>
      <c r="AA605" s="27">
        <f t="shared" si="107"/>
        <v>69.75</v>
      </c>
      <c r="AB605" s="29">
        <v>73</v>
      </c>
      <c r="AC605" s="29">
        <v>68</v>
      </c>
      <c r="AD605" s="29">
        <v>78</v>
      </c>
      <c r="AE605" s="29">
        <v>60</v>
      </c>
      <c r="AF605" s="27">
        <f t="shared" si="108"/>
        <v>279</v>
      </c>
      <c r="AG605" s="39">
        <f t="shared" si="109"/>
        <v>69.75</v>
      </c>
      <c r="AH605" s="32"/>
      <c r="AI605" s="52">
        <f t="shared" si="99"/>
        <v>67.650000000000006</v>
      </c>
      <c r="AJ605" s="28">
        <f>ROWS($C$4:C605)</f>
        <v>602</v>
      </c>
      <c r="AK605" s="28">
        <f>IF($AJ$1=Table5[[#This Row],[Column3]],AJ605,"")</f>
        <v>602</v>
      </c>
      <c r="AL605" s="28" t="str">
        <f>IFERROR(SMALL($AK$2:$AK$903,ROWS($AK$4:AK605)),"")</f>
        <v/>
      </c>
    </row>
    <row r="606" spans="1:38" s="28" customFormat="1" ht="14.25">
      <c r="A606" s="36">
        <v>11109203</v>
      </c>
      <c r="B606" s="30" t="s">
        <v>1213</v>
      </c>
      <c r="C606" s="31">
        <v>7</v>
      </c>
      <c r="D606" s="29">
        <v>89</v>
      </c>
      <c r="E606" s="29">
        <v>35</v>
      </c>
      <c r="F606" s="29">
        <v>72</v>
      </c>
      <c r="G606" s="29">
        <v>93</v>
      </c>
      <c r="H606" s="27">
        <f t="shared" si="100"/>
        <v>289</v>
      </c>
      <c r="I606" s="52">
        <f t="shared" si="101"/>
        <v>72.25</v>
      </c>
      <c r="J606" s="29">
        <v>66</v>
      </c>
      <c r="K606" s="29">
        <v>71</v>
      </c>
      <c r="L606" s="29">
        <v>62</v>
      </c>
      <c r="M606" s="29">
        <v>76</v>
      </c>
      <c r="N606" s="27">
        <f t="shared" si="102"/>
        <v>275</v>
      </c>
      <c r="O606" s="27">
        <f t="shared" si="103"/>
        <v>68.75</v>
      </c>
      <c r="P606" s="29">
        <v>58</v>
      </c>
      <c r="Q606" s="29">
        <v>41</v>
      </c>
      <c r="R606" s="29">
        <v>35</v>
      </c>
      <c r="S606" s="29">
        <v>74</v>
      </c>
      <c r="T606" s="27">
        <f t="shared" si="104"/>
        <v>208</v>
      </c>
      <c r="U606" s="27">
        <f t="shared" si="105"/>
        <v>52</v>
      </c>
      <c r="V606" s="29">
        <v>98</v>
      </c>
      <c r="W606" s="29">
        <v>52</v>
      </c>
      <c r="X606" s="29">
        <v>70</v>
      </c>
      <c r="Y606" s="29">
        <v>63</v>
      </c>
      <c r="Z606" s="27">
        <f t="shared" si="106"/>
        <v>283</v>
      </c>
      <c r="AA606" s="27">
        <f t="shared" si="107"/>
        <v>70.75</v>
      </c>
      <c r="AB606" s="29">
        <v>90</v>
      </c>
      <c r="AC606" s="29">
        <v>42</v>
      </c>
      <c r="AD606" s="29">
        <v>96</v>
      </c>
      <c r="AE606" s="29">
        <v>70</v>
      </c>
      <c r="AF606" s="27">
        <f t="shared" si="108"/>
        <v>298</v>
      </c>
      <c r="AG606" s="39">
        <f t="shared" si="109"/>
        <v>74.5</v>
      </c>
      <c r="AH606" s="32"/>
      <c r="AI606" s="52">
        <f t="shared" si="99"/>
        <v>62.1</v>
      </c>
      <c r="AJ606" s="28">
        <f>ROWS($C$4:C606)</f>
        <v>603</v>
      </c>
      <c r="AK606" s="28">
        <f>IF($AJ$1=Table5[[#This Row],[Column3]],AJ606,"")</f>
        <v>603</v>
      </c>
      <c r="AL606" s="28" t="str">
        <f>IFERROR(SMALL($AK$2:$AK$903,ROWS($AK$4:AK606)),"")</f>
        <v/>
      </c>
    </row>
    <row r="607" spans="1:38" s="28" customFormat="1" ht="28.5">
      <c r="A607" s="36">
        <v>11107666</v>
      </c>
      <c r="B607" s="30" t="s">
        <v>1215</v>
      </c>
      <c r="C607" s="31">
        <v>7</v>
      </c>
      <c r="D607" s="29">
        <v>75</v>
      </c>
      <c r="E607" s="29">
        <v>93</v>
      </c>
      <c r="F607" s="29">
        <v>56</v>
      </c>
      <c r="G607" s="29">
        <v>64</v>
      </c>
      <c r="H607" s="27">
        <f t="shared" si="100"/>
        <v>288</v>
      </c>
      <c r="I607" s="52">
        <f t="shared" si="101"/>
        <v>72</v>
      </c>
      <c r="J607" s="29">
        <v>92</v>
      </c>
      <c r="K607" s="29">
        <v>81</v>
      </c>
      <c r="L607" s="29">
        <v>42</v>
      </c>
      <c r="M607" s="29">
        <v>79</v>
      </c>
      <c r="N607" s="27">
        <f t="shared" si="102"/>
        <v>294</v>
      </c>
      <c r="O607" s="27">
        <f t="shared" si="103"/>
        <v>73.5</v>
      </c>
      <c r="P607" s="29">
        <v>42</v>
      </c>
      <c r="Q607" s="29">
        <v>99</v>
      </c>
      <c r="R607" s="29">
        <v>38</v>
      </c>
      <c r="S607" s="29">
        <v>38</v>
      </c>
      <c r="T607" s="27">
        <f t="shared" si="104"/>
        <v>217</v>
      </c>
      <c r="U607" s="27">
        <f t="shared" si="105"/>
        <v>54.25</v>
      </c>
      <c r="V607" s="29">
        <v>47</v>
      </c>
      <c r="W607" s="29">
        <v>47</v>
      </c>
      <c r="X607" s="29">
        <v>63</v>
      </c>
      <c r="Y607" s="29">
        <v>62</v>
      </c>
      <c r="Z607" s="27">
        <f t="shared" si="106"/>
        <v>219</v>
      </c>
      <c r="AA607" s="27">
        <f t="shared" si="107"/>
        <v>54.75</v>
      </c>
      <c r="AB607" s="29">
        <v>67</v>
      </c>
      <c r="AC607" s="29">
        <v>44</v>
      </c>
      <c r="AD607" s="29">
        <v>47</v>
      </c>
      <c r="AE607" s="29">
        <v>66</v>
      </c>
      <c r="AF607" s="27">
        <f t="shared" si="108"/>
        <v>224</v>
      </c>
      <c r="AG607" s="39">
        <f t="shared" si="109"/>
        <v>56</v>
      </c>
      <c r="AH607" s="32"/>
      <c r="AI607" s="52">
        <f t="shared" si="99"/>
        <v>61.2</v>
      </c>
      <c r="AJ607" s="28">
        <f>ROWS($C$4:C607)</f>
        <v>604</v>
      </c>
      <c r="AK607" s="28">
        <f>IF($AJ$1=Table5[[#This Row],[Column3]],AJ607,"")</f>
        <v>604</v>
      </c>
      <c r="AL607" s="28" t="str">
        <f>IFERROR(SMALL($AK$2:$AK$903,ROWS($AK$4:AK607)),"")</f>
        <v/>
      </c>
    </row>
    <row r="608" spans="1:38" s="28" customFormat="1" ht="14.25">
      <c r="A608" s="36">
        <v>11109746</v>
      </c>
      <c r="B608" s="30" t="s">
        <v>1217</v>
      </c>
      <c r="C608" s="31">
        <v>7</v>
      </c>
      <c r="D608" s="29">
        <v>47</v>
      </c>
      <c r="E608" s="29">
        <v>65</v>
      </c>
      <c r="F608" s="29">
        <v>84</v>
      </c>
      <c r="G608" s="29">
        <v>61</v>
      </c>
      <c r="H608" s="27">
        <f t="shared" si="100"/>
        <v>257</v>
      </c>
      <c r="I608" s="52">
        <f t="shared" si="101"/>
        <v>64.25</v>
      </c>
      <c r="J608" s="29">
        <v>44</v>
      </c>
      <c r="K608" s="29">
        <v>97</v>
      </c>
      <c r="L608" s="29">
        <v>96</v>
      </c>
      <c r="M608" s="29">
        <v>82</v>
      </c>
      <c r="N608" s="27">
        <f t="shared" si="102"/>
        <v>319</v>
      </c>
      <c r="O608" s="27">
        <f t="shared" si="103"/>
        <v>79.75</v>
      </c>
      <c r="P608" s="29">
        <v>65</v>
      </c>
      <c r="Q608" s="29">
        <v>44</v>
      </c>
      <c r="R608" s="29">
        <v>58</v>
      </c>
      <c r="S608" s="29">
        <v>74</v>
      </c>
      <c r="T608" s="27">
        <f t="shared" si="104"/>
        <v>241</v>
      </c>
      <c r="U608" s="27">
        <f t="shared" si="105"/>
        <v>60.25</v>
      </c>
      <c r="V608" s="29">
        <v>49</v>
      </c>
      <c r="W608" s="29">
        <v>58</v>
      </c>
      <c r="X608" s="29">
        <v>56</v>
      </c>
      <c r="Y608" s="29">
        <v>59</v>
      </c>
      <c r="Z608" s="27">
        <f t="shared" si="106"/>
        <v>222</v>
      </c>
      <c r="AA608" s="27">
        <f t="shared" si="107"/>
        <v>55.5</v>
      </c>
      <c r="AB608" s="29">
        <v>47</v>
      </c>
      <c r="AC608" s="29">
        <v>48</v>
      </c>
      <c r="AD608" s="29">
        <v>42</v>
      </c>
      <c r="AE608" s="29">
        <v>48</v>
      </c>
      <c r="AF608" s="27">
        <f t="shared" si="108"/>
        <v>185</v>
      </c>
      <c r="AG608" s="39">
        <f t="shared" si="109"/>
        <v>46.25</v>
      </c>
      <c r="AH608" s="32"/>
      <c r="AI608" s="52">
        <f t="shared" si="99"/>
        <v>68.349999999999994</v>
      </c>
      <c r="AJ608" s="28">
        <f>ROWS($C$4:C608)</f>
        <v>605</v>
      </c>
      <c r="AK608" s="28">
        <f>IF($AJ$1=Table5[[#This Row],[Column3]],AJ608,"")</f>
        <v>605</v>
      </c>
      <c r="AL608" s="28" t="str">
        <f>IFERROR(SMALL($AK$2:$AK$903,ROWS($AK$4:AK608)),"")</f>
        <v/>
      </c>
    </row>
    <row r="609" spans="1:38" s="28" customFormat="1" ht="14.25">
      <c r="A609" s="36">
        <v>11109275</v>
      </c>
      <c r="B609" s="30" t="s">
        <v>1219</v>
      </c>
      <c r="C609" s="31">
        <v>7</v>
      </c>
      <c r="D609" s="29">
        <v>89</v>
      </c>
      <c r="E609" s="29">
        <v>54</v>
      </c>
      <c r="F609" s="29">
        <v>83</v>
      </c>
      <c r="G609" s="29">
        <v>48</v>
      </c>
      <c r="H609" s="27">
        <f t="shared" si="100"/>
        <v>274</v>
      </c>
      <c r="I609" s="52">
        <f t="shared" si="101"/>
        <v>68.5</v>
      </c>
      <c r="J609" s="29">
        <v>74</v>
      </c>
      <c r="K609" s="29">
        <v>75</v>
      </c>
      <c r="L609" s="29">
        <v>64</v>
      </c>
      <c r="M609" s="29">
        <v>52</v>
      </c>
      <c r="N609" s="27">
        <f t="shared" si="102"/>
        <v>265</v>
      </c>
      <c r="O609" s="27">
        <f t="shared" si="103"/>
        <v>66.25</v>
      </c>
      <c r="P609" s="29">
        <v>73</v>
      </c>
      <c r="Q609" s="29">
        <v>64</v>
      </c>
      <c r="R609" s="29">
        <v>78</v>
      </c>
      <c r="S609" s="29">
        <v>89</v>
      </c>
      <c r="T609" s="27">
        <f t="shared" si="104"/>
        <v>304</v>
      </c>
      <c r="U609" s="27">
        <f t="shared" si="105"/>
        <v>76</v>
      </c>
      <c r="V609" s="29">
        <v>60</v>
      </c>
      <c r="W609" s="29">
        <v>65</v>
      </c>
      <c r="X609" s="29">
        <v>79</v>
      </c>
      <c r="Y609" s="29">
        <v>96</v>
      </c>
      <c r="Z609" s="27">
        <f t="shared" si="106"/>
        <v>300</v>
      </c>
      <c r="AA609" s="27">
        <f t="shared" si="107"/>
        <v>75</v>
      </c>
      <c r="AB609" s="29">
        <v>36</v>
      </c>
      <c r="AC609" s="29">
        <v>52</v>
      </c>
      <c r="AD609" s="29">
        <v>82</v>
      </c>
      <c r="AE609" s="29">
        <v>54</v>
      </c>
      <c r="AF609" s="27">
        <f t="shared" si="108"/>
        <v>224</v>
      </c>
      <c r="AG609" s="39">
        <f t="shared" si="109"/>
        <v>56</v>
      </c>
      <c r="AH609" s="32"/>
      <c r="AI609" s="52">
        <f t="shared" si="99"/>
        <v>65</v>
      </c>
      <c r="AJ609" s="28">
        <f>ROWS($C$4:C609)</f>
        <v>606</v>
      </c>
      <c r="AK609" s="28">
        <f>IF($AJ$1=Table5[[#This Row],[Column3]],AJ609,"")</f>
        <v>606</v>
      </c>
      <c r="AL609" s="28" t="str">
        <f>IFERROR(SMALL($AK$2:$AK$903,ROWS($AK$4:AK609)),"")</f>
        <v/>
      </c>
    </row>
    <row r="610" spans="1:38" s="28" customFormat="1" ht="14.25">
      <c r="A610" s="36">
        <v>11108347</v>
      </c>
      <c r="B610" s="30" t="s">
        <v>1221</v>
      </c>
      <c r="C610" s="31">
        <v>7</v>
      </c>
      <c r="D610" s="29">
        <v>69</v>
      </c>
      <c r="E610" s="29">
        <v>37</v>
      </c>
      <c r="F610" s="29">
        <v>99</v>
      </c>
      <c r="G610" s="29">
        <v>40</v>
      </c>
      <c r="H610" s="27">
        <f t="shared" si="100"/>
        <v>245</v>
      </c>
      <c r="I610" s="52">
        <f t="shared" si="101"/>
        <v>61.25</v>
      </c>
      <c r="J610" s="29">
        <v>53</v>
      </c>
      <c r="K610" s="29">
        <v>38</v>
      </c>
      <c r="L610" s="29">
        <v>94</v>
      </c>
      <c r="M610" s="29">
        <v>73</v>
      </c>
      <c r="N610" s="27">
        <f t="shared" si="102"/>
        <v>258</v>
      </c>
      <c r="O610" s="27">
        <f t="shared" si="103"/>
        <v>64.5</v>
      </c>
      <c r="P610" s="29">
        <v>96</v>
      </c>
      <c r="Q610" s="29">
        <v>40</v>
      </c>
      <c r="R610" s="29">
        <v>76</v>
      </c>
      <c r="S610" s="29">
        <v>76</v>
      </c>
      <c r="T610" s="27">
        <f t="shared" si="104"/>
        <v>288</v>
      </c>
      <c r="U610" s="27">
        <f t="shared" si="105"/>
        <v>72</v>
      </c>
      <c r="V610" s="29">
        <v>72</v>
      </c>
      <c r="W610" s="29">
        <v>49</v>
      </c>
      <c r="X610" s="29">
        <v>39</v>
      </c>
      <c r="Y610" s="29">
        <v>43</v>
      </c>
      <c r="Z610" s="27">
        <f t="shared" si="106"/>
        <v>203</v>
      </c>
      <c r="AA610" s="27">
        <f t="shared" si="107"/>
        <v>50.75</v>
      </c>
      <c r="AB610" s="29">
        <v>94</v>
      </c>
      <c r="AC610" s="29">
        <v>63</v>
      </c>
      <c r="AD610" s="29">
        <v>96</v>
      </c>
      <c r="AE610" s="29">
        <v>53</v>
      </c>
      <c r="AF610" s="27">
        <f t="shared" si="108"/>
        <v>306</v>
      </c>
      <c r="AG610" s="39">
        <f t="shared" si="109"/>
        <v>76.5</v>
      </c>
      <c r="AH610" s="32"/>
      <c r="AI610" s="52">
        <f t="shared" si="99"/>
        <v>65.25</v>
      </c>
      <c r="AJ610" s="28">
        <f>ROWS($C$4:C610)</f>
        <v>607</v>
      </c>
      <c r="AK610" s="28">
        <f>IF($AJ$1=Table5[[#This Row],[Column3]],AJ610,"")</f>
        <v>607</v>
      </c>
      <c r="AL610" s="28" t="str">
        <f>IFERROR(SMALL($AK$2:$AK$903,ROWS($AK$4:AK610)),"")</f>
        <v/>
      </c>
    </row>
    <row r="611" spans="1:38" s="28" customFormat="1" ht="14.25">
      <c r="A611" s="36">
        <v>11101468</v>
      </c>
      <c r="B611" s="30" t="s">
        <v>1223</v>
      </c>
      <c r="C611" s="31">
        <v>7</v>
      </c>
      <c r="D611" s="29">
        <v>61</v>
      </c>
      <c r="E611" s="29">
        <v>56</v>
      </c>
      <c r="F611" s="29">
        <v>97</v>
      </c>
      <c r="G611" s="29">
        <v>76</v>
      </c>
      <c r="H611" s="27">
        <f t="shared" si="100"/>
        <v>290</v>
      </c>
      <c r="I611" s="52">
        <f t="shared" si="101"/>
        <v>72.5</v>
      </c>
      <c r="J611" s="29">
        <v>71</v>
      </c>
      <c r="K611" s="29">
        <v>66</v>
      </c>
      <c r="L611" s="29">
        <v>41</v>
      </c>
      <c r="M611" s="29">
        <v>80</v>
      </c>
      <c r="N611" s="27">
        <f t="shared" si="102"/>
        <v>258</v>
      </c>
      <c r="O611" s="27">
        <f t="shared" si="103"/>
        <v>64.5</v>
      </c>
      <c r="P611" s="29">
        <v>95</v>
      </c>
      <c r="Q611" s="29">
        <v>62</v>
      </c>
      <c r="R611" s="29">
        <v>57</v>
      </c>
      <c r="S611" s="29">
        <v>66</v>
      </c>
      <c r="T611" s="27">
        <f t="shared" si="104"/>
        <v>280</v>
      </c>
      <c r="U611" s="27">
        <f t="shared" si="105"/>
        <v>70</v>
      </c>
      <c r="V611" s="29">
        <v>65</v>
      </c>
      <c r="W611" s="29">
        <v>97</v>
      </c>
      <c r="X611" s="29">
        <v>46</v>
      </c>
      <c r="Y611" s="29">
        <v>72</v>
      </c>
      <c r="Z611" s="27">
        <f t="shared" si="106"/>
        <v>280</v>
      </c>
      <c r="AA611" s="27">
        <f t="shared" si="107"/>
        <v>70</v>
      </c>
      <c r="AB611" s="29">
        <v>56</v>
      </c>
      <c r="AC611" s="29">
        <v>37</v>
      </c>
      <c r="AD611" s="29">
        <v>36</v>
      </c>
      <c r="AE611" s="29">
        <v>68</v>
      </c>
      <c r="AF611" s="27">
        <f t="shared" si="108"/>
        <v>197</v>
      </c>
      <c r="AG611" s="39">
        <f t="shared" si="109"/>
        <v>49.25</v>
      </c>
      <c r="AH611" s="32"/>
      <c r="AI611" s="52">
        <f t="shared" si="99"/>
        <v>69.95</v>
      </c>
      <c r="AJ611" s="28">
        <f>ROWS($C$4:C611)</f>
        <v>608</v>
      </c>
      <c r="AK611" s="28">
        <f>IF($AJ$1=Table5[[#This Row],[Column3]],AJ611,"")</f>
        <v>608</v>
      </c>
      <c r="AL611" s="28" t="str">
        <f>IFERROR(SMALL($AK$2:$AK$903,ROWS($AK$4:AK611)),"")</f>
        <v/>
      </c>
    </row>
    <row r="612" spans="1:38" s="28" customFormat="1" ht="14.25">
      <c r="A612" s="36">
        <v>11105401</v>
      </c>
      <c r="B612" s="30" t="s">
        <v>1225</v>
      </c>
      <c r="C612" s="31">
        <v>7</v>
      </c>
      <c r="D612" s="29">
        <v>96</v>
      </c>
      <c r="E612" s="29">
        <v>57</v>
      </c>
      <c r="F612" s="29">
        <v>91</v>
      </c>
      <c r="G612" s="29">
        <v>98</v>
      </c>
      <c r="H612" s="27">
        <f t="shared" si="100"/>
        <v>342</v>
      </c>
      <c r="I612" s="52">
        <f t="shared" si="101"/>
        <v>85.5</v>
      </c>
      <c r="J612" s="29">
        <v>73</v>
      </c>
      <c r="K612" s="29">
        <v>42</v>
      </c>
      <c r="L612" s="29">
        <v>97</v>
      </c>
      <c r="M612" s="29">
        <v>37</v>
      </c>
      <c r="N612" s="27">
        <f t="shared" si="102"/>
        <v>249</v>
      </c>
      <c r="O612" s="27">
        <f t="shared" si="103"/>
        <v>62.25</v>
      </c>
      <c r="P612" s="29">
        <v>91</v>
      </c>
      <c r="Q612" s="29">
        <v>55</v>
      </c>
      <c r="R612" s="29">
        <v>89</v>
      </c>
      <c r="S612" s="29">
        <v>36</v>
      </c>
      <c r="T612" s="27">
        <f t="shared" si="104"/>
        <v>271</v>
      </c>
      <c r="U612" s="27">
        <f t="shared" si="105"/>
        <v>67.75</v>
      </c>
      <c r="V612" s="29">
        <v>59</v>
      </c>
      <c r="W612" s="29">
        <v>47</v>
      </c>
      <c r="X612" s="29">
        <v>92</v>
      </c>
      <c r="Y612" s="29">
        <v>91</v>
      </c>
      <c r="Z612" s="27">
        <f t="shared" si="106"/>
        <v>289</v>
      </c>
      <c r="AA612" s="27">
        <f t="shared" si="107"/>
        <v>72.25</v>
      </c>
      <c r="AB612" s="29">
        <v>82</v>
      </c>
      <c r="AC612" s="29">
        <v>41</v>
      </c>
      <c r="AD612" s="29">
        <v>86</v>
      </c>
      <c r="AE612" s="29">
        <v>39</v>
      </c>
      <c r="AF612" s="27">
        <f t="shared" si="108"/>
        <v>248</v>
      </c>
      <c r="AG612" s="39">
        <f t="shared" si="109"/>
        <v>62</v>
      </c>
      <c r="AH612" s="32"/>
      <c r="AI612" s="52">
        <f t="shared" si="99"/>
        <v>62.5</v>
      </c>
      <c r="AJ612" s="28">
        <f>ROWS($C$4:C612)</f>
        <v>609</v>
      </c>
      <c r="AK612" s="28">
        <f>IF($AJ$1=Table5[[#This Row],[Column3]],AJ612,"")</f>
        <v>609</v>
      </c>
      <c r="AL612" s="28" t="str">
        <f>IFERROR(SMALL($AK$2:$AK$903,ROWS($AK$4:AK612)),"")</f>
        <v/>
      </c>
    </row>
    <row r="613" spans="1:38" s="28" customFormat="1" ht="14.25">
      <c r="A613" s="36">
        <v>11107293</v>
      </c>
      <c r="B613" s="30" t="s">
        <v>1227</v>
      </c>
      <c r="C613" s="31">
        <v>7</v>
      </c>
      <c r="D613" s="29">
        <v>73</v>
      </c>
      <c r="E613" s="29">
        <v>90</v>
      </c>
      <c r="F613" s="29">
        <v>38</v>
      </c>
      <c r="G613" s="29">
        <v>49</v>
      </c>
      <c r="H613" s="27">
        <f t="shared" si="100"/>
        <v>250</v>
      </c>
      <c r="I613" s="52">
        <f t="shared" si="101"/>
        <v>62.5</v>
      </c>
      <c r="J613" s="29">
        <v>40</v>
      </c>
      <c r="K613" s="29">
        <v>72</v>
      </c>
      <c r="L613" s="29">
        <v>84</v>
      </c>
      <c r="M613" s="29">
        <v>56</v>
      </c>
      <c r="N613" s="27">
        <f t="shared" si="102"/>
        <v>252</v>
      </c>
      <c r="O613" s="27">
        <f t="shared" si="103"/>
        <v>63</v>
      </c>
      <c r="P613" s="29">
        <v>45</v>
      </c>
      <c r="Q613" s="29">
        <v>76</v>
      </c>
      <c r="R613" s="29">
        <v>72</v>
      </c>
      <c r="S613" s="29">
        <v>80</v>
      </c>
      <c r="T613" s="27">
        <f t="shared" si="104"/>
        <v>273</v>
      </c>
      <c r="U613" s="27">
        <f t="shared" si="105"/>
        <v>68.25</v>
      </c>
      <c r="V613" s="29">
        <v>47</v>
      </c>
      <c r="W613" s="29">
        <v>36</v>
      </c>
      <c r="X613" s="29">
        <v>38</v>
      </c>
      <c r="Y613" s="29">
        <v>75</v>
      </c>
      <c r="Z613" s="27">
        <f t="shared" si="106"/>
        <v>196</v>
      </c>
      <c r="AA613" s="27">
        <f t="shared" si="107"/>
        <v>49</v>
      </c>
      <c r="AB613" s="29">
        <v>78</v>
      </c>
      <c r="AC613" s="29">
        <v>41</v>
      </c>
      <c r="AD613" s="29">
        <v>85</v>
      </c>
      <c r="AE613" s="29">
        <v>75</v>
      </c>
      <c r="AF613" s="27">
        <f t="shared" si="108"/>
        <v>279</v>
      </c>
      <c r="AG613" s="39">
        <f t="shared" si="109"/>
        <v>69.75</v>
      </c>
      <c r="AH613" s="32"/>
      <c r="AI613" s="52">
        <f t="shared" si="99"/>
        <v>65.5</v>
      </c>
      <c r="AJ613" s="28">
        <f>ROWS($C$4:C613)</f>
        <v>610</v>
      </c>
      <c r="AK613" s="28">
        <f>IF($AJ$1=Table5[[#This Row],[Column3]],AJ613,"")</f>
        <v>610</v>
      </c>
      <c r="AL613" s="28" t="str">
        <f>IFERROR(SMALL($AK$2:$AK$903,ROWS($AK$4:AK613)),"")</f>
        <v/>
      </c>
    </row>
    <row r="614" spans="1:38" s="28" customFormat="1" ht="14.25">
      <c r="A614" s="36">
        <v>11104305</v>
      </c>
      <c r="B614" s="30" t="s">
        <v>1229</v>
      </c>
      <c r="C614" s="31">
        <v>7</v>
      </c>
      <c r="D614" s="29">
        <v>54</v>
      </c>
      <c r="E614" s="29">
        <v>67</v>
      </c>
      <c r="F614" s="29">
        <v>39</v>
      </c>
      <c r="G614" s="29">
        <v>88</v>
      </c>
      <c r="H614" s="27">
        <f t="shared" si="100"/>
        <v>248</v>
      </c>
      <c r="I614" s="52">
        <f t="shared" si="101"/>
        <v>62</v>
      </c>
      <c r="J614" s="29">
        <v>44</v>
      </c>
      <c r="K614" s="29">
        <v>50</v>
      </c>
      <c r="L614" s="29">
        <v>90</v>
      </c>
      <c r="M614" s="29">
        <v>35</v>
      </c>
      <c r="N614" s="27">
        <f t="shared" si="102"/>
        <v>219</v>
      </c>
      <c r="O614" s="27">
        <f t="shared" si="103"/>
        <v>54.75</v>
      </c>
      <c r="P614" s="29">
        <v>38</v>
      </c>
      <c r="Q614" s="29">
        <v>36</v>
      </c>
      <c r="R614" s="29">
        <v>90</v>
      </c>
      <c r="S614" s="29">
        <v>78</v>
      </c>
      <c r="T614" s="27">
        <f t="shared" si="104"/>
        <v>242</v>
      </c>
      <c r="U614" s="27">
        <f t="shared" si="105"/>
        <v>60.5</v>
      </c>
      <c r="V614" s="29">
        <v>81</v>
      </c>
      <c r="W614" s="29">
        <v>60</v>
      </c>
      <c r="X614" s="29">
        <v>38</v>
      </c>
      <c r="Y614" s="29">
        <v>89</v>
      </c>
      <c r="Z614" s="27">
        <f t="shared" si="106"/>
        <v>268</v>
      </c>
      <c r="AA614" s="27">
        <f t="shared" si="107"/>
        <v>67</v>
      </c>
      <c r="AB614" s="29">
        <v>78</v>
      </c>
      <c r="AC614" s="29">
        <v>93</v>
      </c>
      <c r="AD614" s="29">
        <v>65</v>
      </c>
      <c r="AE614" s="29">
        <v>97</v>
      </c>
      <c r="AF614" s="27">
        <f t="shared" si="108"/>
        <v>333</v>
      </c>
      <c r="AG614" s="39">
        <f t="shared" si="109"/>
        <v>83.25</v>
      </c>
      <c r="AH614" s="32"/>
      <c r="AI614" s="52">
        <f t="shared" si="99"/>
        <v>61.5</v>
      </c>
      <c r="AJ614" s="28">
        <f>ROWS($C$4:C614)</f>
        <v>611</v>
      </c>
      <c r="AK614" s="28">
        <f>IF($AJ$1=Table5[[#This Row],[Column3]],AJ614,"")</f>
        <v>611</v>
      </c>
      <c r="AL614" s="28" t="str">
        <f>IFERROR(SMALL($AK$2:$AK$903,ROWS($AK$4:AK614)),"")</f>
        <v/>
      </c>
    </row>
    <row r="615" spans="1:38" s="28" customFormat="1" ht="14.25">
      <c r="A615" s="36">
        <v>11105340</v>
      </c>
      <c r="B615" s="30" t="s">
        <v>1231</v>
      </c>
      <c r="C615" s="31">
        <v>7</v>
      </c>
      <c r="D615" s="29">
        <v>59</v>
      </c>
      <c r="E615" s="29">
        <v>41</v>
      </c>
      <c r="F615" s="29">
        <v>96</v>
      </c>
      <c r="G615" s="29">
        <v>77</v>
      </c>
      <c r="H615" s="27">
        <f t="shared" si="100"/>
        <v>273</v>
      </c>
      <c r="I615" s="52">
        <f t="shared" si="101"/>
        <v>68.25</v>
      </c>
      <c r="J615" s="29">
        <v>35</v>
      </c>
      <c r="K615" s="29">
        <v>52</v>
      </c>
      <c r="L615" s="29">
        <v>88</v>
      </c>
      <c r="M615" s="29">
        <v>86</v>
      </c>
      <c r="N615" s="27">
        <f t="shared" si="102"/>
        <v>261</v>
      </c>
      <c r="O615" s="27">
        <f t="shared" si="103"/>
        <v>65.25</v>
      </c>
      <c r="P615" s="29">
        <v>43</v>
      </c>
      <c r="Q615" s="29">
        <v>59</v>
      </c>
      <c r="R615" s="29">
        <v>93</v>
      </c>
      <c r="S615" s="29">
        <v>55</v>
      </c>
      <c r="T615" s="27">
        <f t="shared" si="104"/>
        <v>250</v>
      </c>
      <c r="U615" s="27">
        <f t="shared" si="105"/>
        <v>62.5</v>
      </c>
      <c r="V615" s="29">
        <v>75</v>
      </c>
      <c r="W615" s="29">
        <v>49</v>
      </c>
      <c r="X615" s="29">
        <v>95</v>
      </c>
      <c r="Y615" s="29">
        <v>47</v>
      </c>
      <c r="Z615" s="27">
        <f t="shared" si="106"/>
        <v>266</v>
      </c>
      <c r="AA615" s="27">
        <f t="shared" si="107"/>
        <v>66.5</v>
      </c>
      <c r="AB615" s="29">
        <v>37</v>
      </c>
      <c r="AC615" s="29">
        <v>42</v>
      </c>
      <c r="AD615" s="29">
        <v>52</v>
      </c>
      <c r="AE615" s="29">
        <v>49</v>
      </c>
      <c r="AF615" s="27">
        <f t="shared" si="108"/>
        <v>180</v>
      </c>
      <c r="AG615" s="39">
        <f t="shared" si="109"/>
        <v>45</v>
      </c>
      <c r="AH615" s="32"/>
      <c r="AI615" s="52">
        <f t="shared" si="99"/>
        <v>64.75</v>
      </c>
      <c r="AJ615" s="28">
        <f>ROWS($C$4:C615)</f>
        <v>612</v>
      </c>
      <c r="AK615" s="28">
        <f>IF($AJ$1=Table5[[#This Row],[Column3]],AJ615,"")</f>
        <v>612</v>
      </c>
      <c r="AL615" s="28" t="str">
        <f>IFERROR(SMALL($AK$2:$AK$903,ROWS($AK$4:AK615)),"")</f>
        <v/>
      </c>
    </row>
    <row r="616" spans="1:38" s="28" customFormat="1" ht="14.25">
      <c r="A616" s="36">
        <v>11100754</v>
      </c>
      <c r="B616" s="30" t="s">
        <v>1233</v>
      </c>
      <c r="C616" s="31">
        <v>7</v>
      </c>
      <c r="D616" s="29">
        <v>91</v>
      </c>
      <c r="E616" s="29">
        <v>84</v>
      </c>
      <c r="F616" s="29">
        <v>94</v>
      </c>
      <c r="G616" s="29">
        <v>53</v>
      </c>
      <c r="H616" s="27">
        <f t="shared" si="100"/>
        <v>322</v>
      </c>
      <c r="I616" s="52">
        <f t="shared" si="101"/>
        <v>80.5</v>
      </c>
      <c r="J616" s="29">
        <v>60</v>
      </c>
      <c r="K616" s="29">
        <v>74</v>
      </c>
      <c r="L616" s="29">
        <v>44</v>
      </c>
      <c r="M616" s="29">
        <v>67</v>
      </c>
      <c r="N616" s="27">
        <f t="shared" si="102"/>
        <v>245</v>
      </c>
      <c r="O616" s="27">
        <f t="shared" si="103"/>
        <v>61.25</v>
      </c>
      <c r="P616" s="29">
        <v>38</v>
      </c>
      <c r="Q616" s="29">
        <v>75</v>
      </c>
      <c r="R616" s="29">
        <v>96</v>
      </c>
      <c r="S616" s="29">
        <v>87</v>
      </c>
      <c r="T616" s="27">
        <f t="shared" si="104"/>
        <v>296</v>
      </c>
      <c r="U616" s="27">
        <f t="shared" si="105"/>
        <v>74</v>
      </c>
      <c r="V616" s="29">
        <v>41</v>
      </c>
      <c r="W616" s="29">
        <v>73</v>
      </c>
      <c r="X616" s="29">
        <v>51</v>
      </c>
      <c r="Y616" s="29">
        <v>46</v>
      </c>
      <c r="Z616" s="27">
        <f t="shared" si="106"/>
        <v>211</v>
      </c>
      <c r="AA616" s="27">
        <f t="shared" si="107"/>
        <v>52.75</v>
      </c>
      <c r="AB616" s="29">
        <v>50</v>
      </c>
      <c r="AC616" s="29">
        <v>40</v>
      </c>
      <c r="AD616" s="29">
        <v>86</v>
      </c>
      <c r="AE616" s="29">
        <v>45</v>
      </c>
      <c r="AF616" s="27">
        <f t="shared" si="108"/>
        <v>221</v>
      </c>
      <c r="AG616" s="39">
        <f t="shared" si="109"/>
        <v>55.25</v>
      </c>
      <c r="AH616" s="32"/>
      <c r="AI616" s="52">
        <f t="shared" si="99"/>
        <v>65.599999999999994</v>
      </c>
      <c r="AJ616" s="28">
        <f>ROWS($C$4:C616)</f>
        <v>613</v>
      </c>
      <c r="AK616" s="28">
        <f>IF($AJ$1=Table5[[#This Row],[Column3]],AJ616,"")</f>
        <v>613</v>
      </c>
      <c r="AL616" s="28" t="str">
        <f>IFERROR(SMALL($AK$2:$AK$903,ROWS($AK$4:AK616)),"")</f>
        <v/>
      </c>
    </row>
    <row r="617" spans="1:38" s="28" customFormat="1" ht="14.25">
      <c r="A617" s="36">
        <v>11108861</v>
      </c>
      <c r="B617" s="30" t="s">
        <v>1235</v>
      </c>
      <c r="C617" s="31">
        <v>7</v>
      </c>
      <c r="D617" s="29">
        <v>68</v>
      </c>
      <c r="E617" s="29">
        <v>53</v>
      </c>
      <c r="F617" s="29">
        <v>84</v>
      </c>
      <c r="G617" s="29">
        <v>38</v>
      </c>
      <c r="H617" s="27">
        <f t="shared" si="100"/>
        <v>243</v>
      </c>
      <c r="I617" s="52">
        <f t="shared" si="101"/>
        <v>60.75</v>
      </c>
      <c r="J617" s="29">
        <v>39</v>
      </c>
      <c r="K617" s="29">
        <v>92</v>
      </c>
      <c r="L617" s="29">
        <v>98</v>
      </c>
      <c r="M617" s="29">
        <v>53</v>
      </c>
      <c r="N617" s="27">
        <f t="shared" si="102"/>
        <v>282</v>
      </c>
      <c r="O617" s="27">
        <f t="shared" si="103"/>
        <v>70.5</v>
      </c>
      <c r="P617" s="29">
        <v>48</v>
      </c>
      <c r="Q617" s="29">
        <v>48</v>
      </c>
      <c r="R617" s="29">
        <v>64</v>
      </c>
      <c r="S617" s="29">
        <v>63</v>
      </c>
      <c r="T617" s="27">
        <f t="shared" si="104"/>
        <v>223</v>
      </c>
      <c r="U617" s="27">
        <f t="shared" si="105"/>
        <v>55.75</v>
      </c>
      <c r="V617" s="29">
        <v>50</v>
      </c>
      <c r="W617" s="29">
        <v>94</v>
      </c>
      <c r="X617" s="29">
        <v>57</v>
      </c>
      <c r="Y617" s="29">
        <v>76</v>
      </c>
      <c r="Z617" s="27">
        <f t="shared" si="106"/>
        <v>277</v>
      </c>
      <c r="AA617" s="27">
        <f t="shared" si="107"/>
        <v>69.25</v>
      </c>
      <c r="AB617" s="29">
        <v>63</v>
      </c>
      <c r="AC617" s="29">
        <v>57</v>
      </c>
      <c r="AD617" s="29">
        <v>84</v>
      </c>
      <c r="AE617" s="29">
        <v>83</v>
      </c>
      <c r="AF617" s="27">
        <f t="shared" si="108"/>
        <v>287</v>
      </c>
      <c r="AG617" s="39">
        <f t="shared" si="109"/>
        <v>71.75</v>
      </c>
      <c r="AH617" s="32"/>
      <c r="AI617" s="52">
        <f t="shared" si="99"/>
        <v>76</v>
      </c>
      <c r="AJ617" s="28">
        <f>ROWS($C$4:C617)</f>
        <v>614</v>
      </c>
      <c r="AK617" s="28">
        <f>IF($AJ$1=Table5[[#This Row],[Column3]],AJ617,"")</f>
        <v>614</v>
      </c>
      <c r="AL617" s="28" t="str">
        <f>IFERROR(SMALL($AK$2:$AK$903,ROWS($AK$4:AK617)),"")</f>
        <v/>
      </c>
    </row>
    <row r="618" spans="1:38" s="28" customFormat="1" ht="14.25">
      <c r="A618" s="36">
        <v>11100305</v>
      </c>
      <c r="B618" s="30" t="s">
        <v>1237</v>
      </c>
      <c r="C618" s="31">
        <v>7</v>
      </c>
      <c r="D618" s="29">
        <v>68</v>
      </c>
      <c r="E618" s="29">
        <v>95</v>
      </c>
      <c r="F618" s="29">
        <v>84</v>
      </c>
      <c r="G618" s="29">
        <v>52</v>
      </c>
      <c r="H618" s="27">
        <f t="shared" si="100"/>
        <v>299</v>
      </c>
      <c r="I618" s="52">
        <f t="shared" si="101"/>
        <v>74.75</v>
      </c>
      <c r="J618" s="29">
        <v>86</v>
      </c>
      <c r="K618" s="29">
        <v>70</v>
      </c>
      <c r="L618" s="29">
        <v>89</v>
      </c>
      <c r="M618" s="29">
        <v>96</v>
      </c>
      <c r="N618" s="27">
        <f t="shared" si="102"/>
        <v>341</v>
      </c>
      <c r="O618" s="27">
        <f t="shared" si="103"/>
        <v>85.25</v>
      </c>
      <c r="P618" s="29">
        <v>76</v>
      </c>
      <c r="Q618" s="29">
        <v>91</v>
      </c>
      <c r="R618" s="29">
        <v>62</v>
      </c>
      <c r="S618" s="29">
        <v>88</v>
      </c>
      <c r="T618" s="27">
        <f t="shared" si="104"/>
        <v>317</v>
      </c>
      <c r="U618" s="27">
        <f t="shared" si="105"/>
        <v>79.25</v>
      </c>
      <c r="V618" s="29">
        <v>40</v>
      </c>
      <c r="W618" s="29">
        <v>49</v>
      </c>
      <c r="X618" s="29">
        <v>64</v>
      </c>
      <c r="Y618" s="29">
        <v>92</v>
      </c>
      <c r="Z618" s="27">
        <f t="shared" si="106"/>
        <v>245</v>
      </c>
      <c r="AA618" s="27">
        <f t="shared" si="107"/>
        <v>61.25</v>
      </c>
      <c r="AB618" s="29">
        <v>62</v>
      </c>
      <c r="AC618" s="29">
        <v>71</v>
      </c>
      <c r="AD618" s="29">
        <v>87</v>
      </c>
      <c r="AE618" s="29">
        <v>98</v>
      </c>
      <c r="AF618" s="27">
        <f t="shared" si="108"/>
        <v>318</v>
      </c>
      <c r="AG618" s="39">
        <f t="shared" si="109"/>
        <v>79.5</v>
      </c>
      <c r="AH618" s="32"/>
      <c r="AI618" s="52">
        <f t="shared" si="99"/>
        <v>74.8</v>
      </c>
      <c r="AJ618" s="28">
        <f>ROWS($C$4:C618)</f>
        <v>615</v>
      </c>
      <c r="AK618" s="28">
        <f>IF($AJ$1=Table5[[#This Row],[Column3]],AJ618,"")</f>
        <v>615</v>
      </c>
      <c r="AL618" s="28" t="str">
        <f>IFERROR(SMALL($AK$2:$AK$903,ROWS($AK$4:AK618)),"")</f>
        <v/>
      </c>
    </row>
    <row r="619" spans="1:38" s="28" customFormat="1" ht="14.25">
      <c r="A619" s="36">
        <v>11105871</v>
      </c>
      <c r="B619" s="30" t="s">
        <v>1239</v>
      </c>
      <c r="C619" s="31">
        <v>7</v>
      </c>
      <c r="D619" s="29">
        <v>82</v>
      </c>
      <c r="E619" s="29">
        <v>38</v>
      </c>
      <c r="F619" s="29">
        <v>83</v>
      </c>
      <c r="G619" s="29">
        <v>70</v>
      </c>
      <c r="H619" s="27">
        <f t="shared" si="100"/>
        <v>273</v>
      </c>
      <c r="I619" s="52">
        <f t="shared" si="101"/>
        <v>68.25</v>
      </c>
      <c r="J619" s="29">
        <v>99</v>
      </c>
      <c r="K619" s="29">
        <v>99</v>
      </c>
      <c r="L619" s="29">
        <v>43</v>
      </c>
      <c r="M619" s="29">
        <v>86</v>
      </c>
      <c r="N619" s="27">
        <f t="shared" si="102"/>
        <v>327</v>
      </c>
      <c r="O619" s="27">
        <f t="shared" si="103"/>
        <v>81.75</v>
      </c>
      <c r="P619" s="29">
        <v>65</v>
      </c>
      <c r="Q619" s="29">
        <v>47</v>
      </c>
      <c r="R619" s="29">
        <v>61</v>
      </c>
      <c r="S619" s="29">
        <v>88</v>
      </c>
      <c r="T619" s="27">
        <f t="shared" si="104"/>
        <v>261</v>
      </c>
      <c r="U619" s="27">
        <f t="shared" si="105"/>
        <v>65.25</v>
      </c>
      <c r="V619" s="29">
        <v>87</v>
      </c>
      <c r="W619" s="29">
        <v>79</v>
      </c>
      <c r="X619" s="29">
        <v>56</v>
      </c>
      <c r="Y619" s="29">
        <v>86</v>
      </c>
      <c r="Z619" s="27">
        <f t="shared" si="106"/>
        <v>308</v>
      </c>
      <c r="AA619" s="27">
        <f t="shared" si="107"/>
        <v>77</v>
      </c>
      <c r="AB619" s="29">
        <v>98</v>
      </c>
      <c r="AC619" s="29">
        <v>75</v>
      </c>
      <c r="AD619" s="29">
        <v>97</v>
      </c>
      <c r="AE619" s="29">
        <v>57</v>
      </c>
      <c r="AF619" s="27">
        <f t="shared" si="108"/>
        <v>327</v>
      </c>
      <c r="AG619" s="39">
        <f t="shared" si="109"/>
        <v>81.75</v>
      </c>
      <c r="AH619" s="32"/>
      <c r="AI619" s="52">
        <f t="shared" si="99"/>
        <v>67.400000000000006</v>
      </c>
      <c r="AJ619" s="28">
        <f>ROWS($C$4:C619)</f>
        <v>616</v>
      </c>
      <c r="AK619" s="28">
        <f>IF($AJ$1=Table5[[#This Row],[Column3]],AJ619,"")</f>
        <v>616</v>
      </c>
      <c r="AL619" s="28" t="str">
        <f>IFERROR(SMALL($AK$2:$AK$903,ROWS($AK$4:AK619)),"")</f>
        <v/>
      </c>
    </row>
    <row r="620" spans="1:38" s="28" customFormat="1" ht="14.25">
      <c r="A620" s="36">
        <v>11101571</v>
      </c>
      <c r="B620" s="30" t="s">
        <v>1241</v>
      </c>
      <c r="C620" s="31">
        <v>7</v>
      </c>
      <c r="D620" s="29">
        <v>82</v>
      </c>
      <c r="E620" s="29">
        <v>41</v>
      </c>
      <c r="F620" s="29">
        <v>64</v>
      </c>
      <c r="G620" s="29">
        <v>48</v>
      </c>
      <c r="H620" s="27">
        <f t="shared" si="100"/>
        <v>235</v>
      </c>
      <c r="I620" s="52">
        <f t="shared" si="101"/>
        <v>58.75</v>
      </c>
      <c r="J620" s="29">
        <v>63</v>
      </c>
      <c r="K620" s="29">
        <v>80</v>
      </c>
      <c r="L620" s="29">
        <v>50</v>
      </c>
      <c r="M620" s="29">
        <v>92</v>
      </c>
      <c r="N620" s="27">
        <f t="shared" si="102"/>
        <v>285</v>
      </c>
      <c r="O620" s="27">
        <f t="shared" si="103"/>
        <v>71.25</v>
      </c>
      <c r="P620" s="29">
        <v>80</v>
      </c>
      <c r="Q620" s="29">
        <v>91</v>
      </c>
      <c r="R620" s="29">
        <v>97</v>
      </c>
      <c r="S620" s="29">
        <v>67</v>
      </c>
      <c r="T620" s="27">
        <f t="shared" si="104"/>
        <v>335</v>
      </c>
      <c r="U620" s="27">
        <f t="shared" si="105"/>
        <v>83.75</v>
      </c>
      <c r="V620" s="29">
        <v>36</v>
      </c>
      <c r="W620" s="29">
        <v>54</v>
      </c>
      <c r="X620" s="29">
        <v>70</v>
      </c>
      <c r="Y620" s="29">
        <v>72</v>
      </c>
      <c r="Z620" s="27">
        <f t="shared" si="106"/>
        <v>232</v>
      </c>
      <c r="AA620" s="27">
        <f t="shared" si="107"/>
        <v>58</v>
      </c>
      <c r="AB620" s="29">
        <v>62</v>
      </c>
      <c r="AC620" s="29">
        <v>94</v>
      </c>
      <c r="AD620" s="29">
        <v>37</v>
      </c>
      <c r="AE620" s="29">
        <v>68</v>
      </c>
      <c r="AF620" s="27">
        <f t="shared" si="108"/>
        <v>261</v>
      </c>
      <c r="AG620" s="39">
        <f t="shared" si="109"/>
        <v>65.25</v>
      </c>
      <c r="AH620" s="32"/>
      <c r="AI620" s="52">
        <f t="shared" si="99"/>
        <v>66.099999999999994</v>
      </c>
      <c r="AJ620" s="28">
        <f>ROWS($C$4:C620)</f>
        <v>617</v>
      </c>
      <c r="AK620" s="28">
        <f>IF($AJ$1=Table5[[#This Row],[Column3]],AJ620,"")</f>
        <v>617</v>
      </c>
      <c r="AL620" s="28" t="str">
        <f>IFERROR(SMALL($AK$2:$AK$903,ROWS($AK$4:AK620)),"")</f>
        <v/>
      </c>
    </row>
    <row r="621" spans="1:38" s="28" customFormat="1" ht="14.25">
      <c r="A621" s="36">
        <v>11108859</v>
      </c>
      <c r="B621" s="30" t="s">
        <v>1243</v>
      </c>
      <c r="C621" s="31">
        <v>7</v>
      </c>
      <c r="D621" s="29">
        <v>79</v>
      </c>
      <c r="E621" s="29">
        <v>43</v>
      </c>
      <c r="F621" s="29">
        <v>79</v>
      </c>
      <c r="G621" s="29">
        <v>77</v>
      </c>
      <c r="H621" s="27">
        <f t="shared" si="100"/>
        <v>278</v>
      </c>
      <c r="I621" s="52">
        <f t="shared" si="101"/>
        <v>69.5</v>
      </c>
      <c r="J621" s="29">
        <v>93</v>
      </c>
      <c r="K621" s="29">
        <v>40</v>
      </c>
      <c r="L621" s="29">
        <v>41</v>
      </c>
      <c r="M621" s="29">
        <v>40</v>
      </c>
      <c r="N621" s="27">
        <f t="shared" si="102"/>
        <v>214</v>
      </c>
      <c r="O621" s="27">
        <f t="shared" si="103"/>
        <v>53.5</v>
      </c>
      <c r="P621" s="29">
        <v>97</v>
      </c>
      <c r="Q621" s="29">
        <v>46</v>
      </c>
      <c r="R621" s="29">
        <v>43</v>
      </c>
      <c r="S621" s="29">
        <v>85</v>
      </c>
      <c r="T621" s="27">
        <f t="shared" si="104"/>
        <v>271</v>
      </c>
      <c r="U621" s="27">
        <f t="shared" si="105"/>
        <v>67.75</v>
      </c>
      <c r="V621" s="29">
        <v>91</v>
      </c>
      <c r="W621" s="29">
        <v>47</v>
      </c>
      <c r="X621" s="29">
        <v>65</v>
      </c>
      <c r="Y621" s="29">
        <v>57</v>
      </c>
      <c r="Z621" s="27">
        <f t="shared" si="106"/>
        <v>260</v>
      </c>
      <c r="AA621" s="27">
        <f t="shared" si="107"/>
        <v>65</v>
      </c>
      <c r="AB621" s="29">
        <v>83</v>
      </c>
      <c r="AC621" s="29">
        <v>57</v>
      </c>
      <c r="AD621" s="29">
        <v>64</v>
      </c>
      <c r="AE621" s="29">
        <v>95</v>
      </c>
      <c r="AF621" s="27">
        <f t="shared" si="108"/>
        <v>299</v>
      </c>
      <c r="AG621" s="39">
        <f t="shared" si="109"/>
        <v>74.75</v>
      </c>
      <c r="AH621" s="32"/>
      <c r="AI621" s="52">
        <f t="shared" si="99"/>
        <v>70</v>
      </c>
      <c r="AJ621" s="28">
        <f>ROWS($C$4:C621)</f>
        <v>618</v>
      </c>
      <c r="AK621" s="28">
        <f>IF($AJ$1=Table5[[#This Row],[Column3]],AJ621,"")</f>
        <v>618</v>
      </c>
      <c r="AL621" s="28" t="str">
        <f>IFERROR(SMALL($AK$2:$AK$903,ROWS($AK$4:AK621)),"")</f>
        <v/>
      </c>
    </row>
    <row r="622" spans="1:38" s="28" customFormat="1" ht="14.25">
      <c r="A622" s="36">
        <v>11108977</v>
      </c>
      <c r="B622" s="30" t="s">
        <v>1245</v>
      </c>
      <c r="C622" s="31">
        <v>7</v>
      </c>
      <c r="D622" s="29">
        <v>79</v>
      </c>
      <c r="E622" s="29">
        <v>67</v>
      </c>
      <c r="F622" s="29">
        <v>89</v>
      </c>
      <c r="G622" s="29">
        <v>72</v>
      </c>
      <c r="H622" s="27">
        <f t="shared" si="100"/>
        <v>307</v>
      </c>
      <c r="I622" s="52">
        <f t="shared" si="101"/>
        <v>76.75</v>
      </c>
      <c r="J622" s="29">
        <v>48</v>
      </c>
      <c r="K622" s="29">
        <v>86</v>
      </c>
      <c r="L622" s="29">
        <v>79</v>
      </c>
      <c r="M622" s="29">
        <v>64</v>
      </c>
      <c r="N622" s="27">
        <f t="shared" si="102"/>
        <v>277</v>
      </c>
      <c r="O622" s="27">
        <f t="shared" si="103"/>
        <v>69.25</v>
      </c>
      <c r="P622" s="29">
        <v>91</v>
      </c>
      <c r="Q622" s="29">
        <v>50</v>
      </c>
      <c r="R622" s="29">
        <v>55</v>
      </c>
      <c r="S622" s="29">
        <v>40</v>
      </c>
      <c r="T622" s="27">
        <f t="shared" si="104"/>
        <v>236</v>
      </c>
      <c r="U622" s="27">
        <f t="shared" si="105"/>
        <v>59</v>
      </c>
      <c r="V622" s="29">
        <v>35</v>
      </c>
      <c r="W622" s="29">
        <v>91</v>
      </c>
      <c r="X622" s="29">
        <v>85</v>
      </c>
      <c r="Y622" s="29">
        <v>84</v>
      </c>
      <c r="Z622" s="27">
        <f t="shared" si="106"/>
        <v>295</v>
      </c>
      <c r="AA622" s="27">
        <f t="shared" si="107"/>
        <v>73.75</v>
      </c>
      <c r="AB622" s="29">
        <v>49</v>
      </c>
      <c r="AC622" s="29">
        <v>98</v>
      </c>
      <c r="AD622" s="29">
        <v>69</v>
      </c>
      <c r="AE622" s="29">
        <v>69</v>
      </c>
      <c r="AF622" s="27">
        <f t="shared" si="108"/>
        <v>285</v>
      </c>
      <c r="AG622" s="39">
        <f t="shared" si="109"/>
        <v>71.25</v>
      </c>
      <c r="AH622" s="32"/>
      <c r="AI622" s="52">
        <f t="shared" si="99"/>
        <v>62.95</v>
      </c>
      <c r="AJ622" s="28">
        <f>ROWS($C$4:C622)</f>
        <v>619</v>
      </c>
      <c r="AK622" s="28">
        <f>IF($AJ$1=Table5[[#This Row],[Column3]],AJ622,"")</f>
        <v>619</v>
      </c>
      <c r="AL622" s="28" t="str">
        <f>IFERROR(SMALL($AK$2:$AK$903,ROWS($AK$4:AK622)),"")</f>
        <v/>
      </c>
    </row>
    <row r="623" spans="1:38" s="28" customFormat="1" ht="14.25">
      <c r="A623" s="36">
        <v>11104547</v>
      </c>
      <c r="B623" s="30" t="s">
        <v>1247</v>
      </c>
      <c r="C623" s="31">
        <v>7</v>
      </c>
      <c r="D623" s="29">
        <v>54</v>
      </c>
      <c r="E623" s="29">
        <v>59</v>
      </c>
      <c r="F623" s="29">
        <v>37</v>
      </c>
      <c r="G623" s="29">
        <v>79</v>
      </c>
      <c r="H623" s="27">
        <f t="shared" si="100"/>
        <v>229</v>
      </c>
      <c r="I623" s="52">
        <f t="shared" si="101"/>
        <v>57.25</v>
      </c>
      <c r="J623" s="29">
        <v>51</v>
      </c>
      <c r="K623" s="29">
        <v>67</v>
      </c>
      <c r="L623" s="29">
        <v>85</v>
      </c>
      <c r="M623" s="29">
        <v>91</v>
      </c>
      <c r="N623" s="27">
        <f t="shared" si="102"/>
        <v>294</v>
      </c>
      <c r="O623" s="27">
        <f t="shared" si="103"/>
        <v>73.5</v>
      </c>
      <c r="P623" s="29">
        <v>87</v>
      </c>
      <c r="Q623" s="29">
        <v>73</v>
      </c>
      <c r="R623" s="29">
        <v>40</v>
      </c>
      <c r="S623" s="29">
        <v>86</v>
      </c>
      <c r="T623" s="27">
        <f t="shared" si="104"/>
        <v>286</v>
      </c>
      <c r="U623" s="27">
        <f t="shared" si="105"/>
        <v>71.5</v>
      </c>
      <c r="V623" s="29">
        <v>51</v>
      </c>
      <c r="W623" s="29">
        <v>83</v>
      </c>
      <c r="X623" s="29">
        <v>76</v>
      </c>
      <c r="Y623" s="29">
        <v>54</v>
      </c>
      <c r="Z623" s="27">
        <f t="shared" si="106"/>
        <v>264</v>
      </c>
      <c r="AA623" s="27">
        <f t="shared" si="107"/>
        <v>66</v>
      </c>
      <c r="AB623" s="29">
        <v>39</v>
      </c>
      <c r="AC623" s="29">
        <v>40</v>
      </c>
      <c r="AD623" s="29">
        <v>72</v>
      </c>
      <c r="AE623" s="29">
        <v>35</v>
      </c>
      <c r="AF623" s="27">
        <f t="shared" si="108"/>
        <v>186</v>
      </c>
      <c r="AG623" s="39">
        <f t="shared" si="109"/>
        <v>46.5</v>
      </c>
      <c r="AH623" s="32"/>
      <c r="AI623" s="52">
        <f t="shared" si="99"/>
        <v>64.75</v>
      </c>
      <c r="AJ623" s="28">
        <f>ROWS($C$4:C623)</f>
        <v>620</v>
      </c>
      <c r="AK623" s="28">
        <f>IF($AJ$1=Table5[[#This Row],[Column3]],AJ623,"")</f>
        <v>620</v>
      </c>
      <c r="AL623" s="28" t="str">
        <f>IFERROR(SMALL($AK$2:$AK$903,ROWS($AK$4:AK623)),"")</f>
        <v/>
      </c>
    </row>
    <row r="624" spans="1:38" s="28" customFormat="1" ht="14.25">
      <c r="A624" s="36">
        <v>11106572</v>
      </c>
      <c r="B624" s="30" t="s">
        <v>1249</v>
      </c>
      <c r="C624" s="31">
        <v>7</v>
      </c>
      <c r="D624" s="29">
        <v>54</v>
      </c>
      <c r="E624" s="29">
        <v>84</v>
      </c>
      <c r="F624" s="29">
        <v>82</v>
      </c>
      <c r="G624" s="29">
        <v>61</v>
      </c>
      <c r="H624" s="27">
        <f t="shared" si="100"/>
        <v>281</v>
      </c>
      <c r="I624" s="52">
        <f t="shared" si="101"/>
        <v>70.25</v>
      </c>
      <c r="J624" s="29">
        <v>74</v>
      </c>
      <c r="K624" s="29">
        <v>76</v>
      </c>
      <c r="L624" s="29">
        <v>63</v>
      </c>
      <c r="M624" s="29">
        <v>71</v>
      </c>
      <c r="N624" s="27">
        <f t="shared" si="102"/>
        <v>284</v>
      </c>
      <c r="O624" s="27">
        <f t="shared" si="103"/>
        <v>71</v>
      </c>
      <c r="P624" s="29">
        <v>38</v>
      </c>
      <c r="Q624" s="29">
        <v>36</v>
      </c>
      <c r="R624" s="29">
        <v>92</v>
      </c>
      <c r="S624" s="29">
        <v>45</v>
      </c>
      <c r="T624" s="27">
        <f t="shared" si="104"/>
        <v>211</v>
      </c>
      <c r="U624" s="27">
        <f t="shared" si="105"/>
        <v>52.75</v>
      </c>
      <c r="V624" s="29">
        <v>57</v>
      </c>
      <c r="W624" s="29">
        <v>64</v>
      </c>
      <c r="X624" s="29">
        <v>51</v>
      </c>
      <c r="Y624" s="29">
        <v>79</v>
      </c>
      <c r="Z624" s="27">
        <f t="shared" si="106"/>
        <v>251</v>
      </c>
      <c r="AA624" s="27">
        <f t="shared" si="107"/>
        <v>62.75</v>
      </c>
      <c r="AB624" s="29">
        <v>68</v>
      </c>
      <c r="AC624" s="29">
        <v>39</v>
      </c>
      <c r="AD624" s="29">
        <v>75</v>
      </c>
      <c r="AE624" s="29">
        <v>86</v>
      </c>
      <c r="AF624" s="27">
        <f t="shared" si="108"/>
        <v>268</v>
      </c>
      <c r="AG624" s="39">
        <f t="shared" si="109"/>
        <v>67</v>
      </c>
      <c r="AH624" s="32"/>
      <c r="AI624" s="52">
        <f t="shared" si="99"/>
        <v>72.349999999999994</v>
      </c>
      <c r="AJ624" s="28">
        <f>ROWS($C$4:C624)</f>
        <v>621</v>
      </c>
      <c r="AK624" s="28">
        <f>IF($AJ$1=Table5[[#This Row],[Column3]],AJ624,"")</f>
        <v>621</v>
      </c>
      <c r="AL624" s="28" t="str">
        <f>IFERROR(SMALL($AK$2:$AK$903,ROWS($AK$4:AK624)),"")</f>
        <v/>
      </c>
    </row>
    <row r="625" spans="1:38" s="28" customFormat="1" ht="14.25">
      <c r="A625" s="36">
        <v>11107856</v>
      </c>
      <c r="B625" s="30" t="s">
        <v>1251</v>
      </c>
      <c r="C625" s="31">
        <v>7</v>
      </c>
      <c r="D625" s="29">
        <v>65</v>
      </c>
      <c r="E625" s="29">
        <v>58</v>
      </c>
      <c r="F625" s="29">
        <v>76</v>
      </c>
      <c r="G625" s="29">
        <v>86</v>
      </c>
      <c r="H625" s="27">
        <f t="shared" si="100"/>
        <v>285</v>
      </c>
      <c r="I625" s="52">
        <f t="shared" si="101"/>
        <v>71.25</v>
      </c>
      <c r="J625" s="29">
        <v>79</v>
      </c>
      <c r="K625" s="29">
        <v>44</v>
      </c>
      <c r="L625" s="29">
        <v>60</v>
      </c>
      <c r="M625" s="29">
        <v>85</v>
      </c>
      <c r="N625" s="27">
        <f t="shared" si="102"/>
        <v>268</v>
      </c>
      <c r="O625" s="27">
        <f t="shared" si="103"/>
        <v>67</v>
      </c>
      <c r="P625" s="29">
        <v>90</v>
      </c>
      <c r="Q625" s="29">
        <v>92</v>
      </c>
      <c r="R625" s="29">
        <v>46</v>
      </c>
      <c r="S625" s="29">
        <v>87</v>
      </c>
      <c r="T625" s="27">
        <f t="shared" si="104"/>
        <v>315</v>
      </c>
      <c r="U625" s="27">
        <f t="shared" si="105"/>
        <v>78.75</v>
      </c>
      <c r="V625" s="29">
        <v>89</v>
      </c>
      <c r="W625" s="29">
        <v>77</v>
      </c>
      <c r="X625" s="29">
        <v>55</v>
      </c>
      <c r="Y625" s="29">
        <v>66</v>
      </c>
      <c r="Z625" s="27">
        <f t="shared" si="106"/>
        <v>287</v>
      </c>
      <c r="AA625" s="27">
        <f t="shared" si="107"/>
        <v>71.75</v>
      </c>
      <c r="AB625" s="29">
        <v>94</v>
      </c>
      <c r="AC625" s="29">
        <v>75</v>
      </c>
      <c r="AD625" s="29">
        <v>59</v>
      </c>
      <c r="AE625" s="29">
        <v>64</v>
      </c>
      <c r="AF625" s="27">
        <f t="shared" si="108"/>
        <v>292</v>
      </c>
      <c r="AG625" s="39">
        <f t="shared" si="109"/>
        <v>73</v>
      </c>
      <c r="AH625" s="32"/>
      <c r="AI625" s="52">
        <f t="shared" si="99"/>
        <v>69.05</v>
      </c>
      <c r="AJ625" s="28">
        <f>ROWS($C$4:C625)</f>
        <v>622</v>
      </c>
      <c r="AK625" s="28">
        <f>IF($AJ$1=Table5[[#This Row],[Column3]],AJ625,"")</f>
        <v>622</v>
      </c>
      <c r="AL625" s="28" t="str">
        <f>IFERROR(SMALL($AK$2:$AK$903,ROWS($AK$4:AK625)),"")</f>
        <v/>
      </c>
    </row>
    <row r="626" spans="1:38" s="28" customFormat="1" ht="14.25">
      <c r="A626" s="36">
        <v>11101898</v>
      </c>
      <c r="B626" s="30" t="s">
        <v>1253</v>
      </c>
      <c r="C626" s="31">
        <v>7</v>
      </c>
      <c r="D626" s="29">
        <v>94</v>
      </c>
      <c r="E626" s="29">
        <v>77</v>
      </c>
      <c r="F626" s="29">
        <v>68</v>
      </c>
      <c r="G626" s="29">
        <v>90</v>
      </c>
      <c r="H626" s="27">
        <f t="shared" si="100"/>
        <v>329</v>
      </c>
      <c r="I626" s="52">
        <f t="shared" si="101"/>
        <v>82.25</v>
      </c>
      <c r="J626" s="29">
        <v>56</v>
      </c>
      <c r="K626" s="29">
        <v>95</v>
      </c>
      <c r="L626" s="29">
        <v>40</v>
      </c>
      <c r="M626" s="29">
        <v>65</v>
      </c>
      <c r="N626" s="27">
        <f t="shared" si="102"/>
        <v>256</v>
      </c>
      <c r="O626" s="27">
        <f t="shared" si="103"/>
        <v>64</v>
      </c>
      <c r="P626" s="29">
        <v>38</v>
      </c>
      <c r="Q626" s="29">
        <v>85</v>
      </c>
      <c r="R626" s="29">
        <v>78</v>
      </c>
      <c r="S626" s="29">
        <v>73</v>
      </c>
      <c r="T626" s="27">
        <f t="shared" si="104"/>
        <v>274</v>
      </c>
      <c r="U626" s="27">
        <f t="shared" si="105"/>
        <v>68.5</v>
      </c>
      <c r="V626" s="29">
        <v>76</v>
      </c>
      <c r="W626" s="29">
        <v>62</v>
      </c>
      <c r="X626" s="29">
        <v>88</v>
      </c>
      <c r="Y626" s="29">
        <v>56</v>
      </c>
      <c r="Z626" s="27">
        <f t="shared" si="106"/>
        <v>282</v>
      </c>
      <c r="AA626" s="27">
        <f t="shared" si="107"/>
        <v>70.5</v>
      </c>
      <c r="AB626" s="29">
        <v>66</v>
      </c>
      <c r="AC626" s="29">
        <v>49</v>
      </c>
      <c r="AD626" s="29">
        <v>38</v>
      </c>
      <c r="AE626" s="29">
        <v>87</v>
      </c>
      <c r="AF626" s="27">
        <f t="shared" si="108"/>
        <v>240</v>
      </c>
      <c r="AG626" s="39">
        <f t="shared" si="109"/>
        <v>60</v>
      </c>
      <c r="AH626" s="32"/>
      <c r="AI626" s="52">
        <f t="shared" si="99"/>
        <v>69.349999999999994</v>
      </c>
      <c r="AJ626" s="28">
        <f>ROWS($C$4:C626)</f>
        <v>623</v>
      </c>
      <c r="AK626" s="28">
        <f>IF($AJ$1=Table5[[#This Row],[Column3]],AJ626,"")</f>
        <v>623</v>
      </c>
      <c r="AL626" s="28" t="str">
        <f>IFERROR(SMALL($AK$2:$AK$903,ROWS($AK$4:AK626)),"")</f>
        <v/>
      </c>
    </row>
    <row r="627" spans="1:38" s="28" customFormat="1" ht="14.25">
      <c r="A627" s="36">
        <v>11102254</v>
      </c>
      <c r="B627" s="30" t="s">
        <v>1255</v>
      </c>
      <c r="C627" s="31">
        <v>7</v>
      </c>
      <c r="D627" s="29">
        <v>68</v>
      </c>
      <c r="E627" s="29">
        <v>52</v>
      </c>
      <c r="F627" s="29">
        <v>98</v>
      </c>
      <c r="G627" s="29">
        <v>58</v>
      </c>
      <c r="H627" s="27">
        <f t="shared" si="100"/>
        <v>276</v>
      </c>
      <c r="I627" s="52">
        <f t="shared" si="101"/>
        <v>69</v>
      </c>
      <c r="J627" s="29">
        <v>57</v>
      </c>
      <c r="K627" s="29">
        <v>48</v>
      </c>
      <c r="L627" s="29">
        <v>98</v>
      </c>
      <c r="M627" s="29">
        <v>53</v>
      </c>
      <c r="N627" s="27">
        <f t="shared" si="102"/>
        <v>256</v>
      </c>
      <c r="O627" s="27">
        <f t="shared" si="103"/>
        <v>64</v>
      </c>
      <c r="P627" s="29">
        <v>79</v>
      </c>
      <c r="Q627" s="29">
        <v>77</v>
      </c>
      <c r="R627" s="29">
        <v>82</v>
      </c>
      <c r="S627" s="29">
        <v>40</v>
      </c>
      <c r="T627" s="27">
        <f t="shared" si="104"/>
        <v>278</v>
      </c>
      <c r="U627" s="27">
        <f t="shared" si="105"/>
        <v>69.5</v>
      </c>
      <c r="V627" s="29">
        <v>81</v>
      </c>
      <c r="W627" s="29">
        <v>98</v>
      </c>
      <c r="X627" s="29">
        <v>82</v>
      </c>
      <c r="Y627" s="29">
        <v>67</v>
      </c>
      <c r="Z627" s="27">
        <f t="shared" si="106"/>
        <v>328</v>
      </c>
      <c r="AA627" s="27">
        <f t="shared" si="107"/>
        <v>82</v>
      </c>
      <c r="AB627" s="29">
        <v>96</v>
      </c>
      <c r="AC627" s="29">
        <v>41</v>
      </c>
      <c r="AD627" s="29">
        <v>65</v>
      </c>
      <c r="AE627" s="29">
        <v>47</v>
      </c>
      <c r="AF627" s="27">
        <f t="shared" si="108"/>
        <v>249</v>
      </c>
      <c r="AG627" s="39">
        <f t="shared" si="109"/>
        <v>62.25</v>
      </c>
      <c r="AH627" s="32"/>
      <c r="AI627" s="52">
        <f t="shared" si="99"/>
        <v>63.4</v>
      </c>
      <c r="AJ627" s="28">
        <f>ROWS($C$4:C627)</f>
        <v>624</v>
      </c>
      <c r="AK627" s="28">
        <f>IF($AJ$1=Table5[[#This Row],[Column3]],AJ627,"")</f>
        <v>624</v>
      </c>
      <c r="AL627" s="28" t="str">
        <f>IFERROR(SMALL($AK$2:$AK$903,ROWS($AK$4:AK627)),"")</f>
        <v/>
      </c>
    </row>
    <row r="628" spans="1:38" s="28" customFormat="1" ht="14.25">
      <c r="A628" s="36">
        <v>11108181</v>
      </c>
      <c r="B628" s="30" t="s">
        <v>1257</v>
      </c>
      <c r="C628" s="31">
        <v>7</v>
      </c>
      <c r="D628" s="29">
        <v>80</v>
      </c>
      <c r="E628" s="29">
        <v>72</v>
      </c>
      <c r="F628" s="29">
        <v>47</v>
      </c>
      <c r="G628" s="29">
        <v>46</v>
      </c>
      <c r="H628" s="27">
        <f t="shared" si="100"/>
        <v>245</v>
      </c>
      <c r="I628" s="52">
        <f t="shared" si="101"/>
        <v>61.25</v>
      </c>
      <c r="J628" s="29">
        <v>63</v>
      </c>
      <c r="K628" s="29">
        <v>47</v>
      </c>
      <c r="L628" s="29">
        <v>53</v>
      </c>
      <c r="M628" s="29">
        <v>45</v>
      </c>
      <c r="N628" s="27">
        <f t="shared" si="102"/>
        <v>208</v>
      </c>
      <c r="O628" s="27">
        <f t="shared" si="103"/>
        <v>52</v>
      </c>
      <c r="P628" s="29">
        <v>69</v>
      </c>
      <c r="Q628" s="29">
        <v>85</v>
      </c>
      <c r="R628" s="29">
        <v>59</v>
      </c>
      <c r="S628" s="29">
        <v>72</v>
      </c>
      <c r="T628" s="27">
        <f t="shared" si="104"/>
        <v>285</v>
      </c>
      <c r="U628" s="27">
        <f t="shared" si="105"/>
        <v>71.25</v>
      </c>
      <c r="V628" s="29">
        <v>39</v>
      </c>
      <c r="W628" s="29">
        <v>81</v>
      </c>
      <c r="X628" s="29">
        <v>61</v>
      </c>
      <c r="Y628" s="29">
        <v>63</v>
      </c>
      <c r="Z628" s="27">
        <f t="shared" si="106"/>
        <v>244</v>
      </c>
      <c r="AA628" s="27">
        <f t="shared" si="107"/>
        <v>61</v>
      </c>
      <c r="AB628" s="29">
        <v>69</v>
      </c>
      <c r="AC628" s="29">
        <v>49</v>
      </c>
      <c r="AD628" s="29">
        <v>69</v>
      </c>
      <c r="AE628" s="29">
        <v>99</v>
      </c>
      <c r="AF628" s="27">
        <f t="shared" si="108"/>
        <v>286</v>
      </c>
      <c r="AG628" s="39">
        <f t="shared" si="109"/>
        <v>71.5</v>
      </c>
      <c r="AH628" s="32"/>
      <c r="AI628" s="52">
        <f t="shared" si="99"/>
        <v>63.95</v>
      </c>
      <c r="AJ628" s="28">
        <f>ROWS($C$4:C628)</f>
        <v>625</v>
      </c>
      <c r="AK628" s="28">
        <f>IF($AJ$1=Table5[[#This Row],[Column3]],AJ628,"")</f>
        <v>625</v>
      </c>
      <c r="AL628" s="28" t="str">
        <f>IFERROR(SMALL($AK$2:$AK$903,ROWS($AK$4:AK628)),"")</f>
        <v/>
      </c>
    </row>
    <row r="629" spans="1:38" s="28" customFormat="1" ht="14.25">
      <c r="A629" s="36">
        <v>11108144</v>
      </c>
      <c r="B629" s="30" t="s">
        <v>1259</v>
      </c>
      <c r="C629" s="31">
        <v>7</v>
      </c>
      <c r="D629" s="29">
        <v>80</v>
      </c>
      <c r="E629" s="29">
        <v>43</v>
      </c>
      <c r="F629" s="29">
        <v>82</v>
      </c>
      <c r="G629" s="29">
        <v>95</v>
      </c>
      <c r="H629" s="27">
        <f t="shared" si="100"/>
        <v>300</v>
      </c>
      <c r="I629" s="52">
        <f t="shared" si="101"/>
        <v>75</v>
      </c>
      <c r="J629" s="29">
        <v>75</v>
      </c>
      <c r="K629" s="29">
        <v>63</v>
      </c>
      <c r="L629" s="29">
        <v>76</v>
      </c>
      <c r="M629" s="29">
        <v>36</v>
      </c>
      <c r="N629" s="27">
        <f t="shared" si="102"/>
        <v>250</v>
      </c>
      <c r="O629" s="27">
        <f t="shared" si="103"/>
        <v>62.5</v>
      </c>
      <c r="P629" s="29">
        <v>55</v>
      </c>
      <c r="Q629" s="29">
        <v>52</v>
      </c>
      <c r="R629" s="29">
        <v>63</v>
      </c>
      <c r="S629" s="29">
        <v>38</v>
      </c>
      <c r="T629" s="27">
        <f t="shared" si="104"/>
        <v>208</v>
      </c>
      <c r="U629" s="27">
        <f t="shared" si="105"/>
        <v>52</v>
      </c>
      <c r="V629" s="29">
        <v>62</v>
      </c>
      <c r="W629" s="29">
        <v>84</v>
      </c>
      <c r="X629" s="29">
        <v>57</v>
      </c>
      <c r="Y629" s="29">
        <v>70</v>
      </c>
      <c r="Z629" s="27">
        <f t="shared" si="106"/>
        <v>273</v>
      </c>
      <c r="AA629" s="27">
        <f t="shared" si="107"/>
        <v>68.25</v>
      </c>
      <c r="AB629" s="29">
        <v>96</v>
      </c>
      <c r="AC629" s="29">
        <v>62</v>
      </c>
      <c r="AD629" s="29">
        <v>41</v>
      </c>
      <c r="AE629" s="29">
        <v>49</v>
      </c>
      <c r="AF629" s="27">
        <f t="shared" si="108"/>
        <v>248</v>
      </c>
      <c r="AG629" s="39">
        <f t="shared" si="109"/>
        <v>62</v>
      </c>
      <c r="AH629" s="32"/>
      <c r="AI629" s="52">
        <f t="shared" si="99"/>
        <v>69.95</v>
      </c>
      <c r="AJ629" s="28">
        <f>ROWS($C$4:C629)</f>
        <v>626</v>
      </c>
      <c r="AK629" s="28">
        <f>IF($AJ$1=Table5[[#This Row],[Column3]],AJ629,"")</f>
        <v>626</v>
      </c>
      <c r="AL629" s="28" t="str">
        <f>IFERROR(SMALL($AK$2:$AK$903,ROWS($AK$4:AK629)),"")</f>
        <v/>
      </c>
    </row>
    <row r="630" spans="1:38" s="28" customFormat="1" ht="14.25">
      <c r="A630" s="36">
        <v>11108558</v>
      </c>
      <c r="B630" s="30" t="s">
        <v>1261</v>
      </c>
      <c r="C630" s="31">
        <v>7</v>
      </c>
      <c r="D630" s="29">
        <v>92</v>
      </c>
      <c r="E630" s="29">
        <v>95</v>
      </c>
      <c r="F630" s="29">
        <v>88</v>
      </c>
      <c r="G630" s="29">
        <v>64</v>
      </c>
      <c r="H630" s="27">
        <f t="shared" si="100"/>
        <v>339</v>
      </c>
      <c r="I630" s="52">
        <f t="shared" si="101"/>
        <v>84.75</v>
      </c>
      <c r="J630" s="29">
        <v>61</v>
      </c>
      <c r="K630" s="29">
        <v>38</v>
      </c>
      <c r="L630" s="29">
        <v>68</v>
      </c>
      <c r="M630" s="29">
        <v>58</v>
      </c>
      <c r="N630" s="27">
        <f t="shared" si="102"/>
        <v>225</v>
      </c>
      <c r="O630" s="27">
        <f t="shared" si="103"/>
        <v>56.25</v>
      </c>
      <c r="P630" s="29">
        <v>47</v>
      </c>
      <c r="Q630" s="29">
        <v>42</v>
      </c>
      <c r="R630" s="29">
        <v>76</v>
      </c>
      <c r="S630" s="29">
        <v>68</v>
      </c>
      <c r="T630" s="27">
        <f t="shared" si="104"/>
        <v>233</v>
      </c>
      <c r="U630" s="27">
        <f t="shared" si="105"/>
        <v>58.25</v>
      </c>
      <c r="V630" s="29">
        <v>64</v>
      </c>
      <c r="W630" s="29">
        <v>77</v>
      </c>
      <c r="X630" s="29">
        <v>84</v>
      </c>
      <c r="Y630" s="29">
        <v>93</v>
      </c>
      <c r="Z630" s="27">
        <f t="shared" si="106"/>
        <v>318</v>
      </c>
      <c r="AA630" s="27">
        <f t="shared" si="107"/>
        <v>79.5</v>
      </c>
      <c r="AB630" s="29">
        <v>92</v>
      </c>
      <c r="AC630" s="29">
        <v>81</v>
      </c>
      <c r="AD630" s="29">
        <v>56</v>
      </c>
      <c r="AE630" s="29">
        <v>55</v>
      </c>
      <c r="AF630" s="27">
        <f t="shared" si="108"/>
        <v>284</v>
      </c>
      <c r="AG630" s="39">
        <f t="shared" si="109"/>
        <v>71</v>
      </c>
      <c r="AH630" s="32"/>
      <c r="AI630" s="52">
        <f t="shared" si="99"/>
        <v>67.45</v>
      </c>
      <c r="AJ630" s="28">
        <f>ROWS($C$4:C630)</f>
        <v>627</v>
      </c>
      <c r="AK630" s="28">
        <f>IF($AJ$1=Table5[[#This Row],[Column3]],AJ630,"")</f>
        <v>627</v>
      </c>
      <c r="AL630" s="28" t="str">
        <f>IFERROR(SMALL($AK$2:$AK$903,ROWS($AK$4:AK630)),"")</f>
        <v/>
      </c>
    </row>
    <row r="631" spans="1:38" s="28" customFormat="1" ht="14.25">
      <c r="A631" s="36">
        <v>11105855</v>
      </c>
      <c r="B631" s="30" t="s">
        <v>1263</v>
      </c>
      <c r="C631" s="31">
        <v>7</v>
      </c>
      <c r="D631" s="29">
        <v>62</v>
      </c>
      <c r="E631" s="29">
        <v>38</v>
      </c>
      <c r="F631" s="29">
        <v>65</v>
      </c>
      <c r="G631" s="29">
        <v>50</v>
      </c>
      <c r="H631" s="27">
        <f t="shared" si="100"/>
        <v>215</v>
      </c>
      <c r="I631" s="52">
        <f t="shared" si="101"/>
        <v>53.75</v>
      </c>
      <c r="J631" s="29">
        <v>83</v>
      </c>
      <c r="K631" s="29">
        <v>80</v>
      </c>
      <c r="L631" s="29">
        <v>74</v>
      </c>
      <c r="M631" s="29">
        <v>53</v>
      </c>
      <c r="N631" s="27">
        <f t="shared" si="102"/>
        <v>290</v>
      </c>
      <c r="O631" s="27">
        <f t="shared" si="103"/>
        <v>72.5</v>
      </c>
      <c r="P631" s="29">
        <v>69</v>
      </c>
      <c r="Q631" s="29">
        <v>37</v>
      </c>
      <c r="R631" s="29">
        <v>57</v>
      </c>
      <c r="S631" s="29">
        <v>76</v>
      </c>
      <c r="T631" s="27">
        <f t="shared" si="104"/>
        <v>239</v>
      </c>
      <c r="U631" s="27">
        <f t="shared" si="105"/>
        <v>59.75</v>
      </c>
      <c r="V631" s="29">
        <v>39</v>
      </c>
      <c r="W631" s="29">
        <v>57</v>
      </c>
      <c r="X631" s="29">
        <v>80</v>
      </c>
      <c r="Y631" s="29">
        <v>89</v>
      </c>
      <c r="Z631" s="27">
        <f t="shared" si="106"/>
        <v>265</v>
      </c>
      <c r="AA631" s="27">
        <f t="shared" si="107"/>
        <v>66.25</v>
      </c>
      <c r="AB631" s="29">
        <v>72</v>
      </c>
      <c r="AC631" s="29">
        <v>98</v>
      </c>
      <c r="AD631" s="29">
        <v>99</v>
      </c>
      <c r="AE631" s="29">
        <v>71</v>
      </c>
      <c r="AF631" s="27">
        <f t="shared" si="108"/>
        <v>340</v>
      </c>
      <c r="AG631" s="39">
        <f t="shared" si="109"/>
        <v>85</v>
      </c>
      <c r="AH631" s="32"/>
      <c r="AI631" s="52">
        <f t="shared" si="99"/>
        <v>67.2</v>
      </c>
      <c r="AJ631" s="28">
        <f>ROWS($C$4:C631)</f>
        <v>628</v>
      </c>
      <c r="AK631" s="28">
        <f>IF($AJ$1=Table5[[#This Row],[Column3]],AJ631,"")</f>
        <v>628</v>
      </c>
      <c r="AL631" s="28" t="str">
        <f>IFERROR(SMALL($AK$2:$AK$903,ROWS($AK$4:AK631)),"")</f>
        <v/>
      </c>
    </row>
    <row r="632" spans="1:38" s="28" customFormat="1" ht="14.25">
      <c r="A632" s="36">
        <v>11101112</v>
      </c>
      <c r="B632" s="30" t="s">
        <v>1265</v>
      </c>
      <c r="C632" s="31">
        <v>7</v>
      </c>
      <c r="D632" s="29">
        <v>45</v>
      </c>
      <c r="E632" s="29">
        <v>38</v>
      </c>
      <c r="F632" s="29">
        <v>76</v>
      </c>
      <c r="G632" s="29">
        <v>97</v>
      </c>
      <c r="H632" s="27">
        <f t="shared" si="100"/>
        <v>256</v>
      </c>
      <c r="I632" s="52">
        <f t="shared" si="101"/>
        <v>64</v>
      </c>
      <c r="J632" s="29">
        <v>60</v>
      </c>
      <c r="K632" s="29">
        <v>36</v>
      </c>
      <c r="L632" s="29">
        <v>39</v>
      </c>
      <c r="M632" s="29">
        <v>35</v>
      </c>
      <c r="N632" s="27">
        <f t="shared" si="102"/>
        <v>170</v>
      </c>
      <c r="O632" s="27">
        <f t="shared" si="103"/>
        <v>42.5</v>
      </c>
      <c r="P632" s="29">
        <v>99</v>
      </c>
      <c r="Q632" s="29">
        <v>66</v>
      </c>
      <c r="R632" s="29">
        <v>72</v>
      </c>
      <c r="S632" s="29">
        <v>99</v>
      </c>
      <c r="T632" s="27">
        <f t="shared" si="104"/>
        <v>336</v>
      </c>
      <c r="U632" s="27">
        <f t="shared" si="105"/>
        <v>84</v>
      </c>
      <c r="V632" s="29">
        <v>87</v>
      </c>
      <c r="W632" s="29">
        <v>73</v>
      </c>
      <c r="X632" s="29">
        <v>55</v>
      </c>
      <c r="Y632" s="29">
        <v>49</v>
      </c>
      <c r="Z632" s="27">
        <f t="shared" si="106"/>
        <v>264</v>
      </c>
      <c r="AA632" s="27">
        <f t="shared" si="107"/>
        <v>66</v>
      </c>
      <c r="AB632" s="29">
        <v>54</v>
      </c>
      <c r="AC632" s="29">
        <v>99</v>
      </c>
      <c r="AD632" s="29">
        <v>97</v>
      </c>
      <c r="AE632" s="29">
        <v>68</v>
      </c>
      <c r="AF632" s="27">
        <f t="shared" si="108"/>
        <v>318</v>
      </c>
      <c r="AG632" s="39">
        <f t="shared" si="109"/>
        <v>79.5</v>
      </c>
      <c r="AH632" s="32"/>
      <c r="AI632" s="52">
        <f t="shared" si="99"/>
        <v>67.400000000000006</v>
      </c>
      <c r="AJ632" s="28">
        <f>ROWS($C$4:C632)</f>
        <v>629</v>
      </c>
      <c r="AK632" s="28">
        <f>IF($AJ$1=Table5[[#This Row],[Column3]],AJ632,"")</f>
        <v>629</v>
      </c>
      <c r="AL632" s="28" t="str">
        <f>IFERROR(SMALL($AK$2:$AK$903,ROWS($AK$4:AK632)),"")</f>
        <v/>
      </c>
    </row>
    <row r="633" spans="1:38" s="28" customFormat="1" ht="14.25">
      <c r="A633" s="36">
        <v>11103965</v>
      </c>
      <c r="B633" s="30" t="s">
        <v>1267</v>
      </c>
      <c r="C633" s="31">
        <v>7</v>
      </c>
      <c r="D633" s="29">
        <v>58</v>
      </c>
      <c r="E633" s="29">
        <v>37</v>
      </c>
      <c r="F633" s="29">
        <v>75</v>
      </c>
      <c r="G633" s="29">
        <v>43</v>
      </c>
      <c r="H633" s="27">
        <f t="shared" si="100"/>
        <v>213</v>
      </c>
      <c r="I633" s="52">
        <f t="shared" si="101"/>
        <v>53.25</v>
      </c>
      <c r="J633" s="29">
        <v>94</v>
      </c>
      <c r="K633" s="29">
        <v>51</v>
      </c>
      <c r="L633" s="29">
        <v>90</v>
      </c>
      <c r="M633" s="29">
        <v>42</v>
      </c>
      <c r="N633" s="27">
        <f t="shared" si="102"/>
        <v>277</v>
      </c>
      <c r="O633" s="27">
        <f t="shared" si="103"/>
        <v>69.25</v>
      </c>
      <c r="P633" s="29">
        <v>58</v>
      </c>
      <c r="Q633" s="29">
        <v>98</v>
      </c>
      <c r="R633" s="29">
        <v>65</v>
      </c>
      <c r="S633" s="29">
        <v>84</v>
      </c>
      <c r="T633" s="27">
        <f t="shared" si="104"/>
        <v>305</v>
      </c>
      <c r="U633" s="27">
        <f t="shared" si="105"/>
        <v>76.25</v>
      </c>
      <c r="V633" s="29">
        <v>60</v>
      </c>
      <c r="W633" s="29">
        <v>48</v>
      </c>
      <c r="X633" s="29">
        <v>96</v>
      </c>
      <c r="Y633" s="29">
        <v>69</v>
      </c>
      <c r="Z633" s="27">
        <f t="shared" si="106"/>
        <v>273</v>
      </c>
      <c r="AA633" s="27">
        <f t="shared" si="107"/>
        <v>68.25</v>
      </c>
      <c r="AB633" s="29">
        <v>93</v>
      </c>
      <c r="AC633" s="29">
        <v>57</v>
      </c>
      <c r="AD633" s="29">
        <v>72</v>
      </c>
      <c r="AE633" s="29">
        <v>58</v>
      </c>
      <c r="AF633" s="27">
        <f t="shared" si="108"/>
        <v>280</v>
      </c>
      <c r="AG633" s="39">
        <f t="shared" si="109"/>
        <v>70</v>
      </c>
      <c r="AH633" s="32"/>
      <c r="AI633" s="52">
        <f t="shared" si="99"/>
        <v>71.3</v>
      </c>
      <c r="AJ633" s="28">
        <f>ROWS($C$4:C633)</f>
        <v>630</v>
      </c>
      <c r="AK633" s="28">
        <f>IF($AJ$1=Table5[[#This Row],[Column3]],AJ633,"")</f>
        <v>630</v>
      </c>
      <c r="AL633" s="28" t="str">
        <f>IFERROR(SMALL($AK$2:$AK$903,ROWS($AK$4:AK633)),"")</f>
        <v/>
      </c>
    </row>
    <row r="634" spans="1:38" s="28" customFormat="1" ht="14.25">
      <c r="A634" s="36">
        <v>11104425</v>
      </c>
      <c r="B634" s="30" t="s">
        <v>1269</v>
      </c>
      <c r="C634" s="31">
        <v>7</v>
      </c>
      <c r="D634" s="29">
        <v>86</v>
      </c>
      <c r="E634" s="29">
        <v>68</v>
      </c>
      <c r="F634" s="29">
        <v>72</v>
      </c>
      <c r="G634" s="29">
        <v>65</v>
      </c>
      <c r="H634" s="27">
        <f t="shared" si="100"/>
        <v>291</v>
      </c>
      <c r="I634" s="52">
        <f t="shared" si="101"/>
        <v>72.75</v>
      </c>
      <c r="J634" s="29">
        <v>91</v>
      </c>
      <c r="K634" s="29">
        <v>66</v>
      </c>
      <c r="L634" s="29">
        <v>71</v>
      </c>
      <c r="M634" s="29">
        <v>53</v>
      </c>
      <c r="N634" s="27">
        <f t="shared" si="102"/>
        <v>281</v>
      </c>
      <c r="O634" s="27">
        <f t="shared" si="103"/>
        <v>70.25</v>
      </c>
      <c r="P634" s="29">
        <v>36</v>
      </c>
      <c r="Q634" s="29">
        <v>76</v>
      </c>
      <c r="R634" s="29">
        <v>95</v>
      </c>
      <c r="S634" s="29">
        <v>89</v>
      </c>
      <c r="T634" s="27">
        <f t="shared" si="104"/>
        <v>296</v>
      </c>
      <c r="U634" s="27">
        <f t="shared" si="105"/>
        <v>74</v>
      </c>
      <c r="V634" s="29">
        <v>96</v>
      </c>
      <c r="W634" s="29">
        <v>47</v>
      </c>
      <c r="X634" s="29">
        <v>48</v>
      </c>
      <c r="Y634" s="29">
        <v>97</v>
      </c>
      <c r="Z634" s="27">
        <f t="shared" si="106"/>
        <v>288</v>
      </c>
      <c r="AA634" s="27">
        <f t="shared" si="107"/>
        <v>72</v>
      </c>
      <c r="AB634" s="29">
        <v>77</v>
      </c>
      <c r="AC634" s="29">
        <v>79</v>
      </c>
      <c r="AD634" s="29">
        <v>69</v>
      </c>
      <c r="AE634" s="29">
        <v>45</v>
      </c>
      <c r="AF634" s="27">
        <f t="shared" si="108"/>
        <v>270</v>
      </c>
      <c r="AG634" s="39">
        <f t="shared" si="109"/>
        <v>67.5</v>
      </c>
      <c r="AH634" s="32"/>
      <c r="AI634" s="52">
        <f t="shared" si="99"/>
        <v>61.55</v>
      </c>
      <c r="AJ634" s="28">
        <f>ROWS($C$4:C634)</f>
        <v>631</v>
      </c>
      <c r="AK634" s="28">
        <f>IF($AJ$1=Table5[[#This Row],[Column3]],AJ634,"")</f>
        <v>631</v>
      </c>
      <c r="AL634" s="28" t="str">
        <f>IFERROR(SMALL($AK$2:$AK$903,ROWS($AK$4:AK634)),"")</f>
        <v/>
      </c>
    </row>
    <row r="635" spans="1:38" s="28" customFormat="1" ht="14.25">
      <c r="A635" s="36">
        <v>11109774</v>
      </c>
      <c r="B635" s="30" t="s">
        <v>1271</v>
      </c>
      <c r="C635" s="31">
        <v>7</v>
      </c>
      <c r="D635" s="29">
        <v>93</v>
      </c>
      <c r="E635" s="29">
        <v>69</v>
      </c>
      <c r="F635" s="29">
        <v>79</v>
      </c>
      <c r="G635" s="29">
        <v>41</v>
      </c>
      <c r="H635" s="27">
        <f t="shared" si="100"/>
        <v>282</v>
      </c>
      <c r="I635" s="52">
        <f t="shared" si="101"/>
        <v>70.5</v>
      </c>
      <c r="J635" s="29">
        <v>58</v>
      </c>
      <c r="K635" s="29">
        <v>71</v>
      </c>
      <c r="L635" s="29">
        <v>36</v>
      </c>
      <c r="M635" s="29">
        <v>46</v>
      </c>
      <c r="N635" s="27">
        <f t="shared" si="102"/>
        <v>211</v>
      </c>
      <c r="O635" s="27">
        <f t="shared" si="103"/>
        <v>52.75</v>
      </c>
      <c r="P635" s="29">
        <v>37</v>
      </c>
      <c r="Q635" s="29">
        <v>92</v>
      </c>
      <c r="R635" s="29">
        <v>51</v>
      </c>
      <c r="S635" s="29">
        <v>60</v>
      </c>
      <c r="T635" s="27">
        <f t="shared" si="104"/>
        <v>240</v>
      </c>
      <c r="U635" s="27">
        <f t="shared" si="105"/>
        <v>60</v>
      </c>
      <c r="V635" s="29">
        <v>79</v>
      </c>
      <c r="W635" s="29">
        <v>65</v>
      </c>
      <c r="X635" s="29">
        <v>35</v>
      </c>
      <c r="Y635" s="29">
        <v>40</v>
      </c>
      <c r="Z635" s="27">
        <f t="shared" si="106"/>
        <v>219</v>
      </c>
      <c r="AA635" s="27">
        <f t="shared" si="107"/>
        <v>54.75</v>
      </c>
      <c r="AB635" s="29">
        <v>73</v>
      </c>
      <c r="AC635" s="29">
        <v>74</v>
      </c>
      <c r="AD635" s="29">
        <v>54</v>
      </c>
      <c r="AE635" s="29">
        <v>78</v>
      </c>
      <c r="AF635" s="27">
        <f t="shared" si="108"/>
        <v>279</v>
      </c>
      <c r="AG635" s="39">
        <f t="shared" si="109"/>
        <v>69.75</v>
      </c>
      <c r="AH635" s="32"/>
      <c r="AI635" s="52">
        <f t="shared" si="99"/>
        <v>69.099999999999994</v>
      </c>
      <c r="AJ635" s="28">
        <f>ROWS($C$4:C635)</f>
        <v>632</v>
      </c>
      <c r="AK635" s="28">
        <f>IF($AJ$1=Table5[[#This Row],[Column3]],AJ635,"")</f>
        <v>632</v>
      </c>
      <c r="AL635" s="28" t="str">
        <f>IFERROR(SMALL($AK$2:$AK$903,ROWS($AK$4:AK635)),"")</f>
        <v/>
      </c>
    </row>
    <row r="636" spans="1:38" s="28" customFormat="1" ht="14.25">
      <c r="A636" s="36">
        <v>11105084</v>
      </c>
      <c r="B636" s="30" t="s">
        <v>1273</v>
      </c>
      <c r="C636" s="31">
        <v>7</v>
      </c>
      <c r="D636" s="29">
        <v>98</v>
      </c>
      <c r="E636" s="29">
        <v>82</v>
      </c>
      <c r="F636" s="29">
        <v>44</v>
      </c>
      <c r="G636" s="29">
        <v>44</v>
      </c>
      <c r="H636" s="27">
        <f t="shared" si="100"/>
        <v>268</v>
      </c>
      <c r="I636" s="52">
        <f t="shared" si="101"/>
        <v>67</v>
      </c>
      <c r="J636" s="29">
        <v>82</v>
      </c>
      <c r="K636" s="29">
        <v>37</v>
      </c>
      <c r="L636" s="29">
        <v>40</v>
      </c>
      <c r="M636" s="29">
        <v>87</v>
      </c>
      <c r="N636" s="27">
        <f t="shared" si="102"/>
        <v>246</v>
      </c>
      <c r="O636" s="27">
        <f t="shared" si="103"/>
        <v>61.5</v>
      </c>
      <c r="P636" s="29">
        <v>85</v>
      </c>
      <c r="Q636" s="29">
        <v>82</v>
      </c>
      <c r="R636" s="29">
        <v>70</v>
      </c>
      <c r="S636" s="29">
        <v>89</v>
      </c>
      <c r="T636" s="27">
        <f t="shared" si="104"/>
        <v>326</v>
      </c>
      <c r="U636" s="27">
        <f t="shared" si="105"/>
        <v>81.5</v>
      </c>
      <c r="V636" s="29">
        <v>71</v>
      </c>
      <c r="W636" s="29">
        <v>77</v>
      </c>
      <c r="X636" s="29">
        <v>97</v>
      </c>
      <c r="Y636" s="29">
        <v>49</v>
      </c>
      <c r="Z636" s="27">
        <f t="shared" si="106"/>
        <v>294</v>
      </c>
      <c r="AA636" s="27">
        <f t="shared" si="107"/>
        <v>73.5</v>
      </c>
      <c r="AB636" s="29">
        <v>87</v>
      </c>
      <c r="AC636" s="29">
        <v>35</v>
      </c>
      <c r="AD636" s="29">
        <v>55</v>
      </c>
      <c r="AE636" s="29">
        <v>71</v>
      </c>
      <c r="AF636" s="27">
        <f t="shared" si="108"/>
        <v>248</v>
      </c>
      <c r="AG636" s="39">
        <f t="shared" si="109"/>
        <v>62</v>
      </c>
      <c r="AH636" s="32"/>
      <c r="AI636" s="52">
        <f t="shared" si="99"/>
        <v>67.7</v>
      </c>
      <c r="AJ636" s="28">
        <f>ROWS($C$4:C636)</f>
        <v>633</v>
      </c>
      <c r="AK636" s="28">
        <f>IF($AJ$1=Table5[[#This Row],[Column3]],AJ636,"")</f>
        <v>633</v>
      </c>
      <c r="AL636" s="28" t="str">
        <f>IFERROR(SMALL($AK$2:$AK$903,ROWS($AK$4:AK636)),"")</f>
        <v/>
      </c>
    </row>
    <row r="637" spans="1:38" s="28" customFormat="1" ht="14.25">
      <c r="A637" s="36">
        <v>11101603</v>
      </c>
      <c r="B637" s="30" t="s">
        <v>1275</v>
      </c>
      <c r="C637" s="31">
        <v>7</v>
      </c>
      <c r="D637" s="29">
        <v>63</v>
      </c>
      <c r="E637" s="29">
        <v>49</v>
      </c>
      <c r="F637" s="29">
        <v>39</v>
      </c>
      <c r="G637" s="29">
        <v>52</v>
      </c>
      <c r="H637" s="27">
        <f t="shared" si="100"/>
        <v>203</v>
      </c>
      <c r="I637" s="52">
        <f t="shared" si="101"/>
        <v>50.75</v>
      </c>
      <c r="J637" s="29">
        <v>55</v>
      </c>
      <c r="K637" s="29">
        <v>74</v>
      </c>
      <c r="L637" s="29">
        <v>48</v>
      </c>
      <c r="M637" s="29">
        <v>80</v>
      </c>
      <c r="N637" s="27">
        <f t="shared" si="102"/>
        <v>257</v>
      </c>
      <c r="O637" s="27">
        <f t="shared" si="103"/>
        <v>64.25</v>
      </c>
      <c r="P637" s="29">
        <v>76</v>
      </c>
      <c r="Q637" s="29">
        <v>75</v>
      </c>
      <c r="R637" s="29">
        <v>87</v>
      </c>
      <c r="S637" s="29">
        <v>70</v>
      </c>
      <c r="T637" s="27">
        <f t="shared" si="104"/>
        <v>308</v>
      </c>
      <c r="U637" s="27">
        <f t="shared" si="105"/>
        <v>77</v>
      </c>
      <c r="V637" s="29">
        <v>81</v>
      </c>
      <c r="W637" s="29">
        <v>94</v>
      </c>
      <c r="X637" s="29">
        <v>64</v>
      </c>
      <c r="Y637" s="29">
        <v>49</v>
      </c>
      <c r="Z637" s="27">
        <f t="shared" si="106"/>
        <v>288</v>
      </c>
      <c r="AA637" s="27">
        <f t="shared" si="107"/>
        <v>72</v>
      </c>
      <c r="AB637" s="29">
        <v>75</v>
      </c>
      <c r="AC637" s="29">
        <v>64</v>
      </c>
      <c r="AD637" s="29">
        <v>81</v>
      </c>
      <c r="AE637" s="29">
        <v>78</v>
      </c>
      <c r="AF637" s="27">
        <f t="shared" si="108"/>
        <v>298</v>
      </c>
      <c r="AG637" s="39">
        <f t="shared" si="109"/>
        <v>74.5</v>
      </c>
      <c r="AH637" s="32"/>
      <c r="AI637" s="52">
        <f t="shared" si="99"/>
        <v>62</v>
      </c>
      <c r="AJ637" s="28">
        <f>ROWS($C$4:C637)</f>
        <v>634</v>
      </c>
      <c r="AK637" s="28">
        <f>IF($AJ$1=Table5[[#This Row],[Column3]],AJ637,"")</f>
        <v>634</v>
      </c>
      <c r="AL637" s="28" t="str">
        <f>IFERROR(SMALL($AK$2:$AK$903,ROWS($AK$4:AK637)),"")</f>
        <v/>
      </c>
    </row>
    <row r="638" spans="1:38" s="28" customFormat="1" ht="14.25">
      <c r="A638" s="36">
        <v>11101753</v>
      </c>
      <c r="B638" s="30" t="s">
        <v>1277</v>
      </c>
      <c r="C638" s="31">
        <v>7</v>
      </c>
      <c r="D638" s="29">
        <v>44</v>
      </c>
      <c r="E638" s="29">
        <v>44</v>
      </c>
      <c r="F638" s="29">
        <v>70</v>
      </c>
      <c r="G638" s="29">
        <v>42</v>
      </c>
      <c r="H638" s="27">
        <f t="shared" si="100"/>
        <v>200</v>
      </c>
      <c r="I638" s="52">
        <f t="shared" si="101"/>
        <v>50</v>
      </c>
      <c r="J638" s="29">
        <v>76</v>
      </c>
      <c r="K638" s="29">
        <v>98</v>
      </c>
      <c r="L638" s="29">
        <v>65</v>
      </c>
      <c r="M638" s="29">
        <v>49</v>
      </c>
      <c r="N638" s="27">
        <f t="shared" si="102"/>
        <v>288</v>
      </c>
      <c r="O638" s="27">
        <f t="shared" si="103"/>
        <v>72</v>
      </c>
      <c r="P638" s="29">
        <v>81</v>
      </c>
      <c r="Q638" s="29">
        <v>96</v>
      </c>
      <c r="R638" s="29">
        <v>54</v>
      </c>
      <c r="S638" s="29">
        <v>90</v>
      </c>
      <c r="T638" s="27">
        <f t="shared" si="104"/>
        <v>321</v>
      </c>
      <c r="U638" s="27">
        <f t="shared" si="105"/>
        <v>80.25</v>
      </c>
      <c r="V638" s="29">
        <v>67</v>
      </c>
      <c r="W638" s="29">
        <v>48</v>
      </c>
      <c r="X638" s="29">
        <v>48</v>
      </c>
      <c r="Y638" s="29">
        <v>85</v>
      </c>
      <c r="Z638" s="27">
        <f t="shared" si="106"/>
        <v>248</v>
      </c>
      <c r="AA638" s="27">
        <f t="shared" si="107"/>
        <v>62</v>
      </c>
      <c r="AB638" s="29">
        <v>39</v>
      </c>
      <c r="AC638" s="29">
        <v>37</v>
      </c>
      <c r="AD638" s="29">
        <v>40</v>
      </c>
      <c r="AE638" s="29">
        <v>67</v>
      </c>
      <c r="AF638" s="27">
        <f t="shared" si="108"/>
        <v>183</v>
      </c>
      <c r="AG638" s="39">
        <f t="shared" si="109"/>
        <v>45.75</v>
      </c>
      <c r="AH638" s="32"/>
      <c r="AI638" s="52">
        <f t="shared" si="99"/>
        <v>66.599999999999994</v>
      </c>
      <c r="AJ638" s="28">
        <f>ROWS($C$4:C638)</f>
        <v>635</v>
      </c>
      <c r="AK638" s="28">
        <f>IF($AJ$1=Table5[[#This Row],[Column3]],AJ638,"")</f>
        <v>635</v>
      </c>
      <c r="AL638" s="28" t="str">
        <f>IFERROR(SMALL($AK$2:$AK$903,ROWS($AK$4:AK638)),"")</f>
        <v/>
      </c>
    </row>
    <row r="639" spans="1:38" s="28" customFormat="1" ht="14.25">
      <c r="A639" s="36">
        <v>11107883</v>
      </c>
      <c r="B639" s="30" t="s">
        <v>1279</v>
      </c>
      <c r="C639" s="31">
        <v>7</v>
      </c>
      <c r="D639" s="29">
        <v>42</v>
      </c>
      <c r="E639" s="29">
        <v>47</v>
      </c>
      <c r="F639" s="29">
        <v>36</v>
      </c>
      <c r="G639" s="29">
        <v>57</v>
      </c>
      <c r="H639" s="27">
        <f t="shared" si="100"/>
        <v>182</v>
      </c>
      <c r="I639" s="52">
        <f t="shared" si="101"/>
        <v>45.5</v>
      </c>
      <c r="J639" s="29">
        <v>77</v>
      </c>
      <c r="K639" s="29">
        <v>49</v>
      </c>
      <c r="L639" s="29">
        <v>51</v>
      </c>
      <c r="M639" s="29">
        <v>76</v>
      </c>
      <c r="N639" s="27">
        <f t="shared" si="102"/>
        <v>253</v>
      </c>
      <c r="O639" s="27">
        <f t="shared" si="103"/>
        <v>63.25</v>
      </c>
      <c r="P639" s="29">
        <v>84</v>
      </c>
      <c r="Q639" s="29">
        <v>77</v>
      </c>
      <c r="R639" s="29">
        <v>94</v>
      </c>
      <c r="S639" s="29">
        <v>78</v>
      </c>
      <c r="T639" s="27">
        <f t="shared" si="104"/>
        <v>333</v>
      </c>
      <c r="U639" s="27">
        <f t="shared" si="105"/>
        <v>83.25</v>
      </c>
      <c r="V639" s="29">
        <v>59</v>
      </c>
      <c r="W639" s="29">
        <v>95</v>
      </c>
      <c r="X639" s="29">
        <v>38</v>
      </c>
      <c r="Y639" s="29">
        <v>69</v>
      </c>
      <c r="Z639" s="27">
        <f t="shared" si="106"/>
        <v>261</v>
      </c>
      <c r="AA639" s="27">
        <f t="shared" si="107"/>
        <v>65.25</v>
      </c>
      <c r="AB639" s="29">
        <v>59</v>
      </c>
      <c r="AC639" s="29">
        <v>91</v>
      </c>
      <c r="AD639" s="29">
        <v>69</v>
      </c>
      <c r="AE639" s="29">
        <v>84</v>
      </c>
      <c r="AF639" s="27">
        <f t="shared" si="108"/>
        <v>303</v>
      </c>
      <c r="AG639" s="39">
        <f t="shared" si="109"/>
        <v>75.75</v>
      </c>
      <c r="AH639" s="32"/>
      <c r="AI639" s="52">
        <f t="shared" si="99"/>
        <v>73.3</v>
      </c>
      <c r="AJ639" s="28">
        <f>ROWS($C$4:C639)</f>
        <v>636</v>
      </c>
      <c r="AK639" s="28">
        <f>IF($AJ$1=Table5[[#This Row],[Column3]],AJ639,"")</f>
        <v>636</v>
      </c>
      <c r="AL639" s="28" t="str">
        <f>IFERROR(SMALL($AK$2:$AK$903,ROWS($AK$4:AK639)),"")</f>
        <v/>
      </c>
    </row>
    <row r="640" spans="1:38" s="28" customFormat="1" ht="14.25">
      <c r="A640" s="36">
        <v>11108937</v>
      </c>
      <c r="B640" s="30" t="s">
        <v>1281</v>
      </c>
      <c r="C640" s="31">
        <v>7</v>
      </c>
      <c r="D640" s="29">
        <v>75</v>
      </c>
      <c r="E640" s="29">
        <v>55</v>
      </c>
      <c r="F640" s="29">
        <v>97</v>
      </c>
      <c r="G640" s="29">
        <v>61</v>
      </c>
      <c r="H640" s="27">
        <f t="shared" si="100"/>
        <v>288</v>
      </c>
      <c r="I640" s="52">
        <f t="shared" si="101"/>
        <v>72</v>
      </c>
      <c r="J640" s="29">
        <v>69</v>
      </c>
      <c r="K640" s="29">
        <v>87</v>
      </c>
      <c r="L640" s="29">
        <v>89</v>
      </c>
      <c r="M640" s="29">
        <v>83</v>
      </c>
      <c r="N640" s="27">
        <f t="shared" si="102"/>
        <v>328</v>
      </c>
      <c r="O640" s="27">
        <f t="shared" si="103"/>
        <v>82</v>
      </c>
      <c r="P640" s="29">
        <v>91</v>
      </c>
      <c r="Q640" s="29">
        <v>55</v>
      </c>
      <c r="R640" s="29">
        <v>59</v>
      </c>
      <c r="S640" s="29">
        <v>76</v>
      </c>
      <c r="T640" s="27">
        <f t="shared" si="104"/>
        <v>281</v>
      </c>
      <c r="U640" s="27">
        <f t="shared" si="105"/>
        <v>70.25</v>
      </c>
      <c r="V640" s="29">
        <v>73</v>
      </c>
      <c r="W640" s="29">
        <v>99</v>
      </c>
      <c r="X640" s="29">
        <v>67</v>
      </c>
      <c r="Y640" s="29">
        <v>39</v>
      </c>
      <c r="Z640" s="27">
        <f t="shared" si="106"/>
        <v>278</v>
      </c>
      <c r="AA640" s="27">
        <f t="shared" si="107"/>
        <v>69.5</v>
      </c>
      <c r="AB640" s="29">
        <v>55</v>
      </c>
      <c r="AC640" s="29">
        <v>80</v>
      </c>
      <c r="AD640" s="29">
        <v>70</v>
      </c>
      <c r="AE640" s="29">
        <v>86</v>
      </c>
      <c r="AF640" s="27">
        <f t="shared" si="108"/>
        <v>291</v>
      </c>
      <c r="AG640" s="39">
        <f t="shared" si="109"/>
        <v>72.75</v>
      </c>
      <c r="AH640" s="32"/>
      <c r="AI640" s="52">
        <f t="shared" si="99"/>
        <v>72.8</v>
      </c>
      <c r="AJ640" s="28">
        <f>ROWS($C$4:C640)</f>
        <v>637</v>
      </c>
      <c r="AK640" s="28">
        <f>IF($AJ$1=Table5[[#This Row],[Column3]],AJ640,"")</f>
        <v>637</v>
      </c>
      <c r="AL640" s="28" t="str">
        <f>IFERROR(SMALL($AK$2:$AK$903,ROWS($AK$4:AK640)),"")</f>
        <v/>
      </c>
    </row>
    <row r="641" spans="1:38" s="28" customFormat="1" ht="14.25">
      <c r="A641" s="36">
        <v>11109416</v>
      </c>
      <c r="B641" s="30" t="s">
        <v>1283</v>
      </c>
      <c r="C641" s="31">
        <v>7</v>
      </c>
      <c r="D641" s="29">
        <v>62</v>
      </c>
      <c r="E641" s="29">
        <v>96</v>
      </c>
      <c r="F641" s="29">
        <v>86</v>
      </c>
      <c r="G641" s="29">
        <v>78</v>
      </c>
      <c r="H641" s="27">
        <f t="shared" si="100"/>
        <v>322</v>
      </c>
      <c r="I641" s="52">
        <f t="shared" si="101"/>
        <v>80.5</v>
      </c>
      <c r="J641" s="29">
        <v>40</v>
      </c>
      <c r="K641" s="29">
        <v>62</v>
      </c>
      <c r="L641" s="29">
        <v>67</v>
      </c>
      <c r="M641" s="29">
        <v>74</v>
      </c>
      <c r="N641" s="27">
        <f t="shared" si="102"/>
        <v>243</v>
      </c>
      <c r="O641" s="27">
        <f t="shared" si="103"/>
        <v>60.75</v>
      </c>
      <c r="P641" s="29">
        <v>82</v>
      </c>
      <c r="Q641" s="29">
        <v>55</v>
      </c>
      <c r="R641" s="29">
        <v>99</v>
      </c>
      <c r="S641" s="29">
        <v>80</v>
      </c>
      <c r="T641" s="27">
        <f t="shared" si="104"/>
        <v>316</v>
      </c>
      <c r="U641" s="27">
        <f t="shared" si="105"/>
        <v>79</v>
      </c>
      <c r="V641" s="29">
        <v>80</v>
      </c>
      <c r="W641" s="29">
        <v>46</v>
      </c>
      <c r="X641" s="29">
        <v>85</v>
      </c>
      <c r="Y641" s="29">
        <v>41</v>
      </c>
      <c r="Z641" s="27">
        <f t="shared" si="106"/>
        <v>252</v>
      </c>
      <c r="AA641" s="27">
        <f t="shared" si="107"/>
        <v>63</v>
      </c>
      <c r="AB641" s="29">
        <v>81</v>
      </c>
      <c r="AC641" s="29">
        <v>94</v>
      </c>
      <c r="AD641" s="29">
        <v>64</v>
      </c>
      <c r="AE641" s="29">
        <v>84</v>
      </c>
      <c r="AF641" s="27">
        <f t="shared" si="108"/>
        <v>323</v>
      </c>
      <c r="AG641" s="39">
        <f t="shared" si="109"/>
        <v>80.75</v>
      </c>
      <c r="AH641" s="32"/>
      <c r="AI641" s="52">
        <f t="shared" si="99"/>
        <v>68.95</v>
      </c>
      <c r="AJ641" s="28">
        <f>ROWS($C$4:C641)</f>
        <v>638</v>
      </c>
      <c r="AK641" s="28">
        <f>IF($AJ$1=Table5[[#This Row],[Column3]],AJ641,"")</f>
        <v>638</v>
      </c>
      <c r="AL641" s="28" t="str">
        <f>IFERROR(SMALL($AK$2:$AK$903,ROWS($AK$4:AK641)),"")</f>
        <v/>
      </c>
    </row>
    <row r="642" spans="1:38" s="28" customFormat="1" ht="14.25">
      <c r="A642" s="36">
        <v>11102542</v>
      </c>
      <c r="B642" s="30" t="s">
        <v>1285</v>
      </c>
      <c r="C642" s="31">
        <v>8</v>
      </c>
      <c r="D642" s="29">
        <v>78</v>
      </c>
      <c r="E642" s="29">
        <v>78</v>
      </c>
      <c r="F642" s="29">
        <v>36</v>
      </c>
      <c r="G642" s="29">
        <v>98</v>
      </c>
      <c r="H642" s="27">
        <f t="shared" si="100"/>
        <v>290</v>
      </c>
      <c r="I642" s="52">
        <f t="shared" si="101"/>
        <v>72.5</v>
      </c>
      <c r="J642" s="29">
        <v>67</v>
      </c>
      <c r="K642" s="29">
        <v>99</v>
      </c>
      <c r="L642" s="29">
        <v>40</v>
      </c>
      <c r="M642" s="29">
        <v>40</v>
      </c>
      <c r="N642" s="27">
        <f t="shared" si="102"/>
        <v>246</v>
      </c>
      <c r="O642" s="27">
        <f t="shared" si="103"/>
        <v>61.5</v>
      </c>
      <c r="P642" s="29">
        <v>99</v>
      </c>
      <c r="Q642" s="29">
        <v>61</v>
      </c>
      <c r="R642" s="29">
        <v>92</v>
      </c>
      <c r="S642" s="29">
        <v>64</v>
      </c>
      <c r="T642" s="27">
        <f t="shared" si="104"/>
        <v>316</v>
      </c>
      <c r="U642" s="27">
        <f t="shared" si="105"/>
        <v>79</v>
      </c>
      <c r="V642" s="29">
        <v>64</v>
      </c>
      <c r="W642" s="29">
        <v>81</v>
      </c>
      <c r="X642" s="29">
        <v>63</v>
      </c>
      <c r="Y642" s="29">
        <v>75</v>
      </c>
      <c r="Z642" s="27">
        <f t="shared" si="106"/>
        <v>283</v>
      </c>
      <c r="AA642" s="27">
        <f t="shared" si="107"/>
        <v>70.75</v>
      </c>
      <c r="AB642" s="29">
        <v>43</v>
      </c>
      <c r="AC642" s="29">
        <v>75</v>
      </c>
      <c r="AD642" s="29">
        <v>46</v>
      </c>
      <c r="AE642" s="29">
        <v>80</v>
      </c>
      <c r="AF642" s="27">
        <f t="shared" si="108"/>
        <v>244</v>
      </c>
      <c r="AG642" s="39">
        <f t="shared" si="109"/>
        <v>61</v>
      </c>
      <c r="AH642" s="32"/>
      <c r="AI642" s="52">
        <f t="shared" si="99"/>
        <v>62.5</v>
      </c>
      <c r="AJ642" s="28">
        <f>ROWS($C$4:C642)</f>
        <v>639</v>
      </c>
      <c r="AK642" s="28" t="str">
        <f>IF($AJ$1=Table5[[#This Row],[Column3]],AJ642,"")</f>
        <v/>
      </c>
      <c r="AL642" s="28" t="str">
        <f>IFERROR(SMALL($AK$2:$AK$903,ROWS($AK$4:AK642)),"")</f>
        <v/>
      </c>
    </row>
    <row r="643" spans="1:38" s="28" customFormat="1" ht="14.25">
      <c r="A643" s="36">
        <v>11100612</v>
      </c>
      <c r="B643" s="30" t="s">
        <v>1287</v>
      </c>
      <c r="C643" s="31">
        <v>8</v>
      </c>
      <c r="D643" s="29">
        <v>53</v>
      </c>
      <c r="E643" s="29">
        <v>52</v>
      </c>
      <c r="F643" s="29">
        <v>67</v>
      </c>
      <c r="G643" s="29">
        <v>57</v>
      </c>
      <c r="H643" s="27">
        <f t="shared" si="100"/>
        <v>229</v>
      </c>
      <c r="I643" s="52">
        <f t="shared" si="101"/>
        <v>57.25</v>
      </c>
      <c r="J643" s="29">
        <v>83</v>
      </c>
      <c r="K643" s="29">
        <v>87</v>
      </c>
      <c r="L643" s="29">
        <v>79</v>
      </c>
      <c r="M643" s="29">
        <v>40</v>
      </c>
      <c r="N643" s="27">
        <f t="shared" si="102"/>
        <v>289</v>
      </c>
      <c r="O643" s="27">
        <f t="shared" si="103"/>
        <v>72.25</v>
      </c>
      <c r="P643" s="29">
        <v>43</v>
      </c>
      <c r="Q643" s="29">
        <v>50</v>
      </c>
      <c r="R643" s="29">
        <v>78</v>
      </c>
      <c r="S643" s="29">
        <v>98</v>
      </c>
      <c r="T643" s="27">
        <f t="shared" si="104"/>
        <v>269</v>
      </c>
      <c r="U643" s="27">
        <f t="shared" si="105"/>
        <v>67.25</v>
      </c>
      <c r="V643" s="29">
        <v>46</v>
      </c>
      <c r="W643" s="29">
        <v>43</v>
      </c>
      <c r="X643" s="29">
        <v>52</v>
      </c>
      <c r="Y643" s="29">
        <v>66</v>
      </c>
      <c r="Z643" s="27">
        <f t="shared" si="106"/>
        <v>207</v>
      </c>
      <c r="AA643" s="27">
        <f t="shared" si="107"/>
        <v>51.75</v>
      </c>
      <c r="AB643" s="29">
        <v>94</v>
      </c>
      <c r="AC643" s="29">
        <v>44</v>
      </c>
      <c r="AD643" s="29">
        <v>63</v>
      </c>
      <c r="AE643" s="29">
        <v>55</v>
      </c>
      <c r="AF643" s="27">
        <f t="shared" si="108"/>
        <v>256</v>
      </c>
      <c r="AG643" s="39">
        <f t="shared" si="109"/>
        <v>64</v>
      </c>
      <c r="AH643" s="32"/>
      <c r="AI643" s="52">
        <f t="shared" ref="AI643:AI706" si="110">AVERAGE(I644,O644,U644,AA644,AG644)</f>
        <v>74.599999999999994</v>
      </c>
      <c r="AJ643" s="28">
        <f>ROWS($C$4:C643)</f>
        <v>640</v>
      </c>
      <c r="AK643" s="28" t="str">
        <f>IF($AJ$1=Table5[[#This Row],[Column3]],AJ643,"")</f>
        <v/>
      </c>
      <c r="AL643" s="28" t="str">
        <f>IFERROR(SMALL($AK$2:$AK$903,ROWS($AK$4:AK643)),"")</f>
        <v/>
      </c>
    </row>
    <row r="644" spans="1:38" s="28" customFormat="1" ht="14.25">
      <c r="A644" s="36">
        <v>11106846</v>
      </c>
      <c r="B644" s="30" t="s">
        <v>1289</v>
      </c>
      <c r="C644" s="31">
        <v>8</v>
      </c>
      <c r="D644" s="29">
        <v>88</v>
      </c>
      <c r="E644" s="29">
        <v>87</v>
      </c>
      <c r="F644" s="29">
        <v>44</v>
      </c>
      <c r="G644" s="29">
        <v>87</v>
      </c>
      <c r="H644" s="27">
        <f t="shared" si="100"/>
        <v>306</v>
      </c>
      <c r="I644" s="52">
        <f t="shared" si="101"/>
        <v>76.5</v>
      </c>
      <c r="J644" s="29">
        <v>93</v>
      </c>
      <c r="K644" s="29">
        <v>98</v>
      </c>
      <c r="L644" s="29">
        <v>96</v>
      </c>
      <c r="M644" s="29">
        <v>93</v>
      </c>
      <c r="N644" s="27">
        <f t="shared" si="102"/>
        <v>380</v>
      </c>
      <c r="O644" s="27">
        <f t="shared" si="103"/>
        <v>95</v>
      </c>
      <c r="P644" s="29">
        <v>39</v>
      </c>
      <c r="Q644" s="29">
        <v>67</v>
      </c>
      <c r="R644" s="29">
        <v>80</v>
      </c>
      <c r="S644" s="29">
        <v>82</v>
      </c>
      <c r="T644" s="27">
        <f t="shared" si="104"/>
        <v>268</v>
      </c>
      <c r="U644" s="27">
        <f t="shared" si="105"/>
        <v>67</v>
      </c>
      <c r="V644" s="29">
        <v>83</v>
      </c>
      <c r="W644" s="29">
        <v>99</v>
      </c>
      <c r="X644" s="29">
        <v>47</v>
      </c>
      <c r="Y644" s="29">
        <v>67</v>
      </c>
      <c r="Z644" s="27">
        <f t="shared" si="106"/>
        <v>296</v>
      </c>
      <c r="AA644" s="27">
        <f t="shared" si="107"/>
        <v>74</v>
      </c>
      <c r="AB644" s="29">
        <v>88</v>
      </c>
      <c r="AC644" s="29">
        <v>50</v>
      </c>
      <c r="AD644" s="29">
        <v>56</v>
      </c>
      <c r="AE644" s="29">
        <v>48</v>
      </c>
      <c r="AF644" s="27">
        <f t="shared" si="108"/>
        <v>242</v>
      </c>
      <c r="AG644" s="39">
        <f t="shared" si="109"/>
        <v>60.5</v>
      </c>
      <c r="AH644" s="32"/>
      <c r="AI644" s="52">
        <f t="shared" si="110"/>
        <v>61.4</v>
      </c>
      <c r="AJ644" s="28">
        <f>ROWS($C$4:C644)</f>
        <v>641</v>
      </c>
      <c r="AK644" s="28" t="str">
        <f>IF($AJ$1=Table5[[#This Row],[Column3]],AJ644,"")</f>
        <v/>
      </c>
      <c r="AL644" s="28" t="str">
        <f>IFERROR(SMALL($AK$2:$AK$903,ROWS($AK$4:AK644)),"")</f>
        <v/>
      </c>
    </row>
    <row r="645" spans="1:38" s="28" customFormat="1" ht="14.25">
      <c r="A645" s="36">
        <v>11103133</v>
      </c>
      <c r="B645" s="30" t="s">
        <v>1291</v>
      </c>
      <c r="C645" s="31">
        <v>8</v>
      </c>
      <c r="D645" s="29">
        <v>63</v>
      </c>
      <c r="E645" s="29">
        <v>73</v>
      </c>
      <c r="F645" s="29">
        <v>70</v>
      </c>
      <c r="G645" s="29">
        <v>67</v>
      </c>
      <c r="H645" s="27">
        <f t="shared" ref="H645:H708" si="111">SUM(D645:G645)</f>
        <v>273</v>
      </c>
      <c r="I645" s="52">
        <f t="shared" ref="I645:I708" si="112">AVERAGE(D645:G645)</f>
        <v>68.25</v>
      </c>
      <c r="J645" s="29">
        <v>38</v>
      </c>
      <c r="K645" s="29">
        <v>81</v>
      </c>
      <c r="L645" s="29">
        <v>47</v>
      </c>
      <c r="M645" s="29">
        <v>43</v>
      </c>
      <c r="N645" s="27">
        <f t="shared" ref="N645:N708" si="113">SUM(J645:M645)</f>
        <v>209</v>
      </c>
      <c r="O645" s="27">
        <f t="shared" ref="O645:O708" si="114">AVERAGE(J645:M645)</f>
        <v>52.25</v>
      </c>
      <c r="P645" s="29">
        <v>99</v>
      </c>
      <c r="Q645" s="29">
        <v>67</v>
      </c>
      <c r="R645" s="29">
        <v>72</v>
      </c>
      <c r="S645" s="29">
        <v>88</v>
      </c>
      <c r="T645" s="27">
        <f t="shared" ref="T645:T708" si="115">SUM(P645:S645)</f>
        <v>326</v>
      </c>
      <c r="U645" s="27">
        <f t="shared" ref="U645:U708" si="116">AVERAGE(P645:S645)</f>
        <v>81.5</v>
      </c>
      <c r="V645" s="29">
        <v>50</v>
      </c>
      <c r="W645" s="29">
        <v>53</v>
      </c>
      <c r="X645" s="29">
        <v>75</v>
      </c>
      <c r="Y645" s="29">
        <v>40</v>
      </c>
      <c r="Z645" s="27">
        <f t="shared" ref="Z645:Z708" si="117">SUM(V645:Y645)</f>
        <v>218</v>
      </c>
      <c r="AA645" s="27">
        <f t="shared" ref="AA645:AA708" si="118">AVERAGE(V645:Y645)</f>
        <v>54.5</v>
      </c>
      <c r="AB645" s="29">
        <v>50</v>
      </c>
      <c r="AC645" s="29">
        <v>47</v>
      </c>
      <c r="AD645" s="29">
        <v>64</v>
      </c>
      <c r="AE645" s="29">
        <v>41</v>
      </c>
      <c r="AF645" s="27">
        <f t="shared" ref="AF645:AF708" si="119">SUM(AB645:AE645)</f>
        <v>202</v>
      </c>
      <c r="AG645" s="39">
        <f t="shared" ref="AG645:AG708" si="120">AVERAGE(AB645:AE645)</f>
        <v>50.5</v>
      </c>
      <c r="AH645" s="32"/>
      <c r="AI645" s="52">
        <f t="shared" si="110"/>
        <v>69.75</v>
      </c>
      <c r="AJ645" s="28">
        <f>ROWS($C$4:C645)</f>
        <v>642</v>
      </c>
      <c r="AK645" s="28" t="str">
        <f>IF($AJ$1=Table5[[#This Row],[Column3]],AJ645,"")</f>
        <v/>
      </c>
      <c r="AL645" s="28" t="str">
        <f>IFERROR(SMALL($AK$2:$AK$903,ROWS($AK$4:AK645)),"")</f>
        <v/>
      </c>
    </row>
    <row r="646" spans="1:38" s="28" customFormat="1" ht="28.5">
      <c r="A646" s="36">
        <v>11109268</v>
      </c>
      <c r="B646" s="30" t="s">
        <v>1293</v>
      </c>
      <c r="C646" s="31">
        <v>8</v>
      </c>
      <c r="D646" s="29">
        <v>85</v>
      </c>
      <c r="E646" s="29">
        <v>46</v>
      </c>
      <c r="F646" s="29">
        <v>98</v>
      </c>
      <c r="G646" s="29">
        <v>63</v>
      </c>
      <c r="H646" s="27">
        <f t="shared" si="111"/>
        <v>292</v>
      </c>
      <c r="I646" s="52">
        <f t="shared" si="112"/>
        <v>73</v>
      </c>
      <c r="J646" s="29">
        <v>85</v>
      </c>
      <c r="K646" s="29">
        <v>75</v>
      </c>
      <c r="L646" s="29">
        <v>82</v>
      </c>
      <c r="M646" s="29">
        <v>99</v>
      </c>
      <c r="N646" s="27">
        <f t="shared" si="113"/>
        <v>341</v>
      </c>
      <c r="O646" s="27">
        <f t="shared" si="114"/>
        <v>85.25</v>
      </c>
      <c r="P646" s="29">
        <v>98</v>
      </c>
      <c r="Q646" s="29">
        <v>68</v>
      </c>
      <c r="R646" s="29">
        <v>45</v>
      </c>
      <c r="S646" s="29">
        <v>99</v>
      </c>
      <c r="T646" s="27">
        <f t="shared" si="115"/>
        <v>310</v>
      </c>
      <c r="U646" s="27">
        <f t="shared" si="116"/>
        <v>77.5</v>
      </c>
      <c r="V646" s="29">
        <v>98</v>
      </c>
      <c r="W646" s="29">
        <v>45</v>
      </c>
      <c r="X646" s="29">
        <v>45</v>
      </c>
      <c r="Y646" s="29">
        <v>46</v>
      </c>
      <c r="Z646" s="27">
        <f t="shared" si="117"/>
        <v>234</v>
      </c>
      <c r="AA646" s="27">
        <f t="shared" si="118"/>
        <v>58.5</v>
      </c>
      <c r="AB646" s="29">
        <v>47</v>
      </c>
      <c r="AC646" s="29">
        <v>40</v>
      </c>
      <c r="AD646" s="29">
        <v>87</v>
      </c>
      <c r="AE646" s="29">
        <v>44</v>
      </c>
      <c r="AF646" s="27">
        <f t="shared" si="119"/>
        <v>218</v>
      </c>
      <c r="AG646" s="39">
        <f t="shared" si="120"/>
        <v>54.5</v>
      </c>
      <c r="AH646" s="32"/>
      <c r="AI646" s="52">
        <f t="shared" si="110"/>
        <v>64.3</v>
      </c>
      <c r="AJ646" s="28">
        <f>ROWS($C$4:C646)</f>
        <v>643</v>
      </c>
      <c r="AK646" s="28" t="str">
        <f>IF($AJ$1=Table5[[#This Row],[Column3]],AJ646,"")</f>
        <v/>
      </c>
      <c r="AL646" s="28" t="str">
        <f>IFERROR(SMALL($AK$2:$AK$903,ROWS($AK$4:AK646)),"")</f>
        <v/>
      </c>
    </row>
    <row r="647" spans="1:38" s="28" customFormat="1" ht="14.25">
      <c r="A647" s="36">
        <v>11107397</v>
      </c>
      <c r="B647" s="30" t="s">
        <v>1295</v>
      </c>
      <c r="C647" s="31">
        <v>8</v>
      </c>
      <c r="D647" s="29">
        <v>47</v>
      </c>
      <c r="E647" s="29">
        <v>40</v>
      </c>
      <c r="F647" s="29">
        <v>47</v>
      </c>
      <c r="G647" s="29">
        <v>77</v>
      </c>
      <c r="H647" s="27">
        <f t="shared" si="111"/>
        <v>211</v>
      </c>
      <c r="I647" s="52">
        <f t="shared" si="112"/>
        <v>52.75</v>
      </c>
      <c r="J647" s="29">
        <v>70</v>
      </c>
      <c r="K647" s="29">
        <v>54</v>
      </c>
      <c r="L647" s="29">
        <v>36</v>
      </c>
      <c r="M647" s="29">
        <v>39</v>
      </c>
      <c r="N647" s="27">
        <f t="shared" si="113"/>
        <v>199</v>
      </c>
      <c r="O647" s="27">
        <f t="shared" si="114"/>
        <v>49.75</v>
      </c>
      <c r="P647" s="29">
        <v>96</v>
      </c>
      <c r="Q647" s="29">
        <v>93</v>
      </c>
      <c r="R647" s="29">
        <v>42</v>
      </c>
      <c r="S647" s="29">
        <v>97</v>
      </c>
      <c r="T647" s="27">
        <f t="shared" si="115"/>
        <v>328</v>
      </c>
      <c r="U647" s="27">
        <f t="shared" si="116"/>
        <v>82</v>
      </c>
      <c r="V647" s="29">
        <v>76</v>
      </c>
      <c r="W647" s="29">
        <v>65</v>
      </c>
      <c r="X647" s="29">
        <v>95</v>
      </c>
      <c r="Y647" s="29">
        <v>75</v>
      </c>
      <c r="Z647" s="27">
        <f t="shared" si="117"/>
        <v>311</v>
      </c>
      <c r="AA647" s="27">
        <f t="shared" si="118"/>
        <v>77.75</v>
      </c>
      <c r="AB647" s="29">
        <v>62</v>
      </c>
      <c r="AC647" s="29">
        <v>79</v>
      </c>
      <c r="AD647" s="29">
        <v>59</v>
      </c>
      <c r="AE647" s="29">
        <v>37</v>
      </c>
      <c r="AF647" s="27">
        <f t="shared" si="119"/>
        <v>237</v>
      </c>
      <c r="AG647" s="39">
        <f t="shared" si="120"/>
        <v>59.25</v>
      </c>
      <c r="AH647" s="32"/>
      <c r="AI647" s="52">
        <f t="shared" si="110"/>
        <v>65.25</v>
      </c>
      <c r="AJ647" s="28">
        <f>ROWS($C$4:C647)</f>
        <v>644</v>
      </c>
      <c r="AK647" s="28" t="str">
        <f>IF($AJ$1=Table5[[#This Row],[Column3]],AJ647,"")</f>
        <v/>
      </c>
      <c r="AL647" s="28" t="str">
        <f>IFERROR(SMALL($AK$2:$AK$903,ROWS($AK$4:AK647)),"")</f>
        <v/>
      </c>
    </row>
    <row r="648" spans="1:38" s="28" customFormat="1" ht="14.25">
      <c r="A648" s="36">
        <v>11105951</v>
      </c>
      <c r="B648" s="30" t="s">
        <v>1297</v>
      </c>
      <c r="C648" s="31">
        <v>8</v>
      </c>
      <c r="D648" s="29">
        <v>95</v>
      </c>
      <c r="E648" s="29">
        <v>67</v>
      </c>
      <c r="F648" s="29">
        <v>44</v>
      </c>
      <c r="G648" s="29">
        <v>67</v>
      </c>
      <c r="H648" s="27">
        <f t="shared" si="111"/>
        <v>273</v>
      </c>
      <c r="I648" s="52">
        <f t="shared" si="112"/>
        <v>68.25</v>
      </c>
      <c r="J648" s="29">
        <v>47</v>
      </c>
      <c r="K648" s="29">
        <v>83</v>
      </c>
      <c r="L648" s="29">
        <v>77</v>
      </c>
      <c r="M648" s="29">
        <v>36</v>
      </c>
      <c r="N648" s="27">
        <f t="shared" si="113"/>
        <v>243</v>
      </c>
      <c r="O648" s="27">
        <f t="shared" si="114"/>
        <v>60.75</v>
      </c>
      <c r="P648" s="29">
        <v>93</v>
      </c>
      <c r="Q648" s="29">
        <v>63</v>
      </c>
      <c r="R648" s="29">
        <v>49</v>
      </c>
      <c r="S648" s="29">
        <v>53</v>
      </c>
      <c r="T648" s="27">
        <f t="shared" si="115"/>
        <v>258</v>
      </c>
      <c r="U648" s="27">
        <f t="shared" si="116"/>
        <v>64.5</v>
      </c>
      <c r="V648" s="29">
        <v>67</v>
      </c>
      <c r="W648" s="29">
        <v>42</v>
      </c>
      <c r="X648" s="29">
        <v>53</v>
      </c>
      <c r="Y648" s="29">
        <v>91</v>
      </c>
      <c r="Z648" s="27">
        <f t="shared" si="117"/>
        <v>253</v>
      </c>
      <c r="AA648" s="27">
        <f t="shared" si="118"/>
        <v>63.25</v>
      </c>
      <c r="AB648" s="29">
        <v>64</v>
      </c>
      <c r="AC648" s="29">
        <v>96</v>
      </c>
      <c r="AD648" s="29">
        <v>38</v>
      </c>
      <c r="AE648" s="29">
        <v>80</v>
      </c>
      <c r="AF648" s="27">
        <f t="shared" si="119"/>
        <v>278</v>
      </c>
      <c r="AG648" s="39">
        <f t="shared" si="120"/>
        <v>69.5</v>
      </c>
      <c r="AH648" s="32"/>
      <c r="AI648" s="52">
        <f t="shared" si="110"/>
        <v>69.349999999999994</v>
      </c>
      <c r="AJ648" s="28">
        <f>ROWS($C$4:C648)</f>
        <v>645</v>
      </c>
      <c r="AK648" s="28" t="str">
        <f>IF($AJ$1=Table5[[#This Row],[Column3]],AJ648,"")</f>
        <v/>
      </c>
      <c r="AL648" s="28" t="str">
        <f>IFERROR(SMALL($AK$2:$AK$903,ROWS($AK$4:AK648)),"")</f>
        <v/>
      </c>
    </row>
    <row r="649" spans="1:38" s="28" customFormat="1" ht="14.25">
      <c r="A649" s="36">
        <v>11100597</v>
      </c>
      <c r="B649" s="30" t="s">
        <v>1299</v>
      </c>
      <c r="C649" s="31">
        <v>8</v>
      </c>
      <c r="D649" s="29">
        <v>91</v>
      </c>
      <c r="E649" s="29">
        <v>71</v>
      </c>
      <c r="F649" s="29">
        <v>71</v>
      </c>
      <c r="G649" s="29">
        <v>87</v>
      </c>
      <c r="H649" s="27">
        <f t="shared" si="111"/>
        <v>320</v>
      </c>
      <c r="I649" s="52">
        <f t="shared" si="112"/>
        <v>80</v>
      </c>
      <c r="J649" s="29">
        <v>60</v>
      </c>
      <c r="K649" s="29">
        <v>71</v>
      </c>
      <c r="L649" s="29">
        <v>91</v>
      </c>
      <c r="M649" s="29">
        <v>82</v>
      </c>
      <c r="N649" s="27">
        <f t="shared" si="113"/>
        <v>304</v>
      </c>
      <c r="O649" s="27">
        <f t="shared" si="114"/>
        <v>76</v>
      </c>
      <c r="P649" s="29">
        <v>38</v>
      </c>
      <c r="Q649" s="29">
        <v>78</v>
      </c>
      <c r="R649" s="29">
        <v>91</v>
      </c>
      <c r="S649" s="29">
        <v>38</v>
      </c>
      <c r="T649" s="27">
        <f t="shared" si="115"/>
        <v>245</v>
      </c>
      <c r="U649" s="27">
        <f t="shared" si="116"/>
        <v>61.25</v>
      </c>
      <c r="V649" s="29">
        <v>46</v>
      </c>
      <c r="W649" s="29">
        <v>64</v>
      </c>
      <c r="X649" s="29">
        <v>36</v>
      </c>
      <c r="Y649" s="29">
        <v>79</v>
      </c>
      <c r="Z649" s="27">
        <f t="shared" si="117"/>
        <v>225</v>
      </c>
      <c r="AA649" s="27">
        <f t="shared" si="118"/>
        <v>56.25</v>
      </c>
      <c r="AB649" s="29">
        <v>86</v>
      </c>
      <c r="AC649" s="29">
        <v>51</v>
      </c>
      <c r="AD649" s="29">
        <v>63</v>
      </c>
      <c r="AE649" s="29">
        <v>93</v>
      </c>
      <c r="AF649" s="27">
        <f t="shared" si="119"/>
        <v>293</v>
      </c>
      <c r="AG649" s="39">
        <f t="shared" si="120"/>
        <v>73.25</v>
      </c>
      <c r="AH649" s="32"/>
      <c r="AI649" s="52">
        <f t="shared" si="110"/>
        <v>63.6</v>
      </c>
      <c r="AJ649" s="28">
        <f>ROWS($C$4:C649)</f>
        <v>646</v>
      </c>
      <c r="AK649" s="28" t="str">
        <f>IF($AJ$1=Table5[[#This Row],[Column3]],AJ649,"")</f>
        <v/>
      </c>
      <c r="AL649" s="28" t="str">
        <f>IFERROR(SMALL($AK$2:$AK$903,ROWS($AK$4:AK649)),"")</f>
        <v/>
      </c>
    </row>
    <row r="650" spans="1:38" s="28" customFormat="1" ht="14.25">
      <c r="A650" s="36">
        <v>11109327</v>
      </c>
      <c r="B650" s="30" t="s">
        <v>1301</v>
      </c>
      <c r="C650" s="31">
        <v>8</v>
      </c>
      <c r="D650" s="29">
        <v>90</v>
      </c>
      <c r="E650" s="29">
        <v>48</v>
      </c>
      <c r="F650" s="29">
        <v>59</v>
      </c>
      <c r="G650" s="29">
        <v>90</v>
      </c>
      <c r="H650" s="27">
        <f t="shared" si="111"/>
        <v>287</v>
      </c>
      <c r="I650" s="52">
        <f t="shared" si="112"/>
        <v>71.75</v>
      </c>
      <c r="J650" s="29">
        <v>51</v>
      </c>
      <c r="K650" s="29">
        <v>61</v>
      </c>
      <c r="L650" s="29">
        <v>85</v>
      </c>
      <c r="M650" s="29">
        <v>68</v>
      </c>
      <c r="N650" s="27">
        <f t="shared" si="113"/>
        <v>265</v>
      </c>
      <c r="O650" s="27">
        <f t="shared" si="114"/>
        <v>66.25</v>
      </c>
      <c r="P650" s="29">
        <v>50</v>
      </c>
      <c r="Q650" s="29">
        <v>46</v>
      </c>
      <c r="R650" s="29">
        <v>57</v>
      </c>
      <c r="S650" s="29">
        <v>70</v>
      </c>
      <c r="T650" s="27">
        <f t="shared" si="115"/>
        <v>223</v>
      </c>
      <c r="U650" s="27">
        <f t="shared" si="116"/>
        <v>55.75</v>
      </c>
      <c r="V650" s="29">
        <v>36</v>
      </c>
      <c r="W650" s="29">
        <v>60</v>
      </c>
      <c r="X650" s="29">
        <v>63</v>
      </c>
      <c r="Y650" s="29">
        <v>76</v>
      </c>
      <c r="Z650" s="27">
        <f t="shared" si="117"/>
        <v>235</v>
      </c>
      <c r="AA650" s="27">
        <f t="shared" si="118"/>
        <v>58.75</v>
      </c>
      <c r="AB650" s="29">
        <v>85</v>
      </c>
      <c r="AC650" s="29">
        <v>92</v>
      </c>
      <c r="AD650" s="29">
        <v>46</v>
      </c>
      <c r="AE650" s="29">
        <v>39</v>
      </c>
      <c r="AF650" s="27">
        <f t="shared" si="119"/>
        <v>262</v>
      </c>
      <c r="AG650" s="39">
        <f t="shared" si="120"/>
        <v>65.5</v>
      </c>
      <c r="AH650" s="32"/>
      <c r="AI650" s="52">
        <f t="shared" si="110"/>
        <v>64.400000000000006</v>
      </c>
      <c r="AJ650" s="28">
        <f>ROWS($C$4:C650)</f>
        <v>647</v>
      </c>
      <c r="AK650" s="28" t="str">
        <f>IF($AJ$1=Table5[[#This Row],[Column3]],AJ650,"")</f>
        <v/>
      </c>
      <c r="AL650" s="28" t="str">
        <f>IFERROR(SMALL($AK$2:$AK$903,ROWS($AK$4:AK650)),"")</f>
        <v/>
      </c>
    </row>
    <row r="651" spans="1:38" s="28" customFormat="1" ht="14.25">
      <c r="A651" s="36">
        <v>11101492</v>
      </c>
      <c r="B651" s="30" t="s">
        <v>1303</v>
      </c>
      <c r="C651" s="31">
        <v>8</v>
      </c>
      <c r="D651" s="29">
        <v>55</v>
      </c>
      <c r="E651" s="29">
        <v>84</v>
      </c>
      <c r="F651" s="29">
        <v>72</v>
      </c>
      <c r="G651" s="29">
        <v>71</v>
      </c>
      <c r="H651" s="27">
        <f t="shared" si="111"/>
        <v>282</v>
      </c>
      <c r="I651" s="52">
        <f t="shared" si="112"/>
        <v>70.5</v>
      </c>
      <c r="J651" s="29">
        <v>48</v>
      </c>
      <c r="K651" s="29">
        <v>36</v>
      </c>
      <c r="L651" s="29">
        <v>43</v>
      </c>
      <c r="M651" s="29">
        <v>89</v>
      </c>
      <c r="N651" s="27">
        <f t="shared" si="113"/>
        <v>216</v>
      </c>
      <c r="O651" s="27">
        <f t="shared" si="114"/>
        <v>54</v>
      </c>
      <c r="P651" s="29">
        <v>54</v>
      </c>
      <c r="Q651" s="29">
        <v>68</v>
      </c>
      <c r="R651" s="29">
        <v>37</v>
      </c>
      <c r="S651" s="29">
        <v>50</v>
      </c>
      <c r="T651" s="27">
        <f t="shared" si="115"/>
        <v>209</v>
      </c>
      <c r="U651" s="27">
        <f t="shared" si="116"/>
        <v>52.25</v>
      </c>
      <c r="V651" s="29">
        <v>55</v>
      </c>
      <c r="W651" s="29">
        <v>97</v>
      </c>
      <c r="X651" s="29">
        <v>84</v>
      </c>
      <c r="Y651" s="29">
        <v>63</v>
      </c>
      <c r="Z651" s="27">
        <f t="shared" si="117"/>
        <v>299</v>
      </c>
      <c r="AA651" s="27">
        <f t="shared" si="118"/>
        <v>74.75</v>
      </c>
      <c r="AB651" s="29">
        <v>71</v>
      </c>
      <c r="AC651" s="29">
        <v>96</v>
      </c>
      <c r="AD651" s="29">
        <v>53</v>
      </c>
      <c r="AE651" s="29">
        <v>62</v>
      </c>
      <c r="AF651" s="27">
        <f t="shared" si="119"/>
        <v>282</v>
      </c>
      <c r="AG651" s="39">
        <f t="shared" si="120"/>
        <v>70.5</v>
      </c>
      <c r="AH651" s="32"/>
      <c r="AI651" s="52">
        <f t="shared" si="110"/>
        <v>69.75</v>
      </c>
      <c r="AJ651" s="28">
        <f>ROWS($C$4:C651)</f>
        <v>648</v>
      </c>
      <c r="AK651" s="28" t="str">
        <f>IF($AJ$1=Table5[[#This Row],[Column3]],AJ651,"")</f>
        <v/>
      </c>
      <c r="AL651" s="28" t="str">
        <f>IFERROR(SMALL($AK$2:$AK$903,ROWS($AK$4:AK651)),"")</f>
        <v/>
      </c>
    </row>
    <row r="652" spans="1:38" s="28" customFormat="1" ht="14.25">
      <c r="A652" s="36">
        <v>11105884</v>
      </c>
      <c r="B652" s="30" t="s">
        <v>1305</v>
      </c>
      <c r="C652" s="31">
        <v>8</v>
      </c>
      <c r="D652" s="29">
        <v>52</v>
      </c>
      <c r="E652" s="29">
        <v>79</v>
      </c>
      <c r="F652" s="29">
        <v>89</v>
      </c>
      <c r="G652" s="29">
        <v>56</v>
      </c>
      <c r="H652" s="27">
        <f t="shared" si="111"/>
        <v>276</v>
      </c>
      <c r="I652" s="52">
        <f t="shared" si="112"/>
        <v>69</v>
      </c>
      <c r="J652" s="29">
        <v>46</v>
      </c>
      <c r="K652" s="29">
        <v>68</v>
      </c>
      <c r="L652" s="29">
        <v>97</v>
      </c>
      <c r="M652" s="29">
        <v>57</v>
      </c>
      <c r="N652" s="27">
        <f t="shared" si="113"/>
        <v>268</v>
      </c>
      <c r="O652" s="27">
        <f t="shared" si="114"/>
        <v>67</v>
      </c>
      <c r="P652" s="29">
        <v>62</v>
      </c>
      <c r="Q652" s="29">
        <v>71</v>
      </c>
      <c r="R652" s="29">
        <v>70</v>
      </c>
      <c r="S652" s="29">
        <v>84</v>
      </c>
      <c r="T652" s="27">
        <f t="shared" si="115"/>
        <v>287</v>
      </c>
      <c r="U652" s="27">
        <f t="shared" si="116"/>
        <v>71.75</v>
      </c>
      <c r="V652" s="29">
        <v>91</v>
      </c>
      <c r="W652" s="29">
        <v>64</v>
      </c>
      <c r="X652" s="29">
        <v>73</v>
      </c>
      <c r="Y652" s="29">
        <v>43</v>
      </c>
      <c r="Z652" s="27">
        <f t="shared" si="117"/>
        <v>271</v>
      </c>
      <c r="AA652" s="27">
        <f t="shared" si="118"/>
        <v>67.75</v>
      </c>
      <c r="AB652" s="29">
        <v>52</v>
      </c>
      <c r="AC652" s="29">
        <v>85</v>
      </c>
      <c r="AD652" s="29">
        <v>79</v>
      </c>
      <c r="AE652" s="29">
        <v>77</v>
      </c>
      <c r="AF652" s="27">
        <f t="shared" si="119"/>
        <v>293</v>
      </c>
      <c r="AG652" s="39">
        <f t="shared" si="120"/>
        <v>73.25</v>
      </c>
      <c r="AH652" s="32"/>
      <c r="AI652" s="52">
        <f t="shared" si="110"/>
        <v>63</v>
      </c>
      <c r="AJ652" s="28">
        <f>ROWS($C$4:C652)</f>
        <v>649</v>
      </c>
      <c r="AK652" s="28" t="str">
        <f>IF($AJ$1=Table5[[#This Row],[Column3]],AJ652,"")</f>
        <v/>
      </c>
      <c r="AL652" s="28" t="str">
        <f>IFERROR(SMALL($AK$2:$AK$903,ROWS($AK$4:AK652)),"")</f>
        <v/>
      </c>
    </row>
    <row r="653" spans="1:38" s="28" customFormat="1" ht="14.25">
      <c r="A653" s="36">
        <v>11101913</v>
      </c>
      <c r="B653" s="30" t="s">
        <v>1307</v>
      </c>
      <c r="C653" s="31">
        <v>8</v>
      </c>
      <c r="D653" s="29">
        <v>66</v>
      </c>
      <c r="E653" s="29">
        <v>42</v>
      </c>
      <c r="F653" s="29">
        <v>72</v>
      </c>
      <c r="G653" s="29">
        <v>57</v>
      </c>
      <c r="H653" s="27">
        <f t="shared" si="111"/>
        <v>237</v>
      </c>
      <c r="I653" s="52">
        <f t="shared" si="112"/>
        <v>59.25</v>
      </c>
      <c r="J653" s="29">
        <v>64</v>
      </c>
      <c r="K653" s="29">
        <v>74</v>
      </c>
      <c r="L653" s="29">
        <v>78</v>
      </c>
      <c r="M653" s="29">
        <v>50</v>
      </c>
      <c r="N653" s="27">
        <f t="shared" si="113"/>
        <v>266</v>
      </c>
      <c r="O653" s="27">
        <f t="shared" si="114"/>
        <v>66.5</v>
      </c>
      <c r="P653" s="29">
        <v>57</v>
      </c>
      <c r="Q653" s="29">
        <v>41</v>
      </c>
      <c r="R653" s="29">
        <v>90</v>
      </c>
      <c r="S653" s="29">
        <v>76</v>
      </c>
      <c r="T653" s="27">
        <f t="shared" si="115"/>
        <v>264</v>
      </c>
      <c r="U653" s="27">
        <f t="shared" si="116"/>
        <v>66</v>
      </c>
      <c r="V653" s="29">
        <v>86</v>
      </c>
      <c r="W653" s="29">
        <v>66</v>
      </c>
      <c r="X653" s="29">
        <v>40</v>
      </c>
      <c r="Y653" s="29">
        <v>85</v>
      </c>
      <c r="Z653" s="27">
        <f t="shared" si="117"/>
        <v>277</v>
      </c>
      <c r="AA653" s="27">
        <f t="shared" si="118"/>
        <v>69.25</v>
      </c>
      <c r="AB653" s="29">
        <v>46</v>
      </c>
      <c r="AC653" s="29">
        <v>62</v>
      </c>
      <c r="AD653" s="29">
        <v>72</v>
      </c>
      <c r="AE653" s="29">
        <v>36</v>
      </c>
      <c r="AF653" s="27">
        <f t="shared" si="119"/>
        <v>216</v>
      </c>
      <c r="AG653" s="39">
        <f t="shared" si="120"/>
        <v>54</v>
      </c>
      <c r="AH653" s="32"/>
      <c r="AI653" s="52">
        <f t="shared" si="110"/>
        <v>75.25</v>
      </c>
      <c r="AJ653" s="28">
        <f>ROWS($C$4:C653)</f>
        <v>650</v>
      </c>
      <c r="AK653" s="28" t="str">
        <f>IF($AJ$1=Table5[[#This Row],[Column3]],AJ653,"")</f>
        <v/>
      </c>
      <c r="AL653" s="28" t="str">
        <f>IFERROR(SMALL($AK$2:$AK$903,ROWS($AK$4:AK653)),"")</f>
        <v/>
      </c>
    </row>
    <row r="654" spans="1:38" s="28" customFormat="1" ht="14.25">
      <c r="A654" s="36">
        <v>11101039</v>
      </c>
      <c r="B654" s="30" t="s">
        <v>1309</v>
      </c>
      <c r="C654" s="31">
        <v>8</v>
      </c>
      <c r="D654" s="29">
        <v>38</v>
      </c>
      <c r="E654" s="29">
        <v>97</v>
      </c>
      <c r="F654" s="29">
        <v>85</v>
      </c>
      <c r="G654" s="29">
        <v>92</v>
      </c>
      <c r="H654" s="27">
        <f t="shared" si="111"/>
        <v>312</v>
      </c>
      <c r="I654" s="52">
        <f t="shared" si="112"/>
        <v>78</v>
      </c>
      <c r="J654" s="29">
        <v>60</v>
      </c>
      <c r="K654" s="29">
        <v>53</v>
      </c>
      <c r="L654" s="29">
        <v>76</v>
      </c>
      <c r="M654" s="29">
        <v>85</v>
      </c>
      <c r="N654" s="27">
        <f t="shared" si="113"/>
        <v>274</v>
      </c>
      <c r="O654" s="27">
        <f t="shared" si="114"/>
        <v>68.5</v>
      </c>
      <c r="P654" s="29">
        <v>77</v>
      </c>
      <c r="Q654" s="29">
        <v>71</v>
      </c>
      <c r="R654" s="29">
        <v>70</v>
      </c>
      <c r="S654" s="29">
        <v>97</v>
      </c>
      <c r="T654" s="27">
        <f t="shared" si="115"/>
        <v>315</v>
      </c>
      <c r="U654" s="27">
        <f t="shared" si="116"/>
        <v>78.75</v>
      </c>
      <c r="V654" s="29">
        <v>37</v>
      </c>
      <c r="W654" s="29">
        <v>73</v>
      </c>
      <c r="X654" s="29">
        <v>92</v>
      </c>
      <c r="Y654" s="29">
        <v>95</v>
      </c>
      <c r="Z654" s="27">
        <f t="shared" si="117"/>
        <v>297</v>
      </c>
      <c r="AA654" s="27">
        <f t="shared" si="118"/>
        <v>74.25</v>
      </c>
      <c r="AB654" s="29">
        <v>98</v>
      </c>
      <c r="AC654" s="29">
        <v>46</v>
      </c>
      <c r="AD654" s="29">
        <v>92</v>
      </c>
      <c r="AE654" s="29">
        <v>71</v>
      </c>
      <c r="AF654" s="27">
        <f t="shared" si="119"/>
        <v>307</v>
      </c>
      <c r="AG654" s="39">
        <f t="shared" si="120"/>
        <v>76.75</v>
      </c>
      <c r="AH654" s="32"/>
      <c r="AI654" s="52">
        <f t="shared" si="110"/>
        <v>69.2</v>
      </c>
      <c r="AJ654" s="28">
        <f>ROWS($C$4:C654)</f>
        <v>651</v>
      </c>
      <c r="AK654" s="28" t="str">
        <f>IF($AJ$1=Table5[[#This Row],[Column3]],AJ654,"")</f>
        <v/>
      </c>
      <c r="AL654" s="28" t="str">
        <f>IFERROR(SMALL($AK$2:$AK$903,ROWS($AK$4:AK654)),"")</f>
        <v/>
      </c>
    </row>
    <row r="655" spans="1:38" s="28" customFormat="1" ht="14.25">
      <c r="A655" s="36">
        <v>11100566</v>
      </c>
      <c r="B655" s="30" t="s">
        <v>1311</v>
      </c>
      <c r="C655" s="31">
        <v>8</v>
      </c>
      <c r="D655" s="29">
        <v>89</v>
      </c>
      <c r="E655" s="29">
        <v>68</v>
      </c>
      <c r="F655" s="29">
        <v>97</v>
      </c>
      <c r="G655" s="29">
        <v>72</v>
      </c>
      <c r="H655" s="27">
        <f t="shared" si="111"/>
        <v>326</v>
      </c>
      <c r="I655" s="52">
        <f t="shared" si="112"/>
        <v>81.5</v>
      </c>
      <c r="J655" s="29">
        <v>36</v>
      </c>
      <c r="K655" s="29">
        <v>63</v>
      </c>
      <c r="L655" s="29">
        <v>40</v>
      </c>
      <c r="M655" s="29">
        <v>77</v>
      </c>
      <c r="N655" s="27">
        <f t="shared" si="113"/>
        <v>216</v>
      </c>
      <c r="O655" s="27">
        <f t="shared" si="114"/>
        <v>54</v>
      </c>
      <c r="P655" s="29">
        <v>45</v>
      </c>
      <c r="Q655" s="29">
        <v>91</v>
      </c>
      <c r="R655" s="29">
        <v>96</v>
      </c>
      <c r="S655" s="29">
        <v>68</v>
      </c>
      <c r="T655" s="27">
        <f t="shared" si="115"/>
        <v>300</v>
      </c>
      <c r="U655" s="27">
        <f t="shared" si="116"/>
        <v>75</v>
      </c>
      <c r="V655" s="29">
        <v>47</v>
      </c>
      <c r="W655" s="29">
        <v>48</v>
      </c>
      <c r="X655" s="29">
        <v>91</v>
      </c>
      <c r="Y655" s="29">
        <v>68</v>
      </c>
      <c r="Z655" s="27">
        <f t="shared" si="117"/>
        <v>254</v>
      </c>
      <c r="AA655" s="27">
        <f t="shared" si="118"/>
        <v>63.5</v>
      </c>
      <c r="AB655" s="29">
        <v>59</v>
      </c>
      <c r="AC655" s="29">
        <v>99</v>
      </c>
      <c r="AD655" s="29">
        <v>84</v>
      </c>
      <c r="AE655" s="29">
        <v>46</v>
      </c>
      <c r="AF655" s="27">
        <f t="shared" si="119"/>
        <v>288</v>
      </c>
      <c r="AG655" s="39">
        <f t="shared" si="120"/>
        <v>72</v>
      </c>
      <c r="AH655" s="32"/>
      <c r="AI655" s="52">
        <f t="shared" si="110"/>
        <v>69</v>
      </c>
      <c r="AJ655" s="28">
        <f>ROWS($C$4:C655)</f>
        <v>652</v>
      </c>
      <c r="AK655" s="28" t="str">
        <f>IF($AJ$1=Table5[[#This Row],[Column3]],AJ655,"")</f>
        <v/>
      </c>
      <c r="AL655" s="28" t="str">
        <f>IFERROR(SMALL($AK$2:$AK$903,ROWS($AK$4:AK655)),"")</f>
        <v/>
      </c>
    </row>
    <row r="656" spans="1:38" s="28" customFormat="1" ht="14.25">
      <c r="A656" s="36">
        <v>11108803</v>
      </c>
      <c r="B656" s="30" t="s">
        <v>1313</v>
      </c>
      <c r="C656" s="31">
        <v>8</v>
      </c>
      <c r="D656" s="29">
        <v>79</v>
      </c>
      <c r="E656" s="29">
        <v>87</v>
      </c>
      <c r="F656" s="29">
        <v>42</v>
      </c>
      <c r="G656" s="29">
        <v>53</v>
      </c>
      <c r="H656" s="27">
        <f t="shared" si="111"/>
        <v>261</v>
      </c>
      <c r="I656" s="52">
        <f t="shared" si="112"/>
        <v>65.25</v>
      </c>
      <c r="J656" s="29">
        <v>38</v>
      </c>
      <c r="K656" s="29">
        <v>44</v>
      </c>
      <c r="L656" s="29">
        <v>97</v>
      </c>
      <c r="M656" s="29">
        <v>81</v>
      </c>
      <c r="N656" s="27">
        <f t="shared" si="113"/>
        <v>260</v>
      </c>
      <c r="O656" s="27">
        <f t="shared" si="114"/>
        <v>65</v>
      </c>
      <c r="P656" s="29">
        <v>37</v>
      </c>
      <c r="Q656" s="29">
        <v>58</v>
      </c>
      <c r="R656" s="29">
        <v>52</v>
      </c>
      <c r="S656" s="29">
        <v>68</v>
      </c>
      <c r="T656" s="27">
        <f t="shared" si="115"/>
        <v>215</v>
      </c>
      <c r="U656" s="27">
        <f t="shared" si="116"/>
        <v>53.75</v>
      </c>
      <c r="V656" s="29">
        <v>67</v>
      </c>
      <c r="W656" s="29">
        <v>96</v>
      </c>
      <c r="X656" s="29">
        <v>55</v>
      </c>
      <c r="Y656" s="29">
        <v>68</v>
      </c>
      <c r="Z656" s="27">
        <f t="shared" si="117"/>
        <v>286</v>
      </c>
      <c r="AA656" s="27">
        <f t="shared" si="118"/>
        <v>71.5</v>
      </c>
      <c r="AB656" s="29">
        <v>86</v>
      </c>
      <c r="AC656" s="29">
        <v>80</v>
      </c>
      <c r="AD656" s="29">
        <v>94</v>
      </c>
      <c r="AE656" s="29">
        <v>98</v>
      </c>
      <c r="AF656" s="27">
        <f t="shared" si="119"/>
        <v>358</v>
      </c>
      <c r="AG656" s="39">
        <f t="shared" si="120"/>
        <v>89.5</v>
      </c>
      <c r="AH656" s="32"/>
      <c r="AI656" s="52">
        <f t="shared" si="110"/>
        <v>68.95</v>
      </c>
      <c r="AJ656" s="28">
        <f>ROWS($C$4:C656)</f>
        <v>653</v>
      </c>
      <c r="AK656" s="28" t="str">
        <f>IF($AJ$1=Table5[[#This Row],[Column3]],AJ656,"")</f>
        <v/>
      </c>
      <c r="AL656" s="28" t="str">
        <f>IFERROR(SMALL($AK$2:$AK$903,ROWS($AK$4:AK656)),"")</f>
        <v/>
      </c>
    </row>
    <row r="657" spans="1:38" s="28" customFormat="1" ht="14.25">
      <c r="A657" s="36">
        <v>11106416</v>
      </c>
      <c r="B657" s="30" t="s">
        <v>1315</v>
      </c>
      <c r="C657" s="31">
        <v>8</v>
      </c>
      <c r="D657" s="29">
        <v>37</v>
      </c>
      <c r="E657" s="29">
        <v>62</v>
      </c>
      <c r="F657" s="29">
        <v>85</v>
      </c>
      <c r="G657" s="29">
        <v>39</v>
      </c>
      <c r="H657" s="27">
        <f t="shared" si="111"/>
        <v>223</v>
      </c>
      <c r="I657" s="52">
        <f t="shared" si="112"/>
        <v>55.75</v>
      </c>
      <c r="J657" s="29">
        <v>65</v>
      </c>
      <c r="K657" s="29">
        <v>49</v>
      </c>
      <c r="L657" s="29">
        <v>73</v>
      </c>
      <c r="M657" s="29">
        <v>94</v>
      </c>
      <c r="N657" s="27">
        <f t="shared" si="113"/>
        <v>281</v>
      </c>
      <c r="O657" s="27">
        <f t="shared" si="114"/>
        <v>70.25</v>
      </c>
      <c r="P657" s="29">
        <v>91</v>
      </c>
      <c r="Q657" s="29">
        <v>80</v>
      </c>
      <c r="R657" s="29">
        <v>81</v>
      </c>
      <c r="S657" s="29">
        <v>77</v>
      </c>
      <c r="T657" s="27">
        <f t="shared" si="115"/>
        <v>329</v>
      </c>
      <c r="U657" s="27">
        <f t="shared" si="116"/>
        <v>82.25</v>
      </c>
      <c r="V657" s="29">
        <v>94</v>
      </c>
      <c r="W657" s="29">
        <v>70</v>
      </c>
      <c r="X657" s="29">
        <v>60</v>
      </c>
      <c r="Y657" s="29">
        <v>76</v>
      </c>
      <c r="Z657" s="27">
        <f t="shared" si="117"/>
        <v>300</v>
      </c>
      <c r="AA657" s="27">
        <f t="shared" si="118"/>
        <v>75</v>
      </c>
      <c r="AB657" s="29">
        <v>35</v>
      </c>
      <c r="AC657" s="29">
        <v>72</v>
      </c>
      <c r="AD657" s="29">
        <v>70</v>
      </c>
      <c r="AE657" s="29">
        <v>69</v>
      </c>
      <c r="AF657" s="27">
        <f t="shared" si="119"/>
        <v>246</v>
      </c>
      <c r="AG657" s="39">
        <f t="shared" si="120"/>
        <v>61.5</v>
      </c>
      <c r="AH657" s="32"/>
      <c r="AI657" s="52">
        <f t="shared" si="110"/>
        <v>65.150000000000006</v>
      </c>
      <c r="AJ657" s="28">
        <f>ROWS($C$4:C657)</f>
        <v>654</v>
      </c>
      <c r="AK657" s="28" t="str">
        <f>IF($AJ$1=Table5[[#This Row],[Column3]],AJ657,"")</f>
        <v/>
      </c>
      <c r="AL657" s="28" t="str">
        <f>IFERROR(SMALL($AK$2:$AK$903,ROWS($AK$4:AK657)),"")</f>
        <v/>
      </c>
    </row>
    <row r="658" spans="1:38" s="28" customFormat="1" ht="14.25">
      <c r="A658" s="36">
        <v>11101675</v>
      </c>
      <c r="B658" s="30" t="s">
        <v>1317</v>
      </c>
      <c r="C658" s="31">
        <v>8</v>
      </c>
      <c r="D658" s="29">
        <v>61</v>
      </c>
      <c r="E658" s="29">
        <v>40</v>
      </c>
      <c r="F658" s="29">
        <v>54</v>
      </c>
      <c r="G658" s="29">
        <v>89</v>
      </c>
      <c r="H658" s="27">
        <f t="shared" si="111"/>
        <v>244</v>
      </c>
      <c r="I658" s="52">
        <f t="shared" si="112"/>
        <v>61</v>
      </c>
      <c r="J658" s="29">
        <v>57</v>
      </c>
      <c r="K658" s="29">
        <v>58</v>
      </c>
      <c r="L658" s="29">
        <v>63</v>
      </c>
      <c r="M658" s="29">
        <v>52</v>
      </c>
      <c r="N658" s="27">
        <f t="shared" si="113"/>
        <v>230</v>
      </c>
      <c r="O658" s="27">
        <f t="shared" si="114"/>
        <v>57.5</v>
      </c>
      <c r="P658" s="29">
        <v>43</v>
      </c>
      <c r="Q658" s="29">
        <v>91</v>
      </c>
      <c r="R658" s="29">
        <v>76</v>
      </c>
      <c r="S658" s="29">
        <v>37</v>
      </c>
      <c r="T658" s="27">
        <f t="shared" si="115"/>
        <v>247</v>
      </c>
      <c r="U658" s="27">
        <f t="shared" si="116"/>
        <v>61.75</v>
      </c>
      <c r="V658" s="29">
        <v>49</v>
      </c>
      <c r="W658" s="29">
        <v>59</v>
      </c>
      <c r="X658" s="29">
        <v>75</v>
      </c>
      <c r="Y658" s="29">
        <v>67</v>
      </c>
      <c r="Z658" s="27">
        <f t="shared" si="117"/>
        <v>250</v>
      </c>
      <c r="AA658" s="27">
        <f t="shared" si="118"/>
        <v>62.5</v>
      </c>
      <c r="AB658" s="29">
        <v>92</v>
      </c>
      <c r="AC658" s="29">
        <v>71</v>
      </c>
      <c r="AD658" s="29">
        <v>86</v>
      </c>
      <c r="AE658" s="29">
        <v>83</v>
      </c>
      <c r="AF658" s="27">
        <f t="shared" si="119"/>
        <v>332</v>
      </c>
      <c r="AG658" s="39">
        <f t="shared" si="120"/>
        <v>83</v>
      </c>
      <c r="AH658" s="32"/>
      <c r="AI658" s="52">
        <f t="shared" si="110"/>
        <v>65.5</v>
      </c>
      <c r="AJ658" s="28">
        <f>ROWS($C$4:C658)</f>
        <v>655</v>
      </c>
      <c r="AK658" s="28" t="str">
        <f>IF($AJ$1=Table5[[#This Row],[Column3]],AJ658,"")</f>
        <v/>
      </c>
      <c r="AL658" s="28" t="str">
        <f>IFERROR(SMALL($AK$2:$AK$903,ROWS($AK$4:AK658)),"")</f>
        <v/>
      </c>
    </row>
    <row r="659" spans="1:38" s="28" customFormat="1" ht="14.25">
      <c r="A659" s="36">
        <v>11101527</v>
      </c>
      <c r="B659" s="30" t="s">
        <v>1319</v>
      </c>
      <c r="C659" s="31">
        <v>8</v>
      </c>
      <c r="D659" s="29">
        <v>41</v>
      </c>
      <c r="E659" s="29">
        <v>89</v>
      </c>
      <c r="F659" s="29">
        <v>37</v>
      </c>
      <c r="G659" s="29">
        <v>49</v>
      </c>
      <c r="H659" s="27">
        <f t="shared" si="111"/>
        <v>216</v>
      </c>
      <c r="I659" s="52">
        <f t="shared" si="112"/>
        <v>54</v>
      </c>
      <c r="J659" s="29">
        <v>78</v>
      </c>
      <c r="K659" s="29">
        <v>84</v>
      </c>
      <c r="L659" s="29">
        <v>80</v>
      </c>
      <c r="M659" s="29">
        <v>94</v>
      </c>
      <c r="N659" s="27">
        <f t="shared" si="113"/>
        <v>336</v>
      </c>
      <c r="O659" s="27">
        <f t="shared" si="114"/>
        <v>84</v>
      </c>
      <c r="P659" s="29">
        <v>87</v>
      </c>
      <c r="Q659" s="29">
        <v>46</v>
      </c>
      <c r="R659" s="29">
        <v>63</v>
      </c>
      <c r="S659" s="29">
        <v>36</v>
      </c>
      <c r="T659" s="27">
        <f t="shared" si="115"/>
        <v>232</v>
      </c>
      <c r="U659" s="27">
        <f t="shared" si="116"/>
        <v>58</v>
      </c>
      <c r="V659" s="29">
        <v>72</v>
      </c>
      <c r="W659" s="29">
        <v>81</v>
      </c>
      <c r="X659" s="29">
        <v>45</v>
      </c>
      <c r="Y659" s="29">
        <v>37</v>
      </c>
      <c r="Z659" s="27">
        <f t="shared" si="117"/>
        <v>235</v>
      </c>
      <c r="AA659" s="27">
        <f t="shared" si="118"/>
        <v>58.75</v>
      </c>
      <c r="AB659" s="29">
        <v>68</v>
      </c>
      <c r="AC659" s="29">
        <v>63</v>
      </c>
      <c r="AD659" s="29">
        <v>68</v>
      </c>
      <c r="AE659" s="29">
        <v>92</v>
      </c>
      <c r="AF659" s="27">
        <f t="shared" si="119"/>
        <v>291</v>
      </c>
      <c r="AG659" s="39">
        <f t="shared" si="120"/>
        <v>72.75</v>
      </c>
      <c r="AH659" s="32"/>
      <c r="AI659" s="52">
        <f t="shared" si="110"/>
        <v>72.650000000000006</v>
      </c>
      <c r="AJ659" s="28">
        <f>ROWS($C$4:C659)</f>
        <v>656</v>
      </c>
      <c r="AK659" s="28" t="str">
        <f>IF($AJ$1=Table5[[#This Row],[Column3]],AJ659,"")</f>
        <v/>
      </c>
      <c r="AL659" s="28" t="str">
        <f>IFERROR(SMALL($AK$2:$AK$903,ROWS($AK$4:AK659)),"")</f>
        <v/>
      </c>
    </row>
    <row r="660" spans="1:38" s="28" customFormat="1" ht="14.25">
      <c r="A660" s="36">
        <v>11100001</v>
      </c>
      <c r="B660" s="30" t="s">
        <v>1321</v>
      </c>
      <c r="C660" s="31">
        <v>8</v>
      </c>
      <c r="D660" s="29">
        <v>85</v>
      </c>
      <c r="E660" s="29">
        <v>91</v>
      </c>
      <c r="F660" s="29">
        <v>68</v>
      </c>
      <c r="G660" s="29">
        <v>44</v>
      </c>
      <c r="H660" s="27">
        <f t="shared" si="111"/>
        <v>288</v>
      </c>
      <c r="I660" s="52">
        <f t="shared" si="112"/>
        <v>72</v>
      </c>
      <c r="J660" s="29">
        <v>91</v>
      </c>
      <c r="K660" s="29">
        <v>98</v>
      </c>
      <c r="L660" s="29">
        <v>45</v>
      </c>
      <c r="M660" s="29">
        <v>87</v>
      </c>
      <c r="N660" s="27">
        <f t="shared" si="113"/>
        <v>321</v>
      </c>
      <c r="O660" s="27">
        <f t="shared" si="114"/>
        <v>80.25</v>
      </c>
      <c r="P660" s="29">
        <v>91</v>
      </c>
      <c r="Q660" s="29">
        <v>51</v>
      </c>
      <c r="R660" s="29">
        <v>84</v>
      </c>
      <c r="S660" s="29">
        <v>93</v>
      </c>
      <c r="T660" s="27">
        <f t="shared" si="115"/>
        <v>319</v>
      </c>
      <c r="U660" s="27">
        <f t="shared" si="116"/>
        <v>79.75</v>
      </c>
      <c r="V660" s="29">
        <v>92</v>
      </c>
      <c r="W660" s="29">
        <v>88</v>
      </c>
      <c r="X660" s="29">
        <v>51</v>
      </c>
      <c r="Y660" s="29">
        <v>74</v>
      </c>
      <c r="Z660" s="27">
        <f t="shared" si="117"/>
        <v>305</v>
      </c>
      <c r="AA660" s="27">
        <f t="shared" si="118"/>
        <v>76.25</v>
      </c>
      <c r="AB660" s="29">
        <v>46</v>
      </c>
      <c r="AC660" s="29">
        <v>60</v>
      </c>
      <c r="AD660" s="29">
        <v>68</v>
      </c>
      <c r="AE660" s="29">
        <v>46</v>
      </c>
      <c r="AF660" s="27">
        <f t="shared" si="119"/>
        <v>220</v>
      </c>
      <c r="AG660" s="39">
        <f t="shared" si="120"/>
        <v>55</v>
      </c>
      <c r="AH660" s="32"/>
      <c r="AI660" s="52">
        <f t="shared" si="110"/>
        <v>68.7</v>
      </c>
      <c r="AJ660" s="28">
        <f>ROWS($C$4:C660)</f>
        <v>657</v>
      </c>
      <c r="AK660" s="28" t="str">
        <f>IF($AJ$1=Table5[[#This Row],[Column3]],AJ660,"")</f>
        <v/>
      </c>
      <c r="AL660" s="28" t="str">
        <f>IFERROR(SMALL($AK$2:$AK$903,ROWS($AK$4:AK660)),"")</f>
        <v/>
      </c>
    </row>
    <row r="661" spans="1:38" s="28" customFormat="1" ht="14.25">
      <c r="A661" s="36">
        <v>11109548</v>
      </c>
      <c r="B661" s="30" t="s">
        <v>1323</v>
      </c>
      <c r="C661" s="31">
        <v>8</v>
      </c>
      <c r="D661" s="29">
        <v>76</v>
      </c>
      <c r="E661" s="29">
        <v>84</v>
      </c>
      <c r="F661" s="29">
        <v>95</v>
      </c>
      <c r="G661" s="29">
        <v>42</v>
      </c>
      <c r="H661" s="27">
        <f t="shared" si="111"/>
        <v>297</v>
      </c>
      <c r="I661" s="52">
        <f t="shared" si="112"/>
        <v>74.25</v>
      </c>
      <c r="J661" s="29">
        <v>82</v>
      </c>
      <c r="K661" s="29">
        <v>43</v>
      </c>
      <c r="L661" s="29">
        <v>66</v>
      </c>
      <c r="M661" s="29">
        <v>76</v>
      </c>
      <c r="N661" s="27">
        <f t="shared" si="113"/>
        <v>267</v>
      </c>
      <c r="O661" s="27">
        <f t="shared" si="114"/>
        <v>66.75</v>
      </c>
      <c r="P661" s="29">
        <v>96</v>
      </c>
      <c r="Q661" s="29">
        <v>49</v>
      </c>
      <c r="R661" s="29">
        <v>42</v>
      </c>
      <c r="S661" s="29">
        <v>73</v>
      </c>
      <c r="T661" s="27">
        <f t="shared" si="115"/>
        <v>260</v>
      </c>
      <c r="U661" s="27">
        <f t="shared" si="116"/>
        <v>65</v>
      </c>
      <c r="V661" s="29">
        <v>36</v>
      </c>
      <c r="W661" s="29">
        <v>93</v>
      </c>
      <c r="X661" s="29">
        <v>37</v>
      </c>
      <c r="Y661" s="29">
        <v>95</v>
      </c>
      <c r="Z661" s="27">
        <f t="shared" si="117"/>
        <v>261</v>
      </c>
      <c r="AA661" s="27">
        <f t="shared" si="118"/>
        <v>65.25</v>
      </c>
      <c r="AB661" s="29">
        <v>44</v>
      </c>
      <c r="AC661" s="29">
        <v>89</v>
      </c>
      <c r="AD661" s="29">
        <v>79</v>
      </c>
      <c r="AE661" s="29">
        <v>77</v>
      </c>
      <c r="AF661" s="27">
        <f t="shared" si="119"/>
        <v>289</v>
      </c>
      <c r="AG661" s="39">
        <f t="shared" si="120"/>
        <v>72.25</v>
      </c>
      <c r="AH661" s="32"/>
      <c r="AI661" s="52">
        <f t="shared" si="110"/>
        <v>73.849999999999994</v>
      </c>
      <c r="AJ661" s="28">
        <f>ROWS($C$4:C661)</f>
        <v>658</v>
      </c>
      <c r="AK661" s="28" t="str">
        <f>IF($AJ$1=Table5[[#This Row],[Column3]],AJ661,"")</f>
        <v/>
      </c>
      <c r="AL661" s="28" t="str">
        <f>IFERROR(SMALL($AK$2:$AK$903,ROWS($AK$4:AK661)),"")</f>
        <v/>
      </c>
    </row>
    <row r="662" spans="1:38" s="28" customFormat="1" ht="14.25">
      <c r="A662" s="36">
        <v>11106223</v>
      </c>
      <c r="B662" s="30" t="s">
        <v>1325</v>
      </c>
      <c r="C662" s="31">
        <v>8</v>
      </c>
      <c r="D662" s="29">
        <v>74</v>
      </c>
      <c r="E662" s="29">
        <v>97</v>
      </c>
      <c r="F662" s="29">
        <v>44</v>
      </c>
      <c r="G662" s="29">
        <v>58</v>
      </c>
      <c r="H662" s="27">
        <f t="shared" si="111"/>
        <v>273</v>
      </c>
      <c r="I662" s="52">
        <f t="shared" si="112"/>
        <v>68.25</v>
      </c>
      <c r="J662" s="29">
        <v>79</v>
      </c>
      <c r="K662" s="29">
        <v>70</v>
      </c>
      <c r="L662" s="29">
        <v>92</v>
      </c>
      <c r="M662" s="29">
        <v>78</v>
      </c>
      <c r="N662" s="27">
        <f t="shared" si="113"/>
        <v>319</v>
      </c>
      <c r="O662" s="27">
        <f t="shared" si="114"/>
        <v>79.75</v>
      </c>
      <c r="P662" s="29">
        <v>46</v>
      </c>
      <c r="Q662" s="29">
        <v>83</v>
      </c>
      <c r="R662" s="29">
        <v>93</v>
      </c>
      <c r="S662" s="29">
        <v>88</v>
      </c>
      <c r="T662" s="27">
        <f t="shared" si="115"/>
        <v>310</v>
      </c>
      <c r="U662" s="27">
        <f t="shared" si="116"/>
        <v>77.5</v>
      </c>
      <c r="V662" s="29">
        <v>74</v>
      </c>
      <c r="W662" s="29">
        <v>97</v>
      </c>
      <c r="X662" s="29">
        <v>73</v>
      </c>
      <c r="Y662" s="29">
        <v>84</v>
      </c>
      <c r="Z662" s="27">
        <f t="shared" si="117"/>
        <v>328</v>
      </c>
      <c r="AA662" s="27">
        <f t="shared" si="118"/>
        <v>82</v>
      </c>
      <c r="AB662" s="29">
        <v>92</v>
      </c>
      <c r="AC662" s="29">
        <v>41</v>
      </c>
      <c r="AD662" s="29">
        <v>49</v>
      </c>
      <c r="AE662" s="29">
        <v>65</v>
      </c>
      <c r="AF662" s="27">
        <f t="shared" si="119"/>
        <v>247</v>
      </c>
      <c r="AG662" s="39">
        <f t="shared" si="120"/>
        <v>61.75</v>
      </c>
      <c r="AH662" s="32"/>
      <c r="AI662" s="52">
        <f t="shared" si="110"/>
        <v>65.45</v>
      </c>
      <c r="AJ662" s="28">
        <f>ROWS($C$4:C662)</f>
        <v>659</v>
      </c>
      <c r="AK662" s="28" t="str">
        <f>IF($AJ$1=Table5[[#This Row],[Column3]],AJ662,"")</f>
        <v/>
      </c>
      <c r="AL662" s="28" t="str">
        <f>IFERROR(SMALL($AK$2:$AK$903,ROWS($AK$4:AK662)),"")</f>
        <v/>
      </c>
    </row>
    <row r="663" spans="1:38" s="28" customFormat="1" ht="14.25">
      <c r="A663" s="36">
        <v>11101681</v>
      </c>
      <c r="B663" s="30" t="s">
        <v>1327</v>
      </c>
      <c r="C663" s="31">
        <v>8</v>
      </c>
      <c r="D663" s="29">
        <v>60</v>
      </c>
      <c r="E663" s="29">
        <v>64</v>
      </c>
      <c r="F663" s="29">
        <v>59</v>
      </c>
      <c r="G663" s="29">
        <v>93</v>
      </c>
      <c r="H663" s="27">
        <f t="shared" si="111"/>
        <v>276</v>
      </c>
      <c r="I663" s="52">
        <f t="shared" si="112"/>
        <v>69</v>
      </c>
      <c r="J663" s="29">
        <v>87</v>
      </c>
      <c r="K663" s="29">
        <v>88</v>
      </c>
      <c r="L663" s="29">
        <v>94</v>
      </c>
      <c r="M663" s="29">
        <v>63</v>
      </c>
      <c r="N663" s="27">
        <f t="shared" si="113"/>
        <v>332</v>
      </c>
      <c r="O663" s="27">
        <f t="shared" si="114"/>
        <v>83</v>
      </c>
      <c r="P663" s="29">
        <v>67</v>
      </c>
      <c r="Q663" s="29">
        <v>58</v>
      </c>
      <c r="R663" s="29">
        <v>67</v>
      </c>
      <c r="S663" s="29">
        <v>63</v>
      </c>
      <c r="T663" s="27">
        <f t="shared" si="115"/>
        <v>255</v>
      </c>
      <c r="U663" s="27">
        <f t="shared" si="116"/>
        <v>63.75</v>
      </c>
      <c r="V663" s="29">
        <v>83</v>
      </c>
      <c r="W663" s="29">
        <v>57</v>
      </c>
      <c r="X663" s="29">
        <v>38</v>
      </c>
      <c r="Y663" s="29">
        <v>72</v>
      </c>
      <c r="Z663" s="27">
        <f t="shared" si="117"/>
        <v>250</v>
      </c>
      <c r="AA663" s="27">
        <f t="shared" si="118"/>
        <v>62.5</v>
      </c>
      <c r="AB663" s="29">
        <v>42</v>
      </c>
      <c r="AC663" s="29">
        <v>49</v>
      </c>
      <c r="AD663" s="29">
        <v>62</v>
      </c>
      <c r="AE663" s="29">
        <v>43</v>
      </c>
      <c r="AF663" s="27">
        <f t="shared" si="119"/>
        <v>196</v>
      </c>
      <c r="AG663" s="39">
        <f t="shared" si="120"/>
        <v>49</v>
      </c>
      <c r="AH663" s="32"/>
      <c r="AI663" s="52">
        <f t="shared" si="110"/>
        <v>68.45</v>
      </c>
      <c r="AJ663" s="28">
        <f>ROWS($C$4:C663)</f>
        <v>660</v>
      </c>
      <c r="AK663" s="28" t="str">
        <f>IF($AJ$1=Table5[[#This Row],[Column3]],AJ663,"")</f>
        <v/>
      </c>
      <c r="AL663" s="28" t="str">
        <f>IFERROR(SMALL($AK$2:$AK$903,ROWS($AK$4:AK663)),"")</f>
        <v/>
      </c>
    </row>
    <row r="664" spans="1:38" s="28" customFormat="1" ht="14.25">
      <c r="A664" s="36">
        <v>11105961</v>
      </c>
      <c r="B664" s="30" t="s">
        <v>1329</v>
      </c>
      <c r="C664" s="31">
        <v>8</v>
      </c>
      <c r="D664" s="29">
        <v>35</v>
      </c>
      <c r="E664" s="29">
        <v>67</v>
      </c>
      <c r="F664" s="29">
        <v>70</v>
      </c>
      <c r="G664" s="29">
        <v>48</v>
      </c>
      <c r="H664" s="27">
        <f t="shared" si="111"/>
        <v>220</v>
      </c>
      <c r="I664" s="52">
        <f t="shared" si="112"/>
        <v>55</v>
      </c>
      <c r="J664" s="29">
        <v>89</v>
      </c>
      <c r="K664" s="29">
        <v>72</v>
      </c>
      <c r="L664" s="29">
        <v>57</v>
      </c>
      <c r="M664" s="29">
        <v>84</v>
      </c>
      <c r="N664" s="27">
        <f t="shared" si="113"/>
        <v>302</v>
      </c>
      <c r="O664" s="27">
        <f t="shared" si="114"/>
        <v>75.5</v>
      </c>
      <c r="P664" s="29">
        <v>95</v>
      </c>
      <c r="Q664" s="29">
        <v>62</v>
      </c>
      <c r="R664" s="29">
        <v>44</v>
      </c>
      <c r="S664" s="29">
        <v>67</v>
      </c>
      <c r="T664" s="27">
        <f t="shared" si="115"/>
        <v>268</v>
      </c>
      <c r="U664" s="27">
        <f t="shared" si="116"/>
        <v>67</v>
      </c>
      <c r="V664" s="29">
        <v>90</v>
      </c>
      <c r="W664" s="29">
        <v>70</v>
      </c>
      <c r="X664" s="29">
        <v>86</v>
      </c>
      <c r="Y664" s="29">
        <v>38</v>
      </c>
      <c r="Z664" s="27">
        <f t="shared" si="117"/>
        <v>284</v>
      </c>
      <c r="AA664" s="27">
        <f t="shared" si="118"/>
        <v>71</v>
      </c>
      <c r="AB664" s="29">
        <v>78</v>
      </c>
      <c r="AC664" s="29">
        <v>96</v>
      </c>
      <c r="AD664" s="29">
        <v>75</v>
      </c>
      <c r="AE664" s="29">
        <v>46</v>
      </c>
      <c r="AF664" s="27">
        <f t="shared" si="119"/>
        <v>295</v>
      </c>
      <c r="AG664" s="39">
        <f t="shared" si="120"/>
        <v>73.75</v>
      </c>
      <c r="AH664" s="32"/>
      <c r="AI664" s="52">
        <f t="shared" si="110"/>
        <v>69.150000000000006</v>
      </c>
      <c r="AJ664" s="28">
        <f>ROWS($C$4:C664)</f>
        <v>661</v>
      </c>
      <c r="AK664" s="28" t="str">
        <f>IF($AJ$1=Table5[[#This Row],[Column3]],AJ664,"")</f>
        <v/>
      </c>
      <c r="AL664" s="28" t="str">
        <f>IFERROR(SMALL($AK$2:$AK$903,ROWS($AK$4:AK664)),"")</f>
        <v/>
      </c>
    </row>
    <row r="665" spans="1:38" s="28" customFormat="1" ht="14.25">
      <c r="A665" s="36">
        <v>11100693</v>
      </c>
      <c r="B665" s="30" t="s">
        <v>1331</v>
      </c>
      <c r="C665" s="31">
        <v>8</v>
      </c>
      <c r="D665" s="29">
        <v>85</v>
      </c>
      <c r="E665" s="29">
        <v>59</v>
      </c>
      <c r="F665" s="29">
        <v>94</v>
      </c>
      <c r="G665" s="29">
        <v>87</v>
      </c>
      <c r="H665" s="27">
        <f t="shared" si="111"/>
        <v>325</v>
      </c>
      <c r="I665" s="52">
        <f t="shared" si="112"/>
        <v>81.25</v>
      </c>
      <c r="J665" s="29">
        <v>63</v>
      </c>
      <c r="K665" s="29">
        <v>92</v>
      </c>
      <c r="L665" s="29">
        <v>85</v>
      </c>
      <c r="M665" s="29">
        <v>56</v>
      </c>
      <c r="N665" s="27">
        <f t="shared" si="113"/>
        <v>296</v>
      </c>
      <c r="O665" s="27">
        <f t="shared" si="114"/>
        <v>74</v>
      </c>
      <c r="P665" s="29">
        <v>37</v>
      </c>
      <c r="Q665" s="29">
        <v>88</v>
      </c>
      <c r="R665" s="29">
        <v>36</v>
      </c>
      <c r="S665" s="29">
        <v>44</v>
      </c>
      <c r="T665" s="27">
        <f t="shared" si="115"/>
        <v>205</v>
      </c>
      <c r="U665" s="27">
        <f t="shared" si="116"/>
        <v>51.25</v>
      </c>
      <c r="V665" s="29">
        <v>90</v>
      </c>
      <c r="W665" s="29">
        <v>52</v>
      </c>
      <c r="X665" s="29">
        <v>68</v>
      </c>
      <c r="Y665" s="29">
        <v>98</v>
      </c>
      <c r="Z665" s="27">
        <f t="shared" si="117"/>
        <v>308</v>
      </c>
      <c r="AA665" s="27">
        <f t="shared" si="118"/>
        <v>77</v>
      </c>
      <c r="AB665" s="29">
        <v>52</v>
      </c>
      <c r="AC665" s="29">
        <v>76</v>
      </c>
      <c r="AD665" s="29">
        <v>55</v>
      </c>
      <c r="AE665" s="29">
        <v>66</v>
      </c>
      <c r="AF665" s="27">
        <f t="shared" si="119"/>
        <v>249</v>
      </c>
      <c r="AG665" s="39">
        <f t="shared" si="120"/>
        <v>62.25</v>
      </c>
      <c r="AH665" s="32"/>
      <c r="AI665" s="52">
        <f t="shared" si="110"/>
        <v>60.9</v>
      </c>
      <c r="AJ665" s="28">
        <f>ROWS($C$4:C665)</f>
        <v>662</v>
      </c>
      <c r="AK665" s="28" t="str">
        <f>IF($AJ$1=Table5[[#This Row],[Column3]],AJ665,"")</f>
        <v/>
      </c>
      <c r="AL665" s="28" t="str">
        <f>IFERROR(SMALL($AK$2:$AK$903,ROWS($AK$4:AK665)),"")</f>
        <v/>
      </c>
    </row>
    <row r="666" spans="1:38" s="28" customFormat="1" ht="14.25">
      <c r="A666" s="36">
        <v>11106228</v>
      </c>
      <c r="B666" s="30" t="s">
        <v>1333</v>
      </c>
      <c r="C666" s="31">
        <v>8</v>
      </c>
      <c r="D666" s="29">
        <v>58</v>
      </c>
      <c r="E666" s="29">
        <v>65</v>
      </c>
      <c r="F666" s="29">
        <v>49</v>
      </c>
      <c r="G666" s="29">
        <v>71</v>
      </c>
      <c r="H666" s="27">
        <f t="shared" si="111"/>
        <v>243</v>
      </c>
      <c r="I666" s="52">
        <f t="shared" si="112"/>
        <v>60.75</v>
      </c>
      <c r="J666" s="29">
        <v>75</v>
      </c>
      <c r="K666" s="29">
        <v>72</v>
      </c>
      <c r="L666" s="29">
        <v>37</v>
      </c>
      <c r="M666" s="29">
        <v>70</v>
      </c>
      <c r="N666" s="27">
        <f t="shared" si="113"/>
        <v>254</v>
      </c>
      <c r="O666" s="27">
        <f t="shared" si="114"/>
        <v>63.5</v>
      </c>
      <c r="P666" s="29">
        <v>47</v>
      </c>
      <c r="Q666" s="29">
        <v>62</v>
      </c>
      <c r="R666" s="29">
        <v>40</v>
      </c>
      <c r="S666" s="29">
        <v>43</v>
      </c>
      <c r="T666" s="27">
        <f t="shared" si="115"/>
        <v>192</v>
      </c>
      <c r="U666" s="27">
        <f t="shared" si="116"/>
        <v>48</v>
      </c>
      <c r="V666" s="29">
        <v>93</v>
      </c>
      <c r="W666" s="29">
        <v>66</v>
      </c>
      <c r="X666" s="29">
        <v>40</v>
      </c>
      <c r="Y666" s="29">
        <v>64</v>
      </c>
      <c r="Z666" s="27">
        <f t="shared" si="117"/>
        <v>263</v>
      </c>
      <c r="AA666" s="27">
        <f t="shared" si="118"/>
        <v>65.75</v>
      </c>
      <c r="AB666" s="29">
        <v>38</v>
      </c>
      <c r="AC666" s="29">
        <v>88</v>
      </c>
      <c r="AD666" s="29">
        <v>66</v>
      </c>
      <c r="AE666" s="29">
        <v>74</v>
      </c>
      <c r="AF666" s="27">
        <f t="shared" si="119"/>
        <v>266</v>
      </c>
      <c r="AG666" s="39">
        <f t="shared" si="120"/>
        <v>66.5</v>
      </c>
      <c r="AH666" s="32"/>
      <c r="AI666" s="52">
        <f t="shared" si="110"/>
        <v>71.849999999999994</v>
      </c>
      <c r="AJ666" s="28">
        <f>ROWS($C$4:C666)</f>
        <v>663</v>
      </c>
      <c r="AK666" s="28" t="str">
        <f>IF($AJ$1=Table5[[#This Row],[Column3]],AJ666,"")</f>
        <v/>
      </c>
      <c r="AL666" s="28" t="str">
        <f>IFERROR(SMALL($AK$2:$AK$903,ROWS($AK$4:AK666)),"")</f>
        <v/>
      </c>
    </row>
    <row r="667" spans="1:38" s="28" customFormat="1" ht="14.25">
      <c r="A667" s="36">
        <v>11109491</v>
      </c>
      <c r="B667" s="30" t="s">
        <v>1335</v>
      </c>
      <c r="C667" s="31">
        <v>8</v>
      </c>
      <c r="D667" s="29">
        <v>71</v>
      </c>
      <c r="E667" s="29">
        <v>51</v>
      </c>
      <c r="F667" s="29">
        <v>53</v>
      </c>
      <c r="G667" s="29">
        <v>70</v>
      </c>
      <c r="H667" s="27">
        <f t="shared" si="111"/>
        <v>245</v>
      </c>
      <c r="I667" s="52">
        <f t="shared" si="112"/>
        <v>61.25</v>
      </c>
      <c r="J667" s="29">
        <v>72</v>
      </c>
      <c r="K667" s="29">
        <v>91</v>
      </c>
      <c r="L667" s="29">
        <v>37</v>
      </c>
      <c r="M667" s="29">
        <v>85</v>
      </c>
      <c r="N667" s="27">
        <f t="shared" si="113"/>
        <v>285</v>
      </c>
      <c r="O667" s="27">
        <f t="shared" si="114"/>
        <v>71.25</v>
      </c>
      <c r="P667" s="29">
        <v>95</v>
      </c>
      <c r="Q667" s="29">
        <v>79</v>
      </c>
      <c r="R667" s="29">
        <v>85</v>
      </c>
      <c r="S667" s="29">
        <v>94</v>
      </c>
      <c r="T667" s="27">
        <f t="shared" si="115"/>
        <v>353</v>
      </c>
      <c r="U667" s="27">
        <f t="shared" si="116"/>
        <v>88.25</v>
      </c>
      <c r="V667" s="29">
        <v>97</v>
      </c>
      <c r="W667" s="29">
        <v>72</v>
      </c>
      <c r="X667" s="29">
        <v>62</v>
      </c>
      <c r="Y667" s="29">
        <v>67</v>
      </c>
      <c r="Z667" s="27">
        <f t="shared" si="117"/>
        <v>298</v>
      </c>
      <c r="AA667" s="27">
        <f t="shared" si="118"/>
        <v>74.5</v>
      </c>
      <c r="AB667" s="29">
        <v>65</v>
      </c>
      <c r="AC667" s="29">
        <v>98</v>
      </c>
      <c r="AD667" s="29">
        <v>53</v>
      </c>
      <c r="AE667" s="29">
        <v>40</v>
      </c>
      <c r="AF667" s="27">
        <f t="shared" si="119"/>
        <v>256</v>
      </c>
      <c r="AG667" s="39">
        <f t="shared" si="120"/>
        <v>64</v>
      </c>
      <c r="AH667" s="32"/>
      <c r="AI667" s="52">
        <f t="shared" si="110"/>
        <v>62.55</v>
      </c>
      <c r="AJ667" s="28">
        <f>ROWS($C$4:C667)</f>
        <v>664</v>
      </c>
      <c r="AK667" s="28" t="str">
        <f>IF($AJ$1=Table5[[#This Row],[Column3]],AJ667,"")</f>
        <v/>
      </c>
      <c r="AL667" s="28" t="str">
        <f>IFERROR(SMALL($AK$2:$AK$903,ROWS($AK$4:AK667)),"")</f>
        <v/>
      </c>
    </row>
    <row r="668" spans="1:38" s="28" customFormat="1" ht="14.25">
      <c r="A668" s="36">
        <v>11109186</v>
      </c>
      <c r="B668" s="30" t="s">
        <v>1337</v>
      </c>
      <c r="C668" s="31">
        <v>8</v>
      </c>
      <c r="D668" s="29">
        <v>68</v>
      </c>
      <c r="E668" s="29">
        <v>52</v>
      </c>
      <c r="F668" s="29">
        <v>68</v>
      </c>
      <c r="G668" s="29">
        <v>60</v>
      </c>
      <c r="H668" s="27">
        <f t="shared" si="111"/>
        <v>248</v>
      </c>
      <c r="I668" s="52">
        <f t="shared" si="112"/>
        <v>62</v>
      </c>
      <c r="J668" s="29">
        <v>94</v>
      </c>
      <c r="K668" s="29">
        <v>48</v>
      </c>
      <c r="L668" s="29">
        <v>56</v>
      </c>
      <c r="M668" s="29">
        <v>39</v>
      </c>
      <c r="N668" s="27">
        <f t="shared" si="113"/>
        <v>237</v>
      </c>
      <c r="O668" s="27">
        <f t="shared" si="114"/>
        <v>59.25</v>
      </c>
      <c r="P668" s="29">
        <v>50</v>
      </c>
      <c r="Q668" s="29">
        <v>35</v>
      </c>
      <c r="R668" s="29">
        <v>66</v>
      </c>
      <c r="S668" s="29">
        <v>84</v>
      </c>
      <c r="T668" s="27">
        <f t="shared" si="115"/>
        <v>235</v>
      </c>
      <c r="U668" s="27">
        <f t="shared" si="116"/>
        <v>58.75</v>
      </c>
      <c r="V668" s="29">
        <v>66</v>
      </c>
      <c r="W668" s="29">
        <v>47</v>
      </c>
      <c r="X668" s="29">
        <v>66</v>
      </c>
      <c r="Y668" s="29">
        <v>71</v>
      </c>
      <c r="Z668" s="27">
        <f t="shared" si="117"/>
        <v>250</v>
      </c>
      <c r="AA668" s="27">
        <f t="shared" si="118"/>
        <v>62.5</v>
      </c>
      <c r="AB668" s="29">
        <v>97</v>
      </c>
      <c r="AC668" s="29">
        <v>70</v>
      </c>
      <c r="AD668" s="29">
        <v>70</v>
      </c>
      <c r="AE668" s="29">
        <v>44</v>
      </c>
      <c r="AF668" s="27">
        <f t="shared" si="119"/>
        <v>281</v>
      </c>
      <c r="AG668" s="39">
        <f t="shared" si="120"/>
        <v>70.25</v>
      </c>
      <c r="AH668" s="32"/>
      <c r="AI668" s="52">
        <f t="shared" si="110"/>
        <v>67.7</v>
      </c>
      <c r="AJ668" s="28">
        <f>ROWS($C$4:C668)</f>
        <v>665</v>
      </c>
      <c r="AK668" s="28" t="str">
        <f>IF($AJ$1=Table5[[#This Row],[Column3]],AJ668,"")</f>
        <v/>
      </c>
      <c r="AL668" s="28" t="str">
        <f>IFERROR(SMALL($AK$2:$AK$903,ROWS($AK$4:AK668)),"")</f>
        <v/>
      </c>
    </row>
    <row r="669" spans="1:38" s="28" customFormat="1" ht="14.25">
      <c r="A669" s="36">
        <v>11106937</v>
      </c>
      <c r="B669" s="30" t="s">
        <v>1339</v>
      </c>
      <c r="C669" s="31">
        <v>8</v>
      </c>
      <c r="D669" s="29">
        <v>73</v>
      </c>
      <c r="E669" s="29">
        <v>62</v>
      </c>
      <c r="F669" s="29">
        <v>73</v>
      </c>
      <c r="G669" s="29">
        <v>93</v>
      </c>
      <c r="H669" s="27">
        <f t="shared" si="111"/>
        <v>301</v>
      </c>
      <c r="I669" s="52">
        <f t="shared" si="112"/>
        <v>75.25</v>
      </c>
      <c r="J669" s="29">
        <v>96</v>
      </c>
      <c r="K669" s="29">
        <v>96</v>
      </c>
      <c r="L669" s="29">
        <v>44</v>
      </c>
      <c r="M669" s="29">
        <v>48</v>
      </c>
      <c r="N669" s="27">
        <f t="shared" si="113"/>
        <v>284</v>
      </c>
      <c r="O669" s="27">
        <f t="shared" si="114"/>
        <v>71</v>
      </c>
      <c r="P669" s="29">
        <v>36</v>
      </c>
      <c r="Q669" s="29">
        <v>62</v>
      </c>
      <c r="R669" s="29">
        <v>46</v>
      </c>
      <c r="S669" s="29">
        <v>84</v>
      </c>
      <c r="T669" s="27">
        <f t="shared" si="115"/>
        <v>228</v>
      </c>
      <c r="U669" s="27">
        <f t="shared" si="116"/>
        <v>57</v>
      </c>
      <c r="V669" s="29">
        <v>72</v>
      </c>
      <c r="W669" s="29">
        <v>96</v>
      </c>
      <c r="X669" s="29">
        <v>46</v>
      </c>
      <c r="Y669" s="29">
        <v>52</v>
      </c>
      <c r="Z669" s="27">
        <f t="shared" si="117"/>
        <v>266</v>
      </c>
      <c r="AA669" s="27">
        <f t="shared" si="118"/>
        <v>66.5</v>
      </c>
      <c r="AB669" s="29">
        <v>80</v>
      </c>
      <c r="AC669" s="29">
        <v>76</v>
      </c>
      <c r="AD669" s="29">
        <v>50</v>
      </c>
      <c r="AE669" s="29">
        <v>69</v>
      </c>
      <c r="AF669" s="27">
        <f t="shared" si="119"/>
        <v>275</v>
      </c>
      <c r="AG669" s="39">
        <f t="shared" si="120"/>
        <v>68.75</v>
      </c>
      <c r="AH669" s="32"/>
      <c r="AI669" s="52">
        <f t="shared" si="110"/>
        <v>57.15</v>
      </c>
      <c r="AJ669" s="28">
        <f>ROWS($C$4:C669)</f>
        <v>666</v>
      </c>
      <c r="AK669" s="28" t="str">
        <f>IF($AJ$1=Table5[[#This Row],[Column3]],AJ669,"")</f>
        <v/>
      </c>
      <c r="AL669" s="28" t="str">
        <f>IFERROR(SMALL($AK$2:$AK$903,ROWS($AK$4:AK669)),"")</f>
        <v/>
      </c>
    </row>
    <row r="670" spans="1:38" s="28" customFormat="1" ht="14.25">
      <c r="A670" s="36">
        <v>11100895</v>
      </c>
      <c r="B670" s="30" t="s">
        <v>1341</v>
      </c>
      <c r="C670" s="31">
        <v>8</v>
      </c>
      <c r="D670" s="29">
        <v>40</v>
      </c>
      <c r="E670" s="29">
        <v>77</v>
      </c>
      <c r="F670" s="29">
        <v>42</v>
      </c>
      <c r="G670" s="29">
        <v>44</v>
      </c>
      <c r="H670" s="27">
        <f t="shared" si="111"/>
        <v>203</v>
      </c>
      <c r="I670" s="52">
        <f t="shared" si="112"/>
        <v>50.75</v>
      </c>
      <c r="J670" s="29">
        <v>92</v>
      </c>
      <c r="K670" s="29">
        <v>42</v>
      </c>
      <c r="L670" s="29">
        <v>37</v>
      </c>
      <c r="M670" s="29">
        <v>43</v>
      </c>
      <c r="N670" s="27">
        <f t="shared" si="113"/>
        <v>214</v>
      </c>
      <c r="O670" s="27">
        <f t="shared" si="114"/>
        <v>53.5</v>
      </c>
      <c r="P670" s="29">
        <v>35</v>
      </c>
      <c r="Q670" s="29">
        <v>73</v>
      </c>
      <c r="R670" s="29">
        <v>60</v>
      </c>
      <c r="S670" s="29">
        <v>83</v>
      </c>
      <c r="T670" s="27">
        <f t="shared" si="115"/>
        <v>251</v>
      </c>
      <c r="U670" s="27">
        <f t="shared" si="116"/>
        <v>62.75</v>
      </c>
      <c r="V670" s="29">
        <v>84</v>
      </c>
      <c r="W670" s="29">
        <v>81</v>
      </c>
      <c r="X670" s="29">
        <v>37</v>
      </c>
      <c r="Y670" s="29">
        <v>64</v>
      </c>
      <c r="Z670" s="27">
        <f t="shared" si="117"/>
        <v>266</v>
      </c>
      <c r="AA670" s="27">
        <f t="shared" si="118"/>
        <v>66.5</v>
      </c>
      <c r="AB670" s="29">
        <v>49</v>
      </c>
      <c r="AC670" s="29">
        <v>40</v>
      </c>
      <c r="AD670" s="29">
        <v>54</v>
      </c>
      <c r="AE670" s="29">
        <v>66</v>
      </c>
      <c r="AF670" s="27">
        <f t="shared" si="119"/>
        <v>209</v>
      </c>
      <c r="AG670" s="39">
        <f t="shared" si="120"/>
        <v>52.25</v>
      </c>
      <c r="AH670" s="32"/>
      <c r="AI670" s="52">
        <f t="shared" si="110"/>
        <v>64.849999999999994</v>
      </c>
      <c r="AJ670" s="28">
        <f>ROWS($C$4:C670)</f>
        <v>667</v>
      </c>
      <c r="AK670" s="28" t="str">
        <f>IF($AJ$1=Table5[[#This Row],[Column3]],AJ670,"")</f>
        <v/>
      </c>
      <c r="AL670" s="28" t="str">
        <f>IFERROR(SMALL($AK$2:$AK$903,ROWS($AK$4:AK670)),"")</f>
        <v/>
      </c>
    </row>
    <row r="671" spans="1:38" s="28" customFormat="1" ht="14.25">
      <c r="A671" s="36">
        <v>11107536</v>
      </c>
      <c r="B671" s="30" t="s">
        <v>1343</v>
      </c>
      <c r="C671" s="31">
        <v>8</v>
      </c>
      <c r="D671" s="29">
        <v>43</v>
      </c>
      <c r="E671" s="29">
        <v>38</v>
      </c>
      <c r="F671" s="29">
        <v>82</v>
      </c>
      <c r="G671" s="29">
        <v>73</v>
      </c>
      <c r="H671" s="27">
        <f t="shared" si="111"/>
        <v>236</v>
      </c>
      <c r="I671" s="52">
        <f t="shared" si="112"/>
        <v>59</v>
      </c>
      <c r="J671" s="29">
        <v>80</v>
      </c>
      <c r="K671" s="29">
        <v>44</v>
      </c>
      <c r="L671" s="29">
        <v>58</v>
      </c>
      <c r="M671" s="29">
        <v>38</v>
      </c>
      <c r="N671" s="27">
        <f t="shared" si="113"/>
        <v>220</v>
      </c>
      <c r="O671" s="27">
        <f t="shared" si="114"/>
        <v>55</v>
      </c>
      <c r="P671" s="29">
        <v>54</v>
      </c>
      <c r="Q671" s="29">
        <v>46</v>
      </c>
      <c r="R671" s="29">
        <v>41</v>
      </c>
      <c r="S671" s="29">
        <v>85</v>
      </c>
      <c r="T671" s="27">
        <f t="shared" si="115"/>
        <v>226</v>
      </c>
      <c r="U671" s="27">
        <f t="shared" si="116"/>
        <v>56.5</v>
      </c>
      <c r="V671" s="29">
        <v>94</v>
      </c>
      <c r="W671" s="29">
        <v>83</v>
      </c>
      <c r="X671" s="29">
        <v>46</v>
      </c>
      <c r="Y671" s="29">
        <v>71</v>
      </c>
      <c r="Z671" s="27">
        <f t="shared" si="117"/>
        <v>294</v>
      </c>
      <c r="AA671" s="27">
        <f t="shared" si="118"/>
        <v>73.5</v>
      </c>
      <c r="AB671" s="29">
        <v>61</v>
      </c>
      <c r="AC671" s="29">
        <v>92</v>
      </c>
      <c r="AD671" s="29">
        <v>84</v>
      </c>
      <c r="AE671" s="29">
        <v>84</v>
      </c>
      <c r="AF671" s="27">
        <f t="shared" si="119"/>
        <v>321</v>
      </c>
      <c r="AG671" s="39">
        <f t="shared" si="120"/>
        <v>80.25</v>
      </c>
      <c r="AH671" s="32"/>
      <c r="AI671" s="52">
        <f t="shared" si="110"/>
        <v>62.45</v>
      </c>
      <c r="AJ671" s="28">
        <f>ROWS($C$4:C671)</f>
        <v>668</v>
      </c>
      <c r="AK671" s="28" t="str">
        <f>IF($AJ$1=Table5[[#This Row],[Column3]],AJ671,"")</f>
        <v/>
      </c>
      <c r="AL671" s="28" t="str">
        <f>IFERROR(SMALL($AK$2:$AK$903,ROWS($AK$4:AK671)),"")</f>
        <v/>
      </c>
    </row>
    <row r="672" spans="1:38" s="28" customFormat="1" ht="14.25">
      <c r="A672" s="36">
        <v>11100211</v>
      </c>
      <c r="B672" s="30" t="s">
        <v>1345</v>
      </c>
      <c r="C672" s="31">
        <v>8</v>
      </c>
      <c r="D672" s="29">
        <v>77</v>
      </c>
      <c r="E672" s="29">
        <v>43</v>
      </c>
      <c r="F672" s="29">
        <v>85</v>
      </c>
      <c r="G672" s="29">
        <v>45</v>
      </c>
      <c r="H672" s="27">
        <f t="shared" si="111"/>
        <v>250</v>
      </c>
      <c r="I672" s="52">
        <f t="shared" si="112"/>
        <v>62.5</v>
      </c>
      <c r="J672" s="29">
        <v>43</v>
      </c>
      <c r="K672" s="29">
        <v>39</v>
      </c>
      <c r="L672" s="29">
        <v>72</v>
      </c>
      <c r="M672" s="29">
        <v>96</v>
      </c>
      <c r="N672" s="27">
        <f t="shared" si="113"/>
        <v>250</v>
      </c>
      <c r="O672" s="27">
        <f t="shared" si="114"/>
        <v>62.5</v>
      </c>
      <c r="P672" s="29">
        <v>38</v>
      </c>
      <c r="Q672" s="29">
        <v>53</v>
      </c>
      <c r="R672" s="29">
        <v>56</v>
      </c>
      <c r="S672" s="29">
        <v>43</v>
      </c>
      <c r="T672" s="27">
        <f t="shared" si="115"/>
        <v>190</v>
      </c>
      <c r="U672" s="27">
        <f t="shared" si="116"/>
        <v>47.5</v>
      </c>
      <c r="V672" s="29">
        <v>90</v>
      </c>
      <c r="W672" s="29">
        <v>73</v>
      </c>
      <c r="X672" s="29">
        <v>85</v>
      </c>
      <c r="Y672" s="29">
        <v>67</v>
      </c>
      <c r="Z672" s="27">
        <f t="shared" si="117"/>
        <v>315</v>
      </c>
      <c r="AA672" s="27">
        <f t="shared" si="118"/>
        <v>78.75</v>
      </c>
      <c r="AB672" s="29">
        <v>56</v>
      </c>
      <c r="AC672" s="29">
        <v>42</v>
      </c>
      <c r="AD672" s="29">
        <v>62</v>
      </c>
      <c r="AE672" s="29">
        <v>84</v>
      </c>
      <c r="AF672" s="27">
        <f t="shared" si="119"/>
        <v>244</v>
      </c>
      <c r="AG672" s="39">
        <f t="shared" si="120"/>
        <v>61</v>
      </c>
      <c r="AH672" s="32"/>
      <c r="AI672" s="52">
        <f t="shared" si="110"/>
        <v>62.65</v>
      </c>
      <c r="AJ672" s="28">
        <f>ROWS($C$4:C672)</f>
        <v>669</v>
      </c>
      <c r="AK672" s="28" t="str">
        <f>IF($AJ$1=Table5[[#This Row],[Column3]],AJ672,"")</f>
        <v/>
      </c>
      <c r="AL672" s="28" t="str">
        <f>IFERROR(SMALL($AK$2:$AK$903,ROWS($AK$4:AK672)),"")</f>
        <v/>
      </c>
    </row>
    <row r="673" spans="1:38" s="28" customFormat="1" ht="14.25">
      <c r="A673" s="36">
        <v>11106770</v>
      </c>
      <c r="B673" s="30" t="s">
        <v>1347</v>
      </c>
      <c r="C673" s="31">
        <v>8</v>
      </c>
      <c r="D673" s="29">
        <v>84</v>
      </c>
      <c r="E673" s="29">
        <v>87</v>
      </c>
      <c r="F673" s="29">
        <v>99</v>
      </c>
      <c r="G673" s="29">
        <v>43</v>
      </c>
      <c r="H673" s="27">
        <f t="shared" si="111"/>
        <v>313</v>
      </c>
      <c r="I673" s="52">
        <f t="shared" si="112"/>
        <v>78.25</v>
      </c>
      <c r="J673" s="29">
        <v>44</v>
      </c>
      <c r="K673" s="29">
        <v>81</v>
      </c>
      <c r="L673" s="29">
        <v>44</v>
      </c>
      <c r="M673" s="29">
        <v>68</v>
      </c>
      <c r="N673" s="27">
        <f t="shared" si="113"/>
        <v>237</v>
      </c>
      <c r="O673" s="27">
        <f t="shared" si="114"/>
        <v>59.25</v>
      </c>
      <c r="P673" s="29">
        <v>53</v>
      </c>
      <c r="Q673" s="29">
        <v>45</v>
      </c>
      <c r="R673" s="29">
        <v>73</v>
      </c>
      <c r="S673" s="29">
        <v>73</v>
      </c>
      <c r="T673" s="27">
        <f t="shared" si="115"/>
        <v>244</v>
      </c>
      <c r="U673" s="27">
        <f t="shared" si="116"/>
        <v>61</v>
      </c>
      <c r="V673" s="29">
        <v>37</v>
      </c>
      <c r="W673" s="29">
        <v>45</v>
      </c>
      <c r="X673" s="29">
        <v>43</v>
      </c>
      <c r="Y673" s="29">
        <v>59</v>
      </c>
      <c r="Z673" s="27">
        <f t="shared" si="117"/>
        <v>184</v>
      </c>
      <c r="AA673" s="27">
        <f t="shared" si="118"/>
        <v>46</v>
      </c>
      <c r="AB673" s="29">
        <v>77</v>
      </c>
      <c r="AC673" s="29">
        <v>86</v>
      </c>
      <c r="AD673" s="29">
        <v>39</v>
      </c>
      <c r="AE673" s="29">
        <v>73</v>
      </c>
      <c r="AF673" s="27">
        <f t="shared" si="119"/>
        <v>275</v>
      </c>
      <c r="AG673" s="39">
        <f t="shared" si="120"/>
        <v>68.75</v>
      </c>
      <c r="AH673" s="32"/>
      <c r="AI673" s="52">
        <f t="shared" si="110"/>
        <v>70.150000000000006</v>
      </c>
      <c r="AJ673" s="28">
        <f>ROWS($C$4:C673)</f>
        <v>670</v>
      </c>
      <c r="AK673" s="28" t="str">
        <f>IF($AJ$1=Table5[[#This Row],[Column3]],AJ673,"")</f>
        <v/>
      </c>
      <c r="AL673" s="28" t="str">
        <f>IFERROR(SMALL($AK$2:$AK$903,ROWS($AK$4:AK673)),"")</f>
        <v/>
      </c>
    </row>
    <row r="674" spans="1:38" s="28" customFormat="1" ht="14.25">
      <c r="A674" s="36">
        <v>11106152</v>
      </c>
      <c r="B674" s="30" t="s">
        <v>1349</v>
      </c>
      <c r="C674" s="31">
        <v>8</v>
      </c>
      <c r="D674" s="29">
        <v>70</v>
      </c>
      <c r="E674" s="29">
        <v>89</v>
      </c>
      <c r="F674" s="29">
        <v>50</v>
      </c>
      <c r="G674" s="29">
        <v>41</v>
      </c>
      <c r="H674" s="27">
        <f t="shared" si="111"/>
        <v>250</v>
      </c>
      <c r="I674" s="52">
        <f t="shared" si="112"/>
        <v>62.5</v>
      </c>
      <c r="J674" s="29">
        <v>98</v>
      </c>
      <c r="K674" s="29">
        <v>55</v>
      </c>
      <c r="L674" s="29">
        <v>87</v>
      </c>
      <c r="M674" s="29">
        <v>63</v>
      </c>
      <c r="N674" s="27">
        <f t="shared" si="113"/>
        <v>303</v>
      </c>
      <c r="O674" s="27">
        <f t="shared" si="114"/>
        <v>75.75</v>
      </c>
      <c r="P674" s="29">
        <v>55</v>
      </c>
      <c r="Q674" s="29">
        <v>43</v>
      </c>
      <c r="R674" s="29">
        <v>79</v>
      </c>
      <c r="S674" s="29">
        <v>96</v>
      </c>
      <c r="T674" s="27">
        <f t="shared" si="115"/>
        <v>273</v>
      </c>
      <c r="U674" s="27">
        <f t="shared" si="116"/>
        <v>68.25</v>
      </c>
      <c r="V674" s="29">
        <v>86</v>
      </c>
      <c r="W674" s="29">
        <v>52</v>
      </c>
      <c r="X674" s="29">
        <v>98</v>
      </c>
      <c r="Y674" s="29">
        <v>68</v>
      </c>
      <c r="Z674" s="27">
        <f t="shared" si="117"/>
        <v>304</v>
      </c>
      <c r="AA674" s="27">
        <f t="shared" si="118"/>
        <v>76</v>
      </c>
      <c r="AB674" s="29">
        <v>96</v>
      </c>
      <c r="AC674" s="29">
        <v>94</v>
      </c>
      <c r="AD674" s="29">
        <v>42</v>
      </c>
      <c r="AE674" s="29">
        <v>41</v>
      </c>
      <c r="AF674" s="27">
        <f t="shared" si="119"/>
        <v>273</v>
      </c>
      <c r="AG674" s="39">
        <f t="shared" si="120"/>
        <v>68.25</v>
      </c>
      <c r="AH674" s="32"/>
      <c r="AI674" s="52">
        <f t="shared" si="110"/>
        <v>67.5</v>
      </c>
      <c r="AJ674" s="28">
        <f>ROWS($C$4:C674)</f>
        <v>671</v>
      </c>
      <c r="AK674" s="28" t="str">
        <f>IF($AJ$1=Table5[[#This Row],[Column3]],AJ674,"")</f>
        <v/>
      </c>
      <c r="AL674" s="28" t="str">
        <f>IFERROR(SMALL($AK$2:$AK$903,ROWS($AK$4:AK674)),"")</f>
        <v/>
      </c>
    </row>
    <row r="675" spans="1:38" s="28" customFormat="1" ht="14.25">
      <c r="A675" s="36">
        <v>11103056</v>
      </c>
      <c r="B675" s="30" t="s">
        <v>1351</v>
      </c>
      <c r="C675" s="31">
        <v>8</v>
      </c>
      <c r="D675" s="29">
        <v>49</v>
      </c>
      <c r="E675" s="29">
        <v>82</v>
      </c>
      <c r="F675" s="29">
        <v>76</v>
      </c>
      <c r="G675" s="29">
        <v>66</v>
      </c>
      <c r="H675" s="27">
        <f t="shared" si="111"/>
        <v>273</v>
      </c>
      <c r="I675" s="52">
        <f t="shared" si="112"/>
        <v>68.25</v>
      </c>
      <c r="J675" s="29">
        <v>60</v>
      </c>
      <c r="K675" s="29">
        <v>48</v>
      </c>
      <c r="L675" s="29">
        <v>53</v>
      </c>
      <c r="M675" s="29">
        <v>54</v>
      </c>
      <c r="N675" s="27">
        <f t="shared" si="113"/>
        <v>215</v>
      </c>
      <c r="O675" s="27">
        <f t="shared" si="114"/>
        <v>53.75</v>
      </c>
      <c r="P675" s="29">
        <v>97</v>
      </c>
      <c r="Q675" s="29">
        <v>91</v>
      </c>
      <c r="R675" s="29">
        <v>74</v>
      </c>
      <c r="S675" s="29">
        <v>46</v>
      </c>
      <c r="T675" s="27">
        <f t="shared" si="115"/>
        <v>308</v>
      </c>
      <c r="U675" s="27">
        <f t="shared" si="116"/>
        <v>77</v>
      </c>
      <c r="V675" s="29">
        <v>81</v>
      </c>
      <c r="W675" s="29">
        <v>39</v>
      </c>
      <c r="X675" s="29">
        <v>98</v>
      </c>
      <c r="Y675" s="29">
        <v>94</v>
      </c>
      <c r="Z675" s="27">
        <f t="shared" si="117"/>
        <v>312</v>
      </c>
      <c r="AA675" s="27">
        <f t="shared" si="118"/>
        <v>78</v>
      </c>
      <c r="AB675" s="29">
        <v>82</v>
      </c>
      <c r="AC675" s="29">
        <v>63</v>
      </c>
      <c r="AD675" s="29">
        <v>52</v>
      </c>
      <c r="AE675" s="29">
        <v>45</v>
      </c>
      <c r="AF675" s="27">
        <f t="shared" si="119"/>
        <v>242</v>
      </c>
      <c r="AG675" s="39">
        <f t="shared" si="120"/>
        <v>60.5</v>
      </c>
      <c r="AH675" s="32"/>
      <c r="AI675" s="52">
        <f t="shared" si="110"/>
        <v>62.55</v>
      </c>
      <c r="AJ675" s="28">
        <f>ROWS($C$4:C675)</f>
        <v>672</v>
      </c>
      <c r="AK675" s="28" t="str">
        <f>IF($AJ$1=Table5[[#This Row],[Column3]],AJ675,"")</f>
        <v/>
      </c>
      <c r="AL675" s="28" t="str">
        <f>IFERROR(SMALL($AK$2:$AK$903,ROWS($AK$4:AK675)),"")</f>
        <v/>
      </c>
    </row>
    <row r="676" spans="1:38" s="28" customFormat="1" ht="14.25">
      <c r="A676" s="36">
        <v>11104313</v>
      </c>
      <c r="B676" s="30" t="s">
        <v>1353</v>
      </c>
      <c r="C676" s="31">
        <v>8</v>
      </c>
      <c r="D676" s="29">
        <v>70</v>
      </c>
      <c r="E676" s="29">
        <v>78</v>
      </c>
      <c r="F676" s="29">
        <v>86</v>
      </c>
      <c r="G676" s="29">
        <v>58</v>
      </c>
      <c r="H676" s="27">
        <f t="shared" si="111"/>
        <v>292</v>
      </c>
      <c r="I676" s="52">
        <f t="shared" si="112"/>
        <v>73</v>
      </c>
      <c r="J676" s="29">
        <v>74</v>
      </c>
      <c r="K676" s="29">
        <v>46</v>
      </c>
      <c r="L676" s="29">
        <v>45</v>
      </c>
      <c r="M676" s="29">
        <v>48</v>
      </c>
      <c r="N676" s="27">
        <f t="shared" si="113"/>
        <v>213</v>
      </c>
      <c r="O676" s="27">
        <f t="shared" si="114"/>
        <v>53.25</v>
      </c>
      <c r="P676" s="29">
        <v>53</v>
      </c>
      <c r="Q676" s="29">
        <v>35</v>
      </c>
      <c r="R676" s="29">
        <v>85</v>
      </c>
      <c r="S676" s="29">
        <v>56</v>
      </c>
      <c r="T676" s="27">
        <f t="shared" si="115"/>
        <v>229</v>
      </c>
      <c r="U676" s="27">
        <f t="shared" si="116"/>
        <v>57.25</v>
      </c>
      <c r="V676" s="29">
        <v>40</v>
      </c>
      <c r="W676" s="29">
        <v>53</v>
      </c>
      <c r="X676" s="29">
        <v>73</v>
      </c>
      <c r="Y676" s="29">
        <v>78</v>
      </c>
      <c r="Z676" s="27">
        <f t="shared" si="117"/>
        <v>244</v>
      </c>
      <c r="AA676" s="27">
        <f t="shared" si="118"/>
        <v>61</v>
      </c>
      <c r="AB676" s="29">
        <v>53</v>
      </c>
      <c r="AC676" s="29">
        <v>81</v>
      </c>
      <c r="AD676" s="29">
        <v>89</v>
      </c>
      <c r="AE676" s="29">
        <v>50</v>
      </c>
      <c r="AF676" s="27">
        <f t="shared" si="119"/>
        <v>273</v>
      </c>
      <c r="AG676" s="39">
        <f t="shared" si="120"/>
        <v>68.25</v>
      </c>
      <c r="AH676" s="32"/>
      <c r="AI676" s="52">
        <f t="shared" si="110"/>
        <v>71.349999999999994</v>
      </c>
      <c r="AJ676" s="28">
        <f>ROWS($C$4:C676)</f>
        <v>673</v>
      </c>
      <c r="AK676" s="28" t="str">
        <f>IF($AJ$1=Table5[[#This Row],[Column3]],AJ676,"")</f>
        <v/>
      </c>
      <c r="AL676" s="28" t="str">
        <f>IFERROR(SMALL($AK$2:$AK$903,ROWS($AK$4:AK676)),"")</f>
        <v/>
      </c>
    </row>
    <row r="677" spans="1:38" s="28" customFormat="1" ht="14.25">
      <c r="A677" s="36">
        <v>11108768</v>
      </c>
      <c r="B677" s="30" t="s">
        <v>1355</v>
      </c>
      <c r="C677" s="31">
        <v>8</v>
      </c>
      <c r="D677" s="29">
        <v>90</v>
      </c>
      <c r="E677" s="29">
        <v>59</v>
      </c>
      <c r="F677" s="29">
        <v>73</v>
      </c>
      <c r="G677" s="29">
        <v>94</v>
      </c>
      <c r="H677" s="27">
        <f t="shared" si="111"/>
        <v>316</v>
      </c>
      <c r="I677" s="52">
        <f t="shared" si="112"/>
        <v>79</v>
      </c>
      <c r="J677" s="29">
        <v>92</v>
      </c>
      <c r="K677" s="29">
        <v>72</v>
      </c>
      <c r="L677" s="29">
        <v>87</v>
      </c>
      <c r="M677" s="29">
        <v>77</v>
      </c>
      <c r="N677" s="27">
        <f t="shared" si="113"/>
        <v>328</v>
      </c>
      <c r="O677" s="27">
        <f t="shared" si="114"/>
        <v>82</v>
      </c>
      <c r="P677" s="29">
        <v>44</v>
      </c>
      <c r="Q677" s="29">
        <v>67</v>
      </c>
      <c r="R677" s="29">
        <v>54</v>
      </c>
      <c r="S677" s="29">
        <v>86</v>
      </c>
      <c r="T677" s="27">
        <f t="shared" si="115"/>
        <v>251</v>
      </c>
      <c r="U677" s="27">
        <f t="shared" si="116"/>
        <v>62.75</v>
      </c>
      <c r="V677" s="29">
        <v>64</v>
      </c>
      <c r="W677" s="29">
        <v>58</v>
      </c>
      <c r="X677" s="29">
        <v>36</v>
      </c>
      <c r="Y677" s="29">
        <v>83</v>
      </c>
      <c r="Z677" s="27">
        <f t="shared" si="117"/>
        <v>241</v>
      </c>
      <c r="AA677" s="27">
        <f t="shared" si="118"/>
        <v>60.25</v>
      </c>
      <c r="AB677" s="29">
        <v>91</v>
      </c>
      <c r="AC677" s="29">
        <v>45</v>
      </c>
      <c r="AD677" s="29">
        <v>66</v>
      </c>
      <c r="AE677" s="29">
        <v>89</v>
      </c>
      <c r="AF677" s="27">
        <f t="shared" si="119"/>
        <v>291</v>
      </c>
      <c r="AG677" s="39">
        <f t="shared" si="120"/>
        <v>72.75</v>
      </c>
      <c r="AH677" s="32"/>
      <c r="AI677" s="52">
        <f t="shared" si="110"/>
        <v>68.2</v>
      </c>
      <c r="AJ677" s="28">
        <f>ROWS($C$4:C677)</f>
        <v>674</v>
      </c>
      <c r="AK677" s="28" t="str">
        <f>IF($AJ$1=Table5[[#This Row],[Column3]],AJ677,"")</f>
        <v/>
      </c>
      <c r="AL677" s="28" t="str">
        <f>IFERROR(SMALL($AK$2:$AK$903,ROWS($AK$4:AK677)),"")</f>
        <v/>
      </c>
    </row>
    <row r="678" spans="1:38" s="28" customFormat="1" ht="14.25">
      <c r="A678" s="36">
        <v>11103032</v>
      </c>
      <c r="B678" s="30" t="s">
        <v>1357</v>
      </c>
      <c r="C678" s="31">
        <v>8</v>
      </c>
      <c r="D678" s="29">
        <v>41</v>
      </c>
      <c r="E678" s="29">
        <v>89</v>
      </c>
      <c r="F678" s="29">
        <v>69</v>
      </c>
      <c r="G678" s="29">
        <v>54</v>
      </c>
      <c r="H678" s="27">
        <f t="shared" si="111"/>
        <v>253</v>
      </c>
      <c r="I678" s="52">
        <f t="shared" si="112"/>
        <v>63.25</v>
      </c>
      <c r="J678" s="29">
        <v>75</v>
      </c>
      <c r="K678" s="29">
        <v>38</v>
      </c>
      <c r="L678" s="29">
        <v>44</v>
      </c>
      <c r="M678" s="29">
        <v>78</v>
      </c>
      <c r="N678" s="27">
        <f t="shared" si="113"/>
        <v>235</v>
      </c>
      <c r="O678" s="27">
        <f t="shared" si="114"/>
        <v>58.75</v>
      </c>
      <c r="P678" s="29">
        <v>89</v>
      </c>
      <c r="Q678" s="29">
        <v>65</v>
      </c>
      <c r="R678" s="29">
        <v>94</v>
      </c>
      <c r="S678" s="29">
        <v>97</v>
      </c>
      <c r="T678" s="27">
        <f t="shared" si="115"/>
        <v>345</v>
      </c>
      <c r="U678" s="27">
        <f t="shared" si="116"/>
        <v>86.25</v>
      </c>
      <c r="V678" s="29">
        <v>51</v>
      </c>
      <c r="W678" s="29">
        <v>36</v>
      </c>
      <c r="X678" s="29">
        <v>92</v>
      </c>
      <c r="Y678" s="29">
        <v>57</v>
      </c>
      <c r="Z678" s="27">
        <f t="shared" si="117"/>
        <v>236</v>
      </c>
      <c r="AA678" s="27">
        <f t="shared" si="118"/>
        <v>59</v>
      </c>
      <c r="AB678" s="29">
        <v>61</v>
      </c>
      <c r="AC678" s="29">
        <v>81</v>
      </c>
      <c r="AD678" s="29">
        <v>57</v>
      </c>
      <c r="AE678" s="29">
        <v>96</v>
      </c>
      <c r="AF678" s="27">
        <f t="shared" si="119"/>
        <v>295</v>
      </c>
      <c r="AG678" s="39">
        <f t="shared" si="120"/>
        <v>73.75</v>
      </c>
      <c r="AH678" s="32"/>
      <c r="AI678" s="52">
        <f t="shared" si="110"/>
        <v>67.8</v>
      </c>
      <c r="AJ678" s="28">
        <f>ROWS($C$4:C678)</f>
        <v>675</v>
      </c>
      <c r="AK678" s="28" t="str">
        <f>IF($AJ$1=Table5[[#This Row],[Column3]],AJ678,"")</f>
        <v/>
      </c>
      <c r="AL678" s="28" t="str">
        <f>IFERROR(SMALL($AK$2:$AK$903,ROWS($AK$4:AK678)),"")</f>
        <v/>
      </c>
    </row>
    <row r="679" spans="1:38" s="28" customFormat="1" ht="14.25">
      <c r="A679" s="36">
        <v>11104681</v>
      </c>
      <c r="B679" s="30" t="s">
        <v>1359</v>
      </c>
      <c r="C679" s="31">
        <v>8</v>
      </c>
      <c r="D679" s="29">
        <v>93</v>
      </c>
      <c r="E679" s="29">
        <v>96</v>
      </c>
      <c r="F679" s="29">
        <v>60</v>
      </c>
      <c r="G679" s="29">
        <v>61</v>
      </c>
      <c r="H679" s="27">
        <f t="shared" si="111"/>
        <v>310</v>
      </c>
      <c r="I679" s="52">
        <f t="shared" si="112"/>
        <v>77.5</v>
      </c>
      <c r="J679" s="29">
        <v>39</v>
      </c>
      <c r="K679" s="29">
        <v>82</v>
      </c>
      <c r="L679" s="29">
        <v>54</v>
      </c>
      <c r="M679" s="29">
        <v>51</v>
      </c>
      <c r="N679" s="27">
        <f t="shared" si="113"/>
        <v>226</v>
      </c>
      <c r="O679" s="27">
        <f t="shared" si="114"/>
        <v>56.5</v>
      </c>
      <c r="P679" s="29">
        <v>89</v>
      </c>
      <c r="Q679" s="29">
        <v>87</v>
      </c>
      <c r="R679" s="29">
        <v>77</v>
      </c>
      <c r="S679" s="29">
        <v>60</v>
      </c>
      <c r="T679" s="27">
        <f t="shared" si="115"/>
        <v>313</v>
      </c>
      <c r="U679" s="27">
        <f t="shared" si="116"/>
        <v>78.25</v>
      </c>
      <c r="V679" s="29">
        <v>53</v>
      </c>
      <c r="W679" s="29">
        <v>58</v>
      </c>
      <c r="X679" s="29">
        <v>50</v>
      </c>
      <c r="Y679" s="29">
        <v>50</v>
      </c>
      <c r="Z679" s="27">
        <f t="shared" si="117"/>
        <v>211</v>
      </c>
      <c r="AA679" s="27">
        <f t="shared" si="118"/>
        <v>52.75</v>
      </c>
      <c r="AB679" s="29">
        <v>40</v>
      </c>
      <c r="AC679" s="29">
        <v>69</v>
      </c>
      <c r="AD679" s="29">
        <v>95</v>
      </c>
      <c r="AE679" s="29">
        <v>92</v>
      </c>
      <c r="AF679" s="27">
        <f t="shared" si="119"/>
        <v>296</v>
      </c>
      <c r="AG679" s="39">
        <f t="shared" si="120"/>
        <v>74</v>
      </c>
      <c r="AH679" s="32"/>
      <c r="AI679" s="52">
        <f t="shared" si="110"/>
        <v>67.75</v>
      </c>
      <c r="AJ679" s="28">
        <f>ROWS($C$4:C679)</f>
        <v>676</v>
      </c>
      <c r="AK679" s="28" t="str">
        <f>IF($AJ$1=Table5[[#This Row],[Column3]],AJ679,"")</f>
        <v/>
      </c>
      <c r="AL679" s="28" t="str">
        <f>IFERROR(SMALL($AK$2:$AK$903,ROWS($AK$4:AK679)),"")</f>
        <v/>
      </c>
    </row>
    <row r="680" spans="1:38" s="28" customFormat="1" ht="14.25">
      <c r="A680" s="36">
        <v>11102586</v>
      </c>
      <c r="B680" s="30" t="s">
        <v>1361</v>
      </c>
      <c r="C680" s="31">
        <v>8</v>
      </c>
      <c r="D680" s="29">
        <v>40</v>
      </c>
      <c r="E680" s="29">
        <v>87</v>
      </c>
      <c r="F680" s="29">
        <v>93</v>
      </c>
      <c r="G680" s="29">
        <v>83</v>
      </c>
      <c r="H680" s="27">
        <f t="shared" si="111"/>
        <v>303</v>
      </c>
      <c r="I680" s="52">
        <f t="shared" si="112"/>
        <v>75.75</v>
      </c>
      <c r="J680" s="29">
        <v>96</v>
      </c>
      <c r="K680" s="29">
        <v>52</v>
      </c>
      <c r="L680" s="29">
        <v>55</v>
      </c>
      <c r="M680" s="29">
        <v>83</v>
      </c>
      <c r="N680" s="27">
        <f t="shared" si="113"/>
        <v>286</v>
      </c>
      <c r="O680" s="27">
        <f t="shared" si="114"/>
        <v>71.5</v>
      </c>
      <c r="P680" s="29">
        <v>35</v>
      </c>
      <c r="Q680" s="29">
        <v>78</v>
      </c>
      <c r="R680" s="29">
        <v>40</v>
      </c>
      <c r="S680" s="29">
        <v>92</v>
      </c>
      <c r="T680" s="27">
        <f t="shared" si="115"/>
        <v>245</v>
      </c>
      <c r="U680" s="27">
        <f t="shared" si="116"/>
        <v>61.25</v>
      </c>
      <c r="V680" s="29">
        <v>41</v>
      </c>
      <c r="W680" s="29">
        <v>76</v>
      </c>
      <c r="X680" s="29">
        <v>43</v>
      </c>
      <c r="Y680" s="29">
        <v>88</v>
      </c>
      <c r="Z680" s="27">
        <f t="shared" si="117"/>
        <v>248</v>
      </c>
      <c r="AA680" s="27">
        <f t="shared" si="118"/>
        <v>62</v>
      </c>
      <c r="AB680" s="29">
        <v>35</v>
      </c>
      <c r="AC680" s="29">
        <v>63</v>
      </c>
      <c r="AD680" s="29">
        <v>95</v>
      </c>
      <c r="AE680" s="29">
        <v>80</v>
      </c>
      <c r="AF680" s="27">
        <f t="shared" si="119"/>
        <v>273</v>
      </c>
      <c r="AG680" s="39">
        <f t="shared" si="120"/>
        <v>68.25</v>
      </c>
      <c r="AH680" s="32"/>
      <c r="AI680" s="52">
        <f t="shared" si="110"/>
        <v>62</v>
      </c>
      <c r="AJ680" s="28">
        <f>ROWS($C$4:C680)</f>
        <v>677</v>
      </c>
      <c r="AK680" s="28" t="str">
        <f>IF($AJ$1=Table5[[#This Row],[Column3]],AJ680,"")</f>
        <v/>
      </c>
      <c r="AL680" s="28" t="str">
        <f>IFERROR(SMALL($AK$2:$AK$903,ROWS($AK$4:AK680)),"")</f>
        <v/>
      </c>
    </row>
    <row r="681" spans="1:38" s="28" customFormat="1" ht="14.25">
      <c r="A681" s="36">
        <v>11100649</v>
      </c>
      <c r="B681" s="30" t="s">
        <v>1363</v>
      </c>
      <c r="C681" s="31">
        <v>8</v>
      </c>
      <c r="D681" s="29">
        <v>54</v>
      </c>
      <c r="E681" s="29">
        <v>60</v>
      </c>
      <c r="F681" s="29">
        <v>40</v>
      </c>
      <c r="G681" s="29">
        <v>67</v>
      </c>
      <c r="H681" s="27">
        <f t="shared" si="111"/>
        <v>221</v>
      </c>
      <c r="I681" s="52">
        <f t="shared" si="112"/>
        <v>55.25</v>
      </c>
      <c r="J681" s="29">
        <v>57</v>
      </c>
      <c r="K681" s="29">
        <v>63</v>
      </c>
      <c r="L681" s="29">
        <v>66</v>
      </c>
      <c r="M681" s="29">
        <v>86</v>
      </c>
      <c r="N681" s="27">
        <f t="shared" si="113"/>
        <v>272</v>
      </c>
      <c r="O681" s="27">
        <f t="shared" si="114"/>
        <v>68</v>
      </c>
      <c r="P681" s="29">
        <v>38</v>
      </c>
      <c r="Q681" s="29">
        <v>86</v>
      </c>
      <c r="R681" s="29">
        <v>68</v>
      </c>
      <c r="S681" s="29">
        <v>70</v>
      </c>
      <c r="T681" s="27">
        <f t="shared" si="115"/>
        <v>262</v>
      </c>
      <c r="U681" s="27">
        <f t="shared" si="116"/>
        <v>65.5</v>
      </c>
      <c r="V681" s="29">
        <v>51</v>
      </c>
      <c r="W681" s="29">
        <v>88</v>
      </c>
      <c r="X681" s="29">
        <v>95</v>
      </c>
      <c r="Y681" s="29">
        <v>44</v>
      </c>
      <c r="Z681" s="27">
        <f t="shared" si="117"/>
        <v>278</v>
      </c>
      <c r="AA681" s="27">
        <f t="shared" si="118"/>
        <v>69.5</v>
      </c>
      <c r="AB681" s="29">
        <v>48</v>
      </c>
      <c r="AC681" s="29">
        <v>49</v>
      </c>
      <c r="AD681" s="29">
        <v>57</v>
      </c>
      <c r="AE681" s="29">
        <v>53</v>
      </c>
      <c r="AF681" s="27">
        <f t="shared" si="119"/>
        <v>207</v>
      </c>
      <c r="AG681" s="39">
        <f t="shared" si="120"/>
        <v>51.75</v>
      </c>
      <c r="AH681" s="32"/>
      <c r="AI681" s="52">
        <f t="shared" si="110"/>
        <v>59.5</v>
      </c>
      <c r="AJ681" s="28">
        <f>ROWS($C$4:C681)</f>
        <v>678</v>
      </c>
      <c r="AK681" s="28" t="str">
        <f>IF($AJ$1=Table5[[#This Row],[Column3]],AJ681,"")</f>
        <v/>
      </c>
      <c r="AL681" s="28" t="str">
        <f>IFERROR(SMALL($AK$2:$AK$903,ROWS($AK$4:AK681)),"")</f>
        <v/>
      </c>
    </row>
    <row r="682" spans="1:38" s="28" customFormat="1" ht="14.25">
      <c r="A682" s="36">
        <v>11109576</v>
      </c>
      <c r="B682" s="30" t="s">
        <v>1365</v>
      </c>
      <c r="C682" s="31">
        <v>8</v>
      </c>
      <c r="D682" s="29">
        <v>39</v>
      </c>
      <c r="E682" s="29">
        <v>59</v>
      </c>
      <c r="F682" s="29">
        <v>73</v>
      </c>
      <c r="G682" s="29">
        <v>95</v>
      </c>
      <c r="H682" s="27">
        <f t="shared" si="111"/>
        <v>266</v>
      </c>
      <c r="I682" s="52">
        <f t="shared" si="112"/>
        <v>66.5</v>
      </c>
      <c r="J682" s="29">
        <v>38</v>
      </c>
      <c r="K682" s="29">
        <v>39</v>
      </c>
      <c r="L682" s="29">
        <v>39</v>
      </c>
      <c r="M682" s="29">
        <v>96</v>
      </c>
      <c r="N682" s="27">
        <f t="shared" si="113"/>
        <v>212</v>
      </c>
      <c r="O682" s="27">
        <f t="shared" si="114"/>
        <v>53</v>
      </c>
      <c r="P682" s="29">
        <v>78</v>
      </c>
      <c r="Q682" s="29">
        <v>47</v>
      </c>
      <c r="R682" s="29">
        <v>81</v>
      </c>
      <c r="S682" s="29">
        <v>38</v>
      </c>
      <c r="T682" s="27">
        <f t="shared" si="115"/>
        <v>244</v>
      </c>
      <c r="U682" s="27">
        <f t="shared" si="116"/>
        <v>61</v>
      </c>
      <c r="V682" s="29">
        <v>49</v>
      </c>
      <c r="W682" s="29">
        <v>45</v>
      </c>
      <c r="X682" s="29">
        <v>57</v>
      </c>
      <c r="Y682" s="29">
        <v>51</v>
      </c>
      <c r="Z682" s="27">
        <f t="shared" si="117"/>
        <v>202</v>
      </c>
      <c r="AA682" s="27">
        <f t="shared" si="118"/>
        <v>50.5</v>
      </c>
      <c r="AB682" s="29">
        <v>37</v>
      </c>
      <c r="AC682" s="29">
        <v>88</v>
      </c>
      <c r="AD682" s="29">
        <v>76</v>
      </c>
      <c r="AE682" s="29">
        <v>65</v>
      </c>
      <c r="AF682" s="27">
        <f t="shared" si="119"/>
        <v>266</v>
      </c>
      <c r="AG682" s="39">
        <f t="shared" si="120"/>
        <v>66.5</v>
      </c>
      <c r="AH682" s="32"/>
      <c r="AI682" s="52">
        <f t="shared" si="110"/>
        <v>62</v>
      </c>
      <c r="AJ682" s="28">
        <f>ROWS($C$4:C682)</f>
        <v>679</v>
      </c>
      <c r="AK682" s="28" t="str">
        <f>IF($AJ$1=Table5[[#This Row],[Column3]],AJ682,"")</f>
        <v/>
      </c>
      <c r="AL682" s="28" t="str">
        <f>IFERROR(SMALL($AK$2:$AK$903,ROWS($AK$4:AK682)),"")</f>
        <v/>
      </c>
    </row>
    <row r="683" spans="1:38" s="28" customFormat="1" ht="14.25">
      <c r="A683" s="36">
        <v>11101013</v>
      </c>
      <c r="B683" s="30" t="s">
        <v>1367</v>
      </c>
      <c r="C683" s="31">
        <v>8</v>
      </c>
      <c r="D683" s="29">
        <v>40</v>
      </c>
      <c r="E683" s="29">
        <v>43</v>
      </c>
      <c r="F683" s="29">
        <v>67</v>
      </c>
      <c r="G683" s="29">
        <v>91</v>
      </c>
      <c r="H683" s="27">
        <f t="shared" si="111"/>
        <v>241</v>
      </c>
      <c r="I683" s="52">
        <f t="shared" si="112"/>
        <v>60.25</v>
      </c>
      <c r="J683" s="29">
        <v>84</v>
      </c>
      <c r="K683" s="29">
        <v>76</v>
      </c>
      <c r="L683" s="29">
        <v>42</v>
      </c>
      <c r="M683" s="29">
        <v>76</v>
      </c>
      <c r="N683" s="27">
        <f t="shared" si="113"/>
        <v>278</v>
      </c>
      <c r="O683" s="27">
        <f t="shared" si="114"/>
        <v>69.5</v>
      </c>
      <c r="P683" s="29">
        <v>92</v>
      </c>
      <c r="Q683" s="29">
        <v>67</v>
      </c>
      <c r="R683" s="29">
        <v>37</v>
      </c>
      <c r="S683" s="29">
        <v>77</v>
      </c>
      <c r="T683" s="27">
        <f t="shared" si="115"/>
        <v>273</v>
      </c>
      <c r="U683" s="27">
        <f t="shared" si="116"/>
        <v>68.25</v>
      </c>
      <c r="V683" s="29">
        <v>61</v>
      </c>
      <c r="W683" s="29">
        <v>79</v>
      </c>
      <c r="X683" s="29">
        <v>35</v>
      </c>
      <c r="Y683" s="29">
        <v>79</v>
      </c>
      <c r="Z683" s="27">
        <f t="shared" si="117"/>
        <v>254</v>
      </c>
      <c r="AA683" s="27">
        <f t="shared" si="118"/>
        <v>63.5</v>
      </c>
      <c r="AB683" s="29">
        <v>38</v>
      </c>
      <c r="AC683" s="29">
        <v>59</v>
      </c>
      <c r="AD683" s="29">
        <v>57</v>
      </c>
      <c r="AE683" s="29">
        <v>40</v>
      </c>
      <c r="AF683" s="27">
        <f t="shared" si="119"/>
        <v>194</v>
      </c>
      <c r="AG683" s="39">
        <f t="shared" si="120"/>
        <v>48.5</v>
      </c>
      <c r="AH683" s="32"/>
      <c r="AI683" s="52">
        <f t="shared" si="110"/>
        <v>64</v>
      </c>
      <c r="AJ683" s="28">
        <f>ROWS($C$4:C683)</f>
        <v>680</v>
      </c>
      <c r="AK683" s="28" t="str">
        <f>IF($AJ$1=Table5[[#This Row],[Column3]],AJ683,"")</f>
        <v/>
      </c>
      <c r="AL683" s="28" t="str">
        <f>IFERROR(SMALL($AK$2:$AK$903,ROWS($AK$4:AK683)),"")</f>
        <v/>
      </c>
    </row>
    <row r="684" spans="1:38" s="28" customFormat="1" ht="14.25">
      <c r="A684" s="36">
        <v>11104446</v>
      </c>
      <c r="B684" s="30" t="s">
        <v>1369</v>
      </c>
      <c r="C684" s="31">
        <v>8</v>
      </c>
      <c r="D684" s="29">
        <v>88</v>
      </c>
      <c r="E684" s="29">
        <v>90</v>
      </c>
      <c r="F684" s="29">
        <v>85</v>
      </c>
      <c r="G684" s="29">
        <v>90</v>
      </c>
      <c r="H684" s="27">
        <f t="shared" si="111"/>
        <v>353</v>
      </c>
      <c r="I684" s="52">
        <f t="shared" si="112"/>
        <v>88.25</v>
      </c>
      <c r="J684" s="29">
        <v>58</v>
      </c>
      <c r="K684" s="29">
        <v>67</v>
      </c>
      <c r="L684" s="29">
        <v>40</v>
      </c>
      <c r="M684" s="29">
        <v>42</v>
      </c>
      <c r="N684" s="27">
        <f t="shared" si="113"/>
        <v>207</v>
      </c>
      <c r="O684" s="27">
        <f t="shared" si="114"/>
        <v>51.75</v>
      </c>
      <c r="P684" s="29">
        <v>41</v>
      </c>
      <c r="Q684" s="29">
        <v>77</v>
      </c>
      <c r="R684" s="29">
        <v>45</v>
      </c>
      <c r="S684" s="29">
        <v>87</v>
      </c>
      <c r="T684" s="27">
        <f t="shared" si="115"/>
        <v>250</v>
      </c>
      <c r="U684" s="27">
        <f t="shared" si="116"/>
        <v>62.5</v>
      </c>
      <c r="V684" s="29">
        <v>68</v>
      </c>
      <c r="W684" s="29">
        <v>74</v>
      </c>
      <c r="X684" s="29">
        <v>38</v>
      </c>
      <c r="Y684" s="29">
        <v>43</v>
      </c>
      <c r="Z684" s="27">
        <f t="shared" si="117"/>
        <v>223</v>
      </c>
      <c r="AA684" s="27">
        <f t="shared" si="118"/>
        <v>55.75</v>
      </c>
      <c r="AB684" s="29">
        <v>41</v>
      </c>
      <c r="AC684" s="29">
        <v>60</v>
      </c>
      <c r="AD684" s="29">
        <v>89</v>
      </c>
      <c r="AE684" s="29">
        <v>57</v>
      </c>
      <c r="AF684" s="27">
        <f t="shared" si="119"/>
        <v>247</v>
      </c>
      <c r="AG684" s="39">
        <f t="shared" si="120"/>
        <v>61.75</v>
      </c>
      <c r="AH684" s="32"/>
      <c r="AI684" s="52">
        <f t="shared" si="110"/>
        <v>62.4</v>
      </c>
      <c r="AJ684" s="28">
        <f>ROWS($C$4:C684)</f>
        <v>681</v>
      </c>
      <c r="AK684" s="28" t="str">
        <f>IF($AJ$1=Table5[[#This Row],[Column3]],AJ684,"")</f>
        <v/>
      </c>
      <c r="AL684" s="28" t="str">
        <f>IFERROR(SMALL($AK$2:$AK$903,ROWS($AK$4:AK684)),"")</f>
        <v/>
      </c>
    </row>
    <row r="685" spans="1:38" s="28" customFormat="1" ht="14.25">
      <c r="A685" s="36">
        <v>11109443</v>
      </c>
      <c r="B685" s="30" t="s">
        <v>1371</v>
      </c>
      <c r="C685" s="31">
        <v>8</v>
      </c>
      <c r="D685" s="29">
        <v>52</v>
      </c>
      <c r="E685" s="29">
        <v>59</v>
      </c>
      <c r="F685" s="29">
        <v>59</v>
      </c>
      <c r="G685" s="29">
        <v>36</v>
      </c>
      <c r="H685" s="27">
        <f t="shared" si="111"/>
        <v>206</v>
      </c>
      <c r="I685" s="52">
        <f t="shared" si="112"/>
        <v>51.5</v>
      </c>
      <c r="J685" s="29">
        <v>94</v>
      </c>
      <c r="K685" s="29">
        <v>58</v>
      </c>
      <c r="L685" s="29">
        <v>86</v>
      </c>
      <c r="M685" s="29">
        <v>43</v>
      </c>
      <c r="N685" s="27">
        <f t="shared" si="113"/>
        <v>281</v>
      </c>
      <c r="O685" s="27">
        <f t="shared" si="114"/>
        <v>70.25</v>
      </c>
      <c r="P685" s="29">
        <v>61</v>
      </c>
      <c r="Q685" s="29">
        <v>71</v>
      </c>
      <c r="R685" s="29">
        <v>50</v>
      </c>
      <c r="S685" s="29">
        <v>82</v>
      </c>
      <c r="T685" s="27">
        <f t="shared" si="115"/>
        <v>264</v>
      </c>
      <c r="U685" s="27">
        <f t="shared" si="116"/>
        <v>66</v>
      </c>
      <c r="V685" s="29">
        <v>91</v>
      </c>
      <c r="W685" s="29">
        <v>52</v>
      </c>
      <c r="X685" s="29">
        <v>67</v>
      </c>
      <c r="Y685" s="29">
        <v>61</v>
      </c>
      <c r="Z685" s="27">
        <f t="shared" si="117"/>
        <v>271</v>
      </c>
      <c r="AA685" s="27">
        <f t="shared" si="118"/>
        <v>67.75</v>
      </c>
      <c r="AB685" s="29">
        <v>38</v>
      </c>
      <c r="AC685" s="29">
        <v>96</v>
      </c>
      <c r="AD685" s="29">
        <v>46</v>
      </c>
      <c r="AE685" s="29">
        <v>46</v>
      </c>
      <c r="AF685" s="27">
        <f t="shared" si="119"/>
        <v>226</v>
      </c>
      <c r="AG685" s="39">
        <f t="shared" si="120"/>
        <v>56.5</v>
      </c>
      <c r="AH685" s="32"/>
      <c r="AI685" s="52">
        <f t="shared" si="110"/>
        <v>66.2</v>
      </c>
      <c r="AJ685" s="28">
        <f>ROWS($C$4:C685)</f>
        <v>682</v>
      </c>
      <c r="AK685" s="28" t="str">
        <f>IF($AJ$1=Table5[[#This Row],[Column3]],AJ685,"")</f>
        <v/>
      </c>
      <c r="AL685" s="28" t="str">
        <f>IFERROR(SMALL($AK$2:$AK$903,ROWS($AK$4:AK685)),"")</f>
        <v/>
      </c>
    </row>
    <row r="686" spans="1:38" s="28" customFormat="1" ht="14.25">
      <c r="A686" s="36">
        <v>11103842</v>
      </c>
      <c r="B686" s="30" t="s">
        <v>1373</v>
      </c>
      <c r="C686" s="31">
        <v>8</v>
      </c>
      <c r="D686" s="29">
        <v>61</v>
      </c>
      <c r="E686" s="29">
        <v>89</v>
      </c>
      <c r="F686" s="29">
        <v>85</v>
      </c>
      <c r="G686" s="29">
        <v>84</v>
      </c>
      <c r="H686" s="27">
        <f t="shared" si="111"/>
        <v>319</v>
      </c>
      <c r="I686" s="52">
        <f t="shared" si="112"/>
        <v>79.75</v>
      </c>
      <c r="J686" s="29">
        <v>66</v>
      </c>
      <c r="K686" s="29">
        <v>38</v>
      </c>
      <c r="L686" s="29">
        <v>64</v>
      </c>
      <c r="M686" s="29">
        <v>64</v>
      </c>
      <c r="N686" s="27">
        <f t="shared" si="113"/>
        <v>232</v>
      </c>
      <c r="O686" s="27">
        <f t="shared" si="114"/>
        <v>58</v>
      </c>
      <c r="P686" s="29">
        <v>45</v>
      </c>
      <c r="Q686" s="29">
        <v>39</v>
      </c>
      <c r="R686" s="29">
        <v>48</v>
      </c>
      <c r="S686" s="29">
        <v>35</v>
      </c>
      <c r="T686" s="27">
        <f t="shared" si="115"/>
        <v>167</v>
      </c>
      <c r="U686" s="27">
        <f t="shared" si="116"/>
        <v>41.75</v>
      </c>
      <c r="V686" s="29">
        <v>75</v>
      </c>
      <c r="W686" s="29">
        <v>61</v>
      </c>
      <c r="X686" s="29">
        <v>94</v>
      </c>
      <c r="Y686" s="29">
        <v>99</v>
      </c>
      <c r="Z686" s="27">
        <f t="shared" si="117"/>
        <v>329</v>
      </c>
      <c r="AA686" s="27">
        <f t="shared" si="118"/>
        <v>82.25</v>
      </c>
      <c r="AB686" s="29">
        <v>38</v>
      </c>
      <c r="AC686" s="29">
        <v>50</v>
      </c>
      <c r="AD686" s="29">
        <v>98</v>
      </c>
      <c r="AE686" s="29">
        <v>91</v>
      </c>
      <c r="AF686" s="27">
        <f t="shared" si="119"/>
        <v>277</v>
      </c>
      <c r="AG686" s="39">
        <f t="shared" si="120"/>
        <v>69.25</v>
      </c>
      <c r="AH686" s="32"/>
      <c r="AI686" s="52">
        <f t="shared" si="110"/>
        <v>64.7</v>
      </c>
      <c r="AJ686" s="28">
        <f>ROWS($C$4:C686)</f>
        <v>683</v>
      </c>
      <c r="AK686" s="28" t="str">
        <f>IF($AJ$1=Table5[[#This Row],[Column3]],AJ686,"")</f>
        <v/>
      </c>
      <c r="AL686" s="28" t="str">
        <f>IFERROR(SMALL($AK$2:$AK$903,ROWS($AK$4:AK686)),"")</f>
        <v/>
      </c>
    </row>
    <row r="687" spans="1:38" s="28" customFormat="1" ht="14.25">
      <c r="A687" s="36">
        <v>11105377</v>
      </c>
      <c r="B687" s="30" t="s">
        <v>1375</v>
      </c>
      <c r="C687" s="31">
        <v>8</v>
      </c>
      <c r="D687" s="29">
        <v>76</v>
      </c>
      <c r="E687" s="29">
        <v>62</v>
      </c>
      <c r="F687" s="29">
        <v>38</v>
      </c>
      <c r="G687" s="29">
        <v>77</v>
      </c>
      <c r="H687" s="27">
        <f t="shared" si="111"/>
        <v>253</v>
      </c>
      <c r="I687" s="52">
        <f t="shared" si="112"/>
        <v>63.25</v>
      </c>
      <c r="J687" s="29">
        <v>44</v>
      </c>
      <c r="K687" s="29">
        <v>45</v>
      </c>
      <c r="L687" s="29">
        <v>66</v>
      </c>
      <c r="M687" s="29">
        <v>53</v>
      </c>
      <c r="N687" s="27">
        <f t="shared" si="113"/>
        <v>208</v>
      </c>
      <c r="O687" s="27">
        <f t="shared" si="114"/>
        <v>52</v>
      </c>
      <c r="P687" s="29">
        <v>69</v>
      </c>
      <c r="Q687" s="29">
        <v>86</v>
      </c>
      <c r="R687" s="29">
        <v>81</v>
      </c>
      <c r="S687" s="29">
        <v>39</v>
      </c>
      <c r="T687" s="27">
        <f t="shared" si="115"/>
        <v>275</v>
      </c>
      <c r="U687" s="27">
        <f t="shared" si="116"/>
        <v>68.75</v>
      </c>
      <c r="V687" s="29">
        <v>47</v>
      </c>
      <c r="W687" s="29">
        <v>54</v>
      </c>
      <c r="X687" s="29">
        <v>78</v>
      </c>
      <c r="Y687" s="29">
        <v>43</v>
      </c>
      <c r="Z687" s="27">
        <f t="shared" si="117"/>
        <v>222</v>
      </c>
      <c r="AA687" s="27">
        <f t="shared" si="118"/>
        <v>55.5</v>
      </c>
      <c r="AB687" s="29">
        <v>87</v>
      </c>
      <c r="AC687" s="29">
        <v>83</v>
      </c>
      <c r="AD687" s="29">
        <v>72</v>
      </c>
      <c r="AE687" s="29">
        <v>94</v>
      </c>
      <c r="AF687" s="27">
        <f t="shared" si="119"/>
        <v>336</v>
      </c>
      <c r="AG687" s="39">
        <f t="shared" si="120"/>
        <v>84</v>
      </c>
      <c r="AH687" s="32"/>
      <c r="AI687" s="52">
        <f t="shared" si="110"/>
        <v>64.849999999999994</v>
      </c>
      <c r="AJ687" s="28">
        <f>ROWS($C$4:C687)</f>
        <v>684</v>
      </c>
      <c r="AK687" s="28" t="str">
        <f>IF($AJ$1=Table5[[#This Row],[Column3]],AJ687,"")</f>
        <v/>
      </c>
      <c r="AL687" s="28" t="str">
        <f>IFERROR(SMALL($AK$2:$AK$903,ROWS($AK$4:AK687)),"")</f>
        <v/>
      </c>
    </row>
    <row r="688" spans="1:38" s="28" customFormat="1" ht="14.25">
      <c r="A688" s="36">
        <v>11103329</v>
      </c>
      <c r="B688" s="30" t="s">
        <v>1377</v>
      </c>
      <c r="C688" s="31">
        <v>8</v>
      </c>
      <c r="D688" s="29">
        <v>92</v>
      </c>
      <c r="E688" s="29">
        <v>37</v>
      </c>
      <c r="F688" s="29">
        <v>47</v>
      </c>
      <c r="G688" s="29">
        <v>47</v>
      </c>
      <c r="H688" s="27">
        <f t="shared" si="111"/>
        <v>223</v>
      </c>
      <c r="I688" s="52">
        <f t="shared" si="112"/>
        <v>55.75</v>
      </c>
      <c r="J688" s="29">
        <v>89</v>
      </c>
      <c r="K688" s="29">
        <v>35</v>
      </c>
      <c r="L688" s="29">
        <v>82</v>
      </c>
      <c r="M688" s="29">
        <v>54</v>
      </c>
      <c r="N688" s="27">
        <f t="shared" si="113"/>
        <v>260</v>
      </c>
      <c r="O688" s="27">
        <f t="shared" si="114"/>
        <v>65</v>
      </c>
      <c r="P688" s="29">
        <v>89</v>
      </c>
      <c r="Q688" s="29">
        <v>90</v>
      </c>
      <c r="R688" s="29">
        <v>69</v>
      </c>
      <c r="S688" s="29">
        <v>83</v>
      </c>
      <c r="T688" s="27">
        <f t="shared" si="115"/>
        <v>331</v>
      </c>
      <c r="U688" s="27">
        <f t="shared" si="116"/>
        <v>82.75</v>
      </c>
      <c r="V688" s="29">
        <v>55</v>
      </c>
      <c r="W688" s="29">
        <v>57</v>
      </c>
      <c r="X688" s="29">
        <v>71</v>
      </c>
      <c r="Y688" s="29">
        <v>39</v>
      </c>
      <c r="Z688" s="27">
        <f t="shared" si="117"/>
        <v>222</v>
      </c>
      <c r="AA688" s="27">
        <f t="shared" si="118"/>
        <v>55.5</v>
      </c>
      <c r="AB688" s="29">
        <v>72</v>
      </c>
      <c r="AC688" s="29">
        <v>41</v>
      </c>
      <c r="AD688" s="29">
        <v>81</v>
      </c>
      <c r="AE688" s="29">
        <v>67</v>
      </c>
      <c r="AF688" s="27">
        <f t="shared" si="119"/>
        <v>261</v>
      </c>
      <c r="AG688" s="39">
        <f t="shared" si="120"/>
        <v>65.25</v>
      </c>
      <c r="AH688" s="32"/>
      <c r="AI688" s="52">
        <f t="shared" si="110"/>
        <v>67.75</v>
      </c>
      <c r="AJ688" s="28">
        <f>ROWS($C$4:C688)</f>
        <v>685</v>
      </c>
      <c r="AK688" s="28" t="str">
        <f>IF($AJ$1=Table5[[#This Row],[Column3]],AJ688,"")</f>
        <v/>
      </c>
      <c r="AL688" s="28" t="str">
        <f>IFERROR(SMALL($AK$2:$AK$903,ROWS($AK$4:AK688)),"")</f>
        <v/>
      </c>
    </row>
    <row r="689" spans="1:38" s="28" customFormat="1" ht="14.25">
      <c r="A689" s="36">
        <v>11109134</v>
      </c>
      <c r="B689" s="30" t="s">
        <v>1379</v>
      </c>
      <c r="C689" s="31">
        <v>8</v>
      </c>
      <c r="D689" s="29">
        <v>42</v>
      </c>
      <c r="E689" s="29">
        <v>91</v>
      </c>
      <c r="F689" s="29">
        <v>76</v>
      </c>
      <c r="G689" s="29">
        <v>48</v>
      </c>
      <c r="H689" s="27">
        <f t="shared" si="111"/>
        <v>257</v>
      </c>
      <c r="I689" s="52">
        <f t="shared" si="112"/>
        <v>64.25</v>
      </c>
      <c r="J689" s="29">
        <v>95</v>
      </c>
      <c r="K689" s="29">
        <v>40</v>
      </c>
      <c r="L689" s="29">
        <v>44</v>
      </c>
      <c r="M689" s="29">
        <v>90</v>
      </c>
      <c r="N689" s="27">
        <f t="shared" si="113"/>
        <v>269</v>
      </c>
      <c r="O689" s="27">
        <f t="shared" si="114"/>
        <v>67.25</v>
      </c>
      <c r="P689" s="29">
        <v>64</v>
      </c>
      <c r="Q689" s="29">
        <v>45</v>
      </c>
      <c r="R689" s="29">
        <v>82</v>
      </c>
      <c r="S689" s="29">
        <v>70</v>
      </c>
      <c r="T689" s="27">
        <f t="shared" si="115"/>
        <v>261</v>
      </c>
      <c r="U689" s="27">
        <f t="shared" si="116"/>
        <v>65.25</v>
      </c>
      <c r="V689" s="29">
        <v>76</v>
      </c>
      <c r="W689" s="29">
        <v>41</v>
      </c>
      <c r="X689" s="29">
        <v>78</v>
      </c>
      <c r="Y689" s="29">
        <v>72</v>
      </c>
      <c r="Z689" s="27">
        <f t="shared" si="117"/>
        <v>267</v>
      </c>
      <c r="AA689" s="27">
        <f t="shared" si="118"/>
        <v>66.75</v>
      </c>
      <c r="AB689" s="29">
        <v>76</v>
      </c>
      <c r="AC689" s="29">
        <v>66</v>
      </c>
      <c r="AD689" s="29">
        <v>71</v>
      </c>
      <c r="AE689" s="29">
        <v>88</v>
      </c>
      <c r="AF689" s="27">
        <f t="shared" si="119"/>
        <v>301</v>
      </c>
      <c r="AG689" s="39">
        <f t="shared" si="120"/>
        <v>75.25</v>
      </c>
      <c r="AH689" s="32"/>
      <c r="AI689" s="52">
        <f t="shared" si="110"/>
        <v>68.55</v>
      </c>
      <c r="AJ689" s="28">
        <f>ROWS($C$4:C689)</f>
        <v>686</v>
      </c>
      <c r="AK689" s="28" t="str">
        <f>IF($AJ$1=Table5[[#This Row],[Column3]],AJ689,"")</f>
        <v/>
      </c>
      <c r="AL689" s="28" t="str">
        <f>IFERROR(SMALL($AK$2:$AK$903,ROWS($AK$4:AK689)),"")</f>
        <v/>
      </c>
    </row>
    <row r="690" spans="1:38" s="28" customFormat="1" ht="14.25">
      <c r="A690" s="36">
        <v>11105143</v>
      </c>
      <c r="B690" s="30" t="s">
        <v>1381</v>
      </c>
      <c r="C690" s="31">
        <v>8</v>
      </c>
      <c r="D690" s="29">
        <v>66</v>
      </c>
      <c r="E690" s="29">
        <v>84</v>
      </c>
      <c r="F690" s="29">
        <v>49</v>
      </c>
      <c r="G690" s="29">
        <v>74</v>
      </c>
      <c r="H690" s="27">
        <f t="shared" si="111"/>
        <v>273</v>
      </c>
      <c r="I690" s="52">
        <f t="shared" si="112"/>
        <v>68.25</v>
      </c>
      <c r="J690" s="29">
        <v>81</v>
      </c>
      <c r="K690" s="29">
        <v>40</v>
      </c>
      <c r="L690" s="29">
        <v>80</v>
      </c>
      <c r="M690" s="29">
        <v>75</v>
      </c>
      <c r="N690" s="27">
        <f t="shared" si="113"/>
        <v>276</v>
      </c>
      <c r="O690" s="27">
        <f t="shared" si="114"/>
        <v>69</v>
      </c>
      <c r="P690" s="29">
        <v>45</v>
      </c>
      <c r="Q690" s="29">
        <v>71</v>
      </c>
      <c r="R690" s="29">
        <v>72</v>
      </c>
      <c r="S690" s="29">
        <v>97</v>
      </c>
      <c r="T690" s="27">
        <f t="shared" si="115"/>
        <v>285</v>
      </c>
      <c r="U690" s="27">
        <f t="shared" si="116"/>
        <v>71.25</v>
      </c>
      <c r="V690" s="29">
        <v>79</v>
      </c>
      <c r="W690" s="29">
        <v>82</v>
      </c>
      <c r="X690" s="29">
        <v>65</v>
      </c>
      <c r="Y690" s="29">
        <v>45</v>
      </c>
      <c r="Z690" s="27">
        <f t="shared" si="117"/>
        <v>271</v>
      </c>
      <c r="AA690" s="27">
        <f t="shared" si="118"/>
        <v>67.75</v>
      </c>
      <c r="AB690" s="29">
        <v>61</v>
      </c>
      <c r="AC690" s="29">
        <v>59</v>
      </c>
      <c r="AD690" s="29">
        <v>47</v>
      </c>
      <c r="AE690" s="29">
        <v>99</v>
      </c>
      <c r="AF690" s="27">
        <f t="shared" si="119"/>
        <v>266</v>
      </c>
      <c r="AG690" s="39">
        <f t="shared" si="120"/>
        <v>66.5</v>
      </c>
      <c r="AH690" s="32"/>
      <c r="AI690" s="52">
        <f t="shared" si="110"/>
        <v>66.650000000000006</v>
      </c>
      <c r="AJ690" s="28">
        <f>ROWS($C$4:C690)</f>
        <v>687</v>
      </c>
      <c r="AK690" s="28" t="str">
        <f>IF($AJ$1=Table5[[#This Row],[Column3]],AJ690,"")</f>
        <v/>
      </c>
      <c r="AL690" s="28" t="str">
        <f>IFERROR(SMALL($AK$2:$AK$903,ROWS($AK$4:AK690)),"")</f>
        <v/>
      </c>
    </row>
    <row r="691" spans="1:38" s="28" customFormat="1" ht="14.25">
      <c r="A691" s="36">
        <v>11101164</v>
      </c>
      <c r="B691" s="30" t="s">
        <v>1383</v>
      </c>
      <c r="C691" s="31">
        <v>8</v>
      </c>
      <c r="D691" s="29">
        <v>89</v>
      </c>
      <c r="E691" s="29">
        <v>49</v>
      </c>
      <c r="F691" s="29">
        <v>53</v>
      </c>
      <c r="G691" s="29">
        <v>58</v>
      </c>
      <c r="H691" s="27">
        <f t="shared" si="111"/>
        <v>249</v>
      </c>
      <c r="I691" s="52">
        <f t="shared" si="112"/>
        <v>62.25</v>
      </c>
      <c r="J691" s="29">
        <v>54</v>
      </c>
      <c r="K691" s="29">
        <v>66</v>
      </c>
      <c r="L691" s="29">
        <v>80</v>
      </c>
      <c r="M691" s="29">
        <v>78</v>
      </c>
      <c r="N691" s="27">
        <f t="shared" si="113"/>
        <v>278</v>
      </c>
      <c r="O691" s="27">
        <f t="shared" si="114"/>
        <v>69.5</v>
      </c>
      <c r="P691" s="29">
        <v>52</v>
      </c>
      <c r="Q691" s="29">
        <v>53</v>
      </c>
      <c r="R691" s="29">
        <v>56</v>
      </c>
      <c r="S691" s="29">
        <v>56</v>
      </c>
      <c r="T691" s="27">
        <f t="shared" si="115"/>
        <v>217</v>
      </c>
      <c r="U691" s="27">
        <f t="shared" si="116"/>
        <v>54.25</v>
      </c>
      <c r="V691" s="29">
        <v>78</v>
      </c>
      <c r="W691" s="29">
        <v>64</v>
      </c>
      <c r="X691" s="29">
        <v>45</v>
      </c>
      <c r="Y691" s="29">
        <v>62</v>
      </c>
      <c r="Z691" s="27">
        <f t="shared" si="117"/>
        <v>249</v>
      </c>
      <c r="AA691" s="27">
        <f t="shared" si="118"/>
        <v>62.25</v>
      </c>
      <c r="AB691" s="29">
        <v>77</v>
      </c>
      <c r="AC691" s="29">
        <v>86</v>
      </c>
      <c r="AD691" s="29">
        <v>92</v>
      </c>
      <c r="AE691" s="29">
        <v>85</v>
      </c>
      <c r="AF691" s="27">
        <f t="shared" si="119"/>
        <v>340</v>
      </c>
      <c r="AG691" s="39">
        <f t="shared" si="120"/>
        <v>85</v>
      </c>
      <c r="AH691" s="32"/>
      <c r="AI691" s="52">
        <f t="shared" si="110"/>
        <v>69.3</v>
      </c>
      <c r="AJ691" s="28">
        <f>ROWS($C$4:C691)</f>
        <v>688</v>
      </c>
      <c r="AK691" s="28" t="str">
        <f>IF($AJ$1=Table5[[#This Row],[Column3]],AJ691,"")</f>
        <v/>
      </c>
      <c r="AL691" s="28" t="str">
        <f>IFERROR(SMALL($AK$2:$AK$903,ROWS($AK$4:AK691)),"")</f>
        <v/>
      </c>
    </row>
    <row r="692" spans="1:38" s="28" customFormat="1" ht="14.25">
      <c r="A692" s="36">
        <v>11106387</v>
      </c>
      <c r="B692" s="30" t="s">
        <v>1385</v>
      </c>
      <c r="C692" s="31">
        <v>8</v>
      </c>
      <c r="D692" s="29">
        <v>35</v>
      </c>
      <c r="E692" s="29">
        <v>58</v>
      </c>
      <c r="F692" s="29">
        <v>73</v>
      </c>
      <c r="G692" s="29">
        <v>95</v>
      </c>
      <c r="H692" s="27">
        <f t="shared" si="111"/>
        <v>261</v>
      </c>
      <c r="I692" s="52">
        <f t="shared" si="112"/>
        <v>65.25</v>
      </c>
      <c r="J692" s="29">
        <v>78</v>
      </c>
      <c r="K692" s="29">
        <v>61</v>
      </c>
      <c r="L692" s="29">
        <v>54</v>
      </c>
      <c r="M692" s="29">
        <v>89</v>
      </c>
      <c r="N692" s="27">
        <f t="shared" si="113"/>
        <v>282</v>
      </c>
      <c r="O692" s="27">
        <f t="shared" si="114"/>
        <v>70.5</v>
      </c>
      <c r="P692" s="29">
        <v>89</v>
      </c>
      <c r="Q692" s="29">
        <v>77</v>
      </c>
      <c r="R692" s="29">
        <v>83</v>
      </c>
      <c r="S692" s="29">
        <v>49</v>
      </c>
      <c r="T692" s="27">
        <f t="shared" si="115"/>
        <v>298</v>
      </c>
      <c r="U692" s="27">
        <f t="shared" si="116"/>
        <v>74.5</v>
      </c>
      <c r="V692" s="29">
        <v>55</v>
      </c>
      <c r="W692" s="29">
        <v>66</v>
      </c>
      <c r="X692" s="29">
        <v>42</v>
      </c>
      <c r="Y692" s="29">
        <v>56</v>
      </c>
      <c r="Z692" s="27">
        <f t="shared" si="117"/>
        <v>219</v>
      </c>
      <c r="AA692" s="27">
        <f t="shared" si="118"/>
        <v>54.75</v>
      </c>
      <c r="AB692" s="29">
        <v>77</v>
      </c>
      <c r="AC692" s="29">
        <v>95</v>
      </c>
      <c r="AD692" s="29">
        <v>95</v>
      </c>
      <c r="AE692" s="29">
        <v>59</v>
      </c>
      <c r="AF692" s="27">
        <f t="shared" si="119"/>
        <v>326</v>
      </c>
      <c r="AG692" s="39">
        <f t="shared" si="120"/>
        <v>81.5</v>
      </c>
      <c r="AH692" s="32"/>
      <c r="AI692" s="52">
        <f t="shared" si="110"/>
        <v>69.150000000000006</v>
      </c>
      <c r="AJ692" s="28">
        <f>ROWS($C$4:C692)</f>
        <v>689</v>
      </c>
      <c r="AK692" s="28" t="str">
        <f>IF($AJ$1=Table5[[#This Row],[Column3]],AJ692,"")</f>
        <v/>
      </c>
      <c r="AL692" s="28" t="str">
        <f>IFERROR(SMALL($AK$2:$AK$903,ROWS($AK$4:AK692)),"")</f>
        <v/>
      </c>
    </row>
    <row r="693" spans="1:38" s="28" customFormat="1" ht="14.25">
      <c r="A693" s="36">
        <v>11102862</v>
      </c>
      <c r="B693" s="30" t="s">
        <v>1387</v>
      </c>
      <c r="C693" s="31">
        <v>8</v>
      </c>
      <c r="D693" s="29">
        <v>93</v>
      </c>
      <c r="E693" s="29">
        <v>94</v>
      </c>
      <c r="F693" s="29">
        <v>56</v>
      </c>
      <c r="G693" s="29">
        <v>91</v>
      </c>
      <c r="H693" s="27">
        <f t="shared" si="111"/>
        <v>334</v>
      </c>
      <c r="I693" s="52">
        <f t="shared" si="112"/>
        <v>83.5</v>
      </c>
      <c r="J693" s="29">
        <v>39</v>
      </c>
      <c r="K693" s="29">
        <v>89</v>
      </c>
      <c r="L693" s="29">
        <v>52</v>
      </c>
      <c r="M693" s="29">
        <v>50</v>
      </c>
      <c r="N693" s="27">
        <f t="shared" si="113"/>
        <v>230</v>
      </c>
      <c r="O693" s="27">
        <f t="shared" si="114"/>
        <v>57.5</v>
      </c>
      <c r="P693" s="29">
        <v>50</v>
      </c>
      <c r="Q693" s="29">
        <v>77</v>
      </c>
      <c r="R693" s="29">
        <v>74</v>
      </c>
      <c r="S693" s="29">
        <v>97</v>
      </c>
      <c r="T693" s="27">
        <f t="shared" si="115"/>
        <v>298</v>
      </c>
      <c r="U693" s="27">
        <f t="shared" si="116"/>
        <v>74.5</v>
      </c>
      <c r="V693" s="29">
        <v>93</v>
      </c>
      <c r="W693" s="29">
        <v>50</v>
      </c>
      <c r="X693" s="29">
        <v>38</v>
      </c>
      <c r="Y693" s="29">
        <v>67</v>
      </c>
      <c r="Z693" s="27">
        <f t="shared" si="117"/>
        <v>248</v>
      </c>
      <c r="AA693" s="27">
        <f t="shared" si="118"/>
        <v>62</v>
      </c>
      <c r="AB693" s="29">
        <v>98</v>
      </c>
      <c r="AC693" s="29">
        <v>43</v>
      </c>
      <c r="AD693" s="29">
        <v>75</v>
      </c>
      <c r="AE693" s="29">
        <v>57</v>
      </c>
      <c r="AF693" s="27">
        <f t="shared" si="119"/>
        <v>273</v>
      </c>
      <c r="AG693" s="39">
        <f t="shared" si="120"/>
        <v>68.25</v>
      </c>
      <c r="AH693" s="32"/>
      <c r="AI693" s="52">
        <f t="shared" si="110"/>
        <v>75.95</v>
      </c>
      <c r="AJ693" s="28">
        <f>ROWS($C$4:C693)</f>
        <v>690</v>
      </c>
      <c r="AK693" s="28" t="str">
        <f>IF($AJ$1=Table5[[#This Row],[Column3]],AJ693,"")</f>
        <v/>
      </c>
      <c r="AL693" s="28" t="str">
        <f>IFERROR(SMALL($AK$2:$AK$903,ROWS($AK$4:AK693)),"")</f>
        <v/>
      </c>
    </row>
    <row r="694" spans="1:38" s="28" customFormat="1" ht="28.5">
      <c r="A694" s="36">
        <v>11107457</v>
      </c>
      <c r="B694" s="30" t="s">
        <v>1389</v>
      </c>
      <c r="C694" s="31">
        <v>8</v>
      </c>
      <c r="D694" s="29">
        <v>94</v>
      </c>
      <c r="E694" s="29">
        <v>65</v>
      </c>
      <c r="F694" s="29">
        <v>53</v>
      </c>
      <c r="G694" s="29">
        <v>95</v>
      </c>
      <c r="H694" s="27">
        <f t="shared" si="111"/>
        <v>307</v>
      </c>
      <c r="I694" s="52">
        <f t="shared" si="112"/>
        <v>76.75</v>
      </c>
      <c r="J694" s="29">
        <v>71</v>
      </c>
      <c r="K694" s="29">
        <v>92</v>
      </c>
      <c r="L694" s="29">
        <v>41</v>
      </c>
      <c r="M694" s="29">
        <v>68</v>
      </c>
      <c r="N694" s="27">
        <f t="shared" si="113"/>
        <v>272</v>
      </c>
      <c r="O694" s="27">
        <f t="shared" si="114"/>
        <v>68</v>
      </c>
      <c r="P694" s="29">
        <v>72</v>
      </c>
      <c r="Q694" s="29">
        <v>99</v>
      </c>
      <c r="R694" s="29">
        <v>72</v>
      </c>
      <c r="S694" s="29">
        <v>80</v>
      </c>
      <c r="T694" s="27">
        <f t="shared" si="115"/>
        <v>323</v>
      </c>
      <c r="U694" s="27">
        <f t="shared" si="116"/>
        <v>80.75</v>
      </c>
      <c r="V694" s="29">
        <v>93</v>
      </c>
      <c r="W694" s="29">
        <v>79</v>
      </c>
      <c r="X694" s="29">
        <v>90</v>
      </c>
      <c r="Y694" s="29">
        <v>57</v>
      </c>
      <c r="Z694" s="27">
        <f t="shared" si="117"/>
        <v>319</v>
      </c>
      <c r="AA694" s="27">
        <f t="shared" si="118"/>
        <v>79.75</v>
      </c>
      <c r="AB694" s="29">
        <v>70</v>
      </c>
      <c r="AC694" s="29">
        <v>98</v>
      </c>
      <c r="AD694" s="29">
        <v>74</v>
      </c>
      <c r="AE694" s="29">
        <v>56</v>
      </c>
      <c r="AF694" s="27">
        <f t="shared" si="119"/>
        <v>298</v>
      </c>
      <c r="AG694" s="39">
        <f t="shared" si="120"/>
        <v>74.5</v>
      </c>
      <c r="AH694" s="32"/>
      <c r="AI694" s="52">
        <f t="shared" si="110"/>
        <v>60.5</v>
      </c>
      <c r="AJ694" s="28">
        <f>ROWS($C$4:C694)</f>
        <v>691</v>
      </c>
      <c r="AK694" s="28" t="str">
        <f>IF($AJ$1=Table5[[#This Row],[Column3]],AJ694,"")</f>
        <v/>
      </c>
      <c r="AL694" s="28" t="str">
        <f>IFERROR(SMALL($AK$2:$AK$903,ROWS($AK$4:AK694)),"")</f>
        <v/>
      </c>
    </row>
    <row r="695" spans="1:38" s="28" customFormat="1" ht="14.25">
      <c r="A695" s="36">
        <v>11102702</v>
      </c>
      <c r="B695" s="30" t="s">
        <v>1391</v>
      </c>
      <c r="C695" s="31">
        <v>8</v>
      </c>
      <c r="D695" s="29">
        <v>49</v>
      </c>
      <c r="E695" s="29">
        <v>39</v>
      </c>
      <c r="F695" s="29">
        <v>69</v>
      </c>
      <c r="G695" s="29">
        <v>73</v>
      </c>
      <c r="H695" s="27">
        <f t="shared" si="111"/>
        <v>230</v>
      </c>
      <c r="I695" s="52">
        <f t="shared" si="112"/>
        <v>57.5</v>
      </c>
      <c r="J695" s="29">
        <v>57</v>
      </c>
      <c r="K695" s="29">
        <v>54</v>
      </c>
      <c r="L695" s="29">
        <v>58</v>
      </c>
      <c r="M695" s="29">
        <v>76</v>
      </c>
      <c r="N695" s="27">
        <f t="shared" si="113"/>
        <v>245</v>
      </c>
      <c r="O695" s="27">
        <f t="shared" si="114"/>
        <v>61.25</v>
      </c>
      <c r="P695" s="29">
        <v>83</v>
      </c>
      <c r="Q695" s="29">
        <v>49</v>
      </c>
      <c r="R695" s="29">
        <v>54</v>
      </c>
      <c r="S695" s="29">
        <v>71</v>
      </c>
      <c r="T695" s="27">
        <f t="shared" si="115"/>
        <v>257</v>
      </c>
      <c r="U695" s="27">
        <f t="shared" si="116"/>
        <v>64.25</v>
      </c>
      <c r="V695" s="29">
        <v>35</v>
      </c>
      <c r="W695" s="29">
        <v>40</v>
      </c>
      <c r="X695" s="29">
        <v>54</v>
      </c>
      <c r="Y695" s="29">
        <v>91</v>
      </c>
      <c r="Z695" s="27">
        <f t="shared" si="117"/>
        <v>220</v>
      </c>
      <c r="AA695" s="27">
        <f t="shared" si="118"/>
        <v>55</v>
      </c>
      <c r="AB695" s="29">
        <v>78</v>
      </c>
      <c r="AC695" s="29">
        <v>85</v>
      </c>
      <c r="AD695" s="29">
        <v>48</v>
      </c>
      <c r="AE695" s="29">
        <v>47</v>
      </c>
      <c r="AF695" s="27">
        <f t="shared" si="119"/>
        <v>258</v>
      </c>
      <c r="AG695" s="39">
        <f t="shared" si="120"/>
        <v>64.5</v>
      </c>
      <c r="AH695" s="32"/>
      <c r="AI695" s="52">
        <f t="shared" si="110"/>
        <v>66.2</v>
      </c>
      <c r="AJ695" s="28">
        <f>ROWS($C$4:C695)</f>
        <v>692</v>
      </c>
      <c r="AK695" s="28" t="str">
        <f>IF($AJ$1=Table5[[#This Row],[Column3]],AJ695,"")</f>
        <v/>
      </c>
      <c r="AL695" s="28" t="str">
        <f>IFERROR(SMALL($AK$2:$AK$903,ROWS($AK$4:AK695)),"")</f>
        <v/>
      </c>
    </row>
    <row r="696" spans="1:38" s="28" customFormat="1" ht="14.25">
      <c r="A696" s="36">
        <v>11107681</v>
      </c>
      <c r="B696" s="30" t="s">
        <v>1393</v>
      </c>
      <c r="C696" s="31">
        <v>8</v>
      </c>
      <c r="D696" s="29">
        <v>73</v>
      </c>
      <c r="E696" s="29">
        <v>58</v>
      </c>
      <c r="F696" s="29">
        <v>59</v>
      </c>
      <c r="G696" s="29">
        <v>97</v>
      </c>
      <c r="H696" s="27">
        <f t="shared" si="111"/>
        <v>287</v>
      </c>
      <c r="I696" s="52">
        <f t="shared" si="112"/>
        <v>71.75</v>
      </c>
      <c r="J696" s="29">
        <v>74</v>
      </c>
      <c r="K696" s="29">
        <v>50</v>
      </c>
      <c r="L696" s="29">
        <v>87</v>
      </c>
      <c r="M696" s="29">
        <v>42</v>
      </c>
      <c r="N696" s="27">
        <f t="shared" si="113"/>
        <v>253</v>
      </c>
      <c r="O696" s="27">
        <f t="shared" si="114"/>
        <v>63.25</v>
      </c>
      <c r="P696" s="29">
        <v>67</v>
      </c>
      <c r="Q696" s="29">
        <v>64</v>
      </c>
      <c r="R696" s="29">
        <v>99</v>
      </c>
      <c r="S696" s="29">
        <v>44</v>
      </c>
      <c r="T696" s="27">
        <f t="shared" si="115"/>
        <v>274</v>
      </c>
      <c r="U696" s="27">
        <f t="shared" si="116"/>
        <v>68.5</v>
      </c>
      <c r="V696" s="29">
        <v>65</v>
      </c>
      <c r="W696" s="29">
        <v>68</v>
      </c>
      <c r="X696" s="29">
        <v>54</v>
      </c>
      <c r="Y696" s="29">
        <v>60</v>
      </c>
      <c r="Z696" s="27">
        <f t="shared" si="117"/>
        <v>247</v>
      </c>
      <c r="AA696" s="27">
        <f t="shared" si="118"/>
        <v>61.75</v>
      </c>
      <c r="AB696" s="29">
        <v>77</v>
      </c>
      <c r="AC696" s="29">
        <v>64</v>
      </c>
      <c r="AD696" s="29">
        <v>74</v>
      </c>
      <c r="AE696" s="29">
        <v>48</v>
      </c>
      <c r="AF696" s="27">
        <f t="shared" si="119"/>
        <v>263</v>
      </c>
      <c r="AG696" s="39">
        <f t="shared" si="120"/>
        <v>65.75</v>
      </c>
      <c r="AH696" s="32"/>
      <c r="AI696" s="52">
        <f t="shared" si="110"/>
        <v>66.05</v>
      </c>
      <c r="AJ696" s="28">
        <f>ROWS($C$4:C696)</f>
        <v>693</v>
      </c>
      <c r="AK696" s="28" t="str">
        <f>IF($AJ$1=Table5[[#This Row],[Column3]],AJ696,"")</f>
        <v/>
      </c>
      <c r="AL696" s="28" t="str">
        <f>IFERROR(SMALL($AK$2:$AK$903,ROWS($AK$4:AK696)),"")</f>
        <v/>
      </c>
    </row>
    <row r="697" spans="1:38" s="28" customFormat="1" ht="14.25">
      <c r="A697" s="36">
        <v>11107462</v>
      </c>
      <c r="B697" s="30" t="s">
        <v>1395</v>
      </c>
      <c r="C697" s="31">
        <v>8</v>
      </c>
      <c r="D697" s="29">
        <v>93</v>
      </c>
      <c r="E697" s="29">
        <v>87</v>
      </c>
      <c r="F697" s="29">
        <v>52</v>
      </c>
      <c r="G697" s="29">
        <v>42</v>
      </c>
      <c r="H697" s="27">
        <f t="shared" si="111"/>
        <v>274</v>
      </c>
      <c r="I697" s="52">
        <f t="shared" si="112"/>
        <v>68.5</v>
      </c>
      <c r="J697" s="29">
        <v>63</v>
      </c>
      <c r="K697" s="29">
        <v>40</v>
      </c>
      <c r="L697" s="29">
        <v>44</v>
      </c>
      <c r="M697" s="29">
        <v>43</v>
      </c>
      <c r="N697" s="27">
        <f t="shared" si="113"/>
        <v>190</v>
      </c>
      <c r="O697" s="27">
        <f t="shared" si="114"/>
        <v>47.5</v>
      </c>
      <c r="P697" s="29">
        <v>68</v>
      </c>
      <c r="Q697" s="29">
        <v>56</v>
      </c>
      <c r="R697" s="29">
        <v>80</v>
      </c>
      <c r="S697" s="29">
        <v>53</v>
      </c>
      <c r="T697" s="27">
        <f t="shared" si="115"/>
        <v>257</v>
      </c>
      <c r="U697" s="27">
        <f t="shared" si="116"/>
        <v>64.25</v>
      </c>
      <c r="V697" s="29">
        <v>58</v>
      </c>
      <c r="W697" s="29">
        <v>77</v>
      </c>
      <c r="X697" s="29">
        <v>46</v>
      </c>
      <c r="Y697" s="29">
        <v>98</v>
      </c>
      <c r="Z697" s="27">
        <f t="shared" si="117"/>
        <v>279</v>
      </c>
      <c r="AA697" s="27">
        <f t="shared" si="118"/>
        <v>69.75</v>
      </c>
      <c r="AB697" s="29">
        <v>95</v>
      </c>
      <c r="AC697" s="29">
        <v>68</v>
      </c>
      <c r="AD697" s="29">
        <v>66</v>
      </c>
      <c r="AE697" s="29">
        <v>92</v>
      </c>
      <c r="AF697" s="27">
        <f t="shared" si="119"/>
        <v>321</v>
      </c>
      <c r="AG697" s="39">
        <f t="shared" si="120"/>
        <v>80.25</v>
      </c>
      <c r="AH697" s="32"/>
      <c r="AI697" s="52">
        <f t="shared" si="110"/>
        <v>66.95</v>
      </c>
      <c r="AJ697" s="28">
        <f>ROWS($C$4:C697)</f>
        <v>694</v>
      </c>
      <c r="AK697" s="28" t="str">
        <f>IF($AJ$1=Table5[[#This Row],[Column3]],AJ697,"")</f>
        <v/>
      </c>
      <c r="AL697" s="28" t="str">
        <f>IFERROR(SMALL($AK$2:$AK$903,ROWS($AK$4:AK697)),"")</f>
        <v/>
      </c>
    </row>
    <row r="698" spans="1:38" s="28" customFormat="1" ht="14.25">
      <c r="A698" s="36">
        <v>11101677</v>
      </c>
      <c r="B698" s="30" t="s">
        <v>1397</v>
      </c>
      <c r="C698" s="31">
        <v>8</v>
      </c>
      <c r="D698" s="29">
        <v>45</v>
      </c>
      <c r="E698" s="29">
        <v>96</v>
      </c>
      <c r="F698" s="29">
        <v>89</v>
      </c>
      <c r="G698" s="29">
        <v>76</v>
      </c>
      <c r="H698" s="27">
        <f t="shared" si="111"/>
        <v>306</v>
      </c>
      <c r="I698" s="52">
        <f t="shared" si="112"/>
        <v>76.5</v>
      </c>
      <c r="J698" s="29">
        <v>39</v>
      </c>
      <c r="K698" s="29">
        <v>76</v>
      </c>
      <c r="L698" s="29">
        <v>81</v>
      </c>
      <c r="M698" s="29">
        <v>56</v>
      </c>
      <c r="N698" s="27">
        <f t="shared" si="113"/>
        <v>252</v>
      </c>
      <c r="O698" s="27">
        <f t="shared" si="114"/>
        <v>63</v>
      </c>
      <c r="P698" s="29">
        <v>70</v>
      </c>
      <c r="Q698" s="29">
        <v>43</v>
      </c>
      <c r="R698" s="29">
        <v>73</v>
      </c>
      <c r="S698" s="29">
        <v>92</v>
      </c>
      <c r="T698" s="27">
        <f t="shared" si="115"/>
        <v>278</v>
      </c>
      <c r="U698" s="27">
        <f t="shared" si="116"/>
        <v>69.5</v>
      </c>
      <c r="V698" s="29">
        <v>68</v>
      </c>
      <c r="W698" s="29">
        <v>66</v>
      </c>
      <c r="X698" s="29">
        <v>63</v>
      </c>
      <c r="Y698" s="29">
        <v>96</v>
      </c>
      <c r="Z698" s="27">
        <f t="shared" si="117"/>
        <v>293</v>
      </c>
      <c r="AA698" s="27">
        <f t="shared" si="118"/>
        <v>73.25</v>
      </c>
      <c r="AB698" s="29">
        <v>46</v>
      </c>
      <c r="AC698" s="29">
        <v>47</v>
      </c>
      <c r="AD698" s="29">
        <v>56</v>
      </c>
      <c r="AE698" s="29">
        <v>61</v>
      </c>
      <c r="AF698" s="27">
        <f t="shared" si="119"/>
        <v>210</v>
      </c>
      <c r="AG698" s="39">
        <f t="shared" si="120"/>
        <v>52.5</v>
      </c>
      <c r="AH698" s="32"/>
      <c r="AI698" s="52">
        <f t="shared" si="110"/>
        <v>54.25</v>
      </c>
      <c r="AJ698" s="28">
        <f>ROWS($C$4:C698)</f>
        <v>695</v>
      </c>
      <c r="AK698" s="28" t="str">
        <f>IF($AJ$1=Table5[[#This Row],[Column3]],AJ698,"")</f>
        <v/>
      </c>
      <c r="AL698" s="28" t="str">
        <f>IFERROR(SMALL($AK$2:$AK$903,ROWS($AK$4:AK698)),"")</f>
        <v/>
      </c>
    </row>
    <row r="699" spans="1:38" s="28" customFormat="1" ht="14.25">
      <c r="A699" s="36">
        <v>11104735</v>
      </c>
      <c r="B699" s="30" t="s">
        <v>1399</v>
      </c>
      <c r="C699" s="31">
        <v>8</v>
      </c>
      <c r="D699" s="29">
        <v>84</v>
      </c>
      <c r="E699" s="29">
        <v>49</v>
      </c>
      <c r="F699" s="29">
        <v>82</v>
      </c>
      <c r="G699" s="29">
        <v>87</v>
      </c>
      <c r="H699" s="27">
        <f t="shared" si="111"/>
        <v>302</v>
      </c>
      <c r="I699" s="52">
        <f t="shared" si="112"/>
        <v>75.5</v>
      </c>
      <c r="J699" s="29">
        <v>40</v>
      </c>
      <c r="K699" s="29">
        <v>60</v>
      </c>
      <c r="L699" s="29">
        <v>54</v>
      </c>
      <c r="M699" s="29">
        <v>41</v>
      </c>
      <c r="N699" s="27">
        <f t="shared" si="113"/>
        <v>195</v>
      </c>
      <c r="O699" s="27">
        <f t="shared" si="114"/>
        <v>48.75</v>
      </c>
      <c r="P699" s="29">
        <v>35</v>
      </c>
      <c r="Q699" s="29">
        <v>37</v>
      </c>
      <c r="R699" s="29">
        <v>48</v>
      </c>
      <c r="S699" s="29">
        <v>47</v>
      </c>
      <c r="T699" s="27">
        <f t="shared" si="115"/>
        <v>167</v>
      </c>
      <c r="U699" s="27">
        <f t="shared" si="116"/>
        <v>41.75</v>
      </c>
      <c r="V699" s="29">
        <v>55</v>
      </c>
      <c r="W699" s="29">
        <v>35</v>
      </c>
      <c r="X699" s="29">
        <v>37</v>
      </c>
      <c r="Y699" s="29">
        <v>80</v>
      </c>
      <c r="Z699" s="27">
        <f t="shared" si="117"/>
        <v>207</v>
      </c>
      <c r="AA699" s="27">
        <f t="shared" si="118"/>
        <v>51.75</v>
      </c>
      <c r="AB699" s="29">
        <v>42</v>
      </c>
      <c r="AC699" s="29">
        <v>50</v>
      </c>
      <c r="AD699" s="29">
        <v>86</v>
      </c>
      <c r="AE699" s="29">
        <v>36</v>
      </c>
      <c r="AF699" s="27">
        <f t="shared" si="119"/>
        <v>214</v>
      </c>
      <c r="AG699" s="39">
        <f t="shared" si="120"/>
        <v>53.5</v>
      </c>
      <c r="AH699" s="32"/>
      <c r="AI699" s="52">
        <f t="shared" si="110"/>
        <v>63.7</v>
      </c>
      <c r="AJ699" s="28">
        <f>ROWS($C$4:C699)</f>
        <v>696</v>
      </c>
      <c r="AK699" s="28" t="str">
        <f>IF($AJ$1=Table5[[#This Row],[Column3]],AJ699,"")</f>
        <v/>
      </c>
      <c r="AL699" s="28" t="str">
        <f>IFERROR(SMALL($AK$2:$AK$903,ROWS($AK$4:AK699)),"")</f>
        <v/>
      </c>
    </row>
    <row r="700" spans="1:38" s="28" customFormat="1" ht="14.25">
      <c r="A700" s="36">
        <v>11103221</v>
      </c>
      <c r="B700" s="30" t="s">
        <v>1401</v>
      </c>
      <c r="C700" s="31">
        <v>8</v>
      </c>
      <c r="D700" s="29">
        <v>50</v>
      </c>
      <c r="E700" s="29">
        <v>94</v>
      </c>
      <c r="F700" s="29">
        <v>56</v>
      </c>
      <c r="G700" s="29">
        <v>82</v>
      </c>
      <c r="H700" s="27">
        <f t="shared" si="111"/>
        <v>282</v>
      </c>
      <c r="I700" s="52">
        <f t="shared" si="112"/>
        <v>70.5</v>
      </c>
      <c r="J700" s="29">
        <v>56</v>
      </c>
      <c r="K700" s="29">
        <v>93</v>
      </c>
      <c r="L700" s="29">
        <v>68</v>
      </c>
      <c r="M700" s="29">
        <v>74</v>
      </c>
      <c r="N700" s="27">
        <f t="shared" si="113"/>
        <v>291</v>
      </c>
      <c r="O700" s="27">
        <f t="shared" si="114"/>
        <v>72.75</v>
      </c>
      <c r="P700" s="29">
        <v>62</v>
      </c>
      <c r="Q700" s="29">
        <v>47</v>
      </c>
      <c r="R700" s="29">
        <v>45</v>
      </c>
      <c r="S700" s="29">
        <v>63</v>
      </c>
      <c r="T700" s="27">
        <f t="shared" si="115"/>
        <v>217</v>
      </c>
      <c r="U700" s="27">
        <f t="shared" si="116"/>
        <v>54.25</v>
      </c>
      <c r="V700" s="29">
        <v>74</v>
      </c>
      <c r="W700" s="29">
        <v>90</v>
      </c>
      <c r="X700" s="29">
        <v>61</v>
      </c>
      <c r="Y700" s="29">
        <v>49</v>
      </c>
      <c r="Z700" s="27">
        <f t="shared" si="117"/>
        <v>274</v>
      </c>
      <c r="AA700" s="27">
        <f t="shared" si="118"/>
        <v>68.5</v>
      </c>
      <c r="AB700" s="29">
        <v>64</v>
      </c>
      <c r="AC700" s="29">
        <v>47</v>
      </c>
      <c r="AD700" s="29">
        <v>57</v>
      </c>
      <c r="AE700" s="29">
        <v>42</v>
      </c>
      <c r="AF700" s="27">
        <f t="shared" si="119"/>
        <v>210</v>
      </c>
      <c r="AG700" s="39">
        <f t="shared" si="120"/>
        <v>52.5</v>
      </c>
      <c r="AH700" s="32"/>
      <c r="AI700" s="52">
        <f t="shared" si="110"/>
        <v>71.75</v>
      </c>
      <c r="AJ700" s="28">
        <f>ROWS($C$4:C700)</f>
        <v>697</v>
      </c>
      <c r="AK700" s="28" t="str">
        <f>IF($AJ$1=Table5[[#This Row],[Column3]],AJ700,"")</f>
        <v/>
      </c>
      <c r="AL700" s="28" t="str">
        <f>IFERROR(SMALL($AK$2:$AK$903,ROWS($AK$4:AK700)),"")</f>
        <v/>
      </c>
    </row>
    <row r="701" spans="1:38" s="28" customFormat="1" ht="14.25">
      <c r="A701" s="36">
        <v>11103733</v>
      </c>
      <c r="B701" s="30" t="s">
        <v>1403</v>
      </c>
      <c r="C701" s="31">
        <v>8</v>
      </c>
      <c r="D701" s="29">
        <v>66</v>
      </c>
      <c r="E701" s="29">
        <v>40</v>
      </c>
      <c r="F701" s="29">
        <v>97</v>
      </c>
      <c r="G701" s="29">
        <v>58</v>
      </c>
      <c r="H701" s="27">
        <f t="shared" si="111"/>
        <v>261</v>
      </c>
      <c r="I701" s="52">
        <f t="shared" si="112"/>
        <v>65.25</v>
      </c>
      <c r="J701" s="29">
        <v>44</v>
      </c>
      <c r="K701" s="29">
        <v>66</v>
      </c>
      <c r="L701" s="29">
        <v>65</v>
      </c>
      <c r="M701" s="29">
        <v>96</v>
      </c>
      <c r="N701" s="27">
        <f t="shared" si="113"/>
        <v>271</v>
      </c>
      <c r="O701" s="27">
        <f t="shared" si="114"/>
        <v>67.75</v>
      </c>
      <c r="P701" s="29">
        <v>75</v>
      </c>
      <c r="Q701" s="29">
        <v>46</v>
      </c>
      <c r="R701" s="29">
        <v>72</v>
      </c>
      <c r="S701" s="29">
        <v>84</v>
      </c>
      <c r="T701" s="27">
        <f t="shared" si="115"/>
        <v>277</v>
      </c>
      <c r="U701" s="27">
        <f t="shared" si="116"/>
        <v>69.25</v>
      </c>
      <c r="V701" s="29">
        <v>99</v>
      </c>
      <c r="W701" s="29">
        <v>84</v>
      </c>
      <c r="X701" s="29">
        <v>81</v>
      </c>
      <c r="Y701" s="29">
        <v>98</v>
      </c>
      <c r="Z701" s="27">
        <f t="shared" si="117"/>
        <v>362</v>
      </c>
      <c r="AA701" s="27">
        <f t="shared" si="118"/>
        <v>90.5</v>
      </c>
      <c r="AB701" s="29">
        <v>53</v>
      </c>
      <c r="AC701" s="29">
        <v>49</v>
      </c>
      <c r="AD701" s="29">
        <v>65</v>
      </c>
      <c r="AE701" s="29">
        <v>97</v>
      </c>
      <c r="AF701" s="27">
        <f t="shared" si="119"/>
        <v>264</v>
      </c>
      <c r="AG701" s="39">
        <f t="shared" si="120"/>
        <v>66</v>
      </c>
      <c r="AH701" s="32"/>
      <c r="AI701" s="52">
        <f t="shared" si="110"/>
        <v>68.3</v>
      </c>
      <c r="AJ701" s="28">
        <f>ROWS($C$4:C701)</f>
        <v>698</v>
      </c>
      <c r="AK701" s="28" t="str">
        <f>IF($AJ$1=Table5[[#This Row],[Column3]],AJ701,"")</f>
        <v/>
      </c>
      <c r="AL701" s="28" t="str">
        <f>IFERROR(SMALL($AK$2:$AK$903,ROWS($AK$4:AK701)),"")</f>
        <v/>
      </c>
    </row>
    <row r="702" spans="1:38" s="28" customFormat="1" ht="14.25">
      <c r="A702" s="36">
        <v>11103181</v>
      </c>
      <c r="B702" s="30" t="s">
        <v>1405</v>
      </c>
      <c r="C702" s="31">
        <v>8</v>
      </c>
      <c r="D702" s="29">
        <v>55</v>
      </c>
      <c r="E702" s="29">
        <v>61</v>
      </c>
      <c r="F702" s="29">
        <v>73</v>
      </c>
      <c r="G702" s="29">
        <v>63</v>
      </c>
      <c r="H702" s="27">
        <f t="shared" si="111"/>
        <v>252</v>
      </c>
      <c r="I702" s="52">
        <f t="shared" si="112"/>
        <v>63</v>
      </c>
      <c r="J702" s="29">
        <v>50</v>
      </c>
      <c r="K702" s="29">
        <v>68</v>
      </c>
      <c r="L702" s="29">
        <v>93</v>
      </c>
      <c r="M702" s="29">
        <v>86</v>
      </c>
      <c r="N702" s="27">
        <f t="shared" si="113"/>
        <v>297</v>
      </c>
      <c r="O702" s="27">
        <f t="shared" si="114"/>
        <v>74.25</v>
      </c>
      <c r="P702" s="29">
        <v>79</v>
      </c>
      <c r="Q702" s="29">
        <v>88</v>
      </c>
      <c r="R702" s="29">
        <v>84</v>
      </c>
      <c r="S702" s="29">
        <v>45</v>
      </c>
      <c r="T702" s="27">
        <f t="shared" si="115"/>
        <v>296</v>
      </c>
      <c r="U702" s="27">
        <f t="shared" si="116"/>
        <v>74</v>
      </c>
      <c r="V702" s="29">
        <v>43</v>
      </c>
      <c r="W702" s="29">
        <v>63</v>
      </c>
      <c r="X702" s="29">
        <v>86</v>
      </c>
      <c r="Y702" s="29">
        <v>47</v>
      </c>
      <c r="Z702" s="27">
        <f t="shared" si="117"/>
        <v>239</v>
      </c>
      <c r="AA702" s="27">
        <f t="shared" si="118"/>
        <v>59.75</v>
      </c>
      <c r="AB702" s="29">
        <v>87</v>
      </c>
      <c r="AC702" s="29">
        <v>42</v>
      </c>
      <c r="AD702" s="29">
        <v>68</v>
      </c>
      <c r="AE702" s="29">
        <v>85</v>
      </c>
      <c r="AF702" s="27">
        <f t="shared" si="119"/>
        <v>282</v>
      </c>
      <c r="AG702" s="39">
        <f t="shared" si="120"/>
        <v>70.5</v>
      </c>
      <c r="AH702" s="32"/>
      <c r="AI702" s="52">
        <f t="shared" si="110"/>
        <v>60.5</v>
      </c>
      <c r="AJ702" s="28">
        <f>ROWS($C$4:C702)</f>
        <v>699</v>
      </c>
      <c r="AK702" s="28" t="str">
        <f>IF($AJ$1=Table5[[#This Row],[Column3]],AJ702,"")</f>
        <v/>
      </c>
      <c r="AL702" s="28" t="str">
        <f>IFERROR(SMALL($AK$2:$AK$903,ROWS($AK$4:AK702)),"")</f>
        <v/>
      </c>
    </row>
    <row r="703" spans="1:38" s="28" customFormat="1" ht="14.25">
      <c r="A703" s="36">
        <v>11105033</v>
      </c>
      <c r="B703" s="30" t="s">
        <v>1407</v>
      </c>
      <c r="C703" s="31">
        <v>8</v>
      </c>
      <c r="D703" s="29">
        <v>83</v>
      </c>
      <c r="E703" s="29">
        <v>72</v>
      </c>
      <c r="F703" s="29">
        <v>41</v>
      </c>
      <c r="G703" s="29">
        <v>51</v>
      </c>
      <c r="H703" s="27">
        <f t="shared" si="111"/>
        <v>247</v>
      </c>
      <c r="I703" s="52">
        <f t="shared" si="112"/>
        <v>61.75</v>
      </c>
      <c r="J703" s="29">
        <v>36</v>
      </c>
      <c r="K703" s="29">
        <v>48</v>
      </c>
      <c r="L703" s="29">
        <v>70</v>
      </c>
      <c r="M703" s="29">
        <v>48</v>
      </c>
      <c r="N703" s="27">
        <f t="shared" si="113"/>
        <v>202</v>
      </c>
      <c r="O703" s="27">
        <f t="shared" si="114"/>
        <v>50.5</v>
      </c>
      <c r="P703" s="29">
        <v>38</v>
      </c>
      <c r="Q703" s="29">
        <v>77</v>
      </c>
      <c r="R703" s="29">
        <v>80</v>
      </c>
      <c r="S703" s="29">
        <v>99</v>
      </c>
      <c r="T703" s="27">
        <f t="shared" si="115"/>
        <v>294</v>
      </c>
      <c r="U703" s="27">
        <f t="shared" si="116"/>
        <v>73.5</v>
      </c>
      <c r="V703" s="29">
        <v>49</v>
      </c>
      <c r="W703" s="29">
        <v>46</v>
      </c>
      <c r="X703" s="29">
        <v>56</v>
      </c>
      <c r="Y703" s="29">
        <v>72</v>
      </c>
      <c r="Z703" s="27">
        <f t="shared" si="117"/>
        <v>223</v>
      </c>
      <c r="AA703" s="27">
        <f t="shared" si="118"/>
        <v>55.75</v>
      </c>
      <c r="AB703" s="29">
        <v>85</v>
      </c>
      <c r="AC703" s="29">
        <v>37</v>
      </c>
      <c r="AD703" s="29">
        <v>60</v>
      </c>
      <c r="AE703" s="29">
        <v>62</v>
      </c>
      <c r="AF703" s="27">
        <f t="shared" si="119"/>
        <v>244</v>
      </c>
      <c r="AG703" s="39">
        <f t="shared" si="120"/>
        <v>61</v>
      </c>
      <c r="AH703" s="32"/>
      <c r="AI703" s="52">
        <f t="shared" si="110"/>
        <v>68.75</v>
      </c>
      <c r="AJ703" s="28">
        <f>ROWS($C$4:C703)</f>
        <v>700</v>
      </c>
      <c r="AK703" s="28" t="str">
        <f>IF($AJ$1=Table5[[#This Row],[Column3]],AJ703,"")</f>
        <v/>
      </c>
      <c r="AL703" s="28" t="str">
        <f>IFERROR(SMALL($AK$2:$AK$903,ROWS($AK$4:AK703)),"")</f>
        <v/>
      </c>
    </row>
    <row r="704" spans="1:38" s="28" customFormat="1" ht="14.25">
      <c r="A704" s="36">
        <v>11102479</v>
      </c>
      <c r="B704" s="30" t="s">
        <v>1409</v>
      </c>
      <c r="C704" s="31">
        <v>8</v>
      </c>
      <c r="D704" s="29">
        <v>47</v>
      </c>
      <c r="E704" s="29">
        <v>57</v>
      </c>
      <c r="F704" s="29">
        <v>72</v>
      </c>
      <c r="G704" s="29">
        <v>79</v>
      </c>
      <c r="H704" s="27">
        <f t="shared" si="111"/>
        <v>255</v>
      </c>
      <c r="I704" s="52">
        <f t="shared" si="112"/>
        <v>63.75</v>
      </c>
      <c r="J704" s="29">
        <v>36</v>
      </c>
      <c r="K704" s="29">
        <v>46</v>
      </c>
      <c r="L704" s="29">
        <v>52</v>
      </c>
      <c r="M704" s="29">
        <v>49</v>
      </c>
      <c r="N704" s="27">
        <f t="shared" si="113"/>
        <v>183</v>
      </c>
      <c r="O704" s="27">
        <f t="shared" si="114"/>
        <v>45.75</v>
      </c>
      <c r="P704" s="29">
        <v>91</v>
      </c>
      <c r="Q704" s="29">
        <v>36</v>
      </c>
      <c r="R704" s="29">
        <v>94</v>
      </c>
      <c r="S704" s="29">
        <v>99</v>
      </c>
      <c r="T704" s="27">
        <f t="shared" si="115"/>
        <v>320</v>
      </c>
      <c r="U704" s="27">
        <f t="shared" si="116"/>
        <v>80</v>
      </c>
      <c r="V704" s="29">
        <v>98</v>
      </c>
      <c r="W704" s="29">
        <v>92</v>
      </c>
      <c r="X704" s="29">
        <v>44</v>
      </c>
      <c r="Y704" s="29">
        <v>76</v>
      </c>
      <c r="Z704" s="27">
        <f t="shared" si="117"/>
        <v>310</v>
      </c>
      <c r="AA704" s="27">
        <f t="shared" si="118"/>
        <v>77.5</v>
      </c>
      <c r="AB704" s="29">
        <v>97</v>
      </c>
      <c r="AC704" s="29">
        <v>70</v>
      </c>
      <c r="AD704" s="29">
        <v>83</v>
      </c>
      <c r="AE704" s="29">
        <v>57</v>
      </c>
      <c r="AF704" s="27">
        <f t="shared" si="119"/>
        <v>307</v>
      </c>
      <c r="AG704" s="39">
        <f t="shared" si="120"/>
        <v>76.75</v>
      </c>
      <c r="AH704" s="32"/>
      <c r="AI704" s="52">
        <f t="shared" si="110"/>
        <v>76.599999999999994</v>
      </c>
      <c r="AJ704" s="28">
        <f>ROWS($C$4:C704)</f>
        <v>701</v>
      </c>
      <c r="AK704" s="28" t="str">
        <f>IF($AJ$1=Table5[[#This Row],[Column3]],AJ704,"")</f>
        <v/>
      </c>
      <c r="AL704" s="28" t="str">
        <f>IFERROR(SMALL($AK$2:$AK$903,ROWS($AK$4:AK704)),"")</f>
        <v/>
      </c>
    </row>
    <row r="705" spans="1:38" s="28" customFormat="1" ht="14.25">
      <c r="A705" s="36">
        <v>11102992</v>
      </c>
      <c r="B705" s="30" t="s">
        <v>1411</v>
      </c>
      <c r="C705" s="31">
        <v>8</v>
      </c>
      <c r="D705" s="29">
        <v>74</v>
      </c>
      <c r="E705" s="29">
        <v>74</v>
      </c>
      <c r="F705" s="29">
        <v>94</v>
      </c>
      <c r="G705" s="29">
        <v>77</v>
      </c>
      <c r="H705" s="27">
        <f t="shared" si="111"/>
        <v>319</v>
      </c>
      <c r="I705" s="52">
        <f t="shared" si="112"/>
        <v>79.75</v>
      </c>
      <c r="J705" s="29">
        <v>68</v>
      </c>
      <c r="K705" s="29">
        <v>57</v>
      </c>
      <c r="L705" s="29">
        <v>79</v>
      </c>
      <c r="M705" s="29">
        <v>84</v>
      </c>
      <c r="N705" s="27">
        <f t="shared" si="113"/>
        <v>288</v>
      </c>
      <c r="O705" s="27">
        <f t="shared" si="114"/>
        <v>72</v>
      </c>
      <c r="P705" s="29">
        <v>61</v>
      </c>
      <c r="Q705" s="29">
        <v>77</v>
      </c>
      <c r="R705" s="29">
        <v>90</v>
      </c>
      <c r="S705" s="29">
        <v>36</v>
      </c>
      <c r="T705" s="27">
        <f t="shared" si="115"/>
        <v>264</v>
      </c>
      <c r="U705" s="27">
        <f t="shared" si="116"/>
        <v>66</v>
      </c>
      <c r="V705" s="29">
        <v>99</v>
      </c>
      <c r="W705" s="29">
        <v>49</v>
      </c>
      <c r="X705" s="29">
        <v>95</v>
      </c>
      <c r="Y705" s="29">
        <v>75</v>
      </c>
      <c r="Z705" s="27">
        <f t="shared" si="117"/>
        <v>318</v>
      </c>
      <c r="AA705" s="27">
        <f t="shared" si="118"/>
        <v>79.5</v>
      </c>
      <c r="AB705" s="29">
        <v>75</v>
      </c>
      <c r="AC705" s="29">
        <v>91</v>
      </c>
      <c r="AD705" s="29">
        <v>91</v>
      </c>
      <c r="AE705" s="29">
        <v>86</v>
      </c>
      <c r="AF705" s="27">
        <f t="shared" si="119"/>
        <v>343</v>
      </c>
      <c r="AG705" s="39">
        <f t="shared" si="120"/>
        <v>85.75</v>
      </c>
      <c r="AH705" s="32"/>
      <c r="AI705" s="52">
        <f t="shared" si="110"/>
        <v>60.95</v>
      </c>
      <c r="AJ705" s="28">
        <f>ROWS($C$4:C705)</f>
        <v>702</v>
      </c>
      <c r="AK705" s="28" t="str">
        <f>IF($AJ$1=Table5[[#This Row],[Column3]],AJ705,"")</f>
        <v/>
      </c>
      <c r="AL705" s="28" t="str">
        <f>IFERROR(SMALL($AK$2:$AK$903,ROWS($AK$4:AK705)),"")</f>
        <v/>
      </c>
    </row>
    <row r="706" spans="1:38" s="28" customFormat="1" ht="14.25">
      <c r="A706" s="36">
        <v>11107167</v>
      </c>
      <c r="B706" s="30" t="s">
        <v>1413</v>
      </c>
      <c r="C706" s="31">
        <v>8</v>
      </c>
      <c r="D706" s="29">
        <v>37</v>
      </c>
      <c r="E706" s="29">
        <v>54</v>
      </c>
      <c r="F706" s="29">
        <v>71</v>
      </c>
      <c r="G706" s="29">
        <v>72</v>
      </c>
      <c r="H706" s="27">
        <f t="shared" si="111"/>
        <v>234</v>
      </c>
      <c r="I706" s="52">
        <f t="shared" si="112"/>
        <v>58.5</v>
      </c>
      <c r="J706" s="29">
        <v>66</v>
      </c>
      <c r="K706" s="29">
        <v>80</v>
      </c>
      <c r="L706" s="29">
        <v>37</v>
      </c>
      <c r="M706" s="29">
        <v>43</v>
      </c>
      <c r="N706" s="27">
        <f t="shared" si="113"/>
        <v>226</v>
      </c>
      <c r="O706" s="27">
        <f t="shared" si="114"/>
        <v>56.5</v>
      </c>
      <c r="P706" s="29">
        <v>36</v>
      </c>
      <c r="Q706" s="29">
        <v>51</v>
      </c>
      <c r="R706" s="29">
        <v>62</v>
      </c>
      <c r="S706" s="29">
        <v>85</v>
      </c>
      <c r="T706" s="27">
        <f t="shared" si="115"/>
        <v>234</v>
      </c>
      <c r="U706" s="27">
        <f t="shared" si="116"/>
        <v>58.5</v>
      </c>
      <c r="V706" s="29">
        <v>68</v>
      </c>
      <c r="W706" s="29">
        <v>91</v>
      </c>
      <c r="X706" s="29">
        <v>39</v>
      </c>
      <c r="Y706" s="29">
        <v>79</v>
      </c>
      <c r="Z706" s="27">
        <f t="shared" si="117"/>
        <v>277</v>
      </c>
      <c r="AA706" s="27">
        <f t="shared" si="118"/>
        <v>69.25</v>
      </c>
      <c r="AB706" s="29">
        <v>63</v>
      </c>
      <c r="AC706" s="29">
        <v>99</v>
      </c>
      <c r="AD706" s="29">
        <v>36</v>
      </c>
      <c r="AE706" s="29">
        <v>50</v>
      </c>
      <c r="AF706" s="27">
        <f t="shared" si="119"/>
        <v>248</v>
      </c>
      <c r="AG706" s="39">
        <f t="shared" si="120"/>
        <v>62</v>
      </c>
      <c r="AH706" s="32"/>
      <c r="AI706" s="52">
        <f t="shared" si="110"/>
        <v>68.650000000000006</v>
      </c>
      <c r="AJ706" s="28">
        <f>ROWS($C$4:C706)</f>
        <v>703</v>
      </c>
      <c r="AK706" s="28" t="str">
        <f>IF($AJ$1=Table5[[#This Row],[Column3]],AJ706,"")</f>
        <v/>
      </c>
      <c r="AL706" s="28" t="str">
        <f>IFERROR(SMALL($AK$2:$AK$903,ROWS($AK$4:AK706)),"")</f>
        <v/>
      </c>
    </row>
    <row r="707" spans="1:38" s="28" customFormat="1" ht="14.25">
      <c r="A707" s="36">
        <v>11109933</v>
      </c>
      <c r="B707" s="30" t="s">
        <v>1415</v>
      </c>
      <c r="C707" s="31">
        <v>8</v>
      </c>
      <c r="D707" s="29">
        <v>74</v>
      </c>
      <c r="E707" s="29">
        <v>54</v>
      </c>
      <c r="F707" s="29">
        <v>91</v>
      </c>
      <c r="G707" s="29">
        <v>79</v>
      </c>
      <c r="H707" s="27">
        <f t="shared" si="111"/>
        <v>298</v>
      </c>
      <c r="I707" s="52">
        <f t="shared" si="112"/>
        <v>74.5</v>
      </c>
      <c r="J707" s="29">
        <v>62</v>
      </c>
      <c r="K707" s="29">
        <v>39</v>
      </c>
      <c r="L707" s="29">
        <v>44</v>
      </c>
      <c r="M707" s="29">
        <v>96</v>
      </c>
      <c r="N707" s="27">
        <f t="shared" si="113"/>
        <v>241</v>
      </c>
      <c r="O707" s="27">
        <f t="shared" si="114"/>
        <v>60.25</v>
      </c>
      <c r="P707" s="29">
        <v>64</v>
      </c>
      <c r="Q707" s="29">
        <v>67</v>
      </c>
      <c r="R707" s="29">
        <v>61</v>
      </c>
      <c r="S707" s="29">
        <v>44</v>
      </c>
      <c r="T707" s="27">
        <f t="shared" si="115"/>
        <v>236</v>
      </c>
      <c r="U707" s="27">
        <f t="shared" si="116"/>
        <v>59</v>
      </c>
      <c r="V707" s="29">
        <v>79</v>
      </c>
      <c r="W707" s="29">
        <v>85</v>
      </c>
      <c r="X707" s="29">
        <v>86</v>
      </c>
      <c r="Y707" s="29">
        <v>93</v>
      </c>
      <c r="Z707" s="27">
        <f t="shared" si="117"/>
        <v>343</v>
      </c>
      <c r="AA707" s="27">
        <f t="shared" si="118"/>
        <v>85.75</v>
      </c>
      <c r="AB707" s="29">
        <v>46</v>
      </c>
      <c r="AC707" s="29">
        <v>60</v>
      </c>
      <c r="AD707" s="29">
        <v>82</v>
      </c>
      <c r="AE707" s="29">
        <v>67</v>
      </c>
      <c r="AF707" s="27">
        <f t="shared" si="119"/>
        <v>255</v>
      </c>
      <c r="AG707" s="39">
        <f t="shared" si="120"/>
        <v>63.75</v>
      </c>
      <c r="AH707" s="32"/>
      <c r="AI707" s="52">
        <f t="shared" ref="AI707:AI770" si="121">AVERAGE(I708,O708,U708,AA708,AG708)</f>
        <v>69.2</v>
      </c>
      <c r="AJ707" s="28">
        <f>ROWS($C$4:C707)</f>
        <v>704</v>
      </c>
      <c r="AK707" s="28" t="str">
        <f>IF($AJ$1=Table5[[#This Row],[Column3]],AJ707,"")</f>
        <v/>
      </c>
      <c r="AL707" s="28" t="str">
        <f>IFERROR(SMALL($AK$2:$AK$903,ROWS($AK$4:AK707)),"")</f>
        <v/>
      </c>
    </row>
    <row r="708" spans="1:38" s="28" customFormat="1" ht="28.5">
      <c r="A708" s="36">
        <v>11104980</v>
      </c>
      <c r="B708" s="30" t="s">
        <v>1417</v>
      </c>
      <c r="C708" s="31">
        <v>8</v>
      </c>
      <c r="D708" s="29">
        <v>94</v>
      </c>
      <c r="E708" s="29">
        <v>44</v>
      </c>
      <c r="F708" s="29">
        <v>46</v>
      </c>
      <c r="G708" s="29">
        <v>56</v>
      </c>
      <c r="H708" s="27">
        <f t="shared" si="111"/>
        <v>240</v>
      </c>
      <c r="I708" s="52">
        <f t="shared" si="112"/>
        <v>60</v>
      </c>
      <c r="J708" s="29">
        <v>87</v>
      </c>
      <c r="K708" s="29">
        <v>99</v>
      </c>
      <c r="L708" s="29">
        <v>48</v>
      </c>
      <c r="M708" s="29">
        <v>86</v>
      </c>
      <c r="N708" s="27">
        <f t="shared" si="113"/>
        <v>320</v>
      </c>
      <c r="O708" s="27">
        <f t="shared" si="114"/>
        <v>80</v>
      </c>
      <c r="P708" s="29">
        <v>89</v>
      </c>
      <c r="Q708" s="29">
        <v>73</v>
      </c>
      <c r="R708" s="29">
        <v>78</v>
      </c>
      <c r="S708" s="29">
        <v>92</v>
      </c>
      <c r="T708" s="27">
        <f t="shared" si="115"/>
        <v>332</v>
      </c>
      <c r="U708" s="27">
        <f t="shared" si="116"/>
        <v>83</v>
      </c>
      <c r="V708" s="29">
        <v>42</v>
      </c>
      <c r="W708" s="29">
        <v>65</v>
      </c>
      <c r="X708" s="29">
        <v>76</v>
      </c>
      <c r="Y708" s="29">
        <v>55</v>
      </c>
      <c r="Z708" s="27">
        <f t="shared" si="117"/>
        <v>238</v>
      </c>
      <c r="AA708" s="27">
        <f t="shared" si="118"/>
        <v>59.5</v>
      </c>
      <c r="AB708" s="29">
        <v>52</v>
      </c>
      <c r="AC708" s="29">
        <v>44</v>
      </c>
      <c r="AD708" s="29">
        <v>71</v>
      </c>
      <c r="AE708" s="29">
        <v>87</v>
      </c>
      <c r="AF708" s="27">
        <f t="shared" si="119"/>
        <v>254</v>
      </c>
      <c r="AG708" s="39">
        <f t="shared" si="120"/>
        <v>63.5</v>
      </c>
      <c r="AH708" s="32"/>
      <c r="AI708" s="52">
        <f t="shared" si="121"/>
        <v>69.5</v>
      </c>
      <c r="AJ708" s="28">
        <f>ROWS($C$4:C708)</f>
        <v>705</v>
      </c>
      <c r="AK708" s="28" t="str">
        <f>IF($AJ$1=Table5[[#This Row],[Column3]],AJ708,"")</f>
        <v/>
      </c>
      <c r="AL708" s="28" t="str">
        <f>IFERROR(SMALL($AK$2:$AK$903,ROWS($AK$4:AK708)),"")</f>
        <v/>
      </c>
    </row>
    <row r="709" spans="1:38" s="28" customFormat="1" ht="14.25">
      <c r="A709" s="36">
        <v>11102256</v>
      </c>
      <c r="B709" s="30" t="s">
        <v>1419</v>
      </c>
      <c r="C709" s="31">
        <v>8</v>
      </c>
      <c r="D709" s="29">
        <v>46</v>
      </c>
      <c r="E709" s="29">
        <v>52</v>
      </c>
      <c r="F709" s="29">
        <v>37</v>
      </c>
      <c r="G709" s="29">
        <v>71</v>
      </c>
      <c r="H709" s="27">
        <f t="shared" ref="H709:H772" si="122">SUM(D709:G709)</f>
        <v>206</v>
      </c>
      <c r="I709" s="52">
        <f t="shared" ref="I709:I772" si="123">AVERAGE(D709:G709)</f>
        <v>51.5</v>
      </c>
      <c r="J709" s="29">
        <v>85</v>
      </c>
      <c r="K709" s="29">
        <v>49</v>
      </c>
      <c r="L709" s="29">
        <v>93</v>
      </c>
      <c r="M709" s="29">
        <v>87</v>
      </c>
      <c r="N709" s="27">
        <f t="shared" ref="N709:N772" si="124">SUM(J709:M709)</f>
        <v>314</v>
      </c>
      <c r="O709" s="27">
        <f t="shared" ref="O709:O772" si="125">AVERAGE(J709:M709)</f>
        <v>78.5</v>
      </c>
      <c r="P709" s="29">
        <v>50</v>
      </c>
      <c r="Q709" s="29">
        <v>74</v>
      </c>
      <c r="R709" s="29">
        <v>88</v>
      </c>
      <c r="S709" s="29">
        <v>94</v>
      </c>
      <c r="T709" s="27">
        <f t="shared" ref="T709:T772" si="126">SUM(P709:S709)</f>
        <v>306</v>
      </c>
      <c r="U709" s="27">
        <f t="shared" ref="U709:U772" si="127">AVERAGE(P709:S709)</f>
        <v>76.5</v>
      </c>
      <c r="V709" s="29">
        <v>89</v>
      </c>
      <c r="W709" s="29">
        <v>81</v>
      </c>
      <c r="X709" s="29">
        <v>90</v>
      </c>
      <c r="Y709" s="29">
        <v>60</v>
      </c>
      <c r="Z709" s="27">
        <f t="shared" ref="Z709:Z772" si="128">SUM(V709:Y709)</f>
        <v>320</v>
      </c>
      <c r="AA709" s="27">
        <f t="shared" ref="AA709:AA772" si="129">AVERAGE(V709:Y709)</f>
        <v>80</v>
      </c>
      <c r="AB709" s="29">
        <v>95</v>
      </c>
      <c r="AC709" s="29">
        <v>37</v>
      </c>
      <c r="AD709" s="29">
        <v>41</v>
      </c>
      <c r="AE709" s="29">
        <v>71</v>
      </c>
      <c r="AF709" s="27">
        <f t="shared" ref="AF709:AF772" si="130">SUM(AB709:AE709)</f>
        <v>244</v>
      </c>
      <c r="AG709" s="39">
        <f t="shared" ref="AG709:AG772" si="131">AVERAGE(AB709:AE709)</f>
        <v>61</v>
      </c>
      <c r="AH709" s="32"/>
      <c r="AI709" s="52">
        <f t="shared" si="121"/>
        <v>71.349999999999994</v>
      </c>
      <c r="AJ709" s="28">
        <f>ROWS($C$4:C709)</f>
        <v>706</v>
      </c>
      <c r="AK709" s="28" t="str">
        <f>IF($AJ$1=Table5[[#This Row],[Column3]],AJ709,"")</f>
        <v/>
      </c>
      <c r="AL709" s="28" t="str">
        <f>IFERROR(SMALL($AK$2:$AK$903,ROWS($AK$4:AK709)),"")</f>
        <v/>
      </c>
    </row>
    <row r="710" spans="1:38" s="28" customFormat="1" ht="14.25">
      <c r="A710" s="36">
        <v>11104617</v>
      </c>
      <c r="B710" s="30" t="s">
        <v>1421</v>
      </c>
      <c r="C710" s="31">
        <v>8</v>
      </c>
      <c r="D710" s="29">
        <v>54</v>
      </c>
      <c r="E710" s="29">
        <v>43</v>
      </c>
      <c r="F710" s="29">
        <v>99</v>
      </c>
      <c r="G710" s="29">
        <v>57</v>
      </c>
      <c r="H710" s="27">
        <f t="shared" si="122"/>
        <v>253</v>
      </c>
      <c r="I710" s="52">
        <f t="shared" si="123"/>
        <v>63.25</v>
      </c>
      <c r="J710" s="29">
        <v>55</v>
      </c>
      <c r="K710" s="29">
        <v>36</v>
      </c>
      <c r="L710" s="29">
        <v>91</v>
      </c>
      <c r="M710" s="29">
        <v>80</v>
      </c>
      <c r="N710" s="27">
        <f t="shared" si="124"/>
        <v>262</v>
      </c>
      <c r="O710" s="27">
        <f t="shared" si="125"/>
        <v>65.5</v>
      </c>
      <c r="P710" s="29">
        <v>76</v>
      </c>
      <c r="Q710" s="29">
        <v>99</v>
      </c>
      <c r="R710" s="29">
        <v>41</v>
      </c>
      <c r="S710" s="29">
        <v>72</v>
      </c>
      <c r="T710" s="27">
        <f t="shared" si="126"/>
        <v>288</v>
      </c>
      <c r="U710" s="27">
        <f t="shared" si="127"/>
        <v>72</v>
      </c>
      <c r="V710" s="29">
        <v>73</v>
      </c>
      <c r="W710" s="29">
        <v>92</v>
      </c>
      <c r="X710" s="29">
        <v>82</v>
      </c>
      <c r="Y710" s="29">
        <v>85</v>
      </c>
      <c r="Z710" s="27">
        <f t="shared" si="128"/>
        <v>332</v>
      </c>
      <c r="AA710" s="27">
        <f t="shared" si="129"/>
        <v>83</v>
      </c>
      <c r="AB710" s="29">
        <v>60</v>
      </c>
      <c r="AC710" s="29">
        <v>80</v>
      </c>
      <c r="AD710" s="29">
        <v>81</v>
      </c>
      <c r="AE710" s="29">
        <v>71</v>
      </c>
      <c r="AF710" s="27">
        <f t="shared" si="130"/>
        <v>292</v>
      </c>
      <c r="AG710" s="39">
        <f t="shared" si="131"/>
        <v>73</v>
      </c>
      <c r="AH710" s="32"/>
      <c r="AI710" s="52">
        <f t="shared" si="121"/>
        <v>63.85</v>
      </c>
      <c r="AJ710" s="28">
        <f>ROWS($C$4:C710)</f>
        <v>707</v>
      </c>
      <c r="AK710" s="28" t="str">
        <f>IF($AJ$1=Table5[[#This Row],[Column3]],AJ710,"")</f>
        <v/>
      </c>
      <c r="AL710" s="28" t="str">
        <f>IFERROR(SMALL($AK$2:$AK$903,ROWS($AK$4:AK710)),"")</f>
        <v/>
      </c>
    </row>
    <row r="711" spans="1:38" s="28" customFormat="1" ht="14.25">
      <c r="A711" s="36">
        <v>11107158</v>
      </c>
      <c r="B711" s="30" t="s">
        <v>1423</v>
      </c>
      <c r="C711" s="31">
        <v>8</v>
      </c>
      <c r="D711" s="29">
        <v>76</v>
      </c>
      <c r="E711" s="29">
        <v>44</v>
      </c>
      <c r="F711" s="29">
        <v>92</v>
      </c>
      <c r="G711" s="29">
        <v>53</v>
      </c>
      <c r="H711" s="27">
        <f t="shared" si="122"/>
        <v>265</v>
      </c>
      <c r="I711" s="52">
        <f t="shared" si="123"/>
        <v>66.25</v>
      </c>
      <c r="J711" s="29">
        <v>40</v>
      </c>
      <c r="K711" s="29">
        <v>35</v>
      </c>
      <c r="L711" s="29">
        <v>91</v>
      </c>
      <c r="M711" s="29">
        <v>56</v>
      </c>
      <c r="N711" s="27">
        <f t="shared" si="124"/>
        <v>222</v>
      </c>
      <c r="O711" s="27">
        <f t="shared" si="125"/>
        <v>55.5</v>
      </c>
      <c r="P711" s="29">
        <v>61</v>
      </c>
      <c r="Q711" s="29">
        <v>52</v>
      </c>
      <c r="R711" s="29">
        <v>81</v>
      </c>
      <c r="S711" s="29">
        <v>37</v>
      </c>
      <c r="T711" s="27">
        <f t="shared" si="126"/>
        <v>231</v>
      </c>
      <c r="U711" s="27">
        <f t="shared" si="127"/>
        <v>57.75</v>
      </c>
      <c r="V711" s="29">
        <v>68</v>
      </c>
      <c r="W711" s="29">
        <v>99</v>
      </c>
      <c r="X711" s="29">
        <v>61</v>
      </c>
      <c r="Y711" s="29">
        <v>89</v>
      </c>
      <c r="Z711" s="27">
        <f t="shared" si="128"/>
        <v>317</v>
      </c>
      <c r="AA711" s="27">
        <f t="shared" si="129"/>
        <v>79.25</v>
      </c>
      <c r="AB711" s="29">
        <v>52</v>
      </c>
      <c r="AC711" s="29">
        <v>74</v>
      </c>
      <c r="AD711" s="29">
        <v>57</v>
      </c>
      <c r="AE711" s="29">
        <v>59</v>
      </c>
      <c r="AF711" s="27">
        <f t="shared" si="130"/>
        <v>242</v>
      </c>
      <c r="AG711" s="39">
        <f t="shared" si="131"/>
        <v>60.5</v>
      </c>
      <c r="AH711" s="32"/>
      <c r="AI711" s="52">
        <f t="shared" si="121"/>
        <v>60.2</v>
      </c>
      <c r="AJ711" s="28">
        <f>ROWS($C$4:C711)</f>
        <v>708</v>
      </c>
      <c r="AK711" s="28" t="str">
        <f>IF($AJ$1=Table5[[#This Row],[Column3]],AJ711,"")</f>
        <v/>
      </c>
      <c r="AL711" s="28" t="str">
        <f>IFERROR(SMALL($AK$2:$AK$903,ROWS($AK$4:AK711)),"")</f>
        <v/>
      </c>
    </row>
    <row r="712" spans="1:38" s="28" customFormat="1" ht="14.25">
      <c r="A712" s="36">
        <v>11104467</v>
      </c>
      <c r="B712" s="30" t="s">
        <v>1425</v>
      </c>
      <c r="C712" s="31">
        <v>8</v>
      </c>
      <c r="D712" s="29">
        <v>49</v>
      </c>
      <c r="E712" s="29">
        <v>91</v>
      </c>
      <c r="F712" s="29">
        <v>94</v>
      </c>
      <c r="G712" s="29">
        <v>53</v>
      </c>
      <c r="H712" s="27">
        <f t="shared" si="122"/>
        <v>287</v>
      </c>
      <c r="I712" s="52">
        <f t="shared" si="123"/>
        <v>71.75</v>
      </c>
      <c r="J712" s="29">
        <v>44</v>
      </c>
      <c r="K712" s="29">
        <v>95</v>
      </c>
      <c r="L712" s="29">
        <v>42</v>
      </c>
      <c r="M712" s="29">
        <v>51</v>
      </c>
      <c r="N712" s="27">
        <f t="shared" si="124"/>
        <v>232</v>
      </c>
      <c r="O712" s="27">
        <f t="shared" si="125"/>
        <v>58</v>
      </c>
      <c r="P712" s="29">
        <v>44</v>
      </c>
      <c r="Q712" s="29">
        <v>39</v>
      </c>
      <c r="R712" s="29">
        <v>36</v>
      </c>
      <c r="S712" s="29">
        <v>62</v>
      </c>
      <c r="T712" s="27">
        <f t="shared" si="126"/>
        <v>181</v>
      </c>
      <c r="U712" s="27">
        <f t="shared" si="127"/>
        <v>45.25</v>
      </c>
      <c r="V712" s="29">
        <v>76</v>
      </c>
      <c r="W712" s="29">
        <v>62</v>
      </c>
      <c r="X712" s="29">
        <v>49</v>
      </c>
      <c r="Y712" s="29">
        <v>64</v>
      </c>
      <c r="Z712" s="27">
        <f t="shared" si="128"/>
        <v>251</v>
      </c>
      <c r="AA712" s="27">
        <f t="shared" si="129"/>
        <v>62.75</v>
      </c>
      <c r="AB712" s="29">
        <v>52</v>
      </c>
      <c r="AC712" s="29">
        <v>74</v>
      </c>
      <c r="AD712" s="29">
        <v>43</v>
      </c>
      <c r="AE712" s="29">
        <v>84</v>
      </c>
      <c r="AF712" s="27">
        <f t="shared" si="130"/>
        <v>253</v>
      </c>
      <c r="AG712" s="39">
        <f t="shared" si="131"/>
        <v>63.25</v>
      </c>
      <c r="AH712" s="32"/>
      <c r="AI712" s="52">
        <f t="shared" si="121"/>
        <v>67.900000000000006</v>
      </c>
      <c r="AJ712" s="28">
        <f>ROWS($C$4:C712)</f>
        <v>709</v>
      </c>
      <c r="AK712" s="28" t="str">
        <f>IF($AJ$1=Table5[[#This Row],[Column3]],AJ712,"")</f>
        <v/>
      </c>
      <c r="AL712" s="28" t="str">
        <f>IFERROR(SMALL($AK$2:$AK$903,ROWS($AK$4:AK712)),"")</f>
        <v/>
      </c>
    </row>
    <row r="713" spans="1:38" s="28" customFormat="1" ht="14.25">
      <c r="A713" s="36">
        <v>11107120</v>
      </c>
      <c r="B713" s="30" t="s">
        <v>1427</v>
      </c>
      <c r="C713" s="31">
        <v>8</v>
      </c>
      <c r="D713" s="29">
        <v>46</v>
      </c>
      <c r="E713" s="29">
        <v>89</v>
      </c>
      <c r="F713" s="29">
        <v>89</v>
      </c>
      <c r="G713" s="29">
        <v>54</v>
      </c>
      <c r="H713" s="27">
        <f t="shared" si="122"/>
        <v>278</v>
      </c>
      <c r="I713" s="52">
        <f t="shared" si="123"/>
        <v>69.5</v>
      </c>
      <c r="J713" s="29">
        <v>58</v>
      </c>
      <c r="K713" s="29">
        <v>57</v>
      </c>
      <c r="L713" s="29">
        <v>49</v>
      </c>
      <c r="M713" s="29">
        <v>93</v>
      </c>
      <c r="N713" s="27">
        <f t="shared" si="124"/>
        <v>257</v>
      </c>
      <c r="O713" s="27">
        <f t="shared" si="125"/>
        <v>64.25</v>
      </c>
      <c r="P713" s="29">
        <v>58</v>
      </c>
      <c r="Q713" s="29">
        <v>68</v>
      </c>
      <c r="R713" s="29">
        <v>86</v>
      </c>
      <c r="S713" s="29">
        <v>93</v>
      </c>
      <c r="T713" s="27">
        <f t="shared" si="126"/>
        <v>305</v>
      </c>
      <c r="U713" s="27">
        <f t="shared" si="127"/>
        <v>76.25</v>
      </c>
      <c r="V713" s="29">
        <v>66</v>
      </c>
      <c r="W713" s="29">
        <v>66</v>
      </c>
      <c r="X713" s="29">
        <v>76</v>
      </c>
      <c r="Y713" s="29">
        <v>64</v>
      </c>
      <c r="Z713" s="27">
        <f t="shared" si="128"/>
        <v>272</v>
      </c>
      <c r="AA713" s="27">
        <f t="shared" si="129"/>
        <v>68</v>
      </c>
      <c r="AB713" s="29">
        <v>45</v>
      </c>
      <c r="AC713" s="29">
        <v>80</v>
      </c>
      <c r="AD713" s="29">
        <v>38</v>
      </c>
      <c r="AE713" s="29">
        <v>83</v>
      </c>
      <c r="AF713" s="27">
        <f t="shared" si="130"/>
        <v>246</v>
      </c>
      <c r="AG713" s="39">
        <f t="shared" si="131"/>
        <v>61.5</v>
      </c>
      <c r="AH713" s="32"/>
      <c r="AI713" s="52">
        <f t="shared" si="121"/>
        <v>63.25</v>
      </c>
      <c r="AJ713" s="28">
        <f>ROWS($C$4:C713)</f>
        <v>710</v>
      </c>
      <c r="AK713" s="28" t="str">
        <f>IF($AJ$1=Table5[[#This Row],[Column3]],AJ713,"")</f>
        <v/>
      </c>
      <c r="AL713" s="28" t="str">
        <f>IFERROR(SMALL($AK$2:$AK$903,ROWS($AK$4:AK713)),"")</f>
        <v/>
      </c>
    </row>
    <row r="714" spans="1:38" s="28" customFormat="1" ht="14.25">
      <c r="A714" s="36">
        <v>11108039</v>
      </c>
      <c r="B714" s="30" t="s">
        <v>1429</v>
      </c>
      <c r="C714" s="31">
        <v>8</v>
      </c>
      <c r="D714" s="29">
        <v>89</v>
      </c>
      <c r="E714" s="29">
        <v>67</v>
      </c>
      <c r="F714" s="29">
        <v>52</v>
      </c>
      <c r="G714" s="29">
        <v>90</v>
      </c>
      <c r="H714" s="27">
        <f t="shared" si="122"/>
        <v>298</v>
      </c>
      <c r="I714" s="52">
        <f t="shared" si="123"/>
        <v>74.5</v>
      </c>
      <c r="J714" s="29">
        <v>39</v>
      </c>
      <c r="K714" s="29">
        <v>89</v>
      </c>
      <c r="L714" s="29">
        <v>54</v>
      </c>
      <c r="M714" s="29">
        <v>56</v>
      </c>
      <c r="N714" s="27">
        <f t="shared" si="124"/>
        <v>238</v>
      </c>
      <c r="O714" s="27">
        <f t="shared" si="125"/>
        <v>59.5</v>
      </c>
      <c r="P714" s="29">
        <v>96</v>
      </c>
      <c r="Q714" s="29">
        <v>99</v>
      </c>
      <c r="R714" s="29">
        <v>88</v>
      </c>
      <c r="S714" s="29">
        <v>63</v>
      </c>
      <c r="T714" s="27">
        <f t="shared" si="126"/>
        <v>346</v>
      </c>
      <c r="U714" s="27">
        <f t="shared" si="127"/>
        <v>86.5</v>
      </c>
      <c r="V714" s="29">
        <v>55</v>
      </c>
      <c r="W714" s="29">
        <v>46</v>
      </c>
      <c r="X714" s="29">
        <v>47</v>
      </c>
      <c r="Y714" s="29">
        <v>43</v>
      </c>
      <c r="Z714" s="27">
        <f t="shared" si="128"/>
        <v>191</v>
      </c>
      <c r="AA714" s="27">
        <f t="shared" si="129"/>
        <v>47.75</v>
      </c>
      <c r="AB714" s="29">
        <v>36</v>
      </c>
      <c r="AC714" s="29">
        <v>37</v>
      </c>
      <c r="AD714" s="29">
        <v>53</v>
      </c>
      <c r="AE714" s="29">
        <v>66</v>
      </c>
      <c r="AF714" s="27">
        <f t="shared" si="130"/>
        <v>192</v>
      </c>
      <c r="AG714" s="39">
        <f t="shared" si="131"/>
        <v>48</v>
      </c>
      <c r="AH714" s="32"/>
      <c r="AI714" s="52">
        <f t="shared" si="121"/>
        <v>71.150000000000006</v>
      </c>
      <c r="AJ714" s="28">
        <f>ROWS($C$4:C714)</f>
        <v>711</v>
      </c>
      <c r="AK714" s="28" t="str">
        <f>IF($AJ$1=Table5[[#This Row],[Column3]],AJ714,"")</f>
        <v/>
      </c>
      <c r="AL714" s="28" t="str">
        <f>IFERROR(SMALL($AK$2:$AK$903,ROWS($AK$4:AK714)),"")</f>
        <v/>
      </c>
    </row>
    <row r="715" spans="1:38" s="28" customFormat="1" ht="14.25">
      <c r="A715" s="36">
        <v>11108656</v>
      </c>
      <c r="B715" s="30" t="s">
        <v>1431</v>
      </c>
      <c r="C715" s="31">
        <v>8</v>
      </c>
      <c r="D715" s="29">
        <v>81</v>
      </c>
      <c r="E715" s="29">
        <v>55</v>
      </c>
      <c r="F715" s="29">
        <v>74</v>
      </c>
      <c r="G715" s="29">
        <v>72</v>
      </c>
      <c r="H715" s="27">
        <f t="shared" si="122"/>
        <v>282</v>
      </c>
      <c r="I715" s="52">
        <f t="shared" si="123"/>
        <v>70.5</v>
      </c>
      <c r="J715" s="29">
        <v>61</v>
      </c>
      <c r="K715" s="29">
        <v>75</v>
      </c>
      <c r="L715" s="29">
        <v>96</v>
      </c>
      <c r="M715" s="29">
        <v>38</v>
      </c>
      <c r="N715" s="27">
        <f t="shared" si="124"/>
        <v>270</v>
      </c>
      <c r="O715" s="27">
        <f t="shared" si="125"/>
        <v>67.5</v>
      </c>
      <c r="P715" s="29">
        <v>94</v>
      </c>
      <c r="Q715" s="29">
        <v>95</v>
      </c>
      <c r="R715" s="29">
        <v>61</v>
      </c>
      <c r="S715" s="29">
        <v>53</v>
      </c>
      <c r="T715" s="27">
        <f t="shared" si="126"/>
        <v>303</v>
      </c>
      <c r="U715" s="27">
        <f t="shared" si="127"/>
        <v>75.75</v>
      </c>
      <c r="V715" s="29">
        <v>78</v>
      </c>
      <c r="W715" s="29">
        <v>43</v>
      </c>
      <c r="X715" s="29">
        <v>90</v>
      </c>
      <c r="Y715" s="29">
        <v>81</v>
      </c>
      <c r="Z715" s="27">
        <f t="shared" si="128"/>
        <v>292</v>
      </c>
      <c r="AA715" s="27">
        <f t="shared" si="129"/>
        <v>73</v>
      </c>
      <c r="AB715" s="29">
        <v>97</v>
      </c>
      <c r="AC715" s="29">
        <v>45</v>
      </c>
      <c r="AD715" s="29">
        <v>98</v>
      </c>
      <c r="AE715" s="29">
        <v>36</v>
      </c>
      <c r="AF715" s="27">
        <f t="shared" si="130"/>
        <v>276</v>
      </c>
      <c r="AG715" s="39">
        <f t="shared" si="131"/>
        <v>69</v>
      </c>
      <c r="AH715" s="32"/>
      <c r="AI715" s="52">
        <f t="shared" si="121"/>
        <v>67.55</v>
      </c>
      <c r="AJ715" s="28">
        <f>ROWS($C$4:C715)</f>
        <v>712</v>
      </c>
      <c r="AK715" s="28" t="str">
        <f>IF($AJ$1=Table5[[#This Row],[Column3]],AJ715,"")</f>
        <v/>
      </c>
      <c r="AL715" s="28" t="str">
        <f>IFERROR(SMALL($AK$2:$AK$903,ROWS($AK$4:AK715)),"")</f>
        <v/>
      </c>
    </row>
    <row r="716" spans="1:38" s="28" customFormat="1" ht="14.25">
      <c r="A716" s="36">
        <v>11106618</v>
      </c>
      <c r="B716" s="30" t="s">
        <v>1433</v>
      </c>
      <c r="C716" s="31">
        <v>8</v>
      </c>
      <c r="D716" s="29">
        <v>92</v>
      </c>
      <c r="E716" s="29">
        <v>38</v>
      </c>
      <c r="F716" s="29">
        <v>55</v>
      </c>
      <c r="G716" s="29">
        <v>63</v>
      </c>
      <c r="H716" s="27">
        <f t="shared" si="122"/>
        <v>248</v>
      </c>
      <c r="I716" s="52">
        <f t="shared" si="123"/>
        <v>62</v>
      </c>
      <c r="J716" s="29">
        <v>60</v>
      </c>
      <c r="K716" s="29">
        <v>79</v>
      </c>
      <c r="L716" s="29">
        <v>95</v>
      </c>
      <c r="M716" s="29">
        <v>42</v>
      </c>
      <c r="N716" s="27">
        <f t="shared" si="124"/>
        <v>276</v>
      </c>
      <c r="O716" s="27">
        <f t="shared" si="125"/>
        <v>69</v>
      </c>
      <c r="P716" s="29">
        <v>79</v>
      </c>
      <c r="Q716" s="29">
        <v>45</v>
      </c>
      <c r="R716" s="29">
        <v>54</v>
      </c>
      <c r="S716" s="29">
        <v>70</v>
      </c>
      <c r="T716" s="27">
        <f t="shared" si="126"/>
        <v>248</v>
      </c>
      <c r="U716" s="27">
        <f t="shared" si="127"/>
        <v>62</v>
      </c>
      <c r="V716" s="29">
        <v>84</v>
      </c>
      <c r="W716" s="29">
        <v>80</v>
      </c>
      <c r="X716" s="29">
        <v>41</v>
      </c>
      <c r="Y716" s="29">
        <v>64</v>
      </c>
      <c r="Z716" s="27">
        <f t="shared" si="128"/>
        <v>269</v>
      </c>
      <c r="AA716" s="27">
        <f t="shared" si="129"/>
        <v>67.25</v>
      </c>
      <c r="AB716" s="29">
        <v>45</v>
      </c>
      <c r="AC716" s="29">
        <v>97</v>
      </c>
      <c r="AD716" s="29">
        <v>80</v>
      </c>
      <c r="AE716" s="29">
        <v>88</v>
      </c>
      <c r="AF716" s="27">
        <f t="shared" si="130"/>
        <v>310</v>
      </c>
      <c r="AG716" s="39">
        <f t="shared" si="131"/>
        <v>77.5</v>
      </c>
      <c r="AH716" s="32"/>
      <c r="AI716" s="52">
        <f t="shared" si="121"/>
        <v>67.45</v>
      </c>
      <c r="AJ716" s="28">
        <f>ROWS($C$4:C716)</f>
        <v>713</v>
      </c>
      <c r="AK716" s="28" t="str">
        <f>IF($AJ$1=Table5[[#This Row],[Column3]],AJ716,"")</f>
        <v/>
      </c>
      <c r="AL716" s="28" t="str">
        <f>IFERROR(SMALL($AK$2:$AK$903,ROWS($AK$4:AK716)),"")</f>
        <v/>
      </c>
    </row>
    <row r="717" spans="1:38" s="28" customFormat="1" ht="14.25">
      <c r="A717" s="36">
        <v>11101733</v>
      </c>
      <c r="B717" s="30" t="s">
        <v>1435</v>
      </c>
      <c r="C717" s="31">
        <v>8</v>
      </c>
      <c r="D717" s="29">
        <v>35</v>
      </c>
      <c r="E717" s="29">
        <v>56</v>
      </c>
      <c r="F717" s="29">
        <v>98</v>
      </c>
      <c r="G717" s="29">
        <v>76</v>
      </c>
      <c r="H717" s="27">
        <f t="shared" si="122"/>
        <v>265</v>
      </c>
      <c r="I717" s="52">
        <f t="shared" si="123"/>
        <v>66.25</v>
      </c>
      <c r="J717" s="29">
        <v>76</v>
      </c>
      <c r="K717" s="29">
        <v>86</v>
      </c>
      <c r="L717" s="29">
        <v>81</v>
      </c>
      <c r="M717" s="29">
        <v>87</v>
      </c>
      <c r="N717" s="27">
        <f t="shared" si="124"/>
        <v>330</v>
      </c>
      <c r="O717" s="27">
        <f t="shared" si="125"/>
        <v>82.5</v>
      </c>
      <c r="P717" s="29">
        <v>66</v>
      </c>
      <c r="Q717" s="29">
        <v>67</v>
      </c>
      <c r="R717" s="29">
        <v>56</v>
      </c>
      <c r="S717" s="29">
        <v>59</v>
      </c>
      <c r="T717" s="27">
        <f t="shared" si="126"/>
        <v>248</v>
      </c>
      <c r="U717" s="27">
        <f t="shared" si="127"/>
        <v>62</v>
      </c>
      <c r="V717" s="29">
        <v>45</v>
      </c>
      <c r="W717" s="29">
        <v>41</v>
      </c>
      <c r="X717" s="29">
        <v>98</v>
      </c>
      <c r="Y717" s="29">
        <v>65</v>
      </c>
      <c r="Z717" s="27">
        <f t="shared" si="128"/>
        <v>249</v>
      </c>
      <c r="AA717" s="27">
        <f t="shared" si="129"/>
        <v>62.25</v>
      </c>
      <c r="AB717" s="29">
        <v>92</v>
      </c>
      <c r="AC717" s="29">
        <v>66</v>
      </c>
      <c r="AD717" s="29">
        <v>59</v>
      </c>
      <c r="AE717" s="29">
        <v>40</v>
      </c>
      <c r="AF717" s="27">
        <f t="shared" si="130"/>
        <v>257</v>
      </c>
      <c r="AG717" s="39">
        <f t="shared" si="131"/>
        <v>64.25</v>
      </c>
      <c r="AH717" s="32"/>
      <c r="AI717" s="52">
        <f t="shared" si="121"/>
        <v>68.25</v>
      </c>
      <c r="AJ717" s="28">
        <f>ROWS($C$4:C717)</f>
        <v>714</v>
      </c>
      <c r="AK717" s="28" t="str">
        <f>IF($AJ$1=Table5[[#This Row],[Column3]],AJ717,"")</f>
        <v/>
      </c>
      <c r="AL717" s="28" t="str">
        <f>IFERROR(SMALL($AK$2:$AK$903,ROWS($AK$4:AK717)),"")</f>
        <v/>
      </c>
    </row>
    <row r="718" spans="1:38" s="28" customFormat="1" ht="14.25">
      <c r="A718" s="36">
        <v>11109356</v>
      </c>
      <c r="B718" s="30" t="s">
        <v>1437</v>
      </c>
      <c r="C718" s="31">
        <v>8</v>
      </c>
      <c r="D718" s="29">
        <v>76</v>
      </c>
      <c r="E718" s="29">
        <v>82</v>
      </c>
      <c r="F718" s="29">
        <v>83</v>
      </c>
      <c r="G718" s="29">
        <v>95</v>
      </c>
      <c r="H718" s="27">
        <f t="shared" si="122"/>
        <v>336</v>
      </c>
      <c r="I718" s="52">
        <f t="shared" si="123"/>
        <v>84</v>
      </c>
      <c r="J718" s="29">
        <v>61</v>
      </c>
      <c r="K718" s="29">
        <v>63</v>
      </c>
      <c r="L718" s="29">
        <v>73</v>
      </c>
      <c r="M718" s="29">
        <v>54</v>
      </c>
      <c r="N718" s="27">
        <f t="shared" si="124"/>
        <v>251</v>
      </c>
      <c r="O718" s="27">
        <f t="shared" si="125"/>
        <v>62.75</v>
      </c>
      <c r="P718" s="29">
        <v>92</v>
      </c>
      <c r="Q718" s="29">
        <v>67</v>
      </c>
      <c r="R718" s="29">
        <v>92</v>
      </c>
      <c r="S718" s="29">
        <v>52</v>
      </c>
      <c r="T718" s="27">
        <f t="shared" si="126"/>
        <v>303</v>
      </c>
      <c r="U718" s="27">
        <f t="shared" si="127"/>
        <v>75.75</v>
      </c>
      <c r="V718" s="29">
        <v>58</v>
      </c>
      <c r="W718" s="29">
        <v>93</v>
      </c>
      <c r="X718" s="29">
        <v>64</v>
      </c>
      <c r="Y718" s="29">
        <v>79</v>
      </c>
      <c r="Z718" s="27">
        <f t="shared" si="128"/>
        <v>294</v>
      </c>
      <c r="AA718" s="27">
        <f t="shared" si="129"/>
        <v>73.5</v>
      </c>
      <c r="AB718" s="29">
        <v>42</v>
      </c>
      <c r="AC718" s="29">
        <v>38</v>
      </c>
      <c r="AD718" s="29">
        <v>51</v>
      </c>
      <c r="AE718" s="29">
        <v>50</v>
      </c>
      <c r="AF718" s="27">
        <f t="shared" si="130"/>
        <v>181</v>
      </c>
      <c r="AG718" s="39">
        <f t="shared" si="131"/>
        <v>45.25</v>
      </c>
      <c r="AH718" s="32"/>
      <c r="AI718" s="52">
        <f t="shared" si="121"/>
        <v>59</v>
      </c>
      <c r="AJ718" s="28">
        <f>ROWS($C$4:C718)</f>
        <v>715</v>
      </c>
      <c r="AK718" s="28" t="str">
        <f>IF($AJ$1=Table5[[#This Row],[Column3]],AJ718,"")</f>
        <v/>
      </c>
      <c r="AL718" s="28" t="str">
        <f>IFERROR(SMALL($AK$2:$AK$903,ROWS($AK$4:AK718)),"")</f>
        <v/>
      </c>
    </row>
    <row r="719" spans="1:38" s="28" customFormat="1" ht="14.25">
      <c r="A719" s="36">
        <v>11100139</v>
      </c>
      <c r="B719" s="30" t="s">
        <v>1439</v>
      </c>
      <c r="C719" s="31">
        <v>8</v>
      </c>
      <c r="D719" s="29">
        <v>79</v>
      </c>
      <c r="E719" s="29">
        <v>86</v>
      </c>
      <c r="F719" s="29">
        <v>36</v>
      </c>
      <c r="G719" s="29">
        <v>49</v>
      </c>
      <c r="H719" s="27">
        <f t="shared" si="122"/>
        <v>250</v>
      </c>
      <c r="I719" s="52">
        <f t="shared" si="123"/>
        <v>62.5</v>
      </c>
      <c r="J719" s="29">
        <v>36</v>
      </c>
      <c r="K719" s="29">
        <v>95</v>
      </c>
      <c r="L719" s="29">
        <v>75</v>
      </c>
      <c r="M719" s="29">
        <v>36</v>
      </c>
      <c r="N719" s="27">
        <f t="shared" si="124"/>
        <v>242</v>
      </c>
      <c r="O719" s="27">
        <f t="shared" si="125"/>
        <v>60.5</v>
      </c>
      <c r="P719" s="29">
        <v>63</v>
      </c>
      <c r="Q719" s="29">
        <v>85</v>
      </c>
      <c r="R719" s="29">
        <v>55</v>
      </c>
      <c r="S719" s="29">
        <v>59</v>
      </c>
      <c r="T719" s="27">
        <f t="shared" si="126"/>
        <v>262</v>
      </c>
      <c r="U719" s="27">
        <f t="shared" si="127"/>
        <v>65.5</v>
      </c>
      <c r="V719" s="29">
        <v>55</v>
      </c>
      <c r="W719" s="29">
        <v>56</v>
      </c>
      <c r="X719" s="29">
        <v>43</v>
      </c>
      <c r="Y719" s="29">
        <v>42</v>
      </c>
      <c r="Z719" s="27">
        <f t="shared" si="128"/>
        <v>196</v>
      </c>
      <c r="AA719" s="27">
        <f t="shared" si="129"/>
        <v>49</v>
      </c>
      <c r="AB719" s="29">
        <v>49</v>
      </c>
      <c r="AC719" s="29">
        <v>53</v>
      </c>
      <c r="AD719" s="29">
        <v>64</v>
      </c>
      <c r="AE719" s="29">
        <v>64</v>
      </c>
      <c r="AF719" s="27">
        <f t="shared" si="130"/>
        <v>230</v>
      </c>
      <c r="AG719" s="39">
        <f t="shared" si="131"/>
        <v>57.5</v>
      </c>
      <c r="AH719" s="32"/>
      <c r="AI719" s="52">
        <f t="shared" si="121"/>
        <v>71.3</v>
      </c>
      <c r="AJ719" s="28">
        <f>ROWS($C$4:C719)</f>
        <v>716</v>
      </c>
      <c r="AK719" s="28" t="str">
        <f>IF($AJ$1=Table5[[#This Row],[Column3]],AJ719,"")</f>
        <v/>
      </c>
      <c r="AL719" s="28" t="str">
        <f>IFERROR(SMALL($AK$2:$AK$903,ROWS($AK$4:AK719)),"")</f>
        <v/>
      </c>
    </row>
    <row r="720" spans="1:38" s="28" customFormat="1" ht="28.5">
      <c r="A720" s="36">
        <v>11104680</v>
      </c>
      <c r="B720" s="30" t="s">
        <v>1441</v>
      </c>
      <c r="C720" s="31">
        <v>8</v>
      </c>
      <c r="D720" s="29">
        <v>68</v>
      </c>
      <c r="E720" s="29">
        <v>52</v>
      </c>
      <c r="F720" s="29">
        <v>82</v>
      </c>
      <c r="G720" s="29">
        <v>59</v>
      </c>
      <c r="H720" s="27">
        <f t="shared" si="122"/>
        <v>261</v>
      </c>
      <c r="I720" s="52">
        <f t="shared" si="123"/>
        <v>65.25</v>
      </c>
      <c r="J720" s="29">
        <v>83</v>
      </c>
      <c r="K720" s="29">
        <v>87</v>
      </c>
      <c r="L720" s="29">
        <v>88</v>
      </c>
      <c r="M720" s="29">
        <v>70</v>
      </c>
      <c r="N720" s="27">
        <f t="shared" si="124"/>
        <v>328</v>
      </c>
      <c r="O720" s="27">
        <f t="shared" si="125"/>
        <v>82</v>
      </c>
      <c r="P720" s="29">
        <v>51</v>
      </c>
      <c r="Q720" s="29">
        <v>93</v>
      </c>
      <c r="R720" s="29">
        <v>76</v>
      </c>
      <c r="S720" s="29">
        <v>97</v>
      </c>
      <c r="T720" s="27">
        <f t="shared" si="126"/>
        <v>317</v>
      </c>
      <c r="U720" s="27">
        <f t="shared" si="127"/>
        <v>79.25</v>
      </c>
      <c r="V720" s="29">
        <v>82</v>
      </c>
      <c r="W720" s="29">
        <v>58</v>
      </c>
      <c r="X720" s="29">
        <v>58</v>
      </c>
      <c r="Y720" s="29">
        <v>86</v>
      </c>
      <c r="Z720" s="27">
        <f t="shared" si="128"/>
        <v>284</v>
      </c>
      <c r="AA720" s="27">
        <f t="shared" si="129"/>
        <v>71</v>
      </c>
      <c r="AB720" s="29">
        <v>83</v>
      </c>
      <c r="AC720" s="29">
        <v>46</v>
      </c>
      <c r="AD720" s="29">
        <v>54</v>
      </c>
      <c r="AE720" s="29">
        <v>53</v>
      </c>
      <c r="AF720" s="27">
        <f t="shared" si="130"/>
        <v>236</v>
      </c>
      <c r="AG720" s="39">
        <f t="shared" si="131"/>
        <v>59</v>
      </c>
      <c r="AH720" s="32"/>
      <c r="AI720" s="52">
        <f t="shared" si="121"/>
        <v>66.150000000000006</v>
      </c>
      <c r="AJ720" s="28">
        <f>ROWS($C$4:C720)</f>
        <v>717</v>
      </c>
      <c r="AK720" s="28" t="str">
        <f>IF($AJ$1=Table5[[#This Row],[Column3]],AJ720,"")</f>
        <v/>
      </c>
      <c r="AL720" s="28" t="str">
        <f>IFERROR(SMALL($AK$2:$AK$903,ROWS($AK$4:AK720)),"")</f>
        <v/>
      </c>
    </row>
    <row r="721" spans="1:38" s="28" customFormat="1" ht="14.25">
      <c r="A721" s="36">
        <v>11102816</v>
      </c>
      <c r="B721" s="30" t="s">
        <v>1443</v>
      </c>
      <c r="C721" s="31">
        <v>8</v>
      </c>
      <c r="D721" s="29">
        <v>35</v>
      </c>
      <c r="E721" s="29">
        <v>50</v>
      </c>
      <c r="F721" s="29">
        <v>53</v>
      </c>
      <c r="G721" s="29">
        <v>93</v>
      </c>
      <c r="H721" s="27">
        <f t="shared" si="122"/>
        <v>231</v>
      </c>
      <c r="I721" s="52">
        <f t="shared" si="123"/>
        <v>57.75</v>
      </c>
      <c r="J721" s="29">
        <v>77</v>
      </c>
      <c r="K721" s="29">
        <v>96</v>
      </c>
      <c r="L721" s="29">
        <v>45</v>
      </c>
      <c r="M721" s="29">
        <v>68</v>
      </c>
      <c r="N721" s="27">
        <f t="shared" si="124"/>
        <v>286</v>
      </c>
      <c r="O721" s="27">
        <f t="shared" si="125"/>
        <v>71.5</v>
      </c>
      <c r="P721" s="29">
        <v>96</v>
      </c>
      <c r="Q721" s="29">
        <v>98</v>
      </c>
      <c r="R721" s="29">
        <v>71</v>
      </c>
      <c r="S721" s="29">
        <v>86</v>
      </c>
      <c r="T721" s="27">
        <f t="shared" si="126"/>
        <v>351</v>
      </c>
      <c r="U721" s="27">
        <f t="shared" si="127"/>
        <v>87.75</v>
      </c>
      <c r="V721" s="29">
        <v>45</v>
      </c>
      <c r="W721" s="29">
        <v>92</v>
      </c>
      <c r="X721" s="29">
        <v>66</v>
      </c>
      <c r="Y721" s="29">
        <v>52</v>
      </c>
      <c r="Z721" s="27">
        <f t="shared" si="128"/>
        <v>255</v>
      </c>
      <c r="AA721" s="27">
        <f t="shared" si="129"/>
        <v>63.75</v>
      </c>
      <c r="AB721" s="29">
        <v>35</v>
      </c>
      <c r="AC721" s="29">
        <v>70</v>
      </c>
      <c r="AD721" s="29">
        <v>58</v>
      </c>
      <c r="AE721" s="29">
        <v>37</v>
      </c>
      <c r="AF721" s="27">
        <f t="shared" si="130"/>
        <v>200</v>
      </c>
      <c r="AG721" s="39">
        <f t="shared" si="131"/>
        <v>50</v>
      </c>
      <c r="AH721" s="32"/>
      <c r="AI721" s="52">
        <f t="shared" si="121"/>
        <v>66.650000000000006</v>
      </c>
      <c r="AJ721" s="28">
        <f>ROWS($C$4:C721)</f>
        <v>718</v>
      </c>
      <c r="AK721" s="28" t="str">
        <f>IF($AJ$1=Table5[[#This Row],[Column3]],AJ721,"")</f>
        <v/>
      </c>
      <c r="AL721" s="28" t="str">
        <f>IFERROR(SMALL($AK$2:$AK$903,ROWS($AK$4:AK721)),"")</f>
        <v/>
      </c>
    </row>
    <row r="722" spans="1:38" s="28" customFormat="1" ht="14.25">
      <c r="A722" s="36">
        <v>11108451</v>
      </c>
      <c r="B722" s="30" t="s">
        <v>1445</v>
      </c>
      <c r="C722" s="31">
        <v>9</v>
      </c>
      <c r="D722" s="29">
        <v>95</v>
      </c>
      <c r="E722" s="29">
        <v>51</v>
      </c>
      <c r="F722" s="29">
        <v>39</v>
      </c>
      <c r="G722" s="29">
        <v>94</v>
      </c>
      <c r="H722" s="27">
        <f t="shared" si="122"/>
        <v>279</v>
      </c>
      <c r="I722" s="52">
        <f t="shared" si="123"/>
        <v>69.75</v>
      </c>
      <c r="J722" s="29">
        <v>40</v>
      </c>
      <c r="K722" s="29">
        <v>61</v>
      </c>
      <c r="L722" s="29">
        <v>84</v>
      </c>
      <c r="M722" s="29">
        <v>97</v>
      </c>
      <c r="N722" s="27">
        <f t="shared" si="124"/>
        <v>282</v>
      </c>
      <c r="O722" s="27">
        <f t="shared" si="125"/>
        <v>70.5</v>
      </c>
      <c r="P722" s="29">
        <v>46</v>
      </c>
      <c r="Q722" s="29">
        <v>74</v>
      </c>
      <c r="R722" s="29">
        <v>93</v>
      </c>
      <c r="S722" s="29">
        <v>39</v>
      </c>
      <c r="T722" s="27">
        <f t="shared" si="126"/>
        <v>252</v>
      </c>
      <c r="U722" s="27">
        <f t="shared" si="127"/>
        <v>63</v>
      </c>
      <c r="V722" s="29">
        <v>71</v>
      </c>
      <c r="W722" s="29">
        <v>80</v>
      </c>
      <c r="X722" s="29">
        <v>56</v>
      </c>
      <c r="Y722" s="29">
        <v>95</v>
      </c>
      <c r="Z722" s="27">
        <f t="shared" si="128"/>
        <v>302</v>
      </c>
      <c r="AA722" s="27">
        <f t="shared" si="129"/>
        <v>75.5</v>
      </c>
      <c r="AB722" s="29">
        <v>99</v>
      </c>
      <c r="AC722" s="29">
        <v>35</v>
      </c>
      <c r="AD722" s="29">
        <v>49</v>
      </c>
      <c r="AE722" s="29">
        <v>35</v>
      </c>
      <c r="AF722" s="27">
        <f t="shared" si="130"/>
        <v>218</v>
      </c>
      <c r="AG722" s="39">
        <f t="shared" si="131"/>
        <v>54.5</v>
      </c>
      <c r="AH722" s="32"/>
      <c r="AI722" s="52">
        <f t="shared" si="121"/>
        <v>65.3</v>
      </c>
      <c r="AJ722" s="28">
        <f>ROWS($C$4:C722)</f>
        <v>719</v>
      </c>
      <c r="AK722" s="28" t="str">
        <f>IF($AJ$1=Table5[[#This Row],[Column3]],AJ722,"")</f>
        <v/>
      </c>
      <c r="AL722" s="28" t="str">
        <f>IFERROR(SMALL($AK$2:$AK$903,ROWS($AK$4:AK722)),"")</f>
        <v/>
      </c>
    </row>
    <row r="723" spans="1:38" s="28" customFormat="1" ht="14.25">
      <c r="A723" s="36">
        <v>11106893</v>
      </c>
      <c r="B723" s="30" t="s">
        <v>1447</v>
      </c>
      <c r="C723" s="31">
        <v>9</v>
      </c>
      <c r="D723" s="29">
        <v>51</v>
      </c>
      <c r="E723" s="29">
        <v>81</v>
      </c>
      <c r="F723" s="29">
        <v>44</v>
      </c>
      <c r="G723" s="29">
        <v>75</v>
      </c>
      <c r="H723" s="27">
        <f t="shared" si="122"/>
        <v>251</v>
      </c>
      <c r="I723" s="52">
        <f t="shared" si="123"/>
        <v>62.75</v>
      </c>
      <c r="J723" s="29">
        <v>38</v>
      </c>
      <c r="K723" s="29">
        <v>79</v>
      </c>
      <c r="L723" s="29">
        <v>97</v>
      </c>
      <c r="M723" s="29">
        <v>63</v>
      </c>
      <c r="N723" s="27">
        <f t="shared" si="124"/>
        <v>277</v>
      </c>
      <c r="O723" s="27">
        <f t="shared" si="125"/>
        <v>69.25</v>
      </c>
      <c r="P723" s="29">
        <v>71</v>
      </c>
      <c r="Q723" s="29">
        <v>54</v>
      </c>
      <c r="R723" s="29">
        <v>58</v>
      </c>
      <c r="S723" s="29">
        <v>71</v>
      </c>
      <c r="T723" s="27">
        <f t="shared" si="126"/>
        <v>254</v>
      </c>
      <c r="U723" s="27">
        <f t="shared" si="127"/>
        <v>63.5</v>
      </c>
      <c r="V723" s="29">
        <v>83</v>
      </c>
      <c r="W723" s="29">
        <v>65</v>
      </c>
      <c r="X723" s="29">
        <v>52</v>
      </c>
      <c r="Y723" s="29">
        <v>61</v>
      </c>
      <c r="Z723" s="27">
        <f t="shared" si="128"/>
        <v>261</v>
      </c>
      <c r="AA723" s="27">
        <f t="shared" si="129"/>
        <v>65.25</v>
      </c>
      <c r="AB723" s="29">
        <v>50</v>
      </c>
      <c r="AC723" s="29">
        <v>86</v>
      </c>
      <c r="AD723" s="29">
        <v>63</v>
      </c>
      <c r="AE723" s="29">
        <v>64</v>
      </c>
      <c r="AF723" s="27">
        <f t="shared" si="130"/>
        <v>263</v>
      </c>
      <c r="AG723" s="39">
        <f t="shared" si="131"/>
        <v>65.75</v>
      </c>
      <c r="AH723" s="32"/>
      <c r="AI723" s="52">
        <f t="shared" si="121"/>
        <v>72.75</v>
      </c>
      <c r="AJ723" s="28">
        <f>ROWS($C$4:C723)</f>
        <v>720</v>
      </c>
      <c r="AK723" s="28" t="str">
        <f>IF($AJ$1=Table5[[#This Row],[Column3]],AJ723,"")</f>
        <v/>
      </c>
      <c r="AL723" s="28" t="str">
        <f>IFERROR(SMALL($AK$2:$AK$903,ROWS($AK$4:AK723)),"")</f>
        <v/>
      </c>
    </row>
    <row r="724" spans="1:38" s="28" customFormat="1" ht="14.25">
      <c r="A724" s="36">
        <v>11108489</v>
      </c>
      <c r="B724" s="30" t="s">
        <v>1449</v>
      </c>
      <c r="C724" s="31">
        <v>9</v>
      </c>
      <c r="D724" s="29">
        <v>83</v>
      </c>
      <c r="E724" s="29">
        <v>57</v>
      </c>
      <c r="F724" s="29">
        <v>82</v>
      </c>
      <c r="G724" s="29">
        <v>35</v>
      </c>
      <c r="H724" s="27">
        <f t="shared" si="122"/>
        <v>257</v>
      </c>
      <c r="I724" s="52">
        <f t="shared" si="123"/>
        <v>64.25</v>
      </c>
      <c r="J724" s="29">
        <v>95</v>
      </c>
      <c r="K724" s="29">
        <v>92</v>
      </c>
      <c r="L724" s="29">
        <v>66</v>
      </c>
      <c r="M724" s="29">
        <v>72</v>
      </c>
      <c r="N724" s="27">
        <f t="shared" si="124"/>
        <v>325</v>
      </c>
      <c r="O724" s="27">
        <f t="shared" si="125"/>
        <v>81.25</v>
      </c>
      <c r="P724" s="29">
        <v>96</v>
      </c>
      <c r="Q724" s="29">
        <v>94</v>
      </c>
      <c r="R724" s="29">
        <v>59</v>
      </c>
      <c r="S724" s="29">
        <v>94</v>
      </c>
      <c r="T724" s="27">
        <f t="shared" si="126"/>
        <v>343</v>
      </c>
      <c r="U724" s="27">
        <f t="shared" si="127"/>
        <v>85.75</v>
      </c>
      <c r="V724" s="29">
        <v>76</v>
      </c>
      <c r="W724" s="29">
        <v>58</v>
      </c>
      <c r="X724" s="29">
        <v>52</v>
      </c>
      <c r="Y724" s="29">
        <v>78</v>
      </c>
      <c r="Z724" s="27">
        <f t="shared" si="128"/>
        <v>264</v>
      </c>
      <c r="AA724" s="27">
        <f t="shared" si="129"/>
        <v>66</v>
      </c>
      <c r="AB724" s="29">
        <v>94</v>
      </c>
      <c r="AC724" s="29">
        <v>62</v>
      </c>
      <c r="AD724" s="29">
        <v>55</v>
      </c>
      <c r="AE724" s="29">
        <v>55</v>
      </c>
      <c r="AF724" s="27">
        <f t="shared" si="130"/>
        <v>266</v>
      </c>
      <c r="AG724" s="39">
        <f t="shared" si="131"/>
        <v>66.5</v>
      </c>
      <c r="AH724" s="32"/>
      <c r="AI724" s="52">
        <f t="shared" si="121"/>
        <v>76.849999999999994</v>
      </c>
      <c r="AJ724" s="28">
        <f>ROWS($C$4:C724)</f>
        <v>721</v>
      </c>
      <c r="AK724" s="28" t="str">
        <f>IF($AJ$1=Table5[[#This Row],[Column3]],AJ724,"")</f>
        <v/>
      </c>
      <c r="AL724" s="28" t="str">
        <f>IFERROR(SMALL($AK$2:$AK$903,ROWS($AK$4:AK724)),"")</f>
        <v/>
      </c>
    </row>
    <row r="725" spans="1:38" s="28" customFormat="1" ht="14.25">
      <c r="A725" s="36">
        <v>11104579</v>
      </c>
      <c r="B725" s="30" t="s">
        <v>1451</v>
      </c>
      <c r="C725" s="31">
        <v>9</v>
      </c>
      <c r="D725" s="29">
        <v>72</v>
      </c>
      <c r="E725" s="29">
        <v>61</v>
      </c>
      <c r="F725" s="29">
        <v>72</v>
      </c>
      <c r="G725" s="29">
        <v>68</v>
      </c>
      <c r="H725" s="27">
        <f t="shared" si="122"/>
        <v>273</v>
      </c>
      <c r="I725" s="52">
        <f t="shared" si="123"/>
        <v>68.25</v>
      </c>
      <c r="J725" s="29">
        <v>72</v>
      </c>
      <c r="K725" s="29">
        <v>76</v>
      </c>
      <c r="L725" s="29">
        <v>75</v>
      </c>
      <c r="M725" s="29">
        <v>81</v>
      </c>
      <c r="N725" s="27">
        <f t="shared" si="124"/>
        <v>304</v>
      </c>
      <c r="O725" s="27">
        <f t="shared" si="125"/>
        <v>76</v>
      </c>
      <c r="P725" s="29">
        <v>96</v>
      </c>
      <c r="Q725" s="29">
        <v>41</v>
      </c>
      <c r="R725" s="29">
        <v>90</v>
      </c>
      <c r="S725" s="29">
        <v>91</v>
      </c>
      <c r="T725" s="27">
        <f t="shared" si="126"/>
        <v>318</v>
      </c>
      <c r="U725" s="27">
        <f t="shared" si="127"/>
        <v>79.5</v>
      </c>
      <c r="V725" s="29">
        <v>99</v>
      </c>
      <c r="W725" s="29">
        <v>95</v>
      </c>
      <c r="X725" s="29">
        <v>81</v>
      </c>
      <c r="Y725" s="29">
        <v>68</v>
      </c>
      <c r="Z725" s="27">
        <f t="shared" si="128"/>
        <v>343</v>
      </c>
      <c r="AA725" s="27">
        <f t="shared" si="129"/>
        <v>85.75</v>
      </c>
      <c r="AB725" s="29">
        <v>70</v>
      </c>
      <c r="AC725" s="29">
        <v>70</v>
      </c>
      <c r="AD725" s="29">
        <v>91</v>
      </c>
      <c r="AE725" s="29">
        <v>68</v>
      </c>
      <c r="AF725" s="27">
        <f t="shared" si="130"/>
        <v>299</v>
      </c>
      <c r="AG725" s="39">
        <f t="shared" si="131"/>
        <v>74.75</v>
      </c>
      <c r="AH725" s="32"/>
      <c r="AI725" s="52">
        <f t="shared" si="121"/>
        <v>61.25</v>
      </c>
      <c r="AJ725" s="28">
        <f>ROWS($C$4:C725)</f>
        <v>722</v>
      </c>
      <c r="AK725" s="28" t="str">
        <f>IF($AJ$1=Table5[[#This Row],[Column3]],AJ725,"")</f>
        <v/>
      </c>
      <c r="AL725" s="28" t="str">
        <f>IFERROR(SMALL($AK$2:$AK$903,ROWS($AK$4:AK725)),"")</f>
        <v/>
      </c>
    </row>
    <row r="726" spans="1:38" s="28" customFormat="1" ht="14.25">
      <c r="A726" s="36">
        <v>11100098</v>
      </c>
      <c r="B726" s="30" t="s">
        <v>1453</v>
      </c>
      <c r="C726" s="31">
        <v>9</v>
      </c>
      <c r="D726" s="29">
        <v>83</v>
      </c>
      <c r="E726" s="29">
        <v>66</v>
      </c>
      <c r="F726" s="29">
        <v>67</v>
      </c>
      <c r="G726" s="29">
        <v>65</v>
      </c>
      <c r="H726" s="27">
        <f t="shared" si="122"/>
        <v>281</v>
      </c>
      <c r="I726" s="52">
        <f t="shared" si="123"/>
        <v>70.25</v>
      </c>
      <c r="J726" s="29">
        <v>59</v>
      </c>
      <c r="K726" s="29">
        <v>52</v>
      </c>
      <c r="L726" s="29">
        <v>55</v>
      </c>
      <c r="M726" s="29">
        <v>35</v>
      </c>
      <c r="N726" s="27">
        <f t="shared" si="124"/>
        <v>201</v>
      </c>
      <c r="O726" s="27">
        <f t="shared" si="125"/>
        <v>50.25</v>
      </c>
      <c r="P726" s="29">
        <v>69</v>
      </c>
      <c r="Q726" s="29">
        <v>85</v>
      </c>
      <c r="R726" s="29">
        <v>42</v>
      </c>
      <c r="S726" s="29">
        <v>81</v>
      </c>
      <c r="T726" s="27">
        <f t="shared" si="126"/>
        <v>277</v>
      </c>
      <c r="U726" s="27">
        <f t="shared" si="127"/>
        <v>69.25</v>
      </c>
      <c r="V726" s="29">
        <v>47</v>
      </c>
      <c r="W726" s="29">
        <v>46</v>
      </c>
      <c r="X726" s="29">
        <v>64</v>
      </c>
      <c r="Y726" s="29">
        <v>37</v>
      </c>
      <c r="Z726" s="27">
        <f t="shared" si="128"/>
        <v>194</v>
      </c>
      <c r="AA726" s="27">
        <f t="shared" si="129"/>
        <v>48.5</v>
      </c>
      <c r="AB726" s="29">
        <v>64</v>
      </c>
      <c r="AC726" s="29">
        <v>87</v>
      </c>
      <c r="AD726" s="29">
        <v>75</v>
      </c>
      <c r="AE726" s="29">
        <v>46</v>
      </c>
      <c r="AF726" s="27">
        <f t="shared" si="130"/>
        <v>272</v>
      </c>
      <c r="AG726" s="39">
        <f t="shared" si="131"/>
        <v>68</v>
      </c>
      <c r="AH726" s="32"/>
      <c r="AI726" s="52">
        <f t="shared" si="121"/>
        <v>64.7</v>
      </c>
      <c r="AJ726" s="28">
        <f>ROWS($C$4:C726)</f>
        <v>723</v>
      </c>
      <c r="AK726" s="28" t="str">
        <f>IF($AJ$1=Table5[[#This Row],[Column3]],AJ726,"")</f>
        <v/>
      </c>
      <c r="AL726" s="28" t="str">
        <f>IFERROR(SMALL($AK$2:$AK$903,ROWS($AK$4:AK726)),"")</f>
        <v/>
      </c>
    </row>
    <row r="727" spans="1:38" s="28" customFormat="1" ht="14.25">
      <c r="A727" s="36">
        <v>11104539</v>
      </c>
      <c r="B727" s="30" t="s">
        <v>1455</v>
      </c>
      <c r="C727" s="31">
        <v>9</v>
      </c>
      <c r="D727" s="29">
        <v>68</v>
      </c>
      <c r="E727" s="29">
        <v>85</v>
      </c>
      <c r="F727" s="29">
        <v>51</v>
      </c>
      <c r="G727" s="29">
        <v>50</v>
      </c>
      <c r="H727" s="27">
        <f t="shared" si="122"/>
        <v>254</v>
      </c>
      <c r="I727" s="52">
        <f t="shared" si="123"/>
        <v>63.5</v>
      </c>
      <c r="J727" s="29">
        <v>82</v>
      </c>
      <c r="K727" s="29">
        <v>66</v>
      </c>
      <c r="L727" s="29">
        <v>64</v>
      </c>
      <c r="M727" s="29">
        <v>65</v>
      </c>
      <c r="N727" s="27">
        <f t="shared" si="124"/>
        <v>277</v>
      </c>
      <c r="O727" s="27">
        <f t="shared" si="125"/>
        <v>69.25</v>
      </c>
      <c r="P727" s="29">
        <v>73</v>
      </c>
      <c r="Q727" s="29">
        <v>39</v>
      </c>
      <c r="R727" s="29">
        <v>90</v>
      </c>
      <c r="S727" s="29">
        <v>63</v>
      </c>
      <c r="T727" s="27">
        <f t="shared" si="126"/>
        <v>265</v>
      </c>
      <c r="U727" s="27">
        <f t="shared" si="127"/>
        <v>66.25</v>
      </c>
      <c r="V727" s="29">
        <v>36</v>
      </c>
      <c r="W727" s="29">
        <v>86</v>
      </c>
      <c r="X727" s="29">
        <v>79</v>
      </c>
      <c r="Y727" s="29">
        <v>75</v>
      </c>
      <c r="Z727" s="27">
        <f t="shared" si="128"/>
        <v>276</v>
      </c>
      <c r="AA727" s="27">
        <f t="shared" si="129"/>
        <v>69</v>
      </c>
      <c r="AB727" s="29">
        <v>98</v>
      </c>
      <c r="AC727" s="29">
        <v>40</v>
      </c>
      <c r="AD727" s="29">
        <v>46</v>
      </c>
      <c r="AE727" s="29">
        <v>38</v>
      </c>
      <c r="AF727" s="27">
        <f t="shared" si="130"/>
        <v>222</v>
      </c>
      <c r="AG727" s="39">
        <f t="shared" si="131"/>
        <v>55.5</v>
      </c>
      <c r="AH727" s="32"/>
      <c r="AI727" s="52">
        <f t="shared" si="121"/>
        <v>68.55</v>
      </c>
      <c r="AJ727" s="28">
        <f>ROWS($C$4:C727)</f>
        <v>724</v>
      </c>
      <c r="AK727" s="28" t="str">
        <f>IF($AJ$1=Table5[[#This Row],[Column3]],AJ727,"")</f>
        <v/>
      </c>
      <c r="AL727" s="28" t="str">
        <f>IFERROR(SMALL($AK$2:$AK$903,ROWS($AK$4:AK727)),"")</f>
        <v/>
      </c>
    </row>
    <row r="728" spans="1:38" s="28" customFormat="1" ht="14.25">
      <c r="A728" s="36">
        <v>11100356</v>
      </c>
      <c r="B728" s="30" t="s">
        <v>1457</v>
      </c>
      <c r="C728" s="31">
        <v>9</v>
      </c>
      <c r="D728" s="29">
        <v>71</v>
      </c>
      <c r="E728" s="29">
        <v>35</v>
      </c>
      <c r="F728" s="29">
        <v>84</v>
      </c>
      <c r="G728" s="29">
        <v>73</v>
      </c>
      <c r="H728" s="27">
        <f t="shared" si="122"/>
        <v>263</v>
      </c>
      <c r="I728" s="52">
        <f t="shared" si="123"/>
        <v>65.75</v>
      </c>
      <c r="J728" s="29">
        <v>74</v>
      </c>
      <c r="K728" s="29">
        <v>54</v>
      </c>
      <c r="L728" s="29">
        <v>68</v>
      </c>
      <c r="M728" s="29">
        <v>59</v>
      </c>
      <c r="N728" s="27">
        <f t="shared" si="124"/>
        <v>255</v>
      </c>
      <c r="O728" s="27">
        <f t="shared" si="125"/>
        <v>63.75</v>
      </c>
      <c r="P728" s="29">
        <v>40</v>
      </c>
      <c r="Q728" s="29">
        <v>76</v>
      </c>
      <c r="R728" s="29">
        <v>95</v>
      </c>
      <c r="S728" s="29">
        <v>96</v>
      </c>
      <c r="T728" s="27">
        <f t="shared" si="126"/>
        <v>307</v>
      </c>
      <c r="U728" s="27">
        <f t="shared" si="127"/>
        <v>76.75</v>
      </c>
      <c r="V728" s="29">
        <v>96</v>
      </c>
      <c r="W728" s="29">
        <v>72</v>
      </c>
      <c r="X728" s="29">
        <v>90</v>
      </c>
      <c r="Y728" s="29">
        <v>45</v>
      </c>
      <c r="Z728" s="27">
        <f t="shared" si="128"/>
        <v>303</v>
      </c>
      <c r="AA728" s="27">
        <f t="shared" si="129"/>
        <v>75.75</v>
      </c>
      <c r="AB728" s="29">
        <v>49</v>
      </c>
      <c r="AC728" s="29">
        <v>80</v>
      </c>
      <c r="AD728" s="29">
        <v>71</v>
      </c>
      <c r="AE728" s="29">
        <v>43</v>
      </c>
      <c r="AF728" s="27">
        <f t="shared" si="130"/>
        <v>243</v>
      </c>
      <c r="AG728" s="39">
        <f t="shared" si="131"/>
        <v>60.75</v>
      </c>
      <c r="AH728" s="32"/>
      <c r="AI728" s="52">
        <f t="shared" si="121"/>
        <v>63.1</v>
      </c>
      <c r="AJ728" s="28">
        <f>ROWS($C$4:C728)</f>
        <v>725</v>
      </c>
      <c r="AK728" s="28" t="str">
        <f>IF($AJ$1=Table5[[#This Row],[Column3]],AJ728,"")</f>
        <v/>
      </c>
      <c r="AL728" s="28" t="str">
        <f>IFERROR(SMALL($AK$2:$AK$903,ROWS($AK$4:AK728)),"")</f>
        <v/>
      </c>
    </row>
    <row r="729" spans="1:38" s="28" customFormat="1" ht="14.25">
      <c r="A729" s="36">
        <v>11106761</v>
      </c>
      <c r="B729" s="30" t="s">
        <v>1459</v>
      </c>
      <c r="C729" s="31">
        <v>9</v>
      </c>
      <c r="D729" s="29">
        <v>61</v>
      </c>
      <c r="E729" s="29">
        <v>39</v>
      </c>
      <c r="F729" s="29">
        <v>50</v>
      </c>
      <c r="G729" s="29">
        <v>57</v>
      </c>
      <c r="H729" s="27">
        <f t="shared" si="122"/>
        <v>207</v>
      </c>
      <c r="I729" s="52">
        <f t="shared" si="123"/>
        <v>51.75</v>
      </c>
      <c r="J729" s="29">
        <v>82</v>
      </c>
      <c r="K729" s="29">
        <v>55</v>
      </c>
      <c r="L729" s="29">
        <v>68</v>
      </c>
      <c r="M729" s="29">
        <v>97</v>
      </c>
      <c r="N729" s="27">
        <f t="shared" si="124"/>
        <v>302</v>
      </c>
      <c r="O729" s="27">
        <f t="shared" si="125"/>
        <v>75.5</v>
      </c>
      <c r="P729" s="29">
        <v>64</v>
      </c>
      <c r="Q729" s="29">
        <v>65</v>
      </c>
      <c r="R729" s="29">
        <v>61</v>
      </c>
      <c r="S729" s="29">
        <v>70</v>
      </c>
      <c r="T729" s="27">
        <f t="shared" si="126"/>
        <v>260</v>
      </c>
      <c r="U729" s="27">
        <f t="shared" si="127"/>
        <v>65</v>
      </c>
      <c r="V729" s="29">
        <v>45</v>
      </c>
      <c r="W729" s="29">
        <v>70</v>
      </c>
      <c r="X729" s="29">
        <v>37</v>
      </c>
      <c r="Y729" s="29">
        <v>56</v>
      </c>
      <c r="Z729" s="27">
        <f t="shared" si="128"/>
        <v>208</v>
      </c>
      <c r="AA729" s="27">
        <f t="shared" si="129"/>
        <v>52</v>
      </c>
      <c r="AB729" s="29">
        <v>52</v>
      </c>
      <c r="AC729" s="29">
        <v>97</v>
      </c>
      <c r="AD729" s="29">
        <v>63</v>
      </c>
      <c r="AE729" s="29">
        <v>73</v>
      </c>
      <c r="AF729" s="27">
        <f t="shared" si="130"/>
        <v>285</v>
      </c>
      <c r="AG729" s="39">
        <f t="shared" si="131"/>
        <v>71.25</v>
      </c>
      <c r="AH729" s="32"/>
      <c r="AI729" s="52">
        <f t="shared" si="121"/>
        <v>69.05</v>
      </c>
      <c r="AJ729" s="28">
        <f>ROWS($C$4:C729)</f>
        <v>726</v>
      </c>
      <c r="AK729" s="28" t="str">
        <f>IF($AJ$1=Table5[[#This Row],[Column3]],AJ729,"")</f>
        <v/>
      </c>
      <c r="AL729" s="28" t="str">
        <f>IFERROR(SMALL($AK$2:$AK$903,ROWS($AK$4:AK729)),"")</f>
        <v/>
      </c>
    </row>
    <row r="730" spans="1:38" s="28" customFormat="1" ht="14.25">
      <c r="A730" s="36">
        <v>11107038</v>
      </c>
      <c r="B730" s="30" t="s">
        <v>1461</v>
      </c>
      <c r="C730" s="31">
        <v>9</v>
      </c>
      <c r="D730" s="29">
        <v>71</v>
      </c>
      <c r="E730" s="29">
        <v>77</v>
      </c>
      <c r="F730" s="29">
        <v>71</v>
      </c>
      <c r="G730" s="29">
        <v>47</v>
      </c>
      <c r="H730" s="27">
        <f t="shared" si="122"/>
        <v>266</v>
      </c>
      <c r="I730" s="52">
        <f t="shared" si="123"/>
        <v>66.5</v>
      </c>
      <c r="J730" s="29">
        <v>59</v>
      </c>
      <c r="K730" s="29">
        <v>99</v>
      </c>
      <c r="L730" s="29">
        <v>65</v>
      </c>
      <c r="M730" s="29">
        <v>68</v>
      </c>
      <c r="N730" s="27">
        <f t="shared" si="124"/>
        <v>291</v>
      </c>
      <c r="O730" s="27">
        <f t="shared" si="125"/>
        <v>72.75</v>
      </c>
      <c r="P730" s="29">
        <v>69</v>
      </c>
      <c r="Q730" s="29">
        <v>92</v>
      </c>
      <c r="R730" s="29">
        <v>83</v>
      </c>
      <c r="S730" s="29">
        <v>42</v>
      </c>
      <c r="T730" s="27">
        <f t="shared" si="126"/>
        <v>286</v>
      </c>
      <c r="U730" s="27">
        <f t="shared" si="127"/>
        <v>71.5</v>
      </c>
      <c r="V730" s="29">
        <v>89</v>
      </c>
      <c r="W730" s="29">
        <v>62</v>
      </c>
      <c r="X730" s="29">
        <v>67</v>
      </c>
      <c r="Y730" s="29">
        <v>41</v>
      </c>
      <c r="Z730" s="27">
        <f t="shared" si="128"/>
        <v>259</v>
      </c>
      <c r="AA730" s="27">
        <f t="shared" si="129"/>
        <v>64.75</v>
      </c>
      <c r="AB730" s="29">
        <v>76</v>
      </c>
      <c r="AC730" s="29">
        <v>48</v>
      </c>
      <c r="AD730" s="29">
        <v>87</v>
      </c>
      <c r="AE730" s="29">
        <v>68</v>
      </c>
      <c r="AF730" s="27">
        <f t="shared" si="130"/>
        <v>279</v>
      </c>
      <c r="AG730" s="39">
        <f t="shared" si="131"/>
        <v>69.75</v>
      </c>
      <c r="AH730" s="32"/>
      <c r="AI730" s="52">
        <f t="shared" si="121"/>
        <v>71.7</v>
      </c>
      <c r="AJ730" s="28">
        <f>ROWS($C$4:C730)</f>
        <v>727</v>
      </c>
      <c r="AK730" s="28" t="str">
        <f>IF($AJ$1=Table5[[#This Row],[Column3]],AJ730,"")</f>
        <v/>
      </c>
      <c r="AL730" s="28" t="str">
        <f>IFERROR(SMALL($AK$2:$AK$903,ROWS($AK$4:AK730)),"")</f>
        <v/>
      </c>
    </row>
    <row r="731" spans="1:38" s="28" customFormat="1" ht="14.25">
      <c r="A731" s="36">
        <v>11104564</v>
      </c>
      <c r="B731" s="30" t="s">
        <v>1463</v>
      </c>
      <c r="C731" s="31">
        <v>9</v>
      </c>
      <c r="D731" s="29">
        <v>85</v>
      </c>
      <c r="E731" s="29">
        <v>63</v>
      </c>
      <c r="F731" s="29">
        <v>63</v>
      </c>
      <c r="G731" s="29">
        <v>66</v>
      </c>
      <c r="H731" s="27">
        <f t="shared" si="122"/>
        <v>277</v>
      </c>
      <c r="I731" s="52">
        <f t="shared" si="123"/>
        <v>69.25</v>
      </c>
      <c r="J731" s="29">
        <v>63</v>
      </c>
      <c r="K731" s="29">
        <v>67</v>
      </c>
      <c r="L731" s="29">
        <v>91</v>
      </c>
      <c r="M731" s="29">
        <v>70</v>
      </c>
      <c r="N731" s="27">
        <f t="shared" si="124"/>
        <v>291</v>
      </c>
      <c r="O731" s="27">
        <f t="shared" si="125"/>
        <v>72.75</v>
      </c>
      <c r="P731" s="29">
        <v>47</v>
      </c>
      <c r="Q731" s="29">
        <v>93</v>
      </c>
      <c r="R731" s="29">
        <v>45</v>
      </c>
      <c r="S731" s="29">
        <v>92</v>
      </c>
      <c r="T731" s="27">
        <f t="shared" si="126"/>
        <v>277</v>
      </c>
      <c r="U731" s="27">
        <f t="shared" si="127"/>
        <v>69.25</v>
      </c>
      <c r="V731" s="29">
        <v>80</v>
      </c>
      <c r="W731" s="29">
        <v>79</v>
      </c>
      <c r="X731" s="29">
        <v>88</v>
      </c>
      <c r="Y731" s="29">
        <v>66</v>
      </c>
      <c r="Z731" s="27">
        <f t="shared" si="128"/>
        <v>313</v>
      </c>
      <c r="AA731" s="27">
        <f t="shared" si="129"/>
        <v>78.25</v>
      </c>
      <c r="AB731" s="29">
        <v>74</v>
      </c>
      <c r="AC731" s="29">
        <v>51</v>
      </c>
      <c r="AD731" s="29">
        <v>73</v>
      </c>
      <c r="AE731" s="29">
        <v>78</v>
      </c>
      <c r="AF731" s="27">
        <f t="shared" si="130"/>
        <v>276</v>
      </c>
      <c r="AG731" s="39">
        <f t="shared" si="131"/>
        <v>69</v>
      </c>
      <c r="AH731" s="32"/>
      <c r="AI731" s="52">
        <f t="shared" si="121"/>
        <v>77.75</v>
      </c>
      <c r="AJ731" s="28">
        <f>ROWS($C$4:C731)</f>
        <v>728</v>
      </c>
      <c r="AK731" s="28" t="str">
        <f>IF($AJ$1=Table5[[#This Row],[Column3]],AJ731,"")</f>
        <v/>
      </c>
      <c r="AL731" s="28" t="str">
        <f>IFERROR(SMALL($AK$2:$AK$903,ROWS($AK$4:AK731)),"")</f>
        <v/>
      </c>
    </row>
    <row r="732" spans="1:38" s="28" customFormat="1" ht="14.25">
      <c r="A732" s="36">
        <v>11102231</v>
      </c>
      <c r="B732" s="30" t="s">
        <v>1465</v>
      </c>
      <c r="C732" s="31">
        <v>9</v>
      </c>
      <c r="D732" s="29">
        <v>52</v>
      </c>
      <c r="E732" s="29">
        <v>47</v>
      </c>
      <c r="F732" s="29">
        <v>85</v>
      </c>
      <c r="G732" s="29">
        <v>81</v>
      </c>
      <c r="H732" s="27">
        <f t="shared" si="122"/>
        <v>265</v>
      </c>
      <c r="I732" s="52">
        <f t="shared" si="123"/>
        <v>66.25</v>
      </c>
      <c r="J732" s="29">
        <v>41</v>
      </c>
      <c r="K732" s="29">
        <v>91</v>
      </c>
      <c r="L732" s="29">
        <v>88</v>
      </c>
      <c r="M732" s="29">
        <v>86</v>
      </c>
      <c r="N732" s="27">
        <f t="shared" si="124"/>
        <v>306</v>
      </c>
      <c r="O732" s="27">
        <f t="shared" si="125"/>
        <v>76.5</v>
      </c>
      <c r="P732" s="29">
        <v>92</v>
      </c>
      <c r="Q732" s="29">
        <v>95</v>
      </c>
      <c r="R732" s="29">
        <v>88</v>
      </c>
      <c r="S732" s="29">
        <v>84</v>
      </c>
      <c r="T732" s="27">
        <f t="shared" si="126"/>
        <v>359</v>
      </c>
      <c r="U732" s="27">
        <f t="shared" si="127"/>
        <v>89.75</v>
      </c>
      <c r="V732" s="29">
        <v>64</v>
      </c>
      <c r="W732" s="29">
        <v>96</v>
      </c>
      <c r="X732" s="29">
        <v>99</v>
      </c>
      <c r="Y732" s="29">
        <v>80</v>
      </c>
      <c r="Z732" s="27">
        <f t="shared" si="128"/>
        <v>339</v>
      </c>
      <c r="AA732" s="27">
        <f t="shared" si="129"/>
        <v>84.75</v>
      </c>
      <c r="AB732" s="29">
        <v>44</v>
      </c>
      <c r="AC732" s="29">
        <v>87</v>
      </c>
      <c r="AD732" s="29">
        <v>67</v>
      </c>
      <c r="AE732" s="29">
        <v>88</v>
      </c>
      <c r="AF732" s="27">
        <f t="shared" si="130"/>
        <v>286</v>
      </c>
      <c r="AG732" s="39">
        <f t="shared" si="131"/>
        <v>71.5</v>
      </c>
      <c r="AH732" s="32"/>
      <c r="AI732" s="52">
        <f t="shared" si="121"/>
        <v>65.8</v>
      </c>
      <c r="AJ732" s="28">
        <f>ROWS($C$4:C732)</f>
        <v>729</v>
      </c>
      <c r="AK732" s="28" t="str">
        <f>IF($AJ$1=Table5[[#This Row],[Column3]],AJ732,"")</f>
        <v/>
      </c>
      <c r="AL732" s="28" t="str">
        <f>IFERROR(SMALL($AK$2:$AK$903,ROWS($AK$4:AK732)),"")</f>
        <v/>
      </c>
    </row>
    <row r="733" spans="1:38" s="28" customFormat="1" ht="14.25">
      <c r="A733" s="36">
        <v>11108909</v>
      </c>
      <c r="B733" s="30" t="s">
        <v>1467</v>
      </c>
      <c r="C733" s="31">
        <v>9</v>
      </c>
      <c r="D733" s="29">
        <v>89</v>
      </c>
      <c r="E733" s="29">
        <v>55</v>
      </c>
      <c r="F733" s="29">
        <v>78</v>
      </c>
      <c r="G733" s="29">
        <v>47</v>
      </c>
      <c r="H733" s="27">
        <f t="shared" si="122"/>
        <v>269</v>
      </c>
      <c r="I733" s="52">
        <f t="shared" si="123"/>
        <v>67.25</v>
      </c>
      <c r="J733" s="29">
        <v>94</v>
      </c>
      <c r="K733" s="29">
        <v>57</v>
      </c>
      <c r="L733" s="29">
        <v>38</v>
      </c>
      <c r="M733" s="29">
        <v>36</v>
      </c>
      <c r="N733" s="27">
        <f t="shared" si="124"/>
        <v>225</v>
      </c>
      <c r="O733" s="27">
        <f t="shared" si="125"/>
        <v>56.25</v>
      </c>
      <c r="P733" s="29">
        <v>65</v>
      </c>
      <c r="Q733" s="29">
        <v>54</v>
      </c>
      <c r="R733" s="29">
        <v>45</v>
      </c>
      <c r="S733" s="29">
        <v>79</v>
      </c>
      <c r="T733" s="27">
        <f t="shared" si="126"/>
        <v>243</v>
      </c>
      <c r="U733" s="27">
        <f t="shared" si="127"/>
        <v>60.75</v>
      </c>
      <c r="V733" s="29">
        <v>82</v>
      </c>
      <c r="W733" s="29">
        <v>90</v>
      </c>
      <c r="X733" s="29">
        <v>49</v>
      </c>
      <c r="Y733" s="29">
        <v>85</v>
      </c>
      <c r="Z733" s="27">
        <f t="shared" si="128"/>
        <v>306</v>
      </c>
      <c r="AA733" s="27">
        <f t="shared" si="129"/>
        <v>76.5</v>
      </c>
      <c r="AB733" s="29">
        <v>65</v>
      </c>
      <c r="AC733" s="29">
        <v>52</v>
      </c>
      <c r="AD733" s="29">
        <v>92</v>
      </c>
      <c r="AE733" s="29">
        <v>64</v>
      </c>
      <c r="AF733" s="27">
        <f t="shared" si="130"/>
        <v>273</v>
      </c>
      <c r="AG733" s="39">
        <f t="shared" si="131"/>
        <v>68.25</v>
      </c>
      <c r="AH733" s="32"/>
      <c r="AI733" s="52">
        <f t="shared" si="121"/>
        <v>66.55</v>
      </c>
      <c r="AJ733" s="28">
        <f>ROWS($C$4:C733)</f>
        <v>730</v>
      </c>
      <c r="AK733" s="28" t="str">
        <f>IF($AJ$1=Table5[[#This Row],[Column3]],AJ733,"")</f>
        <v/>
      </c>
      <c r="AL733" s="28" t="str">
        <f>IFERROR(SMALL($AK$2:$AK$903,ROWS($AK$4:AK733)),"")</f>
        <v/>
      </c>
    </row>
    <row r="734" spans="1:38" s="28" customFormat="1" ht="14.25">
      <c r="A734" s="36">
        <v>11106772</v>
      </c>
      <c r="B734" s="30" t="s">
        <v>1469</v>
      </c>
      <c r="C734" s="31">
        <v>9</v>
      </c>
      <c r="D734" s="29">
        <v>76</v>
      </c>
      <c r="E734" s="29">
        <v>59</v>
      </c>
      <c r="F734" s="29">
        <v>64</v>
      </c>
      <c r="G734" s="29">
        <v>75</v>
      </c>
      <c r="H734" s="27">
        <f t="shared" si="122"/>
        <v>274</v>
      </c>
      <c r="I734" s="52">
        <f t="shared" si="123"/>
        <v>68.5</v>
      </c>
      <c r="J734" s="29">
        <v>95</v>
      </c>
      <c r="K734" s="29">
        <v>83</v>
      </c>
      <c r="L734" s="29">
        <v>89</v>
      </c>
      <c r="M734" s="29">
        <v>78</v>
      </c>
      <c r="N734" s="27">
        <f t="shared" si="124"/>
        <v>345</v>
      </c>
      <c r="O734" s="27">
        <f t="shared" si="125"/>
        <v>86.25</v>
      </c>
      <c r="P734" s="29">
        <v>72</v>
      </c>
      <c r="Q734" s="29">
        <v>64</v>
      </c>
      <c r="R734" s="29">
        <v>42</v>
      </c>
      <c r="S734" s="29">
        <v>53</v>
      </c>
      <c r="T734" s="27">
        <f t="shared" si="126"/>
        <v>231</v>
      </c>
      <c r="U734" s="27">
        <f t="shared" si="127"/>
        <v>57.75</v>
      </c>
      <c r="V734" s="29">
        <v>69</v>
      </c>
      <c r="W734" s="29">
        <v>45</v>
      </c>
      <c r="X734" s="29">
        <v>50</v>
      </c>
      <c r="Y734" s="29">
        <v>99</v>
      </c>
      <c r="Z734" s="27">
        <f t="shared" si="128"/>
        <v>263</v>
      </c>
      <c r="AA734" s="27">
        <f t="shared" si="129"/>
        <v>65.75</v>
      </c>
      <c r="AB734" s="29">
        <v>41</v>
      </c>
      <c r="AC734" s="29">
        <v>43</v>
      </c>
      <c r="AD734" s="29">
        <v>97</v>
      </c>
      <c r="AE734" s="29">
        <v>37</v>
      </c>
      <c r="AF734" s="27">
        <f t="shared" si="130"/>
        <v>218</v>
      </c>
      <c r="AG734" s="39">
        <f t="shared" si="131"/>
        <v>54.5</v>
      </c>
      <c r="AH734" s="32"/>
      <c r="AI734" s="52">
        <f t="shared" si="121"/>
        <v>75.099999999999994</v>
      </c>
      <c r="AJ734" s="28">
        <f>ROWS($C$4:C734)</f>
        <v>731</v>
      </c>
      <c r="AK734" s="28" t="str">
        <f>IF($AJ$1=Table5[[#This Row],[Column3]],AJ734,"")</f>
        <v/>
      </c>
      <c r="AL734" s="28" t="str">
        <f>IFERROR(SMALL($AK$2:$AK$903,ROWS($AK$4:AK734)),"")</f>
        <v/>
      </c>
    </row>
    <row r="735" spans="1:38" s="28" customFormat="1" ht="28.5">
      <c r="A735" s="36">
        <v>11105851</v>
      </c>
      <c r="B735" s="30" t="s">
        <v>1471</v>
      </c>
      <c r="C735" s="31">
        <v>9</v>
      </c>
      <c r="D735" s="29">
        <v>51</v>
      </c>
      <c r="E735" s="29">
        <v>93</v>
      </c>
      <c r="F735" s="29">
        <v>98</v>
      </c>
      <c r="G735" s="29">
        <v>68</v>
      </c>
      <c r="H735" s="27">
        <f t="shared" si="122"/>
        <v>310</v>
      </c>
      <c r="I735" s="52">
        <f t="shared" si="123"/>
        <v>77.5</v>
      </c>
      <c r="J735" s="29">
        <v>97</v>
      </c>
      <c r="K735" s="29">
        <v>56</v>
      </c>
      <c r="L735" s="29">
        <v>69</v>
      </c>
      <c r="M735" s="29">
        <v>64</v>
      </c>
      <c r="N735" s="27">
        <f t="shared" si="124"/>
        <v>286</v>
      </c>
      <c r="O735" s="27">
        <f t="shared" si="125"/>
        <v>71.5</v>
      </c>
      <c r="P735" s="29">
        <v>66</v>
      </c>
      <c r="Q735" s="29">
        <v>64</v>
      </c>
      <c r="R735" s="29">
        <v>75</v>
      </c>
      <c r="S735" s="29">
        <v>99</v>
      </c>
      <c r="T735" s="27">
        <f t="shared" si="126"/>
        <v>304</v>
      </c>
      <c r="U735" s="27">
        <f t="shared" si="127"/>
        <v>76</v>
      </c>
      <c r="V735" s="29">
        <v>88</v>
      </c>
      <c r="W735" s="29">
        <v>57</v>
      </c>
      <c r="X735" s="29">
        <v>76</v>
      </c>
      <c r="Y735" s="29">
        <v>45</v>
      </c>
      <c r="Z735" s="27">
        <f t="shared" si="128"/>
        <v>266</v>
      </c>
      <c r="AA735" s="27">
        <f t="shared" si="129"/>
        <v>66.5</v>
      </c>
      <c r="AB735" s="29">
        <v>90</v>
      </c>
      <c r="AC735" s="29">
        <v>94</v>
      </c>
      <c r="AD735" s="29">
        <v>97</v>
      </c>
      <c r="AE735" s="29">
        <v>55</v>
      </c>
      <c r="AF735" s="27">
        <f t="shared" si="130"/>
        <v>336</v>
      </c>
      <c r="AG735" s="39">
        <f t="shared" si="131"/>
        <v>84</v>
      </c>
      <c r="AH735" s="32"/>
      <c r="AI735" s="52">
        <f t="shared" si="121"/>
        <v>59.75</v>
      </c>
      <c r="AJ735" s="28">
        <f>ROWS($C$4:C735)</f>
        <v>732</v>
      </c>
      <c r="AK735" s="28" t="str">
        <f>IF($AJ$1=Table5[[#This Row],[Column3]],AJ735,"")</f>
        <v/>
      </c>
      <c r="AL735" s="28" t="str">
        <f>IFERROR(SMALL($AK$2:$AK$903,ROWS($AK$4:AK735)),"")</f>
        <v/>
      </c>
    </row>
    <row r="736" spans="1:38" s="28" customFormat="1" ht="14.25">
      <c r="A736" s="36">
        <v>11100242</v>
      </c>
      <c r="B736" s="30" t="s">
        <v>1473</v>
      </c>
      <c r="C736" s="31">
        <v>9</v>
      </c>
      <c r="D736" s="29">
        <v>75</v>
      </c>
      <c r="E736" s="29">
        <v>64</v>
      </c>
      <c r="F736" s="29">
        <v>51</v>
      </c>
      <c r="G736" s="29">
        <v>42</v>
      </c>
      <c r="H736" s="27">
        <f t="shared" si="122"/>
        <v>232</v>
      </c>
      <c r="I736" s="52">
        <f t="shared" si="123"/>
        <v>58</v>
      </c>
      <c r="J736" s="29">
        <v>52</v>
      </c>
      <c r="K736" s="29">
        <v>36</v>
      </c>
      <c r="L736" s="29">
        <v>41</v>
      </c>
      <c r="M736" s="29">
        <v>40</v>
      </c>
      <c r="N736" s="27">
        <f t="shared" si="124"/>
        <v>169</v>
      </c>
      <c r="O736" s="27">
        <f t="shared" si="125"/>
        <v>42.25</v>
      </c>
      <c r="P736" s="29">
        <v>64</v>
      </c>
      <c r="Q736" s="29">
        <v>48</v>
      </c>
      <c r="R736" s="29">
        <v>61</v>
      </c>
      <c r="S736" s="29">
        <v>79</v>
      </c>
      <c r="T736" s="27">
        <f t="shared" si="126"/>
        <v>252</v>
      </c>
      <c r="U736" s="27">
        <f t="shared" si="127"/>
        <v>63</v>
      </c>
      <c r="V736" s="29">
        <v>54</v>
      </c>
      <c r="W736" s="29">
        <v>65</v>
      </c>
      <c r="X736" s="29">
        <v>77</v>
      </c>
      <c r="Y736" s="29">
        <v>77</v>
      </c>
      <c r="Z736" s="27">
        <f t="shared" si="128"/>
        <v>273</v>
      </c>
      <c r="AA736" s="27">
        <f t="shared" si="129"/>
        <v>68.25</v>
      </c>
      <c r="AB736" s="29">
        <v>53</v>
      </c>
      <c r="AC736" s="29">
        <v>91</v>
      </c>
      <c r="AD736" s="29">
        <v>51</v>
      </c>
      <c r="AE736" s="29">
        <v>74</v>
      </c>
      <c r="AF736" s="27">
        <f t="shared" si="130"/>
        <v>269</v>
      </c>
      <c r="AG736" s="39">
        <f t="shared" si="131"/>
        <v>67.25</v>
      </c>
      <c r="AH736" s="32"/>
      <c r="AI736" s="52">
        <f t="shared" si="121"/>
        <v>68.8</v>
      </c>
      <c r="AJ736" s="28">
        <f>ROWS($C$4:C736)</f>
        <v>733</v>
      </c>
      <c r="AK736" s="28" t="str">
        <f>IF($AJ$1=Table5[[#This Row],[Column3]],AJ736,"")</f>
        <v/>
      </c>
      <c r="AL736" s="28" t="str">
        <f>IFERROR(SMALL($AK$2:$AK$903,ROWS($AK$4:AK736)),"")</f>
        <v/>
      </c>
    </row>
    <row r="737" spans="1:38" s="28" customFormat="1" ht="14.25">
      <c r="A737" s="36">
        <v>11102049</v>
      </c>
      <c r="B737" s="30" t="s">
        <v>1475</v>
      </c>
      <c r="C737" s="31">
        <v>9</v>
      </c>
      <c r="D737" s="29">
        <v>55</v>
      </c>
      <c r="E737" s="29">
        <v>78</v>
      </c>
      <c r="F737" s="29">
        <v>82</v>
      </c>
      <c r="G737" s="29">
        <v>62</v>
      </c>
      <c r="H737" s="27">
        <f t="shared" si="122"/>
        <v>277</v>
      </c>
      <c r="I737" s="52">
        <f t="shared" si="123"/>
        <v>69.25</v>
      </c>
      <c r="J737" s="29">
        <v>92</v>
      </c>
      <c r="K737" s="29">
        <v>83</v>
      </c>
      <c r="L737" s="29">
        <v>48</v>
      </c>
      <c r="M737" s="29">
        <v>46</v>
      </c>
      <c r="N737" s="27">
        <f t="shared" si="124"/>
        <v>269</v>
      </c>
      <c r="O737" s="27">
        <f t="shared" si="125"/>
        <v>67.25</v>
      </c>
      <c r="P737" s="29">
        <v>38</v>
      </c>
      <c r="Q737" s="29">
        <v>84</v>
      </c>
      <c r="R737" s="29">
        <v>47</v>
      </c>
      <c r="S737" s="29">
        <v>85</v>
      </c>
      <c r="T737" s="27">
        <f t="shared" si="126"/>
        <v>254</v>
      </c>
      <c r="U737" s="27">
        <f t="shared" si="127"/>
        <v>63.5</v>
      </c>
      <c r="V737" s="29">
        <v>76</v>
      </c>
      <c r="W737" s="29">
        <v>82</v>
      </c>
      <c r="X737" s="29">
        <v>71</v>
      </c>
      <c r="Y737" s="29">
        <v>50</v>
      </c>
      <c r="Z737" s="27">
        <f t="shared" si="128"/>
        <v>279</v>
      </c>
      <c r="AA737" s="27">
        <f t="shared" si="129"/>
        <v>69.75</v>
      </c>
      <c r="AB737" s="29">
        <v>93</v>
      </c>
      <c r="AC737" s="29">
        <v>74</v>
      </c>
      <c r="AD737" s="29">
        <v>55</v>
      </c>
      <c r="AE737" s="29">
        <v>75</v>
      </c>
      <c r="AF737" s="27">
        <f t="shared" si="130"/>
        <v>297</v>
      </c>
      <c r="AG737" s="39">
        <f t="shared" si="131"/>
        <v>74.25</v>
      </c>
      <c r="AH737" s="32"/>
      <c r="AI737" s="52">
        <f t="shared" si="121"/>
        <v>70.2</v>
      </c>
      <c r="AJ737" s="28">
        <f>ROWS($C$4:C737)</f>
        <v>734</v>
      </c>
      <c r="AK737" s="28" t="str">
        <f>IF($AJ$1=Table5[[#This Row],[Column3]],AJ737,"")</f>
        <v/>
      </c>
      <c r="AL737" s="28" t="str">
        <f>IFERROR(SMALL($AK$2:$AK$903,ROWS($AK$4:AK737)),"")</f>
        <v/>
      </c>
    </row>
    <row r="738" spans="1:38" s="28" customFormat="1" ht="14.25">
      <c r="A738" s="36">
        <v>11108866</v>
      </c>
      <c r="B738" s="30" t="s">
        <v>1477</v>
      </c>
      <c r="C738" s="31">
        <v>9</v>
      </c>
      <c r="D738" s="29">
        <v>63</v>
      </c>
      <c r="E738" s="29">
        <v>44</v>
      </c>
      <c r="F738" s="29">
        <v>81</v>
      </c>
      <c r="G738" s="29">
        <v>39</v>
      </c>
      <c r="H738" s="27">
        <f t="shared" si="122"/>
        <v>227</v>
      </c>
      <c r="I738" s="52">
        <f t="shared" si="123"/>
        <v>56.75</v>
      </c>
      <c r="J738" s="29">
        <v>86</v>
      </c>
      <c r="K738" s="29">
        <v>50</v>
      </c>
      <c r="L738" s="29">
        <v>72</v>
      </c>
      <c r="M738" s="29">
        <v>75</v>
      </c>
      <c r="N738" s="27">
        <f t="shared" si="124"/>
        <v>283</v>
      </c>
      <c r="O738" s="27">
        <f t="shared" si="125"/>
        <v>70.75</v>
      </c>
      <c r="P738" s="29">
        <v>43</v>
      </c>
      <c r="Q738" s="29">
        <v>85</v>
      </c>
      <c r="R738" s="29">
        <v>70</v>
      </c>
      <c r="S738" s="29">
        <v>86</v>
      </c>
      <c r="T738" s="27">
        <f t="shared" si="126"/>
        <v>284</v>
      </c>
      <c r="U738" s="27">
        <f t="shared" si="127"/>
        <v>71</v>
      </c>
      <c r="V738" s="29">
        <v>91</v>
      </c>
      <c r="W738" s="29">
        <v>63</v>
      </c>
      <c r="X738" s="29">
        <v>56</v>
      </c>
      <c r="Y738" s="29">
        <v>91</v>
      </c>
      <c r="Z738" s="27">
        <f t="shared" si="128"/>
        <v>301</v>
      </c>
      <c r="AA738" s="27">
        <f t="shared" si="129"/>
        <v>75.25</v>
      </c>
      <c r="AB738" s="29">
        <v>80</v>
      </c>
      <c r="AC738" s="29">
        <v>89</v>
      </c>
      <c r="AD738" s="29">
        <v>43</v>
      </c>
      <c r="AE738" s="29">
        <v>97</v>
      </c>
      <c r="AF738" s="27">
        <f t="shared" si="130"/>
        <v>309</v>
      </c>
      <c r="AG738" s="39">
        <f t="shared" si="131"/>
        <v>77.25</v>
      </c>
      <c r="AH738" s="32"/>
      <c r="AI738" s="52">
        <f t="shared" si="121"/>
        <v>64.150000000000006</v>
      </c>
      <c r="AJ738" s="28">
        <f>ROWS($C$4:C738)</f>
        <v>735</v>
      </c>
      <c r="AK738" s="28" t="str">
        <f>IF($AJ$1=Table5[[#This Row],[Column3]],AJ738,"")</f>
        <v/>
      </c>
      <c r="AL738" s="28" t="str">
        <f>IFERROR(SMALL($AK$2:$AK$903,ROWS($AK$4:AK738)),"")</f>
        <v/>
      </c>
    </row>
    <row r="739" spans="1:38" s="28" customFormat="1" ht="28.5">
      <c r="A739" s="36">
        <v>11102083</v>
      </c>
      <c r="B739" s="30" t="s">
        <v>1479</v>
      </c>
      <c r="C739" s="31">
        <v>9</v>
      </c>
      <c r="D739" s="29">
        <v>62</v>
      </c>
      <c r="E739" s="29">
        <v>82</v>
      </c>
      <c r="F739" s="29">
        <v>65</v>
      </c>
      <c r="G739" s="29">
        <v>41</v>
      </c>
      <c r="H739" s="27">
        <f t="shared" si="122"/>
        <v>250</v>
      </c>
      <c r="I739" s="52">
        <f t="shared" si="123"/>
        <v>62.5</v>
      </c>
      <c r="J739" s="29">
        <v>52</v>
      </c>
      <c r="K739" s="29">
        <v>72</v>
      </c>
      <c r="L739" s="29">
        <v>56</v>
      </c>
      <c r="M739" s="29">
        <v>82</v>
      </c>
      <c r="N739" s="27">
        <f t="shared" si="124"/>
        <v>262</v>
      </c>
      <c r="O739" s="27">
        <f t="shared" si="125"/>
        <v>65.5</v>
      </c>
      <c r="P739" s="29">
        <v>98</v>
      </c>
      <c r="Q739" s="29">
        <v>78</v>
      </c>
      <c r="R739" s="29">
        <v>37</v>
      </c>
      <c r="S739" s="29">
        <v>78</v>
      </c>
      <c r="T739" s="27">
        <f t="shared" si="126"/>
        <v>291</v>
      </c>
      <c r="U739" s="27">
        <f t="shared" si="127"/>
        <v>72.75</v>
      </c>
      <c r="V739" s="29">
        <v>44</v>
      </c>
      <c r="W739" s="29">
        <v>92</v>
      </c>
      <c r="X739" s="29">
        <v>59</v>
      </c>
      <c r="Y739" s="29">
        <v>63</v>
      </c>
      <c r="Z739" s="27">
        <f t="shared" si="128"/>
        <v>258</v>
      </c>
      <c r="AA739" s="27">
        <f t="shared" si="129"/>
        <v>64.5</v>
      </c>
      <c r="AB739" s="29">
        <v>43</v>
      </c>
      <c r="AC739" s="29">
        <v>44</v>
      </c>
      <c r="AD739" s="29">
        <v>92</v>
      </c>
      <c r="AE739" s="29">
        <v>43</v>
      </c>
      <c r="AF739" s="27">
        <f t="shared" si="130"/>
        <v>222</v>
      </c>
      <c r="AG739" s="39">
        <f t="shared" si="131"/>
        <v>55.5</v>
      </c>
      <c r="AH739" s="32"/>
      <c r="AI739" s="52">
        <f t="shared" si="121"/>
        <v>68.75</v>
      </c>
      <c r="AJ739" s="28">
        <f>ROWS($C$4:C739)</f>
        <v>736</v>
      </c>
      <c r="AK739" s="28" t="str">
        <f>IF($AJ$1=Table5[[#This Row],[Column3]],AJ739,"")</f>
        <v/>
      </c>
      <c r="AL739" s="28" t="str">
        <f>IFERROR(SMALL($AK$2:$AK$903,ROWS($AK$4:AK739)),"")</f>
        <v/>
      </c>
    </row>
    <row r="740" spans="1:38" s="28" customFormat="1" ht="14.25">
      <c r="A740" s="36">
        <v>11102110</v>
      </c>
      <c r="B740" s="30" t="s">
        <v>1481</v>
      </c>
      <c r="C740" s="31">
        <v>9</v>
      </c>
      <c r="D740" s="29">
        <v>70</v>
      </c>
      <c r="E740" s="29">
        <v>36</v>
      </c>
      <c r="F740" s="29">
        <v>99</v>
      </c>
      <c r="G740" s="29">
        <v>93</v>
      </c>
      <c r="H740" s="27">
        <f t="shared" si="122"/>
        <v>298</v>
      </c>
      <c r="I740" s="52">
        <f t="shared" si="123"/>
        <v>74.5</v>
      </c>
      <c r="J740" s="29">
        <v>51</v>
      </c>
      <c r="K740" s="29">
        <v>85</v>
      </c>
      <c r="L740" s="29">
        <v>87</v>
      </c>
      <c r="M740" s="29">
        <v>70</v>
      </c>
      <c r="N740" s="27">
        <f t="shared" si="124"/>
        <v>293</v>
      </c>
      <c r="O740" s="27">
        <f t="shared" si="125"/>
        <v>73.25</v>
      </c>
      <c r="P740" s="29">
        <v>88</v>
      </c>
      <c r="Q740" s="29">
        <v>89</v>
      </c>
      <c r="R740" s="29">
        <v>76</v>
      </c>
      <c r="S740" s="29">
        <v>57</v>
      </c>
      <c r="T740" s="27">
        <f t="shared" si="126"/>
        <v>310</v>
      </c>
      <c r="U740" s="27">
        <f t="shared" si="127"/>
        <v>77.5</v>
      </c>
      <c r="V740" s="29">
        <v>42</v>
      </c>
      <c r="W740" s="29">
        <v>65</v>
      </c>
      <c r="X740" s="29">
        <v>57</v>
      </c>
      <c r="Y740" s="29">
        <v>80</v>
      </c>
      <c r="Z740" s="27">
        <f t="shared" si="128"/>
        <v>244</v>
      </c>
      <c r="AA740" s="27">
        <f t="shared" si="129"/>
        <v>61</v>
      </c>
      <c r="AB740" s="29">
        <v>59</v>
      </c>
      <c r="AC740" s="29">
        <v>89</v>
      </c>
      <c r="AD740" s="29">
        <v>46</v>
      </c>
      <c r="AE740" s="29">
        <v>36</v>
      </c>
      <c r="AF740" s="27">
        <f t="shared" si="130"/>
        <v>230</v>
      </c>
      <c r="AG740" s="39">
        <f t="shared" si="131"/>
        <v>57.5</v>
      </c>
      <c r="AH740" s="32"/>
      <c r="AI740" s="52">
        <f t="shared" si="121"/>
        <v>63.6</v>
      </c>
      <c r="AJ740" s="28">
        <f>ROWS($C$4:C740)</f>
        <v>737</v>
      </c>
      <c r="AK740" s="28" t="str">
        <f>IF($AJ$1=Table5[[#This Row],[Column3]],AJ740,"")</f>
        <v/>
      </c>
      <c r="AL740" s="28" t="str">
        <f>IFERROR(SMALL($AK$2:$AK$903,ROWS($AK$4:AK740)),"")</f>
        <v/>
      </c>
    </row>
    <row r="741" spans="1:38" s="28" customFormat="1" ht="14.25">
      <c r="A741" s="36">
        <v>11103209</v>
      </c>
      <c r="B741" s="30" t="s">
        <v>1483</v>
      </c>
      <c r="C741" s="31">
        <v>9</v>
      </c>
      <c r="D741" s="29">
        <v>92</v>
      </c>
      <c r="E741" s="29">
        <v>94</v>
      </c>
      <c r="F741" s="29">
        <v>49</v>
      </c>
      <c r="G741" s="29">
        <v>92</v>
      </c>
      <c r="H741" s="27">
        <f t="shared" si="122"/>
        <v>327</v>
      </c>
      <c r="I741" s="52">
        <f t="shared" si="123"/>
        <v>81.75</v>
      </c>
      <c r="J741" s="29">
        <v>95</v>
      </c>
      <c r="K741" s="29">
        <v>95</v>
      </c>
      <c r="L741" s="29">
        <v>64</v>
      </c>
      <c r="M741" s="29">
        <v>37</v>
      </c>
      <c r="N741" s="27">
        <f t="shared" si="124"/>
        <v>291</v>
      </c>
      <c r="O741" s="27">
        <f t="shared" si="125"/>
        <v>72.75</v>
      </c>
      <c r="P741" s="29">
        <v>73</v>
      </c>
      <c r="Q741" s="29">
        <v>54</v>
      </c>
      <c r="R741" s="29">
        <v>50</v>
      </c>
      <c r="S741" s="29">
        <v>60</v>
      </c>
      <c r="T741" s="27">
        <f t="shared" si="126"/>
        <v>237</v>
      </c>
      <c r="U741" s="27">
        <f t="shared" si="127"/>
        <v>59.25</v>
      </c>
      <c r="V741" s="29">
        <v>65</v>
      </c>
      <c r="W741" s="29">
        <v>38</v>
      </c>
      <c r="X741" s="29">
        <v>37</v>
      </c>
      <c r="Y741" s="29">
        <v>78</v>
      </c>
      <c r="Z741" s="27">
        <f t="shared" si="128"/>
        <v>218</v>
      </c>
      <c r="AA741" s="27">
        <f t="shared" si="129"/>
        <v>54.5</v>
      </c>
      <c r="AB741" s="29">
        <v>65</v>
      </c>
      <c r="AC741" s="29">
        <v>35</v>
      </c>
      <c r="AD741" s="29">
        <v>63</v>
      </c>
      <c r="AE741" s="29">
        <v>36</v>
      </c>
      <c r="AF741" s="27">
        <f t="shared" si="130"/>
        <v>199</v>
      </c>
      <c r="AG741" s="39">
        <f t="shared" si="131"/>
        <v>49.75</v>
      </c>
      <c r="AH741" s="32"/>
      <c r="AI741" s="52">
        <f t="shared" si="121"/>
        <v>60.55</v>
      </c>
      <c r="AJ741" s="28">
        <f>ROWS($C$4:C741)</f>
        <v>738</v>
      </c>
      <c r="AK741" s="28" t="str">
        <f>IF($AJ$1=Table5[[#This Row],[Column3]],AJ741,"")</f>
        <v/>
      </c>
      <c r="AL741" s="28" t="str">
        <f>IFERROR(SMALL($AK$2:$AK$903,ROWS($AK$4:AK741)),"")</f>
        <v/>
      </c>
    </row>
    <row r="742" spans="1:38" s="28" customFormat="1" ht="14.25">
      <c r="A742" s="36">
        <v>11105638</v>
      </c>
      <c r="B742" s="30" t="s">
        <v>1485</v>
      </c>
      <c r="C742" s="31">
        <v>9</v>
      </c>
      <c r="D742" s="29">
        <v>54</v>
      </c>
      <c r="E742" s="29">
        <v>49</v>
      </c>
      <c r="F742" s="29">
        <v>79</v>
      </c>
      <c r="G742" s="29">
        <v>36</v>
      </c>
      <c r="H742" s="27">
        <f t="shared" si="122"/>
        <v>218</v>
      </c>
      <c r="I742" s="52">
        <f t="shared" si="123"/>
        <v>54.5</v>
      </c>
      <c r="J742" s="29">
        <v>48</v>
      </c>
      <c r="K742" s="29">
        <v>78</v>
      </c>
      <c r="L742" s="29">
        <v>73</v>
      </c>
      <c r="M742" s="29">
        <v>46</v>
      </c>
      <c r="N742" s="27">
        <f t="shared" si="124"/>
        <v>245</v>
      </c>
      <c r="O742" s="27">
        <f t="shared" si="125"/>
        <v>61.25</v>
      </c>
      <c r="P742" s="29">
        <v>50</v>
      </c>
      <c r="Q742" s="29">
        <v>81</v>
      </c>
      <c r="R742" s="29">
        <v>47</v>
      </c>
      <c r="S742" s="29">
        <v>51</v>
      </c>
      <c r="T742" s="27">
        <f t="shared" si="126"/>
        <v>229</v>
      </c>
      <c r="U742" s="27">
        <f t="shared" si="127"/>
        <v>57.25</v>
      </c>
      <c r="V742" s="29">
        <v>68</v>
      </c>
      <c r="W742" s="29">
        <v>99</v>
      </c>
      <c r="X742" s="29">
        <v>79</v>
      </c>
      <c r="Y742" s="29">
        <v>66</v>
      </c>
      <c r="Z742" s="27">
        <f t="shared" si="128"/>
        <v>312</v>
      </c>
      <c r="AA742" s="27">
        <f t="shared" si="129"/>
        <v>78</v>
      </c>
      <c r="AB742" s="29">
        <v>59</v>
      </c>
      <c r="AC742" s="29">
        <v>47</v>
      </c>
      <c r="AD742" s="29">
        <v>46</v>
      </c>
      <c r="AE742" s="29">
        <v>55</v>
      </c>
      <c r="AF742" s="27">
        <f t="shared" si="130"/>
        <v>207</v>
      </c>
      <c r="AG742" s="39">
        <f t="shared" si="131"/>
        <v>51.75</v>
      </c>
      <c r="AH742" s="32"/>
      <c r="AI742" s="52">
        <f t="shared" si="121"/>
        <v>72.650000000000006</v>
      </c>
      <c r="AJ742" s="28">
        <f>ROWS($C$4:C742)</f>
        <v>739</v>
      </c>
      <c r="AK742" s="28" t="str">
        <f>IF($AJ$1=Table5[[#This Row],[Column3]],AJ742,"")</f>
        <v/>
      </c>
      <c r="AL742" s="28" t="str">
        <f>IFERROR(SMALL($AK$2:$AK$903,ROWS($AK$4:AK742)),"")</f>
        <v/>
      </c>
    </row>
    <row r="743" spans="1:38" s="28" customFormat="1" ht="14.25">
      <c r="A743" s="36">
        <v>11103362</v>
      </c>
      <c r="B743" s="30" t="s">
        <v>1487</v>
      </c>
      <c r="C743" s="31">
        <v>9</v>
      </c>
      <c r="D743" s="29">
        <v>83</v>
      </c>
      <c r="E743" s="29">
        <v>87</v>
      </c>
      <c r="F743" s="29">
        <v>82</v>
      </c>
      <c r="G743" s="29">
        <v>65</v>
      </c>
      <c r="H743" s="27">
        <f t="shared" si="122"/>
        <v>317</v>
      </c>
      <c r="I743" s="52">
        <f t="shared" si="123"/>
        <v>79.25</v>
      </c>
      <c r="J743" s="29">
        <v>57</v>
      </c>
      <c r="K743" s="29">
        <v>56</v>
      </c>
      <c r="L743" s="29">
        <v>82</v>
      </c>
      <c r="M743" s="29">
        <v>89</v>
      </c>
      <c r="N743" s="27">
        <f t="shared" si="124"/>
        <v>284</v>
      </c>
      <c r="O743" s="27">
        <f t="shared" si="125"/>
        <v>71</v>
      </c>
      <c r="P743" s="29">
        <v>96</v>
      </c>
      <c r="Q743" s="29">
        <v>97</v>
      </c>
      <c r="R743" s="29">
        <v>80</v>
      </c>
      <c r="S743" s="29">
        <v>93</v>
      </c>
      <c r="T743" s="27">
        <f t="shared" si="126"/>
        <v>366</v>
      </c>
      <c r="U743" s="27">
        <f t="shared" si="127"/>
        <v>91.5</v>
      </c>
      <c r="V743" s="29">
        <v>61</v>
      </c>
      <c r="W743" s="29">
        <v>41</v>
      </c>
      <c r="X743" s="29">
        <v>44</v>
      </c>
      <c r="Y743" s="29">
        <v>58</v>
      </c>
      <c r="Z743" s="27">
        <f t="shared" si="128"/>
        <v>204</v>
      </c>
      <c r="AA743" s="27">
        <f t="shared" si="129"/>
        <v>51</v>
      </c>
      <c r="AB743" s="29">
        <v>44</v>
      </c>
      <c r="AC743" s="29">
        <v>84</v>
      </c>
      <c r="AD743" s="29">
        <v>99</v>
      </c>
      <c r="AE743" s="29">
        <v>55</v>
      </c>
      <c r="AF743" s="27">
        <f t="shared" si="130"/>
        <v>282</v>
      </c>
      <c r="AG743" s="39">
        <f t="shared" si="131"/>
        <v>70.5</v>
      </c>
      <c r="AH743" s="32"/>
      <c r="AI743" s="52">
        <f t="shared" si="121"/>
        <v>71.099999999999994</v>
      </c>
      <c r="AJ743" s="28">
        <f>ROWS($C$4:C743)</f>
        <v>740</v>
      </c>
      <c r="AK743" s="28" t="str">
        <f>IF($AJ$1=Table5[[#This Row],[Column3]],AJ743,"")</f>
        <v/>
      </c>
      <c r="AL743" s="28" t="str">
        <f>IFERROR(SMALL($AK$2:$AK$903,ROWS($AK$4:AK743)),"")</f>
        <v/>
      </c>
    </row>
    <row r="744" spans="1:38" s="28" customFormat="1" ht="14.25">
      <c r="A744" s="36">
        <v>11108341</v>
      </c>
      <c r="B744" s="30" t="s">
        <v>1489</v>
      </c>
      <c r="C744" s="31">
        <v>9</v>
      </c>
      <c r="D744" s="29">
        <v>86</v>
      </c>
      <c r="E744" s="29">
        <v>71</v>
      </c>
      <c r="F744" s="29">
        <v>55</v>
      </c>
      <c r="G744" s="29">
        <v>93</v>
      </c>
      <c r="H744" s="27">
        <f t="shared" si="122"/>
        <v>305</v>
      </c>
      <c r="I744" s="52">
        <f t="shared" si="123"/>
        <v>76.25</v>
      </c>
      <c r="J744" s="29">
        <v>71</v>
      </c>
      <c r="K744" s="29">
        <v>48</v>
      </c>
      <c r="L744" s="29">
        <v>93</v>
      </c>
      <c r="M744" s="29">
        <v>64</v>
      </c>
      <c r="N744" s="27">
        <f t="shared" si="124"/>
        <v>276</v>
      </c>
      <c r="O744" s="27">
        <f t="shared" si="125"/>
        <v>69</v>
      </c>
      <c r="P744" s="29">
        <v>83</v>
      </c>
      <c r="Q744" s="29">
        <v>43</v>
      </c>
      <c r="R744" s="29">
        <v>92</v>
      </c>
      <c r="S744" s="29">
        <v>99</v>
      </c>
      <c r="T744" s="27">
        <f t="shared" si="126"/>
        <v>317</v>
      </c>
      <c r="U744" s="27">
        <f t="shared" si="127"/>
        <v>79.25</v>
      </c>
      <c r="V744" s="29">
        <v>39</v>
      </c>
      <c r="W744" s="29">
        <v>70</v>
      </c>
      <c r="X744" s="29">
        <v>85</v>
      </c>
      <c r="Y744" s="29">
        <v>67</v>
      </c>
      <c r="Z744" s="27">
        <f t="shared" si="128"/>
        <v>261</v>
      </c>
      <c r="AA744" s="27">
        <f t="shared" si="129"/>
        <v>65.25</v>
      </c>
      <c r="AB744" s="29">
        <v>54</v>
      </c>
      <c r="AC744" s="29">
        <v>77</v>
      </c>
      <c r="AD744" s="29">
        <v>49</v>
      </c>
      <c r="AE744" s="29">
        <v>83</v>
      </c>
      <c r="AF744" s="27">
        <f t="shared" si="130"/>
        <v>263</v>
      </c>
      <c r="AG744" s="39">
        <f t="shared" si="131"/>
        <v>65.75</v>
      </c>
      <c r="AH744" s="32"/>
      <c r="AI744" s="52">
        <f t="shared" si="121"/>
        <v>66.349999999999994</v>
      </c>
      <c r="AJ744" s="28">
        <f>ROWS($C$4:C744)</f>
        <v>741</v>
      </c>
      <c r="AK744" s="28" t="str">
        <f>IF($AJ$1=Table5[[#This Row],[Column3]],AJ744,"")</f>
        <v/>
      </c>
      <c r="AL744" s="28" t="str">
        <f>IFERROR(SMALL($AK$2:$AK$903,ROWS($AK$4:AK744)),"")</f>
        <v/>
      </c>
    </row>
    <row r="745" spans="1:38" s="28" customFormat="1" ht="14.25">
      <c r="A745" s="36">
        <v>11100219</v>
      </c>
      <c r="B745" s="30" t="s">
        <v>1491</v>
      </c>
      <c r="C745" s="31">
        <v>9</v>
      </c>
      <c r="D745" s="29">
        <v>57</v>
      </c>
      <c r="E745" s="29">
        <v>56</v>
      </c>
      <c r="F745" s="29">
        <v>57</v>
      </c>
      <c r="G745" s="29">
        <v>86</v>
      </c>
      <c r="H745" s="27">
        <f t="shared" si="122"/>
        <v>256</v>
      </c>
      <c r="I745" s="52">
        <f t="shared" si="123"/>
        <v>64</v>
      </c>
      <c r="J745" s="29">
        <v>56</v>
      </c>
      <c r="K745" s="29">
        <v>72</v>
      </c>
      <c r="L745" s="29">
        <v>92</v>
      </c>
      <c r="M745" s="29">
        <v>63</v>
      </c>
      <c r="N745" s="27">
        <f t="shared" si="124"/>
        <v>283</v>
      </c>
      <c r="O745" s="27">
        <f t="shared" si="125"/>
        <v>70.75</v>
      </c>
      <c r="P745" s="29">
        <v>96</v>
      </c>
      <c r="Q745" s="29">
        <v>54</v>
      </c>
      <c r="R745" s="29">
        <v>77</v>
      </c>
      <c r="S745" s="29">
        <v>58</v>
      </c>
      <c r="T745" s="27">
        <f t="shared" si="126"/>
        <v>285</v>
      </c>
      <c r="U745" s="27">
        <f t="shared" si="127"/>
        <v>71.25</v>
      </c>
      <c r="V745" s="29">
        <v>52</v>
      </c>
      <c r="W745" s="29">
        <v>93</v>
      </c>
      <c r="X745" s="29">
        <v>79</v>
      </c>
      <c r="Y745" s="29">
        <v>62</v>
      </c>
      <c r="Z745" s="27">
        <f t="shared" si="128"/>
        <v>286</v>
      </c>
      <c r="AA745" s="27">
        <f t="shared" si="129"/>
        <v>71.5</v>
      </c>
      <c r="AB745" s="29">
        <v>60</v>
      </c>
      <c r="AC745" s="29">
        <v>36</v>
      </c>
      <c r="AD745" s="29">
        <v>72</v>
      </c>
      <c r="AE745" s="29">
        <v>49</v>
      </c>
      <c r="AF745" s="27">
        <f t="shared" si="130"/>
        <v>217</v>
      </c>
      <c r="AG745" s="39">
        <f t="shared" si="131"/>
        <v>54.25</v>
      </c>
      <c r="AH745" s="32"/>
      <c r="AI745" s="52">
        <f t="shared" si="121"/>
        <v>61.25</v>
      </c>
      <c r="AJ745" s="28">
        <f>ROWS($C$4:C745)</f>
        <v>742</v>
      </c>
      <c r="AK745" s="28" t="str">
        <f>IF($AJ$1=Table5[[#This Row],[Column3]],AJ745,"")</f>
        <v/>
      </c>
      <c r="AL745" s="28" t="str">
        <f>IFERROR(SMALL($AK$2:$AK$903,ROWS($AK$4:AK745)),"")</f>
        <v/>
      </c>
    </row>
    <row r="746" spans="1:38" s="28" customFormat="1" ht="14.25">
      <c r="A746" s="36">
        <v>11104029</v>
      </c>
      <c r="B746" s="30" t="s">
        <v>1493</v>
      </c>
      <c r="C746" s="31">
        <v>9</v>
      </c>
      <c r="D746" s="29">
        <v>39</v>
      </c>
      <c r="E746" s="29">
        <v>57</v>
      </c>
      <c r="F746" s="29">
        <v>61</v>
      </c>
      <c r="G746" s="29">
        <v>61</v>
      </c>
      <c r="H746" s="27">
        <f t="shared" si="122"/>
        <v>218</v>
      </c>
      <c r="I746" s="52">
        <f t="shared" si="123"/>
        <v>54.5</v>
      </c>
      <c r="J746" s="29">
        <v>91</v>
      </c>
      <c r="K746" s="29">
        <v>37</v>
      </c>
      <c r="L746" s="29">
        <v>88</v>
      </c>
      <c r="M746" s="29">
        <v>72</v>
      </c>
      <c r="N746" s="27">
        <f t="shared" si="124"/>
        <v>288</v>
      </c>
      <c r="O746" s="27">
        <f t="shared" si="125"/>
        <v>72</v>
      </c>
      <c r="P746" s="29">
        <v>40</v>
      </c>
      <c r="Q746" s="29">
        <v>45</v>
      </c>
      <c r="R746" s="29">
        <v>49</v>
      </c>
      <c r="S746" s="29">
        <v>36</v>
      </c>
      <c r="T746" s="27">
        <f t="shared" si="126"/>
        <v>170</v>
      </c>
      <c r="U746" s="27">
        <f t="shared" si="127"/>
        <v>42.5</v>
      </c>
      <c r="V746" s="29">
        <v>60</v>
      </c>
      <c r="W746" s="29">
        <v>75</v>
      </c>
      <c r="X746" s="29">
        <v>96</v>
      </c>
      <c r="Y746" s="29">
        <v>50</v>
      </c>
      <c r="Z746" s="27">
        <f t="shared" si="128"/>
        <v>281</v>
      </c>
      <c r="AA746" s="27">
        <f t="shared" si="129"/>
        <v>70.25</v>
      </c>
      <c r="AB746" s="29">
        <v>58</v>
      </c>
      <c r="AC746" s="29">
        <v>75</v>
      </c>
      <c r="AD746" s="29">
        <v>95</v>
      </c>
      <c r="AE746" s="29">
        <v>40</v>
      </c>
      <c r="AF746" s="27">
        <f t="shared" si="130"/>
        <v>268</v>
      </c>
      <c r="AG746" s="39">
        <f t="shared" si="131"/>
        <v>67</v>
      </c>
      <c r="AH746" s="32"/>
      <c r="AI746" s="52">
        <f t="shared" si="121"/>
        <v>66.900000000000006</v>
      </c>
      <c r="AJ746" s="28">
        <f>ROWS($C$4:C746)</f>
        <v>743</v>
      </c>
      <c r="AK746" s="28" t="str">
        <f>IF($AJ$1=Table5[[#This Row],[Column3]],AJ746,"")</f>
        <v/>
      </c>
      <c r="AL746" s="28" t="str">
        <f>IFERROR(SMALL($AK$2:$AK$903,ROWS($AK$4:AK746)),"")</f>
        <v/>
      </c>
    </row>
    <row r="747" spans="1:38" s="28" customFormat="1" ht="14.25">
      <c r="A747" s="36">
        <v>11109777</v>
      </c>
      <c r="B747" s="30" t="s">
        <v>1495</v>
      </c>
      <c r="C747" s="31">
        <v>9</v>
      </c>
      <c r="D747" s="29">
        <v>68</v>
      </c>
      <c r="E747" s="29">
        <v>68</v>
      </c>
      <c r="F747" s="29">
        <v>88</v>
      </c>
      <c r="G747" s="29">
        <v>50</v>
      </c>
      <c r="H747" s="27">
        <f t="shared" si="122"/>
        <v>274</v>
      </c>
      <c r="I747" s="52">
        <f t="shared" si="123"/>
        <v>68.5</v>
      </c>
      <c r="J747" s="29">
        <v>65</v>
      </c>
      <c r="K747" s="29">
        <v>56</v>
      </c>
      <c r="L747" s="29">
        <v>73</v>
      </c>
      <c r="M747" s="29">
        <v>53</v>
      </c>
      <c r="N747" s="27">
        <f t="shared" si="124"/>
        <v>247</v>
      </c>
      <c r="O747" s="27">
        <f t="shared" si="125"/>
        <v>61.75</v>
      </c>
      <c r="P747" s="29">
        <v>40</v>
      </c>
      <c r="Q747" s="29">
        <v>76</v>
      </c>
      <c r="R747" s="29">
        <v>55</v>
      </c>
      <c r="S747" s="29">
        <v>46</v>
      </c>
      <c r="T747" s="27">
        <f t="shared" si="126"/>
        <v>217</v>
      </c>
      <c r="U747" s="27">
        <f t="shared" si="127"/>
        <v>54.25</v>
      </c>
      <c r="V747" s="29">
        <v>98</v>
      </c>
      <c r="W747" s="29">
        <v>55</v>
      </c>
      <c r="X747" s="29">
        <v>99</v>
      </c>
      <c r="Y747" s="29">
        <v>88</v>
      </c>
      <c r="Z747" s="27">
        <f t="shared" si="128"/>
        <v>340</v>
      </c>
      <c r="AA747" s="27">
        <f t="shared" si="129"/>
        <v>85</v>
      </c>
      <c r="AB747" s="29">
        <v>57</v>
      </c>
      <c r="AC747" s="29">
        <v>88</v>
      </c>
      <c r="AD747" s="29">
        <v>59</v>
      </c>
      <c r="AE747" s="29">
        <v>56</v>
      </c>
      <c r="AF747" s="27">
        <f t="shared" si="130"/>
        <v>260</v>
      </c>
      <c r="AG747" s="39">
        <f t="shared" si="131"/>
        <v>65</v>
      </c>
      <c r="AH747" s="32"/>
      <c r="AI747" s="52">
        <f t="shared" si="121"/>
        <v>67.05</v>
      </c>
      <c r="AJ747" s="28">
        <f>ROWS($C$4:C747)</f>
        <v>744</v>
      </c>
      <c r="AK747" s="28" t="str">
        <f>IF($AJ$1=Table5[[#This Row],[Column3]],AJ747,"")</f>
        <v/>
      </c>
      <c r="AL747" s="28" t="str">
        <f>IFERROR(SMALL($AK$2:$AK$903,ROWS($AK$4:AK747)),"")</f>
        <v/>
      </c>
    </row>
    <row r="748" spans="1:38" s="28" customFormat="1" ht="14.25">
      <c r="A748" s="36">
        <v>11107588</v>
      </c>
      <c r="B748" s="30" t="s">
        <v>1497</v>
      </c>
      <c r="C748" s="31">
        <v>9</v>
      </c>
      <c r="D748" s="29">
        <v>92</v>
      </c>
      <c r="E748" s="29">
        <v>54</v>
      </c>
      <c r="F748" s="29">
        <v>44</v>
      </c>
      <c r="G748" s="29">
        <v>89</v>
      </c>
      <c r="H748" s="27">
        <f t="shared" si="122"/>
        <v>279</v>
      </c>
      <c r="I748" s="52">
        <f t="shared" si="123"/>
        <v>69.75</v>
      </c>
      <c r="J748" s="29">
        <v>40</v>
      </c>
      <c r="K748" s="29">
        <v>75</v>
      </c>
      <c r="L748" s="29">
        <v>97</v>
      </c>
      <c r="M748" s="29">
        <v>52</v>
      </c>
      <c r="N748" s="27">
        <f t="shared" si="124"/>
        <v>264</v>
      </c>
      <c r="O748" s="27">
        <f t="shared" si="125"/>
        <v>66</v>
      </c>
      <c r="P748" s="29">
        <v>55</v>
      </c>
      <c r="Q748" s="29">
        <v>48</v>
      </c>
      <c r="R748" s="29">
        <v>60</v>
      </c>
      <c r="S748" s="29">
        <v>70</v>
      </c>
      <c r="T748" s="27">
        <f t="shared" si="126"/>
        <v>233</v>
      </c>
      <c r="U748" s="27">
        <f t="shared" si="127"/>
        <v>58.25</v>
      </c>
      <c r="V748" s="29">
        <v>70</v>
      </c>
      <c r="W748" s="29">
        <v>62</v>
      </c>
      <c r="X748" s="29">
        <v>50</v>
      </c>
      <c r="Y748" s="29">
        <v>99</v>
      </c>
      <c r="Z748" s="27">
        <f t="shared" si="128"/>
        <v>281</v>
      </c>
      <c r="AA748" s="27">
        <f t="shared" si="129"/>
        <v>70.25</v>
      </c>
      <c r="AB748" s="29">
        <v>74</v>
      </c>
      <c r="AC748" s="29">
        <v>65</v>
      </c>
      <c r="AD748" s="29">
        <v>91</v>
      </c>
      <c r="AE748" s="29">
        <v>54</v>
      </c>
      <c r="AF748" s="27">
        <f t="shared" si="130"/>
        <v>284</v>
      </c>
      <c r="AG748" s="39">
        <f t="shared" si="131"/>
        <v>71</v>
      </c>
      <c r="AH748" s="32"/>
      <c r="AI748" s="52">
        <f t="shared" si="121"/>
        <v>70.849999999999994</v>
      </c>
      <c r="AJ748" s="28">
        <f>ROWS($C$4:C748)</f>
        <v>745</v>
      </c>
      <c r="AK748" s="28" t="str">
        <f>IF($AJ$1=Table5[[#This Row],[Column3]],AJ748,"")</f>
        <v/>
      </c>
      <c r="AL748" s="28" t="str">
        <f>IFERROR(SMALL($AK$2:$AK$903,ROWS($AK$4:AK748)),"")</f>
        <v/>
      </c>
    </row>
    <row r="749" spans="1:38" s="28" customFormat="1" ht="14.25">
      <c r="A749" s="36">
        <v>11109594</v>
      </c>
      <c r="B749" s="30" t="s">
        <v>1499</v>
      </c>
      <c r="C749" s="31">
        <v>9</v>
      </c>
      <c r="D749" s="29">
        <v>93</v>
      </c>
      <c r="E749" s="29">
        <v>99</v>
      </c>
      <c r="F749" s="29">
        <v>49</v>
      </c>
      <c r="G749" s="29">
        <v>45</v>
      </c>
      <c r="H749" s="27">
        <f t="shared" si="122"/>
        <v>286</v>
      </c>
      <c r="I749" s="52">
        <f t="shared" si="123"/>
        <v>71.5</v>
      </c>
      <c r="J749" s="29">
        <v>87</v>
      </c>
      <c r="K749" s="29">
        <v>47</v>
      </c>
      <c r="L749" s="29">
        <v>96</v>
      </c>
      <c r="M749" s="29">
        <v>57</v>
      </c>
      <c r="N749" s="27">
        <f t="shared" si="124"/>
        <v>287</v>
      </c>
      <c r="O749" s="27">
        <f t="shared" si="125"/>
        <v>71.75</v>
      </c>
      <c r="P749" s="29">
        <v>86</v>
      </c>
      <c r="Q749" s="29">
        <v>45</v>
      </c>
      <c r="R749" s="29">
        <v>39</v>
      </c>
      <c r="S749" s="29">
        <v>53</v>
      </c>
      <c r="T749" s="27">
        <f t="shared" si="126"/>
        <v>223</v>
      </c>
      <c r="U749" s="27">
        <f t="shared" si="127"/>
        <v>55.75</v>
      </c>
      <c r="V749" s="29">
        <v>52</v>
      </c>
      <c r="W749" s="29">
        <v>83</v>
      </c>
      <c r="X749" s="29">
        <v>90</v>
      </c>
      <c r="Y749" s="29">
        <v>67</v>
      </c>
      <c r="Z749" s="27">
        <f t="shared" si="128"/>
        <v>292</v>
      </c>
      <c r="AA749" s="27">
        <f t="shared" si="129"/>
        <v>73</v>
      </c>
      <c r="AB749" s="29">
        <v>96</v>
      </c>
      <c r="AC749" s="29">
        <v>92</v>
      </c>
      <c r="AD749" s="29">
        <v>42</v>
      </c>
      <c r="AE749" s="29">
        <v>99</v>
      </c>
      <c r="AF749" s="27">
        <f t="shared" si="130"/>
        <v>329</v>
      </c>
      <c r="AG749" s="39">
        <f t="shared" si="131"/>
        <v>82.25</v>
      </c>
      <c r="AH749" s="32"/>
      <c r="AI749" s="52">
        <f t="shared" si="121"/>
        <v>62.7</v>
      </c>
      <c r="AJ749" s="28">
        <f>ROWS($C$4:C749)</f>
        <v>746</v>
      </c>
      <c r="AK749" s="28" t="str">
        <f>IF($AJ$1=Table5[[#This Row],[Column3]],AJ749,"")</f>
        <v/>
      </c>
      <c r="AL749" s="28" t="str">
        <f>IFERROR(SMALL($AK$2:$AK$903,ROWS($AK$4:AK749)),"")</f>
        <v/>
      </c>
    </row>
    <row r="750" spans="1:38" s="28" customFormat="1" ht="14.25">
      <c r="A750" s="36">
        <v>11107282</v>
      </c>
      <c r="B750" s="30" t="s">
        <v>1501</v>
      </c>
      <c r="C750" s="31">
        <v>9</v>
      </c>
      <c r="D750" s="29">
        <v>46</v>
      </c>
      <c r="E750" s="29">
        <v>94</v>
      </c>
      <c r="F750" s="29">
        <v>53</v>
      </c>
      <c r="G750" s="29">
        <v>90</v>
      </c>
      <c r="H750" s="27">
        <f t="shared" si="122"/>
        <v>283</v>
      </c>
      <c r="I750" s="52">
        <f t="shared" si="123"/>
        <v>70.75</v>
      </c>
      <c r="J750" s="29">
        <v>46</v>
      </c>
      <c r="K750" s="29">
        <v>88</v>
      </c>
      <c r="L750" s="29">
        <v>36</v>
      </c>
      <c r="M750" s="29">
        <v>41</v>
      </c>
      <c r="N750" s="27">
        <f t="shared" si="124"/>
        <v>211</v>
      </c>
      <c r="O750" s="27">
        <f t="shared" si="125"/>
        <v>52.75</v>
      </c>
      <c r="P750" s="29">
        <v>95</v>
      </c>
      <c r="Q750" s="29">
        <v>69</v>
      </c>
      <c r="R750" s="29">
        <v>53</v>
      </c>
      <c r="S750" s="29">
        <v>36</v>
      </c>
      <c r="T750" s="27">
        <f t="shared" si="126"/>
        <v>253</v>
      </c>
      <c r="U750" s="27">
        <f t="shared" si="127"/>
        <v>63.25</v>
      </c>
      <c r="V750" s="29">
        <v>56</v>
      </c>
      <c r="W750" s="29">
        <v>74</v>
      </c>
      <c r="X750" s="29">
        <v>38</v>
      </c>
      <c r="Y750" s="29">
        <v>83</v>
      </c>
      <c r="Z750" s="27">
        <f t="shared" si="128"/>
        <v>251</v>
      </c>
      <c r="AA750" s="27">
        <f t="shared" si="129"/>
        <v>62.75</v>
      </c>
      <c r="AB750" s="29">
        <v>43</v>
      </c>
      <c r="AC750" s="29">
        <v>82</v>
      </c>
      <c r="AD750" s="29">
        <v>53</v>
      </c>
      <c r="AE750" s="29">
        <v>78</v>
      </c>
      <c r="AF750" s="27">
        <f t="shared" si="130"/>
        <v>256</v>
      </c>
      <c r="AG750" s="39">
        <f t="shared" si="131"/>
        <v>64</v>
      </c>
      <c r="AH750" s="32"/>
      <c r="AI750" s="52">
        <f t="shared" si="121"/>
        <v>69.8</v>
      </c>
      <c r="AJ750" s="28">
        <f>ROWS($C$4:C750)</f>
        <v>747</v>
      </c>
      <c r="AK750" s="28" t="str">
        <f>IF($AJ$1=Table5[[#This Row],[Column3]],AJ750,"")</f>
        <v/>
      </c>
      <c r="AL750" s="28" t="str">
        <f>IFERROR(SMALL($AK$2:$AK$903,ROWS($AK$4:AK750)),"")</f>
        <v/>
      </c>
    </row>
    <row r="751" spans="1:38" s="28" customFormat="1" ht="14.25">
      <c r="A751" s="36">
        <v>11106583</v>
      </c>
      <c r="B751" s="30" t="s">
        <v>1503</v>
      </c>
      <c r="C751" s="31">
        <v>9</v>
      </c>
      <c r="D751" s="29">
        <v>39</v>
      </c>
      <c r="E751" s="29">
        <v>63</v>
      </c>
      <c r="F751" s="29">
        <v>60</v>
      </c>
      <c r="G751" s="29">
        <v>74</v>
      </c>
      <c r="H751" s="27">
        <f t="shared" si="122"/>
        <v>236</v>
      </c>
      <c r="I751" s="52">
        <f t="shared" si="123"/>
        <v>59</v>
      </c>
      <c r="J751" s="29">
        <v>79</v>
      </c>
      <c r="K751" s="29">
        <v>97</v>
      </c>
      <c r="L751" s="29">
        <v>78</v>
      </c>
      <c r="M751" s="29">
        <v>70</v>
      </c>
      <c r="N751" s="27">
        <f t="shared" si="124"/>
        <v>324</v>
      </c>
      <c r="O751" s="27">
        <f t="shared" si="125"/>
        <v>81</v>
      </c>
      <c r="P751" s="29">
        <v>74</v>
      </c>
      <c r="Q751" s="29">
        <v>83</v>
      </c>
      <c r="R751" s="29">
        <v>64</v>
      </c>
      <c r="S751" s="29">
        <v>41</v>
      </c>
      <c r="T751" s="27">
        <f t="shared" si="126"/>
        <v>262</v>
      </c>
      <c r="U751" s="27">
        <f t="shared" si="127"/>
        <v>65.5</v>
      </c>
      <c r="V751" s="29">
        <v>73</v>
      </c>
      <c r="W751" s="29">
        <v>87</v>
      </c>
      <c r="X751" s="29">
        <v>47</v>
      </c>
      <c r="Y751" s="29">
        <v>71</v>
      </c>
      <c r="Z751" s="27">
        <f t="shared" si="128"/>
        <v>278</v>
      </c>
      <c r="AA751" s="27">
        <f t="shared" si="129"/>
        <v>69.5</v>
      </c>
      <c r="AB751" s="29">
        <v>78</v>
      </c>
      <c r="AC751" s="29">
        <v>37</v>
      </c>
      <c r="AD751" s="29">
        <v>85</v>
      </c>
      <c r="AE751" s="29">
        <v>96</v>
      </c>
      <c r="AF751" s="27">
        <f t="shared" si="130"/>
        <v>296</v>
      </c>
      <c r="AG751" s="39">
        <f t="shared" si="131"/>
        <v>74</v>
      </c>
      <c r="AH751" s="32"/>
      <c r="AI751" s="52">
        <f t="shared" si="121"/>
        <v>69.8</v>
      </c>
      <c r="AJ751" s="28">
        <f>ROWS($C$4:C751)</f>
        <v>748</v>
      </c>
      <c r="AK751" s="28" t="str">
        <f>IF($AJ$1=Table5[[#This Row],[Column3]],AJ751,"")</f>
        <v/>
      </c>
      <c r="AL751" s="28" t="str">
        <f>IFERROR(SMALL($AK$2:$AK$903,ROWS($AK$4:AK751)),"")</f>
        <v/>
      </c>
    </row>
    <row r="752" spans="1:38" s="28" customFormat="1" ht="14.25">
      <c r="A752" s="36">
        <v>11105751</v>
      </c>
      <c r="B752" s="30" t="s">
        <v>1505</v>
      </c>
      <c r="C752" s="31">
        <v>9</v>
      </c>
      <c r="D752" s="29">
        <v>42</v>
      </c>
      <c r="E752" s="29">
        <v>59</v>
      </c>
      <c r="F752" s="29">
        <v>81</v>
      </c>
      <c r="G752" s="29">
        <v>42</v>
      </c>
      <c r="H752" s="27">
        <f t="shared" si="122"/>
        <v>224</v>
      </c>
      <c r="I752" s="52">
        <f t="shared" si="123"/>
        <v>56</v>
      </c>
      <c r="J752" s="29">
        <v>97</v>
      </c>
      <c r="K752" s="29">
        <v>58</v>
      </c>
      <c r="L752" s="29">
        <v>80</v>
      </c>
      <c r="M752" s="29">
        <v>36</v>
      </c>
      <c r="N752" s="27">
        <f t="shared" si="124"/>
        <v>271</v>
      </c>
      <c r="O752" s="27">
        <f t="shared" si="125"/>
        <v>67.75</v>
      </c>
      <c r="P752" s="29">
        <v>70</v>
      </c>
      <c r="Q752" s="29">
        <v>90</v>
      </c>
      <c r="R752" s="29">
        <v>90</v>
      </c>
      <c r="S752" s="29">
        <v>82</v>
      </c>
      <c r="T752" s="27">
        <f t="shared" si="126"/>
        <v>332</v>
      </c>
      <c r="U752" s="27">
        <f t="shared" si="127"/>
        <v>83</v>
      </c>
      <c r="V752" s="29">
        <v>93</v>
      </c>
      <c r="W752" s="29">
        <v>36</v>
      </c>
      <c r="X752" s="29">
        <v>51</v>
      </c>
      <c r="Y752" s="29">
        <v>66</v>
      </c>
      <c r="Z752" s="27">
        <f t="shared" si="128"/>
        <v>246</v>
      </c>
      <c r="AA752" s="27">
        <f t="shared" si="129"/>
        <v>61.5</v>
      </c>
      <c r="AB752" s="29">
        <v>71</v>
      </c>
      <c r="AC752" s="29">
        <v>73</v>
      </c>
      <c r="AD752" s="29">
        <v>99</v>
      </c>
      <c r="AE752" s="29">
        <v>80</v>
      </c>
      <c r="AF752" s="27">
        <f t="shared" si="130"/>
        <v>323</v>
      </c>
      <c r="AG752" s="39">
        <f t="shared" si="131"/>
        <v>80.75</v>
      </c>
      <c r="AH752" s="32"/>
      <c r="AI752" s="52">
        <f t="shared" si="121"/>
        <v>69.55</v>
      </c>
      <c r="AJ752" s="28">
        <f>ROWS($C$4:C752)</f>
        <v>749</v>
      </c>
      <c r="AK752" s="28" t="str">
        <f>IF($AJ$1=Table5[[#This Row],[Column3]],AJ752,"")</f>
        <v/>
      </c>
      <c r="AL752" s="28" t="str">
        <f>IFERROR(SMALL($AK$2:$AK$903,ROWS($AK$4:AK752)),"")</f>
        <v/>
      </c>
    </row>
    <row r="753" spans="1:38" s="28" customFormat="1" ht="14.25">
      <c r="A753" s="36">
        <v>11105594</v>
      </c>
      <c r="B753" s="30" t="s">
        <v>1507</v>
      </c>
      <c r="C753" s="31">
        <v>9</v>
      </c>
      <c r="D753" s="29">
        <v>44</v>
      </c>
      <c r="E753" s="29">
        <v>82</v>
      </c>
      <c r="F753" s="29">
        <v>67</v>
      </c>
      <c r="G753" s="29">
        <v>86</v>
      </c>
      <c r="H753" s="27">
        <f t="shared" si="122"/>
        <v>279</v>
      </c>
      <c r="I753" s="52">
        <f t="shared" si="123"/>
        <v>69.75</v>
      </c>
      <c r="J753" s="29">
        <v>40</v>
      </c>
      <c r="K753" s="29">
        <v>78</v>
      </c>
      <c r="L753" s="29">
        <v>78</v>
      </c>
      <c r="M753" s="29">
        <v>54</v>
      </c>
      <c r="N753" s="27">
        <f t="shared" si="124"/>
        <v>250</v>
      </c>
      <c r="O753" s="27">
        <f t="shared" si="125"/>
        <v>62.5</v>
      </c>
      <c r="P753" s="29">
        <v>50</v>
      </c>
      <c r="Q753" s="29">
        <v>90</v>
      </c>
      <c r="R753" s="29">
        <v>79</v>
      </c>
      <c r="S753" s="29">
        <v>84</v>
      </c>
      <c r="T753" s="27">
        <f t="shared" si="126"/>
        <v>303</v>
      </c>
      <c r="U753" s="27">
        <f t="shared" si="127"/>
        <v>75.75</v>
      </c>
      <c r="V753" s="29">
        <v>46</v>
      </c>
      <c r="W753" s="29">
        <v>85</v>
      </c>
      <c r="X753" s="29">
        <v>86</v>
      </c>
      <c r="Y753" s="29">
        <v>92</v>
      </c>
      <c r="Z753" s="27">
        <f t="shared" si="128"/>
        <v>309</v>
      </c>
      <c r="AA753" s="27">
        <f t="shared" si="129"/>
        <v>77.25</v>
      </c>
      <c r="AB753" s="29">
        <v>49</v>
      </c>
      <c r="AC753" s="29">
        <v>69</v>
      </c>
      <c r="AD753" s="29">
        <v>78</v>
      </c>
      <c r="AE753" s="29">
        <v>54</v>
      </c>
      <c r="AF753" s="27">
        <f t="shared" si="130"/>
        <v>250</v>
      </c>
      <c r="AG753" s="39">
        <f t="shared" si="131"/>
        <v>62.5</v>
      </c>
      <c r="AH753" s="32"/>
      <c r="AI753" s="52">
        <f t="shared" si="121"/>
        <v>63.4</v>
      </c>
      <c r="AJ753" s="28">
        <f>ROWS($C$4:C753)</f>
        <v>750</v>
      </c>
      <c r="AK753" s="28" t="str">
        <f>IF($AJ$1=Table5[[#This Row],[Column3]],AJ753,"")</f>
        <v/>
      </c>
      <c r="AL753" s="28" t="str">
        <f>IFERROR(SMALL($AK$2:$AK$903,ROWS($AK$4:AK753)),"")</f>
        <v/>
      </c>
    </row>
    <row r="754" spans="1:38" s="28" customFormat="1" ht="14.25">
      <c r="A754" s="36">
        <v>11105161</v>
      </c>
      <c r="B754" s="30" t="s">
        <v>1509</v>
      </c>
      <c r="C754" s="31">
        <v>9</v>
      </c>
      <c r="D754" s="29">
        <v>80</v>
      </c>
      <c r="E754" s="29">
        <v>47</v>
      </c>
      <c r="F754" s="29">
        <v>39</v>
      </c>
      <c r="G754" s="29">
        <v>55</v>
      </c>
      <c r="H754" s="27">
        <f t="shared" si="122"/>
        <v>221</v>
      </c>
      <c r="I754" s="52">
        <f t="shared" si="123"/>
        <v>55.25</v>
      </c>
      <c r="J754" s="29">
        <v>79</v>
      </c>
      <c r="K754" s="29">
        <v>35</v>
      </c>
      <c r="L754" s="29">
        <v>97</v>
      </c>
      <c r="M754" s="29">
        <v>59</v>
      </c>
      <c r="N754" s="27">
        <f t="shared" si="124"/>
        <v>270</v>
      </c>
      <c r="O754" s="27">
        <f t="shared" si="125"/>
        <v>67.5</v>
      </c>
      <c r="P754" s="29">
        <v>90</v>
      </c>
      <c r="Q754" s="29">
        <v>78</v>
      </c>
      <c r="R754" s="29">
        <v>85</v>
      </c>
      <c r="S754" s="29">
        <v>65</v>
      </c>
      <c r="T754" s="27">
        <f t="shared" si="126"/>
        <v>318</v>
      </c>
      <c r="U754" s="27">
        <f t="shared" si="127"/>
        <v>79.5</v>
      </c>
      <c r="V754" s="29">
        <v>58</v>
      </c>
      <c r="W754" s="29">
        <v>35</v>
      </c>
      <c r="X754" s="29">
        <v>60</v>
      </c>
      <c r="Y754" s="29">
        <v>94</v>
      </c>
      <c r="Z754" s="27">
        <f t="shared" si="128"/>
        <v>247</v>
      </c>
      <c r="AA754" s="27">
        <f t="shared" si="129"/>
        <v>61.75</v>
      </c>
      <c r="AB754" s="29">
        <v>55</v>
      </c>
      <c r="AC754" s="29">
        <v>56</v>
      </c>
      <c r="AD754" s="29">
        <v>66</v>
      </c>
      <c r="AE754" s="29">
        <v>35</v>
      </c>
      <c r="AF754" s="27">
        <f t="shared" si="130"/>
        <v>212</v>
      </c>
      <c r="AG754" s="39">
        <f t="shared" si="131"/>
        <v>53</v>
      </c>
      <c r="AH754" s="32"/>
      <c r="AI754" s="52">
        <f t="shared" si="121"/>
        <v>64.3</v>
      </c>
      <c r="AJ754" s="28">
        <f>ROWS($C$4:C754)</f>
        <v>751</v>
      </c>
      <c r="AK754" s="28" t="str">
        <f>IF($AJ$1=Table5[[#This Row],[Column3]],AJ754,"")</f>
        <v/>
      </c>
      <c r="AL754" s="28" t="str">
        <f>IFERROR(SMALL($AK$2:$AK$903,ROWS($AK$4:AK754)),"")</f>
        <v/>
      </c>
    </row>
    <row r="755" spans="1:38" s="28" customFormat="1" ht="14.25">
      <c r="A755" s="36">
        <v>11107265</v>
      </c>
      <c r="B755" s="30" t="s">
        <v>1511</v>
      </c>
      <c r="C755" s="31">
        <v>9</v>
      </c>
      <c r="D755" s="29">
        <v>68</v>
      </c>
      <c r="E755" s="29">
        <v>97</v>
      </c>
      <c r="F755" s="29">
        <v>42</v>
      </c>
      <c r="G755" s="29">
        <v>88</v>
      </c>
      <c r="H755" s="27">
        <f t="shared" si="122"/>
        <v>295</v>
      </c>
      <c r="I755" s="52">
        <f t="shared" si="123"/>
        <v>73.75</v>
      </c>
      <c r="J755" s="29">
        <v>35</v>
      </c>
      <c r="K755" s="29">
        <v>54</v>
      </c>
      <c r="L755" s="29">
        <v>72</v>
      </c>
      <c r="M755" s="29">
        <v>92</v>
      </c>
      <c r="N755" s="27">
        <f t="shared" si="124"/>
        <v>253</v>
      </c>
      <c r="O755" s="27">
        <f t="shared" si="125"/>
        <v>63.25</v>
      </c>
      <c r="P755" s="29">
        <v>43</v>
      </c>
      <c r="Q755" s="29">
        <v>40</v>
      </c>
      <c r="R755" s="29">
        <v>71</v>
      </c>
      <c r="S755" s="29">
        <v>63</v>
      </c>
      <c r="T755" s="27">
        <f t="shared" si="126"/>
        <v>217</v>
      </c>
      <c r="U755" s="27">
        <f t="shared" si="127"/>
        <v>54.25</v>
      </c>
      <c r="V755" s="29">
        <v>60</v>
      </c>
      <c r="W755" s="29">
        <v>61</v>
      </c>
      <c r="X755" s="29">
        <v>44</v>
      </c>
      <c r="Y755" s="29">
        <v>73</v>
      </c>
      <c r="Z755" s="27">
        <f t="shared" si="128"/>
        <v>238</v>
      </c>
      <c r="AA755" s="27">
        <f t="shared" si="129"/>
        <v>59.5</v>
      </c>
      <c r="AB755" s="29">
        <v>81</v>
      </c>
      <c r="AC755" s="29">
        <v>61</v>
      </c>
      <c r="AD755" s="29">
        <v>55</v>
      </c>
      <c r="AE755" s="29">
        <v>86</v>
      </c>
      <c r="AF755" s="27">
        <f t="shared" si="130"/>
        <v>283</v>
      </c>
      <c r="AG755" s="39">
        <f t="shared" si="131"/>
        <v>70.75</v>
      </c>
      <c r="AH755" s="32"/>
      <c r="AI755" s="52">
        <f t="shared" si="121"/>
        <v>63.3</v>
      </c>
      <c r="AJ755" s="28">
        <f>ROWS($C$4:C755)</f>
        <v>752</v>
      </c>
      <c r="AK755" s="28" t="str">
        <f>IF($AJ$1=Table5[[#This Row],[Column3]],AJ755,"")</f>
        <v/>
      </c>
      <c r="AL755" s="28" t="str">
        <f>IFERROR(SMALL($AK$2:$AK$903,ROWS($AK$4:AK755)),"")</f>
        <v/>
      </c>
    </row>
    <row r="756" spans="1:38" s="28" customFormat="1" ht="14.25">
      <c r="A756" s="36">
        <v>11102953</v>
      </c>
      <c r="B756" s="30" t="s">
        <v>1513</v>
      </c>
      <c r="C756" s="31">
        <v>9</v>
      </c>
      <c r="D756" s="29">
        <v>53</v>
      </c>
      <c r="E756" s="29">
        <v>96</v>
      </c>
      <c r="F756" s="29">
        <v>96</v>
      </c>
      <c r="G756" s="29">
        <v>55</v>
      </c>
      <c r="H756" s="27">
        <f t="shared" si="122"/>
        <v>300</v>
      </c>
      <c r="I756" s="52">
        <f t="shared" si="123"/>
        <v>75</v>
      </c>
      <c r="J756" s="29">
        <v>71</v>
      </c>
      <c r="K756" s="29">
        <v>38</v>
      </c>
      <c r="L756" s="29">
        <v>81</v>
      </c>
      <c r="M756" s="29">
        <v>39</v>
      </c>
      <c r="N756" s="27">
        <f t="shared" si="124"/>
        <v>229</v>
      </c>
      <c r="O756" s="27">
        <f t="shared" si="125"/>
        <v>57.25</v>
      </c>
      <c r="P756" s="29">
        <v>40</v>
      </c>
      <c r="Q756" s="29">
        <v>73</v>
      </c>
      <c r="R756" s="29">
        <v>40</v>
      </c>
      <c r="S756" s="29">
        <v>64</v>
      </c>
      <c r="T756" s="27">
        <f t="shared" si="126"/>
        <v>217</v>
      </c>
      <c r="U756" s="27">
        <f t="shared" si="127"/>
        <v>54.25</v>
      </c>
      <c r="V756" s="29">
        <v>79</v>
      </c>
      <c r="W756" s="29">
        <v>81</v>
      </c>
      <c r="X756" s="29">
        <v>69</v>
      </c>
      <c r="Y756" s="29">
        <v>78</v>
      </c>
      <c r="Z756" s="27">
        <f t="shared" si="128"/>
        <v>307</v>
      </c>
      <c r="AA756" s="27">
        <f t="shared" si="129"/>
        <v>76.75</v>
      </c>
      <c r="AB756" s="29">
        <v>91</v>
      </c>
      <c r="AC756" s="29">
        <v>35</v>
      </c>
      <c r="AD756" s="29">
        <v>46</v>
      </c>
      <c r="AE756" s="29">
        <v>41</v>
      </c>
      <c r="AF756" s="27">
        <f t="shared" si="130"/>
        <v>213</v>
      </c>
      <c r="AG756" s="39">
        <f t="shared" si="131"/>
        <v>53.25</v>
      </c>
      <c r="AH756" s="32"/>
      <c r="AI756" s="52">
        <f t="shared" si="121"/>
        <v>62.7</v>
      </c>
      <c r="AJ756" s="28">
        <f>ROWS($C$4:C756)</f>
        <v>753</v>
      </c>
      <c r="AK756" s="28" t="str">
        <f>IF($AJ$1=Table5[[#This Row],[Column3]],AJ756,"")</f>
        <v/>
      </c>
      <c r="AL756" s="28" t="str">
        <f>IFERROR(SMALL($AK$2:$AK$903,ROWS($AK$4:AK756)),"")</f>
        <v/>
      </c>
    </row>
    <row r="757" spans="1:38" s="28" customFormat="1" ht="14.25">
      <c r="A757" s="36">
        <v>11105050</v>
      </c>
      <c r="B757" s="30" t="s">
        <v>1515</v>
      </c>
      <c r="C757" s="31">
        <v>9</v>
      </c>
      <c r="D757" s="29">
        <v>71</v>
      </c>
      <c r="E757" s="29">
        <v>46</v>
      </c>
      <c r="F757" s="29">
        <v>96</v>
      </c>
      <c r="G757" s="29">
        <v>42</v>
      </c>
      <c r="H757" s="27">
        <f t="shared" si="122"/>
        <v>255</v>
      </c>
      <c r="I757" s="52">
        <f t="shared" si="123"/>
        <v>63.75</v>
      </c>
      <c r="J757" s="29">
        <v>41</v>
      </c>
      <c r="K757" s="29">
        <v>89</v>
      </c>
      <c r="L757" s="29">
        <v>58</v>
      </c>
      <c r="M757" s="29">
        <v>62</v>
      </c>
      <c r="N757" s="27">
        <f t="shared" si="124"/>
        <v>250</v>
      </c>
      <c r="O757" s="27">
        <f t="shared" si="125"/>
        <v>62.5</v>
      </c>
      <c r="P757" s="29">
        <v>45</v>
      </c>
      <c r="Q757" s="29">
        <v>76</v>
      </c>
      <c r="R757" s="29">
        <v>54</v>
      </c>
      <c r="S757" s="29">
        <v>89</v>
      </c>
      <c r="T757" s="27">
        <f t="shared" si="126"/>
        <v>264</v>
      </c>
      <c r="U757" s="27">
        <f t="shared" si="127"/>
        <v>66</v>
      </c>
      <c r="V757" s="29">
        <v>52</v>
      </c>
      <c r="W757" s="29">
        <v>64</v>
      </c>
      <c r="X757" s="29">
        <v>76</v>
      </c>
      <c r="Y757" s="29">
        <v>98</v>
      </c>
      <c r="Z757" s="27">
        <f t="shared" si="128"/>
        <v>290</v>
      </c>
      <c r="AA757" s="27">
        <f t="shared" si="129"/>
        <v>72.5</v>
      </c>
      <c r="AB757" s="29">
        <v>35</v>
      </c>
      <c r="AC757" s="29">
        <v>77</v>
      </c>
      <c r="AD757" s="29">
        <v>39</v>
      </c>
      <c r="AE757" s="29">
        <v>44</v>
      </c>
      <c r="AF757" s="27">
        <f t="shared" si="130"/>
        <v>195</v>
      </c>
      <c r="AG757" s="39">
        <f t="shared" si="131"/>
        <v>48.75</v>
      </c>
      <c r="AH757" s="32"/>
      <c r="AI757" s="52">
        <f t="shared" si="121"/>
        <v>65.55</v>
      </c>
      <c r="AJ757" s="28">
        <f>ROWS($C$4:C757)</f>
        <v>754</v>
      </c>
      <c r="AK757" s="28" t="str">
        <f>IF($AJ$1=Table5[[#This Row],[Column3]],AJ757,"")</f>
        <v/>
      </c>
      <c r="AL757" s="28" t="str">
        <f>IFERROR(SMALL($AK$2:$AK$903,ROWS($AK$4:AK757)),"")</f>
        <v/>
      </c>
    </row>
    <row r="758" spans="1:38" s="28" customFormat="1" ht="14.25">
      <c r="A758" s="36">
        <v>11100282</v>
      </c>
      <c r="B758" s="30" t="s">
        <v>1517</v>
      </c>
      <c r="C758" s="31">
        <v>9</v>
      </c>
      <c r="D758" s="29">
        <v>90</v>
      </c>
      <c r="E758" s="29">
        <v>89</v>
      </c>
      <c r="F758" s="29">
        <v>73</v>
      </c>
      <c r="G758" s="29">
        <v>37</v>
      </c>
      <c r="H758" s="27">
        <f t="shared" si="122"/>
        <v>289</v>
      </c>
      <c r="I758" s="52">
        <f t="shared" si="123"/>
        <v>72.25</v>
      </c>
      <c r="J758" s="29">
        <v>39</v>
      </c>
      <c r="K758" s="29">
        <v>72</v>
      </c>
      <c r="L758" s="29">
        <v>62</v>
      </c>
      <c r="M758" s="29">
        <v>59</v>
      </c>
      <c r="N758" s="27">
        <f t="shared" si="124"/>
        <v>232</v>
      </c>
      <c r="O758" s="27">
        <f t="shared" si="125"/>
        <v>58</v>
      </c>
      <c r="P758" s="29">
        <v>57</v>
      </c>
      <c r="Q758" s="29">
        <v>51</v>
      </c>
      <c r="R758" s="29">
        <v>79</v>
      </c>
      <c r="S758" s="29">
        <v>46</v>
      </c>
      <c r="T758" s="27">
        <f t="shared" si="126"/>
        <v>233</v>
      </c>
      <c r="U758" s="27">
        <f t="shared" si="127"/>
        <v>58.25</v>
      </c>
      <c r="V758" s="29">
        <v>65</v>
      </c>
      <c r="W758" s="29">
        <v>73</v>
      </c>
      <c r="X758" s="29">
        <v>96</v>
      </c>
      <c r="Y758" s="29">
        <v>71</v>
      </c>
      <c r="Z758" s="27">
        <f t="shared" si="128"/>
        <v>305</v>
      </c>
      <c r="AA758" s="27">
        <f t="shared" si="129"/>
        <v>76.25</v>
      </c>
      <c r="AB758" s="29">
        <v>58</v>
      </c>
      <c r="AC758" s="29">
        <v>84</v>
      </c>
      <c r="AD758" s="29">
        <v>61</v>
      </c>
      <c r="AE758" s="29">
        <v>49</v>
      </c>
      <c r="AF758" s="27">
        <f t="shared" si="130"/>
        <v>252</v>
      </c>
      <c r="AG758" s="39">
        <f t="shared" si="131"/>
        <v>63</v>
      </c>
      <c r="AH758" s="32"/>
      <c r="AI758" s="52">
        <f t="shared" si="121"/>
        <v>64.55</v>
      </c>
      <c r="AJ758" s="28">
        <f>ROWS($C$4:C758)</f>
        <v>755</v>
      </c>
      <c r="AK758" s="28" t="str">
        <f>IF($AJ$1=Table5[[#This Row],[Column3]],AJ758,"")</f>
        <v/>
      </c>
      <c r="AL758" s="28" t="str">
        <f>IFERROR(SMALL($AK$2:$AK$903,ROWS($AK$4:AK758)),"")</f>
        <v/>
      </c>
    </row>
    <row r="759" spans="1:38" s="28" customFormat="1" ht="14.25">
      <c r="A759" s="36">
        <v>11101762</v>
      </c>
      <c r="B759" s="30" t="s">
        <v>1519</v>
      </c>
      <c r="C759" s="31">
        <v>9</v>
      </c>
      <c r="D759" s="29">
        <v>93</v>
      </c>
      <c r="E759" s="29">
        <v>40</v>
      </c>
      <c r="F759" s="29">
        <v>74</v>
      </c>
      <c r="G759" s="29">
        <v>35</v>
      </c>
      <c r="H759" s="27">
        <f t="shared" si="122"/>
        <v>242</v>
      </c>
      <c r="I759" s="52">
        <f t="shared" si="123"/>
        <v>60.5</v>
      </c>
      <c r="J759" s="29">
        <v>52</v>
      </c>
      <c r="K759" s="29">
        <v>84</v>
      </c>
      <c r="L759" s="29">
        <v>82</v>
      </c>
      <c r="M759" s="29">
        <v>41</v>
      </c>
      <c r="N759" s="27">
        <f t="shared" si="124"/>
        <v>259</v>
      </c>
      <c r="O759" s="27">
        <f t="shared" si="125"/>
        <v>64.75</v>
      </c>
      <c r="P759" s="29">
        <v>89</v>
      </c>
      <c r="Q759" s="29">
        <v>99</v>
      </c>
      <c r="R759" s="29">
        <v>38</v>
      </c>
      <c r="S759" s="29">
        <v>80</v>
      </c>
      <c r="T759" s="27">
        <f t="shared" si="126"/>
        <v>306</v>
      </c>
      <c r="U759" s="27">
        <f t="shared" si="127"/>
        <v>76.5</v>
      </c>
      <c r="V759" s="29">
        <v>90</v>
      </c>
      <c r="W759" s="29">
        <v>95</v>
      </c>
      <c r="X759" s="29">
        <v>57</v>
      </c>
      <c r="Y759" s="29">
        <v>38</v>
      </c>
      <c r="Z759" s="27">
        <f t="shared" si="128"/>
        <v>280</v>
      </c>
      <c r="AA759" s="27">
        <f t="shared" si="129"/>
        <v>70</v>
      </c>
      <c r="AB759" s="29">
        <v>56</v>
      </c>
      <c r="AC759" s="29">
        <v>42</v>
      </c>
      <c r="AD759" s="29">
        <v>49</v>
      </c>
      <c r="AE759" s="29">
        <v>57</v>
      </c>
      <c r="AF759" s="27">
        <f t="shared" si="130"/>
        <v>204</v>
      </c>
      <c r="AG759" s="39">
        <f t="shared" si="131"/>
        <v>51</v>
      </c>
      <c r="AH759" s="32"/>
      <c r="AI759" s="52">
        <f t="shared" si="121"/>
        <v>71.650000000000006</v>
      </c>
      <c r="AJ759" s="28">
        <f>ROWS($C$4:C759)</f>
        <v>756</v>
      </c>
      <c r="AK759" s="28" t="str">
        <f>IF($AJ$1=Table5[[#This Row],[Column3]],AJ759,"")</f>
        <v/>
      </c>
      <c r="AL759" s="28" t="str">
        <f>IFERROR(SMALL($AK$2:$AK$903,ROWS($AK$4:AK759)),"")</f>
        <v/>
      </c>
    </row>
    <row r="760" spans="1:38" s="28" customFormat="1" ht="14.25">
      <c r="A760" s="36">
        <v>11100643</v>
      </c>
      <c r="B760" s="30" t="s">
        <v>1521</v>
      </c>
      <c r="C760" s="31">
        <v>9</v>
      </c>
      <c r="D760" s="29">
        <v>55</v>
      </c>
      <c r="E760" s="29">
        <v>85</v>
      </c>
      <c r="F760" s="29">
        <v>91</v>
      </c>
      <c r="G760" s="29">
        <v>61</v>
      </c>
      <c r="H760" s="27">
        <f t="shared" si="122"/>
        <v>292</v>
      </c>
      <c r="I760" s="52">
        <f t="shared" si="123"/>
        <v>73</v>
      </c>
      <c r="J760" s="29">
        <v>93</v>
      </c>
      <c r="K760" s="29">
        <v>96</v>
      </c>
      <c r="L760" s="29">
        <v>86</v>
      </c>
      <c r="M760" s="29">
        <v>77</v>
      </c>
      <c r="N760" s="27">
        <f t="shared" si="124"/>
        <v>352</v>
      </c>
      <c r="O760" s="27">
        <f t="shared" si="125"/>
        <v>88</v>
      </c>
      <c r="P760" s="29">
        <v>76</v>
      </c>
      <c r="Q760" s="29">
        <v>94</v>
      </c>
      <c r="R760" s="29">
        <v>69</v>
      </c>
      <c r="S760" s="29">
        <v>38</v>
      </c>
      <c r="T760" s="27">
        <f t="shared" si="126"/>
        <v>277</v>
      </c>
      <c r="U760" s="27">
        <f t="shared" si="127"/>
        <v>69.25</v>
      </c>
      <c r="V760" s="29">
        <v>40</v>
      </c>
      <c r="W760" s="29">
        <v>64</v>
      </c>
      <c r="X760" s="29">
        <v>83</v>
      </c>
      <c r="Y760" s="29">
        <v>89</v>
      </c>
      <c r="Z760" s="27">
        <f t="shared" si="128"/>
        <v>276</v>
      </c>
      <c r="AA760" s="27">
        <f t="shared" si="129"/>
        <v>69</v>
      </c>
      <c r="AB760" s="29">
        <v>35</v>
      </c>
      <c r="AC760" s="29">
        <v>72</v>
      </c>
      <c r="AD760" s="29">
        <v>68</v>
      </c>
      <c r="AE760" s="29">
        <v>61</v>
      </c>
      <c r="AF760" s="27">
        <f t="shared" si="130"/>
        <v>236</v>
      </c>
      <c r="AG760" s="39">
        <f t="shared" si="131"/>
        <v>59</v>
      </c>
      <c r="AH760" s="32"/>
      <c r="AI760" s="52">
        <f t="shared" si="121"/>
        <v>68.7</v>
      </c>
      <c r="AJ760" s="28">
        <f>ROWS($C$4:C760)</f>
        <v>757</v>
      </c>
      <c r="AK760" s="28" t="str">
        <f>IF($AJ$1=Table5[[#This Row],[Column3]],AJ760,"")</f>
        <v/>
      </c>
      <c r="AL760" s="28" t="str">
        <f>IFERROR(SMALL($AK$2:$AK$903,ROWS($AK$4:AK760)),"")</f>
        <v/>
      </c>
    </row>
    <row r="761" spans="1:38" s="28" customFormat="1" ht="14.25">
      <c r="A761" s="36">
        <v>11109114</v>
      </c>
      <c r="B761" s="30" t="s">
        <v>1523</v>
      </c>
      <c r="C761" s="31">
        <v>9</v>
      </c>
      <c r="D761" s="29">
        <v>86</v>
      </c>
      <c r="E761" s="29">
        <v>81</v>
      </c>
      <c r="F761" s="29">
        <v>43</v>
      </c>
      <c r="G761" s="29">
        <v>35</v>
      </c>
      <c r="H761" s="27">
        <f t="shared" si="122"/>
        <v>245</v>
      </c>
      <c r="I761" s="52">
        <f t="shared" si="123"/>
        <v>61.25</v>
      </c>
      <c r="J761" s="29">
        <v>42</v>
      </c>
      <c r="K761" s="29">
        <v>91</v>
      </c>
      <c r="L761" s="29">
        <v>89</v>
      </c>
      <c r="M761" s="29">
        <v>87</v>
      </c>
      <c r="N761" s="27">
        <f t="shared" si="124"/>
        <v>309</v>
      </c>
      <c r="O761" s="27">
        <f t="shared" si="125"/>
        <v>77.25</v>
      </c>
      <c r="P761" s="29">
        <v>82</v>
      </c>
      <c r="Q761" s="29">
        <v>52</v>
      </c>
      <c r="R761" s="29">
        <v>95</v>
      </c>
      <c r="S761" s="29">
        <v>98</v>
      </c>
      <c r="T761" s="27">
        <f t="shared" si="126"/>
        <v>327</v>
      </c>
      <c r="U761" s="27">
        <f t="shared" si="127"/>
        <v>81.75</v>
      </c>
      <c r="V761" s="29">
        <v>77</v>
      </c>
      <c r="W761" s="29">
        <v>86</v>
      </c>
      <c r="X761" s="29">
        <v>55</v>
      </c>
      <c r="Y761" s="29">
        <v>36</v>
      </c>
      <c r="Z761" s="27">
        <f t="shared" si="128"/>
        <v>254</v>
      </c>
      <c r="AA761" s="27">
        <f t="shared" si="129"/>
        <v>63.5</v>
      </c>
      <c r="AB761" s="29">
        <v>36</v>
      </c>
      <c r="AC761" s="29">
        <v>90</v>
      </c>
      <c r="AD761" s="29">
        <v>62</v>
      </c>
      <c r="AE761" s="29">
        <v>51</v>
      </c>
      <c r="AF761" s="27">
        <f t="shared" si="130"/>
        <v>239</v>
      </c>
      <c r="AG761" s="39">
        <f t="shared" si="131"/>
        <v>59.75</v>
      </c>
      <c r="AH761" s="32"/>
      <c r="AI761" s="52">
        <f t="shared" si="121"/>
        <v>62.75</v>
      </c>
      <c r="AJ761" s="28">
        <f>ROWS($C$4:C761)</f>
        <v>758</v>
      </c>
      <c r="AK761" s="28" t="str">
        <f>IF($AJ$1=Table5[[#This Row],[Column3]],AJ761,"")</f>
        <v/>
      </c>
      <c r="AL761" s="28" t="str">
        <f>IFERROR(SMALL($AK$2:$AK$903,ROWS($AK$4:AK761)),"")</f>
        <v/>
      </c>
    </row>
    <row r="762" spans="1:38" s="28" customFormat="1" ht="14.25">
      <c r="A762" s="36">
        <v>11106150</v>
      </c>
      <c r="B762" s="30" t="s">
        <v>1525</v>
      </c>
      <c r="C762" s="31">
        <v>9</v>
      </c>
      <c r="D762" s="29">
        <v>57</v>
      </c>
      <c r="E762" s="29">
        <v>92</v>
      </c>
      <c r="F762" s="29">
        <v>82</v>
      </c>
      <c r="G762" s="29">
        <v>49</v>
      </c>
      <c r="H762" s="27">
        <f t="shared" si="122"/>
        <v>280</v>
      </c>
      <c r="I762" s="52">
        <f t="shared" si="123"/>
        <v>70</v>
      </c>
      <c r="J762" s="29">
        <v>38</v>
      </c>
      <c r="K762" s="29">
        <v>80</v>
      </c>
      <c r="L762" s="29">
        <v>89</v>
      </c>
      <c r="M762" s="29">
        <v>73</v>
      </c>
      <c r="N762" s="27">
        <f t="shared" si="124"/>
        <v>280</v>
      </c>
      <c r="O762" s="27">
        <f t="shared" si="125"/>
        <v>70</v>
      </c>
      <c r="P762" s="29">
        <v>90</v>
      </c>
      <c r="Q762" s="29">
        <v>64</v>
      </c>
      <c r="R762" s="29">
        <v>47</v>
      </c>
      <c r="S762" s="29">
        <v>83</v>
      </c>
      <c r="T762" s="27">
        <f t="shared" si="126"/>
        <v>284</v>
      </c>
      <c r="U762" s="27">
        <f t="shared" si="127"/>
        <v>71</v>
      </c>
      <c r="V762" s="29">
        <v>46</v>
      </c>
      <c r="W762" s="29">
        <v>42</v>
      </c>
      <c r="X762" s="29">
        <v>42</v>
      </c>
      <c r="Y762" s="29">
        <v>76</v>
      </c>
      <c r="Z762" s="27">
        <f t="shared" si="128"/>
        <v>206</v>
      </c>
      <c r="AA762" s="27">
        <f t="shared" si="129"/>
        <v>51.5</v>
      </c>
      <c r="AB762" s="29">
        <v>49</v>
      </c>
      <c r="AC762" s="29">
        <v>57</v>
      </c>
      <c r="AD762" s="29">
        <v>61</v>
      </c>
      <c r="AE762" s="29">
        <v>38</v>
      </c>
      <c r="AF762" s="27">
        <f t="shared" si="130"/>
        <v>205</v>
      </c>
      <c r="AG762" s="39">
        <f t="shared" si="131"/>
        <v>51.25</v>
      </c>
      <c r="AH762" s="32"/>
      <c r="AI762" s="52">
        <f t="shared" si="121"/>
        <v>68.25</v>
      </c>
      <c r="AJ762" s="28">
        <f>ROWS($C$4:C762)</f>
        <v>759</v>
      </c>
      <c r="AK762" s="28" t="str">
        <f>IF($AJ$1=Table5[[#This Row],[Column3]],AJ762,"")</f>
        <v/>
      </c>
      <c r="AL762" s="28" t="str">
        <f>IFERROR(SMALL($AK$2:$AK$903,ROWS($AK$4:AK762)),"")</f>
        <v/>
      </c>
    </row>
    <row r="763" spans="1:38" s="28" customFormat="1" ht="14.25">
      <c r="A763" s="36">
        <v>11108686</v>
      </c>
      <c r="B763" s="30" t="s">
        <v>1527</v>
      </c>
      <c r="C763" s="31">
        <v>9</v>
      </c>
      <c r="D763" s="29">
        <v>40</v>
      </c>
      <c r="E763" s="29">
        <v>95</v>
      </c>
      <c r="F763" s="29">
        <v>63</v>
      </c>
      <c r="G763" s="29">
        <v>78</v>
      </c>
      <c r="H763" s="27">
        <f t="shared" si="122"/>
        <v>276</v>
      </c>
      <c r="I763" s="52">
        <f t="shared" si="123"/>
        <v>69</v>
      </c>
      <c r="J763" s="29">
        <v>80</v>
      </c>
      <c r="K763" s="29">
        <v>58</v>
      </c>
      <c r="L763" s="29">
        <v>59</v>
      </c>
      <c r="M763" s="29">
        <v>87</v>
      </c>
      <c r="N763" s="27">
        <f t="shared" si="124"/>
        <v>284</v>
      </c>
      <c r="O763" s="27">
        <f t="shared" si="125"/>
        <v>71</v>
      </c>
      <c r="P763" s="29">
        <v>90</v>
      </c>
      <c r="Q763" s="29">
        <v>56</v>
      </c>
      <c r="R763" s="29">
        <v>44</v>
      </c>
      <c r="S763" s="29">
        <v>74</v>
      </c>
      <c r="T763" s="27">
        <f t="shared" si="126"/>
        <v>264</v>
      </c>
      <c r="U763" s="27">
        <f t="shared" si="127"/>
        <v>66</v>
      </c>
      <c r="V763" s="29">
        <v>73</v>
      </c>
      <c r="W763" s="29">
        <v>78</v>
      </c>
      <c r="X763" s="29">
        <v>50</v>
      </c>
      <c r="Y763" s="29">
        <v>36</v>
      </c>
      <c r="Z763" s="27">
        <f t="shared" si="128"/>
        <v>237</v>
      </c>
      <c r="AA763" s="27">
        <f t="shared" si="129"/>
        <v>59.25</v>
      </c>
      <c r="AB763" s="29">
        <v>83</v>
      </c>
      <c r="AC763" s="29">
        <v>79</v>
      </c>
      <c r="AD763" s="29">
        <v>82</v>
      </c>
      <c r="AE763" s="29">
        <v>60</v>
      </c>
      <c r="AF763" s="27">
        <f t="shared" si="130"/>
        <v>304</v>
      </c>
      <c r="AG763" s="39">
        <f t="shared" si="131"/>
        <v>76</v>
      </c>
      <c r="AH763" s="32"/>
      <c r="AI763" s="52">
        <f t="shared" si="121"/>
        <v>69.95</v>
      </c>
      <c r="AJ763" s="28">
        <f>ROWS($C$4:C763)</f>
        <v>760</v>
      </c>
      <c r="AK763" s="28" t="str">
        <f>IF($AJ$1=Table5[[#This Row],[Column3]],AJ763,"")</f>
        <v/>
      </c>
      <c r="AL763" s="28" t="str">
        <f>IFERROR(SMALL($AK$2:$AK$903,ROWS($AK$4:AK763)),"")</f>
        <v/>
      </c>
    </row>
    <row r="764" spans="1:38" s="28" customFormat="1" ht="14.25">
      <c r="A764" s="36">
        <v>11108691</v>
      </c>
      <c r="B764" s="30" t="s">
        <v>1529</v>
      </c>
      <c r="C764" s="31">
        <v>9</v>
      </c>
      <c r="D764" s="29">
        <v>79</v>
      </c>
      <c r="E764" s="29">
        <v>42</v>
      </c>
      <c r="F764" s="29">
        <v>73</v>
      </c>
      <c r="G764" s="29">
        <v>40</v>
      </c>
      <c r="H764" s="27">
        <f t="shared" si="122"/>
        <v>234</v>
      </c>
      <c r="I764" s="52">
        <f t="shared" si="123"/>
        <v>58.5</v>
      </c>
      <c r="J764" s="29">
        <v>88</v>
      </c>
      <c r="K764" s="29">
        <v>88</v>
      </c>
      <c r="L764" s="29">
        <v>52</v>
      </c>
      <c r="M764" s="29">
        <v>59</v>
      </c>
      <c r="N764" s="27">
        <f t="shared" si="124"/>
        <v>287</v>
      </c>
      <c r="O764" s="27">
        <f t="shared" si="125"/>
        <v>71.75</v>
      </c>
      <c r="P764" s="29">
        <v>98</v>
      </c>
      <c r="Q764" s="29">
        <v>87</v>
      </c>
      <c r="R764" s="29">
        <v>64</v>
      </c>
      <c r="S764" s="29">
        <v>67</v>
      </c>
      <c r="T764" s="27">
        <f t="shared" si="126"/>
        <v>316</v>
      </c>
      <c r="U764" s="27">
        <f t="shared" si="127"/>
        <v>79</v>
      </c>
      <c r="V764" s="29">
        <v>64</v>
      </c>
      <c r="W764" s="29">
        <v>93</v>
      </c>
      <c r="X764" s="29">
        <v>77</v>
      </c>
      <c r="Y764" s="29">
        <v>56</v>
      </c>
      <c r="Z764" s="27">
        <f t="shared" si="128"/>
        <v>290</v>
      </c>
      <c r="AA764" s="27">
        <f t="shared" si="129"/>
        <v>72.5</v>
      </c>
      <c r="AB764" s="29">
        <v>98</v>
      </c>
      <c r="AC764" s="29">
        <v>46</v>
      </c>
      <c r="AD764" s="29">
        <v>55</v>
      </c>
      <c r="AE764" s="29">
        <v>73</v>
      </c>
      <c r="AF764" s="27">
        <f t="shared" si="130"/>
        <v>272</v>
      </c>
      <c r="AG764" s="39">
        <f t="shared" si="131"/>
        <v>68</v>
      </c>
      <c r="AH764" s="32"/>
      <c r="AI764" s="52">
        <f t="shared" si="121"/>
        <v>62.6</v>
      </c>
      <c r="AJ764" s="28">
        <f>ROWS($C$4:C764)</f>
        <v>761</v>
      </c>
      <c r="AK764" s="28" t="str">
        <f>IF($AJ$1=Table5[[#This Row],[Column3]],AJ764,"")</f>
        <v/>
      </c>
      <c r="AL764" s="28" t="str">
        <f>IFERROR(SMALL($AK$2:$AK$903,ROWS($AK$4:AK764)),"")</f>
        <v/>
      </c>
    </row>
    <row r="765" spans="1:38" s="28" customFormat="1" ht="14.25">
      <c r="A765" s="36">
        <v>11104619</v>
      </c>
      <c r="B765" s="30" t="s">
        <v>1531</v>
      </c>
      <c r="C765" s="31">
        <v>9</v>
      </c>
      <c r="D765" s="29">
        <v>36</v>
      </c>
      <c r="E765" s="29">
        <v>77</v>
      </c>
      <c r="F765" s="29">
        <v>78</v>
      </c>
      <c r="G765" s="29">
        <v>43</v>
      </c>
      <c r="H765" s="27">
        <f t="shared" si="122"/>
        <v>234</v>
      </c>
      <c r="I765" s="52">
        <f t="shared" si="123"/>
        <v>58.5</v>
      </c>
      <c r="J765" s="29">
        <v>92</v>
      </c>
      <c r="K765" s="29">
        <v>78</v>
      </c>
      <c r="L765" s="29">
        <v>58</v>
      </c>
      <c r="M765" s="29">
        <v>67</v>
      </c>
      <c r="N765" s="27">
        <f t="shared" si="124"/>
        <v>295</v>
      </c>
      <c r="O765" s="27">
        <f t="shared" si="125"/>
        <v>73.75</v>
      </c>
      <c r="P765" s="29">
        <v>64</v>
      </c>
      <c r="Q765" s="29">
        <v>72</v>
      </c>
      <c r="R765" s="29">
        <v>86</v>
      </c>
      <c r="S765" s="29">
        <v>51</v>
      </c>
      <c r="T765" s="27">
        <f t="shared" si="126"/>
        <v>273</v>
      </c>
      <c r="U765" s="27">
        <f t="shared" si="127"/>
        <v>68.25</v>
      </c>
      <c r="V765" s="29">
        <v>86</v>
      </c>
      <c r="W765" s="29">
        <v>38</v>
      </c>
      <c r="X765" s="29">
        <v>41</v>
      </c>
      <c r="Y765" s="29">
        <v>58</v>
      </c>
      <c r="Z765" s="27">
        <f t="shared" si="128"/>
        <v>223</v>
      </c>
      <c r="AA765" s="27">
        <f t="shared" si="129"/>
        <v>55.75</v>
      </c>
      <c r="AB765" s="29">
        <v>51</v>
      </c>
      <c r="AC765" s="29">
        <v>65</v>
      </c>
      <c r="AD765" s="29">
        <v>50</v>
      </c>
      <c r="AE765" s="29">
        <v>61</v>
      </c>
      <c r="AF765" s="27">
        <f t="shared" si="130"/>
        <v>227</v>
      </c>
      <c r="AG765" s="39">
        <f t="shared" si="131"/>
        <v>56.75</v>
      </c>
      <c r="AH765" s="32"/>
      <c r="AI765" s="52">
        <f t="shared" si="121"/>
        <v>68.349999999999994</v>
      </c>
      <c r="AJ765" s="28">
        <f>ROWS($C$4:C765)</f>
        <v>762</v>
      </c>
      <c r="AK765" s="28" t="str">
        <f>IF($AJ$1=Table5[[#This Row],[Column3]],AJ765,"")</f>
        <v/>
      </c>
      <c r="AL765" s="28" t="str">
        <f>IFERROR(SMALL($AK$2:$AK$903,ROWS($AK$4:AK765)),"")</f>
        <v/>
      </c>
    </row>
    <row r="766" spans="1:38" s="28" customFormat="1" ht="14.25">
      <c r="A766" s="36">
        <v>11100959</v>
      </c>
      <c r="B766" s="30" t="s">
        <v>1533</v>
      </c>
      <c r="C766" s="31">
        <v>9</v>
      </c>
      <c r="D766" s="29">
        <v>65</v>
      </c>
      <c r="E766" s="29">
        <v>56</v>
      </c>
      <c r="F766" s="29">
        <v>41</v>
      </c>
      <c r="G766" s="29">
        <v>87</v>
      </c>
      <c r="H766" s="27">
        <f t="shared" si="122"/>
        <v>249</v>
      </c>
      <c r="I766" s="52">
        <f t="shared" si="123"/>
        <v>62.25</v>
      </c>
      <c r="J766" s="29">
        <v>37</v>
      </c>
      <c r="K766" s="29">
        <v>58</v>
      </c>
      <c r="L766" s="29">
        <v>97</v>
      </c>
      <c r="M766" s="29">
        <v>76</v>
      </c>
      <c r="N766" s="27">
        <f t="shared" si="124"/>
        <v>268</v>
      </c>
      <c r="O766" s="27">
        <f t="shared" si="125"/>
        <v>67</v>
      </c>
      <c r="P766" s="29">
        <v>43</v>
      </c>
      <c r="Q766" s="29">
        <v>81</v>
      </c>
      <c r="R766" s="29">
        <v>60</v>
      </c>
      <c r="S766" s="29">
        <v>65</v>
      </c>
      <c r="T766" s="27">
        <f t="shared" si="126"/>
        <v>249</v>
      </c>
      <c r="U766" s="27">
        <f t="shared" si="127"/>
        <v>62.25</v>
      </c>
      <c r="V766" s="29">
        <v>51</v>
      </c>
      <c r="W766" s="29">
        <v>86</v>
      </c>
      <c r="X766" s="29">
        <v>65</v>
      </c>
      <c r="Y766" s="29">
        <v>69</v>
      </c>
      <c r="Z766" s="27">
        <f t="shared" si="128"/>
        <v>271</v>
      </c>
      <c r="AA766" s="27">
        <f t="shared" si="129"/>
        <v>67.75</v>
      </c>
      <c r="AB766" s="29">
        <v>88</v>
      </c>
      <c r="AC766" s="29">
        <v>98</v>
      </c>
      <c r="AD766" s="29">
        <v>51</v>
      </c>
      <c r="AE766" s="29">
        <v>93</v>
      </c>
      <c r="AF766" s="27">
        <f t="shared" si="130"/>
        <v>330</v>
      </c>
      <c r="AG766" s="39">
        <f t="shared" si="131"/>
        <v>82.5</v>
      </c>
      <c r="AH766" s="32"/>
      <c r="AI766" s="52">
        <f t="shared" si="121"/>
        <v>68.25</v>
      </c>
      <c r="AJ766" s="28">
        <f>ROWS($C$4:C766)</f>
        <v>763</v>
      </c>
      <c r="AK766" s="28" t="str">
        <f>IF($AJ$1=Table5[[#This Row],[Column3]],AJ766,"")</f>
        <v/>
      </c>
      <c r="AL766" s="28" t="str">
        <f>IFERROR(SMALL($AK$2:$AK$903,ROWS($AK$4:AK766)),"")</f>
        <v/>
      </c>
    </row>
    <row r="767" spans="1:38" s="28" customFormat="1" ht="14.25">
      <c r="A767" s="36">
        <v>11103798</v>
      </c>
      <c r="B767" s="30" t="s">
        <v>1535</v>
      </c>
      <c r="C767" s="31">
        <v>9</v>
      </c>
      <c r="D767" s="29">
        <v>51</v>
      </c>
      <c r="E767" s="29">
        <v>68</v>
      </c>
      <c r="F767" s="29">
        <v>84</v>
      </c>
      <c r="G767" s="29">
        <v>76</v>
      </c>
      <c r="H767" s="27">
        <f t="shared" si="122"/>
        <v>279</v>
      </c>
      <c r="I767" s="52">
        <f t="shared" si="123"/>
        <v>69.75</v>
      </c>
      <c r="J767" s="29">
        <v>42</v>
      </c>
      <c r="K767" s="29">
        <v>69</v>
      </c>
      <c r="L767" s="29">
        <v>86</v>
      </c>
      <c r="M767" s="29">
        <v>74</v>
      </c>
      <c r="N767" s="27">
        <f t="shared" si="124"/>
        <v>271</v>
      </c>
      <c r="O767" s="27">
        <f t="shared" si="125"/>
        <v>67.75</v>
      </c>
      <c r="P767" s="29">
        <v>53</v>
      </c>
      <c r="Q767" s="29">
        <v>90</v>
      </c>
      <c r="R767" s="29">
        <v>82</v>
      </c>
      <c r="S767" s="29">
        <v>51</v>
      </c>
      <c r="T767" s="27">
        <f t="shared" si="126"/>
        <v>276</v>
      </c>
      <c r="U767" s="27">
        <f t="shared" si="127"/>
        <v>69</v>
      </c>
      <c r="V767" s="29">
        <v>70</v>
      </c>
      <c r="W767" s="29">
        <v>49</v>
      </c>
      <c r="X767" s="29">
        <v>60</v>
      </c>
      <c r="Y767" s="29">
        <v>95</v>
      </c>
      <c r="Z767" s="27">
        <f t="shared" si="128"/>
        <v>274</v>
      </c>
      <c r="AA767" s="27">
        <f t="shared" si="129"/>
        <v>68.5</v>
      </c>
      <c r="AB767" s="29">
        <v>77</v>
      </c>
      <c r="AC767" s="29">
        <v>46</v>
      </c>
      <c r="AD767" s="29">
        <v>82</v>
      </c>
      <c r="AE767" s="29">
        <v>60</v>
      </c>
      <c r="AF767" s="27">
        <f t="shared" si="130"/>
        <v>265</v>
      </c>
      <c r="AG767" s="39">
        <f t="shared" si="131"/>
        <v>66.25</v>
      </c>
      <c r="AH767" s="32"/>
      <c r="AI767" s="52">
        <f t="shared" si="121"/>
        <v>73.95</v>
      </c>
      <c r="AJ767" s="28">
        <f>ROWS($C$4:C767)</f>
        <v>764</v>
      </c>
      <c r="AK767" s="28" t="str">
        <f>IF($AJ$1=Table5[[#This Row],[Column3]],AJ767,"")</f>
        <v/>
      </c>
      <c r="AL767" s="28" t="str">
        <f>IFERROR(SMALL($AK$2:$AK$903,ROWS($AK$4:AK767)),"")</f>
        <v/>
      </c>
    </row>
    <row r="768" spans="1:38" s="28" customFormat="1" ht="14.25">
      <c r="A768" s="36">
        <v>11109048</v>
      </c>
      <c r="B768" s="30" t="s">
        <v>1537</v>
      </c>
      <c r="C768" s="31">
        <v>9</v>
      </c>
      <c r="D768" s="29">
        <v>82</v>
      </c>
      <c r="E768" s="29">
        <v>82</v>
      </c>
      <c r="F768" s="29">
        <v>91</v>
      </c>
      <c r="G768" s="29">
        <v>87</v>
      </c>
      <c r="H768" s="27">
        <f t="shared" si="122"/>
        <v>342</v>
      </c>
      <c r="I768" s="52">
        <f t="shared" si="123"/>
        <v>85.5</v>
      </c>
      <c r="J768" s="29">
        <v>40</v>
      </c>
      <c r="K768" s="29">
        <v>53</v>
      </c>
      <c r="L768" s="29">
        <v>59</v>
      </c>
      <c r="M768" s="29">
        <v>77</v>
      </c>
      <c r="N768" s="27">
        <f t="shared" si="124"/>
        <v>229</v>
      </c>
      <c r="O768" s="27">
        <f t="shared" si="125"/>
        <v>57.25</v>
      </c>
      <c r="P768" s="29">
        <v>79</v>
      </c>
      <c r="Q768" s="29">
        <v>40</v>
      </c>
      <c r="R768" s="29">
        <v>77</v>
      </c>
      <c r="S768" s="29">
        <v>99</v>
      </c>
      <c r="T768" s="27">
        <f t="shared" si="126"/>
        <v>295</v>
      </c>
      <c r="U768" s="27">
        <f t="shared" si="127"/>
        <v>73.75</v>
      </c>
      <c r="V768" s="29">
        <v>96</v>
      </c>
      <c r="W768" s="29">
        <v>64</v>
      </c>
      <c r="X768" s="29">
        <v>68</v>
      </c>
      <c r="Y768" s="29">
        <v>92</v>
      </c>
      <c r="Z768" s="27">
        <f t="shared" si="128"/>
        <v>320</v>
      </c>
      <c r="AA768" s="27">
        <f t="shared" si="129"/>
        <v>80</v>
      </c>
      <c r="AB768" s="29">
        <v>81</v>
      </c>
      <c r="AC768" s="29">
        <v>82</v>
      </c>
      <c r="AD768" s="29">
        <v>72</v>
      </c>
      <c r="AE768" s="29">
        <v>58</v>
      </c>
      <c r="AF768" s="27">
        <f t="shared" si="130"/>
        <v>293</v>
      </c>
      <c r="AG768" s="39">
        <f t="shared" si="131"/>
        <v>73.25</v>
      </c>
      <c r="AH768" s="32"/>
      <c r="AI768" s="52">
        <f t="shared" si="121"/>
        <v>60.6</v>
      </c>
      <c r="AJ768" s="28">
        <f>ROWS($C$4:C768)</f>
        <v>765</v>
      </c>
      <c r="AK768" s="28" t="str">
        <f>IF($AJ$1=Table5[[#This Row],[Column3]],AJ768,"")</f>
        <v/>
      </c>
      <c r="AL768" s="28" t="str">
        <f>IFERROR(SMALL($AK$2:$AK$903,ROWS($AK$4:AK768)),"")</f>
        <v/>
      </c>
    </row>
    <row r="769" spans="1:38" s="28" customFormat="1" ht="14.25">
      <c r="A769" s="36">
        <v>11106113</v>
      </c>
      <c r="B769" s="30" t="s">
        <v>1539</v>
      </c>
      <c r="C769" s="31">
        <v>9</v>
      </c>
      <c r="D769" s="29">
        <v>36</v>
      </c>
      <c r="E769" s="29">
        <v>85</v>
      </c>
      <c r="F769" s="29">
        <v>35</v>
      </c>
      <c r="G769" s="29">
        <v>36</v>
      </c>
      <c r="H769" s="27">
        <f t="shared" si="122"/>
        <v>192</v>
      </c>
      <c r="I769" s="52">
        <f t="shared" si="123"/>
        <v>48</v>
      </c>
      <c r="J769" s="29">
        <v>68</v>
      </c>
      <c r="K769" s="29">
        <v>43</v>
      </c>
      <c r="L769" s="29">
        <v>51</v>
      </c>
      <c r="M769" s="29">
        <v>97</v>
      </c>
      <c r="N769" s="27">
        <f t="shared" si="124"/>
        <v>259</v>
      </c>
      <c r="O769" s="27">
        <f t="shared" si="125"/>
        <v>64.75</v>
      </c>
      <c r="P769" s="29">
        <v>70</v>
      </c>
      <c r="Q769" s="29">
        <v>38</v>
      </c>
      <c r="R769" s="29">
        <v>41</v>
      </c>
      <c r="S769" s="29">
        <v>75</v>
      </c>
      <c r="T769" s="27">
        <f t="shared" si="126"/>
        <v>224</v>
      </c>
      <c r="U769" s="27">
        <f t="shared" si="127"/>
        <v>56</v>
      </c>
      <c r="V769" s="29">
        <v>35</v>
      </c>
      <c r="W769" s="29">
        <v>67</v>
      </c>
      <c r="X769" s="29">
        <v>71</v>
      </c>
      <c r="Y769" s="29">
        <v>96</v>
      </c>
      <c r="Z769" s="27">
        <f t="shared" si="128"/>
        <v>269</v>
      </c>
      <c r="AA769" s="27">
        <f t="shared" si="129"/>
        <v>67.25</v>
      </c>
      <c r="AB769" s="29">
        <v>53</v>
      </c>
      <c r="AC769" s="29">
        <v>69</v>
      </c>
      <c r="AD769" s="29">
        <v>59</v>
      </c>
      <c r="AE769" s="29">
        <v>87</v>
      </c>
      <c r="AF769" s="27">
        <f t="shared" si="130"/>
        <v>268</v>
      </c>
      <c r="AG769" s="39">
        <f t="shared" si="131"/>
        <v>67</v>
      </c>
      <c r="AH769" s="32"/>
      <c r="AI769" s="52">
        <f t="shared" si="121"/>
        <v>74</v>
      </c>
      <c r="AJ769" s="28">
        <f>ROWS($C$4:C769)</f>
        <v>766</v>
      </c>
      <c r="AK769" s="28" t="str">
        <f>IF($AJ$1=Table5[[#This Row],[Column3]],AJ769,"")</f>
        <v/>
      </c>
      <c r="AL769" s="28" t="str">
        <f>IFERROR(SMALL($AK$2:$AK$903,ROWS($AK$4:AK769)),"")</f>
        <v/>
      </c>
    </row>
    <row r="770" spans="1:38" s="28" customFormat="1" ht="14.25">
      <c r="A770" s="36">
        <v>11101678</v>
      </c>
      <c r="B770" s="30" t="s">
        <v>1541</v>
      </c>
      <c r="C770" s="31">
        <v>9</v>
      </c>
      <c r="D770" s="29">
        <v>99</v>
      </c>
      <c r="E770" s="29">
        <v>67</v>
      </c>
      <c r="F770" s="29">
        <v>55</v>
      </c>
      <c r="G770" s="29">
        <v>96</v>
      </c>
      <c r="H770" s="27">
        <f t="shared" si="122"/>
        <v>317</v>
      </c>
      <c r="I770" s="52">
        <f t="shared" si="123"/>
        <v>79.25</v>
      </c>
      <c r="J770" s="29">
        <v>48</v>
      </c>
      <c r="K770" s="29">
        <v>98</v>
      </c>
      <c r="L770" s="29">
        <v>99</v>
      </c>
      <c r="M770" s="29">
        <v>80</v>
      </c>
      <c r="N770" s="27">
        <f t="shared" si="124"/>
        <v>325</v>
      </c>
      <c r="O770" s="27">
        <f t="shared" si="125"/>
        <v>81.25</v>
      </c>
      <c r="P770" s="29">
        <v>47</v>
      </c>
      <c r="Q770" s="29">
        <v>43</v>
      </c>
      <c r="R770" s="29">
        <v>81</v>
      </c>
      <c r="S770" s="29">
        <v>79</v>
      </c>
      <c r="T770" s="27">
        <f t="shared" si="126"/>
        <v>250</v>
      </c>
      <c r="U770" s="27">
        <f t="shared" si="127"/>
        <v>62.5</v>
      </c>
      <c r="V770" s="29">
        <v>47</v>
      </c>
      <c r="W770" s="29">
        <v>51</v>
      </c>
      <c r="X770" s="29">
        <v>88</v>
      </c>
      <c r="Y770" s="29">
        <v>85</v>
      </c>
      <c r="Z770" s="27">
        <f t="shared" si="128"/>
        <v>271</v>
      </c>
      <c r="AA770" s="27">
        <f t="shared" si="129"/>
        <v>67.75</v>
      </c>
      <c r="AB770" s="29">
        <v>88</v>
      </c>
      <c r="AC770" s="29">
        <v>85</v>
      </c>
      <c r="AD770" s="29">
        <v>73</v>
      </c>
      <c r="AE770" s="29">
        <v>71</v>
      </c>
      <c r="AF770" s="27">
        <f t="shared" si="130"/>
        <v>317</v>
      </c>
      <c r="AG770" s="39">
        <f t="shared" si="131"/>
        <v>79.25</v>
      </c>
      <c r="AH770" s="32"/>
      <c r="AI770" s="52">
        <f t="shared" si="121"/>
        <v>62.15</v>
      </c>
      <c r="AJ770" s="28">
        <f>ROWS($C$4:C770)</f>
        <v>767</v>
      </c>
      <c r="AK770" s="28" t="str">
        <f>IF($AJ$1=Table5[[#This Row],[Column3]],AJ770,"")</f>
        <v/>
      </c>
      <c r="AL770" s="28" t="str">
        <f>IFERROR(SMALL($AK$2:$AK$903,ROWS($AK$4:AK770)),"")</f>
        <v/>
      </c>
    </row>
    <row r="771" spans="1:38" s="28" customFormat="1" ht="14.25">
      <c r="A771" s="36">
        <v>11105167</v>
      </c>
      <c r="B771" s="30" t="s">
        <v>1543</v>
      </c>
      <c r="C771" s="31">
        <v>9</v>
      </c>
      <c r="D771" s="29">
        <v>48</v>
      </c>
      <c r="E771" s="29">
        <v>92</v>
      </c>
      <c r="F771" s="29">
        <v>59</v>
      </c>
      <c r="G771" s="29">
        <v>48</v>
      </c>
      <c r="H771" s="27">
        <f t="shared" si="122"/>
        <v>247</v>
      </c>
      <c r="I771" s="52">
        <f t="shared" si="123"/>
        <v>61.75</v>
      </c>
      <c r="J771" s="29">
        <v>42</v>
      </c>
      <c r="K771" s="29">
        <v>88</v>
      </c>
      <c r="L771" s="29">
        <v>72</v>
      </c>
      <c r="M771" s="29">
        <v>39</v>
      </c>
      <c r="N771" s="27">
        <f t="shared" si="124"/>
        <v>241</v>
      </c>
      <c r="O771" s="27">
        <f t="shared" si="125"/>
        <v>60.25</v>
      </c>
      <c r="P771" s="29">
        <v>85</v>
      </c>
      <c r="Q771" s="29">
        <v>72</v>
      </c>
      <c r="R771" s="29">
        <v>38</v>
      </c>
      <c r="S771" s="29">
        <v>47</v>
      </c>
      <c r="T771" s="27">
        <f t="shared" si="126"/>
        <v>242</v>
      </c>
      <c r="U771" s="27">
        <f t="shared" si="127"/>
        <v>60.5</v>
      </c>
      <c r="V771" s="29">
        <v>52</v>
      </c>
      <c r="W771" s="29">
        <v>68</v>
      </c>
      <c r="X771" s="29">
        <v>40</v>
      </c>
      <c r="Y771" s="29">
        <v>66</v>
      </c>
      <c r="Z771" s="27">
        <f t="shared" si="128"/>
        <v>226</v>
      </c>
      <c r="AA771" s="27">
        <f t="shared" si="129"/>
        <v>56.5</v>
      </c>
      <c r="AB771" s="29">
        <v>90</v>
      </c>
      <c r="AC771" s="29">
        <v>64</v>
      </c>
      <c r="AD771" s="29">
        <v>90</v>
      </c>
      <c r="AE771" s="29">
        <v>43</v>
      </c>
      <c r="AF771" s="27">
        <f t="shared" si="130"/>
        <v>287</v>
      </c>
      <c r="AG771" s="39">
        <f t="shared" si="131"/>
        <v>71.75</v>
      </c>
      <c r="AH771" s="32"/>
      <c r="AI771" s="52">
        <f t="shared" ref="AI771:AI834" si="132">AVERAGE(I772,O772,U772,AA772,AG772)</f>
        <v>68.3</v>
      </c>
      <c r="AJ771" s="28">
        <f>ROWS($C$4:C771)</f>
        <v>768</v>
      </c>
      <c r="AK771" s="28" t="str">
        <f>IF($AJ$1=Table5[[#This Row],[Column3]],AJ771,"")</f>
        <v/>
      </c>
      <c r="AL771" s="28" t="str">
        <f>IFERROR(SMALL($AK$2:$AK$903,ROWS($AK$4:AK771)),"")</f>
        <v/>
      </c>
    </row>
    <row r="772" spans="1:38" s="28" customFormat="1" ht="14.25">
      <c r="A772" s="36">
        <v>11104588</v>
      </c>
      <c r="B772" s="30" t="s">
        <v>1545</v>
      </c>
      <c r="C772" s="31">
        <v>9</v>
      </c>
      <c r="D772" s="29">
        <v>93</v>
      </c>
      <c r="E772" s="29">
        <v>71</v>
      </c>
      <c r="F772" s="29">
        <v>54</v>
      </c>
      <c r="G772" s="29">
        <v>52</v>
      </c>
      <c r="H772" s="27">
        <f t="shared" si="122"/>
        <v>270</v>
      </c>
      <c r="I772" s="52">
        <f t="shared" si="123"/>
        <v>67.5</v>
      </c>
      <c r="J772" s="29">
        <v>41</v>
      </c>
      <c r="K772" s="29">
        <v>82</v>
      </c>
      <c r="L772" s="29">
        <v>80</v>
      </c>
      <c r="M772" s="29">
        <v>35</v>
      </c>
      <c r="N772" s="27">
        <f t="shared" si="124"/>
        <v>238</v>
      </c>
      <c r="O772" s="27">
        <f t="shared" si="125"/>
        <v>59.5</v>
      </c>
      <c r="P772" s="29">
        <v>88</v>
      </c>
      <c r="Q772" s="29">
        <v>70</v>
      </c>
      <c r="R772" s="29">
        <v>74</v>
      </c>
      <c r="S772" s="29">
        <v>85</v>
      </c>
      <c r="T772" s="27">
        <f t="shared" si="126"/>
        <v>317</v>
      </c>
      <c r="U772" s="27">
        <f t="shared" si="127"/>
        <v>79.25</v>
      </c>
      <c r="V772" s="29">
        <v>64</v>
      </c>
      <c r="W772" s="29">
        <v>53</v>
      </c>
      <c r="X772" s="29">
        <v>93</v>
      </c>
      <c r="Y772" s="29">
        <v>53</v>
      </c>
      <c r="Z772" s="27">
        <f t="shared" si="128"/>
        <v>263</v>
      </c>
      <c r="AA772" s="27">
        <f t="shared" si="129"/>
        <v>65.75</v>
      </c>
      <c r="AB772" s="29">
        <v>72</v>
      </c>
      <c r="AC772" s="29">
        <v>73</v>
      </c>
      <c r="AD772" s="29">
        <v>51</v>
      </c>
      <c r="AE772" s="29">
        <v>82</v>
      </c>
      <c r="AF772" s="27">
        <f t="shared" si="130"/>
        <v>278</v>
      </c>
      <c r="AG772" s="39">
        <f t="shared" si="131"/>
        <v>69.5</v>
      </c>
      <c r="AH772" s="32"/>
      <c r="AI772" s="52">
        <f t="shared" si="132"/>
        <v>68.55</v>
      </c>
      <c r="AJ772" s="28">
        <f>ROWS($C$4:C772)</f>
        <v>769</v>
      </c>
      <c r="AK772" s="28" t="str">
        <f>IF($AJ$1=Table5[[#This Row],[Column3]],AJ772,"")</f>
        <v/>
      </c>
      <c r="AL772" s="28" t="str">
        <f>IFERROR(SMALL($AK$2:$AK$903,ROWS($AK$4:AK772)),"")</f>
        <v/>
      </c>
    </row>
    <row r="773" spans="1:38" s="28" customFormat="1" ht="14.25">
      <c r="A773" s="36">
        <v>11101528</v>
      </c>
      <c r="B773" s="30" t="s">
        <v>1547</v>
      </c>
      <c r="C773" s="31">
        <v>9</v>
      </c>
      <c r="D773" s="29">
        <v>70</v>
      </c>
      <c r="E773" s="29">
        <v>84</v>
      </c>
      <c r="F773" s="29">
        <v>64</v>
      </c>
      <c r="G773" s="29">
        <v>62</v>
      </c>
      <c r="H773" s="27">
        <f t="shared" ref="H773:H836" si="133">SUM(D773:G773)</f>
        <v>280</v>
      </c>
      <c r="I773" s="52">
        <f t="shared" ref="I773:I836" si="134">AVERAGE(D773:G773)</f>
        <v>70</v>
      </c>
      <c r="J773" s="29">
        <v>53</v>
      </c>
      <c r="K773" s="29">
        <v>47</v>
      </c>
      <c r="L773" s="29">
        <v>49</v>
      </c>
      <c r="M773" s="29">
        <v>70</v>
      </c>
      <c r="N773" s="27">
        <f t="shared" ref="N773:N836" si="135">SUM(J773:M773)</f>
        <v>219</v>
      </c>
      <c r="O773" s="27">
        <f t="shared" ref="O773:O836" si="136">AVERAGE(J773:M773)</f>
        <v>54.75</v>
      </c>
      <c r="P773" s="29">
        <v>54</v>
      </c>
      <c r="Q773" s="29">
        <v>81</v>
      </c>
      <c r="R773" s="29">
        <v>69</v>
      </c>
      <c r="S773" s="29">
        <v>98</v>
      </c>
      <c r="T773" s="27">
        <f t="shared" ref="T773:T836" si="137">SUM(P773:S773)</f>
        <v>302</v>
      </c>
      <c r="U773" s="27">
        <f t="shared" ref="U773:U836" si="138">AVERAGE(P773:S773)</f>
        <v>75.5</v>
      </c>
      <c r="V773" s="29">
        <v>59</v>
      </c>
      <c r="W773" s="29">
        <v>56</v>
      </c>
      <c r="X773" s="29">
        <v>98</v>
      </c>
      <c r="Y773" s="29">
        <v>75</v>
      </c>
      <c r="Z773" s="27">
        <f t="shared" ref="Z773:Z836" si="139">SUM(V773:Y773)</f>
        <v>288</v>
      </c>
      <c r="AA773" s="27">
        <f t="shared" ref="AA773:AA836" si="140">AVERAGE(V773:Y773)</f>
        <v>72</v>
      </c>
      <c r="AB773" s="29">
        <v>94</v>
      </c>
      <c r="AC773" s="29">
        <v>59</v>
      </c>
      <c r="AD773" s="29">
        <v>47</v>
      </c>
      <c r="AE773" s="29">
        <v>82</v>
      </c>
      <c r="AF773" s="27">
        <f t="shared" ref="AF773:AF836" si="141">SUM(AB773:AE773)</f>
        <v>282</v>
      </c>
      <c r="AG773" s="39">
        <f t="shared" ref="AG773:AG836" si="142">AVERAGE(AB773:AE773)</f>
        <v>70.5</v>
      </c>
      <c r="AH773" s="32"/>
      <c r="AI773" s="52">
        <f t="shared" si="132"/>
        <v>63.25</v>
      </c>
      <c r="AJ773" s="28">
        <f>ROWS($C$4:C773)</f>
        <v>770</v>
      </c>
      <c r="AK773" s="28" t="str">
        <f>IF($AJ$1=Table5[[#This Row],[Column3]],AJ773,"")</f>
        <v/>
      </c>
      <c r="AL773" s="28" t="str">
        <f>IFERROR(SMALL($AK$2:$AK$903,ROWS($AK$4:AK773)),"")</f>
        <v/>
      </c>
    </row>
    <row r="774" spans="1:38" s="28" customFormat="1" ht="28.5">
      <c r="A774" s="36">
        <v>11100018</v>
      </c>
      <c r="B774" s="30" t="s">
        <v>1549</v>
      </c>
      <c r="C774" s="31">
        <v>9</v>
      </c>
      <c r="D774" s="29">
        <v>57</v>
      </c>
      <c r="E774" s="29">
        <v>70</v>
      </c>
      <c r="F774" s="29">
        <v>36</v>
      </c>
      <c r="G774" s="29">
        <v>96</v>
      </c>
      <c r="H774" s="27">
        <f t="shared" si="133"/>
        <v>259</v>
      </c>
      <c r="I774" s="52">
        <f t="shared" si="134"/>
        <v>64.75</v>
      </c>
      <c r="J774" s="29">
        <v>77</v>
      </c>
      <c r="K774" s="29">
        <v>80</v>
      </c>
      <c r="L774" s="29">
        <v>48</v>
      </c>
      <c r="M774" s="29">
        <v>49</v>
      </c>
      <c r="N774" s="27">
        <f t="shared" si="135"/>
        <v>254</v>
      </c>
      <c r="O774" s="27">
        <f t="shared" si="136"/>
        <v>63.5</v>
      </c>
      <c r="P774" s="29">
        <v>74</v>
      </c>
      <c r="Q774" s="29">
        <v>70</v>
      </c>
      <c r="R774" s="29">
        <v>42</v>
      </c>
      <c r="S774" s="29">
        <v>58</v>
      </c>
      <c r="T774" s="27">
        <f t="shared" si="137"/>
        <v>244</v>
      </c>
      <c r="U774" s="27">
        <f t="shared" si="138"/>
        <v>61</v>
      </c>
      <c r="V774" s="29">
        <v>67</v>
      </c>
      <c r="W774" s="29">
        <v>35</v>
      </c>
      <c r="X774" s="29">
        <v>94</v>
      </c>
      <c r="Y774" s="29">
        <v>37</v>
      </c>
      <c r="Z774" s="27">
        <f t="shared" si="139"/>
        <v>233</v>
      </c>
      <c r="AA774" s="27">
        <f t="shared" si="140"/>
        <v>58.25</v>
      </c>
      <c r="AB774" s="29">
        <v>49</v>
      </c>
      <c r="AC774" s="29">
        <v>84</v>
      </c>
      <c r="AD774" s="29">
        <v>81</v>
      </c>
      <c r="AE774" s="29">
        <v>61</v>
      </c>
      <c r="AF774" s="27">
        <f t="shared" si="141"/>
        <v>275</v>
      </c>
      <c r="AG774" s="39">
        <f t="shared" si="142"/>
        <v>68.75</v>
      </c>
      <c r="AH774" s="32"/>
      <c r="AI774" s="52">
        <f t="shared" si="132"/>
        <v>68.099999999999994</v>
      </c>
      <c r="AJ774" s="28">
        <f>ROWS($C$4:C774)</f>
        <v>771</v>
      </c>
      <c r="AK774" s="28" t="str">
        <f>IF($AJ$1=Table5[[#This Row],[Column3]],AJ774,"")</f>
        <v/>
      </c>
      <c r="AL774" s="28" t="str">
        <f>IFERROR(SMALL($AK$2:$AK$903,ROWS($AK$4:AK774)),"")</f>
        <v/>
      </c>
    </row>
    <row r="775" spans="1:38" s="28" customFormat="1" ht="14.25">
      <c r="A775" s="36">
        <v>11100867</v>
      </c>
      <c r="B775" s="30" t="s">
        <v>1551</v>
      </c>
      <c r="C775" s="31">
        <v>9</v>
      </c>
      <c r="D775" s="29">
        <v>53</v>
      </c>
      <c r="E775" s="29">
        <v>97</v>
      </c>
      <c r="F775" s="29">
        <v>53</v>
      </c>
      <c r="G775" s="29">
        <v>59</v>
      </c>
      <c r="H775" s="27">
        <f t="shared" si="133"/>
        <v>262</v>
      </c>
      <c r="I775" s="52">
        <f t="shared" si="134"/>
        <v>65.5</v>
      </c>
      <c r="J775" s="29">
        <v>37</v>
      </c>
      <c r="K775" s="29">
        <v>93</v>
      </c>
      <c r="L775" s="29">
        <v>39</v>
      </c>
      <c r="M775" s="29">
        <v>94</v>
      </c>
      <c r="N775" s="27">
        <f t="shared" si="135"/>
        <v>263</v>
      </c>
      <c r="O775" s="27">
        <f t="shared" si="136"/>
        <v>65.75</v>
      </c>
      <c r="P775" s="29">
        <v>53</v>
      </c>
      <c r="Q775" s="29">
        <v>83</v>
      </c>
      <c r="R775" s="29">
        <v>78</v>
      </c>
      <c r="S775" s="29">
        <v>51</v>
      </c>
      <c r="T775" s="27">
        <f t="shared" si="137"/>
        <v>265</v>
      </c>
      <c r="U775" s="27">
        <f t="shared" si="138"/>
        <v>66.25</v>
      </c>
      <c r="V775" s="29">
        <v>57</v>
      </c>
      <c r="W775" s="29">
        <v>97</v>
      </c>
      <c r="X775" s="29">
        <v>55</v>
      </c>
      <c r="Y775" s="29">
        <v>77</v>
      </c>
      <c r="Z775" s="27">
        <f t="shared" si="139"/>
        <v>286</v>
      </c>
      <c r="AA775" s="27">
        <f t="shared" si="140"/>
        <v>71.5</v>
      </c>
      <c r="AB775" s="29">
        <v>76</v>
      </c>
      <c r="AC775" s="29">
        <v>67</v>
      </c>
      <c r="AD775" s="29">
        <v>50</v>
      </c>
      <c r="AE775" s="29">
        <v>93</v>
      </c>
      <c r="AF775" s="27">
        <f t="shared" si="141"/>
        <v>286</v>
      </c>
      <c r="AG775" s="39">
        <f t="shared" si="142"/>
        <v>71.5</v>
      </c>
      <c r="AH775" s="32"/>
      <c r="AI775" s="52">
        <f t="shared" si="132"/>
        <v>68.349999999999994</v>
      </c>
      <c r="AJ775" s="28">
        <f>ROWS($C$4:C775)</f>
        <v>772</v>
      </c>
      <c r="AK775" s="28" t="str">
        <f>IF($AJ$1=Table5[[#This Row],[Column3]],AJ775,"")</f>
        <v/>
      </c>
      <c r="AL775" s="28" t="str">
        <f>IFERROR(SMALL($AK$2:$AK$903,ROWS($AK$4:AK775)),"")</f>
        <v/>
      </c>
    </row>
    <row r="776" spans="1:38" s="28" customFormat="1" ht="14.25">
      <c r="A776" s="36">
        <v>11102930</v>
      </c>
      <c r="B776" s="30" t="s">
        <v>1553</v>
      </c>
      <c r="C776" s="31">
        <v>9</v>
      </c>
      <c r="D776" s="29">
        <v>68</v>
      </c>
      <c r="E776" s="29">
        <v>80</v>
      </c>
      <c r="F776" s="29">
        <v>91</v>
      </c>
      <c r="G776" s="29">
        <v>89</v>
      </c>
      <c r="H776" s="27">
        <f t="shared" si="133"/>
        <v>328</v>
      </c>
      <c r="I776" s="52">
        <f t="shared" si="134"/>
        <v>82</v>
      </c>
      <c r="J776" s="29">
        <v>73</v>
      </c>
      <c r="K776" s="29">
        <v>90</v>
      </c>
      <c r="L776" s="29">
        <v>36</v>
      </c>
      <c r="M776" s="29">
        <v>93</v>
      </c>
      <c r="N776" s="27">
        <f t="shared" si="135"/>
        <v>292</v>
      </c>
      <c r="O776" s="27">
        <f t="shared" si="136"/>
        <v>73</v>
      </c>
      <c r="P776" s="29">
        <v>36</v>
      </c>
      <c r="Q776" s="29">
        <v>89</v>
      </c>
      <c r="R776" s="29">
        <v>75</v>
      </c>
      <c r="S776" s="29">
        <v>45</v>
      </c>
      <c r="T776" s="27">
        <f t="shared" si="137"/>
        <v>245</v>
      </c>
      <c r="U776" s="27">
        <f t="shared" si="138"/>
        <v>61.25</v>
      </c>
      <c r="V776" s="29">
        <v>48</v>
      </c>
      <c r="W776" s="29">
        <v>83</v>
      </c>
      <c r="X776" s="29">
        <v>78</v>
      </c>
      <c r="Y776" s="29">
        <v>71</v>
      </c>
      <c r="Z776" s="27">
        <f t="shared" si="139"/>
        <v>280</v>
      </c>
      <c r="AA776" s="27">
        <f t="shared" si="140"/>
        <v>70</v>
      </c>
      <c r="AB776" s="29">
        <v>70</v>
      </c>
      <c r="AC776" s="29">
        <v>37</v>
      </c>
      <c r="AD776" s="29">
        <v>57</v>
      </c>
      <c r="AE776" s="29">
        <v>58</v>
      </c>
      <c r="AF776" s="27">
        <f t="shared" si="141"/>
        <v>222</v>
      </c>
      <c r="AG776" s="39">
        <f t="shared" si="142"/>
        <v>55.5</v>
      </c>
      <c r="AH776" s="32"/>
      <c r="AI776" s="52">
        <f t="shared" si="132"/>
        <v>70.599999999999994</v>
      </c>
      <c r="AJ776" s="28">
        <f>ROWS($C$4:C776)</f>
        <v>773</v>
      </c>
      <c r="AK776" s="28" t="str">
        <f>IF($AJ$1=Table5[[#This Row],[Column3]],AJ776,"")</f>
        <v/>
      </c>
      <c r="AL776" s="28" t="str">
        <f>IFERROR(SMALL($AK$2:$AK$903,ROWS($AK$4:AK776)),"")</f>
        <v/>
      </c>
    </row>
    <row r="777" spans="1:38" s="28" customFormat="1" ht="14.25">
      <c r="A777" s="36">
        <v>11105396</v>
      </c>
      <c r="B777" s="30" t="s">
        <v>1555</v>
      </c>
      <c r="C777" s="31">
        <v>9</v>
      </c>
      <c r="D777" s="29">
        <v>76</v>
      </c>
      <c r="E777" s="29">
        <v>65</v>
      </c>
      <c r="F777" s="29">
        <v>86</v>
      </c>
      <c r="G777" s="29">
        <v>78</v>
      </c>
      <c r="H777" s="27">
        <f t="shared" si="133"/>
        <v>305</v>
      </c>
      <c r="I777" s="52">
        <f t="shared" si="134"/>
        <v>76.25</v>
      </c>
      <c r="J777" s="29">
        <v>40</v>
      </c>
      <c r="K777" s="29">
        <v>79</v>
      </c>
      <c r="L777" s="29">
        <v>76</v>
      </c>
      <c r="M777" s="29">
        <v>50</v>
      </c>
      <c r="N777" s="27">
        <f t="shared" si="135"/>
        <v>245</v>
      </c>
      <c r="O777" s="27">
        <f t="shared" si="136"/>
        <v>61.25</v>
      </c>
      <c r="P777" s="29">
        <v>72</v>
      </c>
      <c r="Q777" s="29">
        <v>75</v>
      </c>
      <c r="R777" s="29">
        <v>98</v>
      </c>
      <c r="S777" s="29">
        <v>77</v>
      </c>
      <c r="T777" s="27">
        <f t="shared" si="137"/>
        <v>322</v>
      </c>
      <c r="U777" s="27">
        <f t="shared" si="138"/>
        <v>80.5</v>
      </c>
      <c r="V777" s="29">
        <v>50</v>
      </c>
      <c r="W777" s="29">
        <v>71</v>
      </c>
      <c r="X777" s="29">
        <v>97</v>
      </c>
      <c r="Y777" s="29">
        <v>53</v>
      </c>
      <c r="Z777" s="27">
        <f t="shared" si="139"/>
        <v>271</v>
      </c>
      <c r="AA777" s="27">
        <f t="shared" si="140"/>
        <v>67.75</v>
      </c>
      <c r="AB777" s="29">
        <v>85</v>
      </c>
      <c r="AC777" s="29">
        <v>79</v>
      </c>
      <c r="AD777" s="29">
        <v>42</v>
      </c>
      <c r="AE777" s="29">
        <v>63</v>
      </c>
      <c r="AF777" s="27">
        <f t="shared" si="141"/>
        <v>269</v>
      </c>
      <c r="AG777" s="39">
        <f t="shared" si="142"/>
        <v>67.25</v>
      </c>
      <c r="AH777" s="32"/>
      <c r="AI777" s="52">
        <f t="shared" si="132"/>
        <v>68.45</v>
      </c>
      <c r="AJ777" s="28">
        <f>ROWS($C$4:C777)</f>
        <v>774</v>
      </c>
      <c r="AK777" s="28" t="str">
        <f>IF($AJ$1=Table5[[#This Row],[Column3]],AJ777,"")</f>
        <v/>
      </c>
      <c r="AL777" s="28" t="str">
        <f>IFERROR(SMALL($AK$2:$AK$903,ROWS($AK$4:AK777)),"")</f>
        <v/>
      </c>
    </row>
    <row r="778" spans="1:38" s="28" customFormat="1" ht="14.25">
      <c r="A778" s="36">
        <v>11109490</v>
      </c>
      <c r="B778" s="30" t="s">
        <v>1557</v>
      </c>
      <c r="C778" s="31">
        <v>9</v>
      </c>
      <c r="D778" s="29">
        <v>93</v>
      </c>
      <c r="E778" s="29">
        <v>58</v>
      </c>
      <c r="F778" s="29">
        <v>40</v>
      </c>
      <c r="G778" s="29">
        <v>41</v>
      </c>
      <c r="H778" s="27">
        <f t="shared" si="133"/>
        <v>232</v>
      </c>
      <c r="I778" s="52">
        <f t="shared" si="134"/>
        <v>58</v>
      </c>
      <c r="J778" s="29">
        <v>58</v>
      </c>
      <c r="K778" s="29">
        <v>97</v>
      </c>
      <c r="L778" s="29">
        <v>58</v>
      </c>
      <c r="M778" s="29">
        <v>83</v>
      </c>
      <c r="N778" s="27">
        <f t="shared" si="135"/>
        <v>296</v>
      </c>
      <c r="O778" s="27">
        <f t="shared" si="136"/>
        <v>74</v>
      </c>
      <c r="P778" s="29">
        <v>88</v>
      </c>
      <c r="Q778" s="29">
        <v>89</v>
      </c>
      <c r="R778" s="29">
        <v>46</v>
      </c>
      <c r="S778" s="29">
        <v>79</v>
      </c>
      <c r="T778" s="27">
        <f t="shared" si="137"/>
        <v>302</v>
      </c>
      <c r="U778" s="27">
        <f t="shared" si="138"/>
        <v>75.5</v>
      </c>
      <c r="V778" s="29">
        <v>46</v>
      </c>
      <c r="W778" s="29">
        <v>73</v>
      </c>
      <c r="X778" s="29">
        <v>78</v>
      </c>
      <c r="Y778" s="29">
        <v>60</v>
      </c>
      <c r="Z778" s="27">
        <f t="shared" si="139"/>
        <v>257</v>
      </c>
      <c r="AA778" s="27">
        <f t="shared" si="140"/>
        <v>64.25</v>
      </c>
      <c r="AB778" s="29">
        <v>88</v>
      </c>
      <c r="AC778" s="29">
        <v>60</v>
      </c>
      <c r="AD778" s="29">
        <v>87</v>
      </c>
      <c r="AE778" s="29">
        <v>47</v>
      </c>
      <c r="AF778" s="27">
        <f t="shared" si="141"/>
        <v>282</v>
      </c>
      <c r="AG778" s="39">
        <f t="shared" si="142"/>
        <v>70.5</v>
      </c>
      <c r="AH778" s="32"/>
      <c r="AI778" s="52">
        <f t="shared" si="132"/>
        <v>68.95</v>
      </c>
      <c r="AJ778" s="28">
        <f>ROWS($C$4:C778)</f>
        <v>775</v>
      </c>
      <c r="AK778" s="28" t="str">
        <f>IF($AJ$1=Table5[[#This Row],[Column3]],AJ778,"")</f>
        <v/>
      </c>
      <c r="AL778" s="28" t="str">
        <f>IFERROR(SMALL($AK$2:$AK$903,ROWS($AK$4:AK778)),"")</f>
        <v/>
      </c>
    </row>
    <row r="779" spans="1:38" s="28" customFormat="1" ht="14.25">
      <c r="A779" s="36">
        <v>11102419</v>
      </c>
      <c r="B779" s="30" t="s">
        <v>1559</v>
      </c>
      <c r="C779" s="31">
        <v>9</v>
      </c>
      <c r="D779" s="29">
        <v>98</v>
      </c>
      <c r="E779" s="29">
        <v>48</v>
      </c>
      <c r="F779" s="29">
        <v>35</v>
      </c>
      <c r="G779" s="29">
        <v>44</v>
      </c>
      <c r="H779" s="27">
        <f t="shared" si="133"/>
        <v>225</v>
      </c>
      <c r="I779" s="52">
        <f t="shared" si="134"/>
        <v>56.25</v>
      </c>
      <c r="J779" s="29">
        <v>81</v>
      </c>
      <c r="K779" s="29">
        <v>59</v>
      </c>
      <c r="L779" s="29">
        <v>67</v>
      </c>
      <c r="M779" s="29">
        <v>96</v>
      </c>
      <c r="N779" s="27">
        <f t="shared" si="135"/>
        <v>303</v>
      </c>
      <c r="O779" s="27">
        <f t="shared" si="136"/>
        <v>75.75</v>
      </c>
      <c r="P779" s="29">
        <v>57</v>
      </c>
      <c r="Q779" s="29">
        <v>69</v>
      </c>
      <c r="R779" s="29">
        <v>91</v>
      </c>
      <c r="S779" s="29">
        <v>61</v>
      </c>
      <c r="T779" s="27">
        <f t="shared" si="137"/>
        <v>278</v>
      </c>
      <c r="U779" s="27">
        <f t="shared" si="138"/>
        <v>69.5</v>
      </c>
      <c r="V779" s="29">
        <v>80</v>
      </c>
      <c r="W779" s="29">
        <v>67</v>
      </c>
      <c r="X779" s="29">
        <v>58</v>
      </c>
      <c r="Y779" s="29">
        <v>92</v>
      </c>
      <c r="Z779" s="27">
        <f t="shared" si="139"/>
        <v>297</v>
      </c>
      <c r="AA779" s="27">
        <f t="shared" si="140"/>
        <v>74.25</v>
      </c>
      <c r="AB779" s="29">
        <v>59</v>
      </c>
      <c r="AC779" s="29">
        <v>96</v>
      </c>
      <c r="AD779" s="29">
        <v>79</v>
      </c>
      <c r="AE779" s="29">
        <v>42</v>
      </c>
      <c r="AF779" s="27">
        <f t="shared" si="141"/>
        <v>276</v>
      </c>
      <c r="AG779" s="39">
        <f t="shared" si="142"/>
        <v>69</v>
      </c>
      <c r="AH779" s="32"/>
      <c r="AI779" s="52">
        <f t="shared" si="132"/>
        <v>61.45</v>
      </c>
      <c r="AJ779" s="28">
        <f>ROWS($C$4:C779)</f>
        <v>776</v>
      </c>
      <c r="AK779" s="28" t="str">
        <f>IF($AJ$1=Table5[[#This Row],[Column3]],AJ779,"")</f>
        <v/>
      </c>
      <c r="AL779" s="28" t="str">
        <f>IFERROR(SMALL($AK$2:$AK$903,ROWS($AK$4:AK779)),"")</f>
        <v/>
      </c>
    </row>
    <row r="780" spans="1:38" s="28" customFormat="1" ht="14.25">
      <c r="A780" s="36">
        <v>11103285</v>
      </c>
      <c r="B780" s="30" t="s">
        <v>1561</v>
      </c>
      <c r="C780" s="31">
        <v>9</v>
      </c>
      <c r="D780" s="29">
        <v>74</v>
      </c>
      <c r="E780" s="29">
        <v>47</v>
      </c>
      <c r="F780" s="29">
        <v>61</v>
      </c>
      <c r="G780" s="29">
        <v>66</v>
      </c>
      <c r="H780" s="27">
        <f t="shared" si="133"/>
        <v>248</v>
      </c>
      <c r="I780" s="52">
        <f t="shared" si="134"/>
        <v>62</v>
      </c>
      <c r="J780" s="29">
        <v>88</v>
      </c>
      <c r="K780" s="29">
        <v>46</v>
      </c>
      <c r="L780" s="29">
        <v>38</v>
      </c>
      <c r="M780" s="29">
        <v>60</v>
      </c>
      <c r="N780" s="27">
        <f t="shared" si="135"/>
        <v>232</v>
      </c>
      <c r="O780" s="27">
        <f t="shared" si="136"/>
        <v>58</v>
      </c>
      <c r="P780" s="29">
        <v>66</v>
      </c>
      <c r="Q780" s="29">
        <v>51</v>
      </c>
      <c r="R780" s="29">
        <v>83</v>
      </c>
      <c r="S780" s="29">
        <v>38</v>
      </c>
      <c r="T780" s="27">
        <f t="shared" si="137"/>
        <v>238</v>
      </c>
      <c r="U780" s="27">
        <f t="shared" si="138"/>
        <v>59.5</v>
      </c>
      <c r="V780" s="29">
        <v>48</v>
      </c>
      <c r="W780" s="29">
        <v>71</v>
      </c>
      <c r="X780" s="29">
        <v>55</v>
      </c>
      <c r="Y780" s="29">
        <v>87</v>
      </c>
      <c r="Z780" s="27">
        <f t="shared" si="139"/>
        <v>261</v>
      </c>
      <c r="AA780" s="27">
        <f t="shared" si="140"/>
        <v>65.25</v>
      </c>
      <c r="AB780" s="29">
        <v>69</v>
      </c>
      <c r="AC780" s="29">
        <v>92</v>
      </c>
      <c r="AD780" s="29">
        <v>47</v>
      </c>
      <c r="AE780" s="29">
        <v>42</v>
      </c>
      <c r="AF780" s="27">
        <f t="shared" si="141"/>
        <v>250</v>
      </c>
      <c r="AG780" s="39">
        <f t="shared" si="142"/>
        <v>62.5</v>
      </c>
      <c r="AH780" s="32"/>
      <c r="AI780" s="52">
        <f t="shared" si="132"/>
        <v>65.95</v>
      </c>
      <c r="AJ780" s="28">
        <f>ROWS($C$4:C780)</f>
        <v>777</v>
      </c>
      <c r="AK780" s="28" t="str">
        <f>IF($AJ$1=Table5[[#This Row],[Column3]],AJ780,"")</f>
        <v/>
      </c>
      <c r="AL780" s="28" t="str">
        <f>IFERROR(SMALL($AK$2:$AK$903,ROWS($AK$4:AK780)),"")</f>
        <v/>
      </c>
    </row>
    <row r="781" spans="1:38" s="28" customFormat="1" ht="14.25">
      <c r="A781" s="36">
        <v>11109722</v>
      </c>
      <c r="B781" s="30" t="s">
        <v>1563</v>
      </c>
      <c r="C781" s="31">
        <v>9</v>
      </c>
      <c r="D781" s="29">
        <v>91</v>
      </c>
      <c r="E781" s="29">
        <v>89</v>
      </c>
      <c r="F781" s="29">
        <v>60</v>
      </c>
      <c r="G781" s="29">
        <v>63</v>
      </c>
      <c r="H781" s="27">
        <f t="shared" si="133"/>
        <v>303</v>
      </c>
      <c r="I781" s="52">
        <f t="shared" si="134"/>
        <v>75.75</v>
      </c>
      <c r="J781" s="29">
        <v>77</v>
      </c>
      <c r="K781" s="29">
        <v>85</v>
      </c>
      <c r="L781" s="29">
        <v>87</v>
      </c>
      <c r="M781" s="29">
        <v>79</v>
      </c>
      <c r="N781" s="27">
        <f t="shared" si="135"/>
        <v>328</v>
      </c>
      <c r="O781" s="27">
        <f t="shared" si="136"/>
        <v>82</v>
      </c>
      <c r="P781" s="29">
        <v>84</v>
      </c>
      <c r="Q781" s="29">
        <v>35</v>
      </c>
      <c r="R781" s="29">
        <v>59</v>
      </c>
      <c r="S781" s="29">
        <v>35</v>
      </c>
      <c r="T781" s="27">
        <f t="shared" si="137"/>
        <v>213</v>
      </c>
      <c r="U781" s="27">
        <f t="shared" si="138"/>
        <v>53.25</v>
      </c>
      <c r="V781" s="29">
        <v>73</v>
      </c>
      <c r="W781" s="29">
        <v>64</v>
      </c>
      <c r="X781" s="29">
        <v>80</v>
      </c>
      <c r="Y781" s="29">
        <v>68</v>
      </c>
      <c r="Z781" s="27">
        <f t="shared" si="139"/>
        <v>285</v>
      </c>
      <c r="AA781" s="27">
        <f t="shared" si="140"/>
        <v>71.25</v>
      </c>
      <c r="AB781" s="29">
        <v>48</v>
      </c>
      <c r="AC781" s="29">
        <v>56</v>
      </c>
      <c r="AD781" s="29">
        <v>35</v>
      </c>
      <c r="AE781" s="29">
        <v>51</v>
      </c>
      <c r="AF781" s="27">
        <f t="shared" si="141"/>
        <v>190</v>
      </c>
      <c r="AG781" s="39">
        <f t="shared" si="142"/>
        <v>47.5</v>
      </c>
      <c r="AH781" s="32"/>
      <c r="AI781" s="52">
        <f t="shared" si="132"/>
        <v>69.25</v>
      </c>
      <c r="AJ781" s="28">
        <f>ROWS($C$4:C781)</f>
        <v>778</v>
      </c>
      <c r="AK781" s="28" t="str">
        <f>IF($AJ$1=Table5[[#This Row],[Column3]],AJ781,"")</f>
        <v/>
      </c>
      <c r="AL781" s="28" t="str">
        <f>IFERROR(SMALL($AK$2:$AK$903,ROWS($AK$4:AK781)),"")</f>
        <v/>
      </c>
    </row>
    <row r="782" spans="1:38" s="28" customFormat="1" ht="14.25">
      <c r="A782" s="36">
        <v>11102654</v>
      </c>
      <c r="B782" s="30" t="s">
        <v>1565</v>
      </c>
      <c r="C782" s="31">
        <v>9</v>
      </c>
      <c r="D782" s="29">
        <v>44</v>
      </c>
      <c r="E782" s="29">
        <v>85</v>
      </c>
      <c r="F782" s="29">
        <v>73</v>
      </c>
      <c r="G782" s="29">
        <v>80</v>
      </c>
      <c r="H782" s="27">
        <f t="shared" si="133"/>
        <v>282</v>
      </c>
      <c r="I782" s="52">
        <f t="shared" si="134"/>
        <v>70.5</v>
      </c>
      <c r="J782" s="29">
        <v>43</v>
      </c>
      <c r="K782" s="29">
        <v>75</v>
      </c>
      <c r="L782" s="29">
        <v>72</v>
      </c>
      <c r="M782" s="29">
        <v>98</v>
      </c>
      <c r="N782" s="27">
        <f t="shared" si="135"/>
        <v>288</v>
      </c>
      <c r="O782" s="27">
        <f t="shared" si="136"/>
        <v>72</v>
      </c>
      <c r="P782" s="29">
        <v>69</v>
      </c>
      <c r="Q782" s="29">
        <v>89</v>
      </c>
      <c r="R782" s="29">
        <v>36</v>
      </c>
      <c r="S782" s="29">
        <v>48</v>
      </c>
      <c r="T782" s="27">
        <f t="shared" si="137"/>
        <v>242</v>
      </c>
      <c r="U782" s="27">
        <f t="shared" si="138"/>
        <v>60.5</v>
      </c>
      <c r="V782" s="29">
        <v>71</v>
      </c>
      <c r="W782" s="29">
        <v>86</v>
      </c>
      <c r="X782" s="29">
        <v>47</v>
      </c>
      <c r="Y782" s="29">
        <v>79</v>
      </c>
      <c r="Z782" s="27">
        <f t="shared" si="139"/>
        <v>283</v>
      </c>
      <c r="AA782" s="27">
        <f t="shared" si="140"/>
        <v>70.75</v>
      </c>
      <c r="AB782" s="29">
        <v>84</v>
      </c>
      <c r="AC782" s="29">
        <v>92</v>
      </c>
      <c r="AD782" s="29">
        <v>40</v>
      </c>
      <c r="AE782" s="29">
        <v>74</v>
      </c>
      <c r="AF782" s="27">
        <f t="shared" si="141"/>
        <v>290</v>
      </c>
      <c r="AG782" s="39">
        <f t="shared" si="142"/>
        <v>72.5</v>
      </c>
      <c r="AH782" s="32"/>
      <c r="AI782" s="52">
        <f t="shared" si="132"/>
        <v>57</v>
      </c>
      <c r="AJ782" s="28">
        <f>ROWS($C$4:C782)</f>
        <v>779</v>
      </c>
      <c r="AK782" s="28" t="str">
        <f>IF($AJ$1=Table5[[#This Row],[Column3]],AJ782,"")</f>
        <v/>
      </c>
      <c r="AL782" s="28" t="str">
        <f>IFERROR(SMALL($AK$2:$AK$903,ROWS($AK$4:AK782)),"")</f>
        <v/>
      </c>
    </row>
    <row r="783" spans="1:38" s="28" customFormat="1" ht="14.25">
      <c r="A783" s="36">
        <v>11107301</v>
      </c>
      <c r="B783" s="30" t="s">
        <v>1567</v>
      </c>
      <c r="C783" s="31">
        <v>9</v>
      </c>
      <c r="D783" s="29">
        <v>40</v>
      </c>
      <c r="E783" s="29">
        <v>55</v>
      </c>
      <c r="F783" s="29">
        <v>48</v>
      </c>
      <c r="G783" s="29">
        <v>88</v>
      </c>
      <c r="H783" s="27">
        <f t="shared" si="133"/>
        <v>231</v>
      </c>
      <c r="I783" s="52">
        <f t="shared" si="134"/>
        <v>57.75</v>
      </c>
      <c r="J783" s="29">
        <v>49</v>
      </c>
      <c r="K783" s="29">
        <v>68</v>
      </c>
      <c r="L783" s="29">
        <v>47</v>
      </c>
      <c r="M783" s="29">
        <v>50</v>
      </c>
      <c r="N783" s="27">
        <f t="shared" si="135"/>
        <v>214</v>
      </c>
      <c r="O783" s="27">
        <f t="shared" si="136"/>
        <v>53.5</v>
      </c>
      <c r="P783" s="29">
        <v>81</v>
      </c>
      <c r="Q783" s="29">
        <v>62</v>
      </c>
      <c r="R783" s="29">
        <v>42</v>
      </c>
      <c r="S783" s="29">
        <v>39</v>
      </c>
      <c r="T783" s="27">
        <f t="shared" si="137"/>
        <v>224</v>
      </c>
      <c r="U783" s="27">
        <f t="shared" si="138"/>
        <v>56</v>
      </c>
      <c r="V783" s="29">
        <v>47</v>
      </c>
      <c r="W783" s="29">
        <v>65</v>
      </c>
      <c r="X783" s="29">
        <v>35</v>
      </c>
      <c r="Y783" s="29">
        <v>98</v>
      </c>
      <c r="Z783" s="27">
        <f t="shared" si="139"/>
        <v>245</v>
      </c>
      <c r="AA783" s="27">
        <f t="shared" si="140"/>
        <v>61.25</v>
      </c>
      <c r="AB783" s="29">
        <v>45</v>
      </c>
      <c r="AC783" s="29">
        <v>60</v>
      </c>
      <c r="AD783" s="29">
        <v>73</v>
      </c>
      <c r="AE783" s="29">
        <v>48</v>
      </c>
      <c r="AF783" s="27">
        <f t="shared" si="141"/>
        <v>226</v>
      </c>
      <c r="AG783" s="39">
        <f t="shared" si="142"/>
        <v>56.5</v>
      </c>
      <c r="AH783" s="32"/>
      <c r="AI783" s="52">
        <f t="shared" si="132"/>
        <v>67.349999999999994</v>
      </c>
      <c r="AJ783" s="28">
        <f>ROWS($C$4:C783)</f>
        <v>780</v>
      </c>
      <c r="AK783" s="28" t="str">
        <f>IF($AJ$1=Table5[[#This Row],[Column3]],AJ783,"")</f>
        <v/>
      </c>
      <c r="AL783" s="28" t="str">
        <f>IFERROR(SMALL($AK$2:$AK$903,ROWS($AK$4:AK783)),"")</f>
        <v/>
      </c>
    </row>
    <row r="784" spans="1:38" s="28" customFormat="1" ht="14.25">
      <c r="A784" s="36">
        <v>11109395</v>
      </c>
      <c r="B784" s="30" t="s">
        <v>1569</v>
      </c>
      <c r="C784" s="31">
        <v>9</v>
      </c>
      <c r="D784" s="29">
        <v>67</v>
      </c>
      <c r="E784" s="29">
        <v>41</v>
      </c>
      <c r="F784" s="29">
        <v>55</v>
      </c>
      <c r="G784" s="29">
        <v>86</v>
      </c>
      <c r="H784" s="27">
        <f t="shared" si="133"/>
        <v>249</v>
      </c>
      <c r="I784" s="52">
        <f t="shared" si="134"/>
        <v>62.25</v>
      </c>
      <c r="J784" s="29">
        <v>83</v>
      </c>
      <c r="K784" s="29">
        <v>77</v>
      </c>
      <c r="L784" s="29">
        <v>50</v>
      </c>
      <c r="M784" s="29">
        <v>61</v>
      </c>
      <c r="N784" s="27">
        <f t="shared" si="135"/>
        <v>271</v>
      </c>
      <c r="O784" s="27">
        <f t="shared" si="136"/>
        <v>67.75</v>
      </c>
      <c r="P784" s="29">
        <v>57</v>
      </c>
      <c r="Q784" s="29">
        <v>39</v>
      </c>
      <c r="R784" s="29">
        <v>88</v>
      </c>
      <c r="S784" s="29">
        <v>36</v>
      </c>
      <c r="T784" s="27">
        <f t="shared" si="137"/>
        <v>220</v>
      </c>
      <c r="U784" s="27">
        <f t="shared" si="138"/>
        <v>55</v>
      </c>
      <c r="V784" s="29">
        <v>92</v>
      </c>
      <c r="W784" s="29">
        <v>99</v>
      </c>
      <c r="X784" s="29">
        <v>45</v>
      </c>
      <c r="Y784" s="29">
        <v>79</v>
      </c>
      <c r="Z784" s="27">
        <f t="shared" si="139"/>
        <v>315</v>
      </c>
      <c r="AA784" s="27">
        <f t="shared" si="140"/>
        <v>78.75</v>
      </c>
      <c r="AB784" s="29">
        <v>90</v>
      </c>
      <c r="AC784" s="29">
        <v>77</v>
      </c>
      <c r="AD784" s="29">
        <v>42</v>
      </c>
      <c r="AE784" s="29">
        <v>83</v>
      </c>
      <c r="AF784" s="27">
        <f t="shared" si="141"/>
        <v>292</v>
      </c>
      <c r="AG784" s="39">
        <f t="shared" si="142"/>
        <v>73</v>
      </c>
      <c r="AH784" s="32"/>
      <c r="AI784" s="52">
        <f t="shared" si="132"/>
        <v>62.65</v>
      </c>
      <c r="AJ784" s="28">
        <f>ROWS($C$4:C784)</f>
        <v>781</v>
      </c>
      <c r="AK784" s="28" t="str">
        <f>IF($AJ$1=Table5[[#This Row],[Column3]],AJ784,"")</f>
        <v/>
      </c>
      <c r="AL784" s="28" t="str">
        <f>IFERROR(SMALL($AK$2:$AK$903,ROWS($AK$4:AK784)),"")</f>
        <v/>
      </c>
    </row>
    <row r="785" spans="1:38" s="28" customFormat="1" ht="14.25">
      <c r="A785" s="36">
        <v>11106382</v>
      </c>
      <c r="B785" s="30" t="s">
        <v>1571</v>
      </c>
      <c r="C785" s="31">
        <v>9</v>
      </c>
      <c r="D785" s="29">
        <v>69</v>
      </c>
      <c r="E785" s="29">
        <v>76</v>
      </c>
      <c r="F785" s="29">
        <v>94</v>
      </c>
      <c r="G785" s="29">
        <v>41</v>
      </c>
      <c r="H785" s="27">
        <f t="shared" si="133"/>
        <v>280</v>
      </c>
      <c r="I785" s="52">
        <f t="shared" si="134"/>
        <v>70</v>
      </c>
      <c r="J785" s="29">
        <v>54</v>
      </c>
      <c r="K785" s="29">
        <v>58</v>
      </c>
      <c r="L785" s="29">
        <v>61</v>
      </c>
      <c r="M785" s="29">
        <v>39</v>
      </c>
      <c r="N785" s="27">
        <f t="shared" si="135"/>
        <v>212</v>
      </c>
      <c r="O785" s="27">
        <f t="shared" si="136"/>
        <v>53</v>
      </c>
      <c r="P785" s="29">
        <v>39</v>
      </c>
      <c r="Q785" s="29">
        <v>93</v>
      </c>
      <c r="R785" s="29">
        <v>54</v>
      </c>
      <c r="S785" s="29">
        <v>67</v>
      </c>
      <c r="T785" s="27">
        <f t="shared" si="137"/>
        <v>253</v>
      </c>
      <c r="U785" s="27">
        <f t="shared" si="138"/>
        <v>63.25</v>
      </c>
      <c r="V785" s="29">
        <v>97</v>
      </c>
      <c r="W785" s="29">
        <v>66</v>
      </c>
      <c r="X785" s="29">
        <v>36</v>
      </c>
      <c r="Y785" s="29">
        <v>48</v>
      </c>
      <c r="Z785" s="27">
        <f t="shared" si="139"/>
        <v>247</v>
      </c>
      <c r="AA785" s="27">
        <f t="shared" si="140"/>
        <v>61.75</v>
      </c>
      <c r="AB785" s="29">
        <v>42</v>
      </c>
      <c r="AC785" s="29">
        <v>79</v>
      </c>
      <c r="AD785" s="29">
        <v>59</v>
      </c>
      <c r="AE785" s="29">
        <v>81</v>
      </c>
      <c r="AF785" s="27">
        <f t="shared" si="141"/>
        <v>261</v>
      </c>
      <c r="AG785" s="39">
        <f t="shared" si="142"/>
        <v>65.25</v>
      </c>
      <c r="AH785" s="32"/>
      <c r="AI785" s="52">
        <f t="shared" si="132"/>
        <v>69.25</v>
      </c>
      <c r="AJ785" s="28">
        <f>ROWS($C$4:C785)</f>
        <v>782</v>
      </c>
      <c r="AK785" s="28" t="str">
        <f>IF($AJ$1=Table5[[#This Row],[Column3]],AJ785,"")</f>
        <v/>
      </c>
      <c r="AL785" s="28" t="str">
        <f>IFERROR(SMALL($AK$2:$AK$903,ROWS($AK$4:AK785)),"")</f>
        <v/>
      </c>
    </row>
    <row r="786" spans="1:38" s="28" customFormat="1" ht="14.25">
      <c r="A786" s="36">
        <v>11102163</v>
      </c>
      <c r="B786" s="30" t="s">
        <v>1573</v>
      </c>
      <c r="C786" s="31">
        <v>9</v>
      </c>
      <c r="D786" s="29">
        <v>71</v>
      </c>
      <c r="E786" s="29">
        <v>65</v>
      </c>
      <c r="F786" s="29">
        <v>59</v>
      </c>
      <c r="G786" s="29">
        <v>81</v>
      </c>
      <c r="H786" s="27">
        <f t="shared" si="133"/>
        <v>276</v>
      </c>
      <c r="I786" s="52">
        <f t="shared" si="134"/>
        <v>69</v>
      </c>
      <c r="J786" s="29">
        <v>95</v>
      </c>
      <c r="K786" s="29">
        <v>59</v>
      </c>
      <c r="L786" s="29">
        <v>50</v>
      </c>
      <c r="M786" s="29">
        <v>37</v>
      </c>
      <c r="N786" s="27">
        <f t="shared" si="135"/>
        <v>241</v>
      </c>
      <c r="O786" s="27">
        <f t="shared" si="136"/>
        <v>60.25</v>
      </c>
      <c r="P786" s="29">
        <v>49</v>
      </c>
      <c r="Q786" s="29">
        <v>95</v>
      </c>
      <c r="R786" s="29">
        <v>82</v>
      </c>
      <c r="S786" s="29">
        <v>57</v>
      </c>
      <c r="T786" s="27">
        <f t="shared" si="137"/>
        <v>283</v>
      </c>
      <c r="U786" s="27">
        <f t="shared" si="138"/>
        <v>70.75</v>
      </c>
      <c r="V786" s="29">
        <v>82</v>
      </c>
      <c r="W786" s="29">
        <v>64</v>
      </c>
      <c r="X786" s="29">
        <v>80</v>
      </c>
      <c r="Y786" s="29">
        <v>46</v>
      </c>
      <c r="Z786" s="27">
        <f t="shared" si="139"/>
        <v>272</v>
      </c>
      <c r="AA786" s="27">
        <f t="shared" si="140"/>
        <v>68</v>
      </c>
      <c r="AB786" s="29">
        <v>45</v>
      </c>
      <c r="AC786" s="29">
        <v>78</v>
      </c>
      <c r="AD786" s="29">
        <v>99</v>
      </c>
      <c r="AE786" s="29">
        <v>91</v>
      </c>
      <c r="AF786" s="27">
        <f t="shared" si="141"/>
        <v>313</v>
      </c>
      <c r="AG786" s="39">
        <f t="shared" si="142"/>
        <v>78.25</v>
      </c>
      <c r="AH786" s="32"/>
      <c r="AI786" s="52">
        <f t="shared" si="132"/>
        <v>63.55</v>
      </c>
      <c r="AJ786" s="28">
        <f>ROWS($C$4:C786)</f>
        <v>783</v>
      </c>
      <c r="AK786" s="28" t="str">
        <f>IF($AJ$1=Table5[[#This Row],[Column3]],AJ786,"")</f>
        <v/>
      </c>
      <c r="AL786" s="28" t="str">
        <f>IFERROR(SMALL($AK$2:$AK$903,ROWS($AK$4:AK786)),"")</f>
        <v/>
      </c>
    </row>
    <row r="787" spans="1:38" s="28" customFormat="1" ht="14.25">
      <c r="A787" s="36">
        <v>11106279</v>
      </c>
      <c r="B787" s="30" t="s">
        <v>1575</v>
      </c>
      <c r="C787" s="31">
        <v>9</v>
      </c>
      <c r="D787" s="29">
        <v>67</v>
      </c>
      <c r="E787" s="29">
        <v>98</v>
      </c>
      <c r="F787" s="29">
        <v>90</v>
      </c>
      <c r="G787" s="29">
        <v>69</v>
      </c>
      <c r="H787" s="27">
        <f t="shared" si="133"/>
        <v>324</v>
      </c>
      <c r="I787" s="52">
        <f t="shared" si="134"/>
        <v>81</v>
      </c>
      <c r="J787" s="29">
        <v>50</v>
      </c>
      <c r="K787" s="29">
        <v>73</v>
      </c>
      <c r="L787" s="29">
        <v>91</v>
      </c>
      <c r="M787" s="29">
        <v>42</v>
      </c>
      <c r="N787" s="27">
        <f t="shared" si="135"/>
        <v>256</v>
      </c>
      <c r="O787" s="27">
        <f t="shared" si="136"/>
        <v>64</v>
      </c>
      <c r="P787" s="29">
        <v>50</v>
      </c>
      <c r="Q787" s="29">
        <v>90</v>
      </c>
      <c r="R787" s="29">
        <v>76</v>
      </c>
      <c r="S787" s="29">
        <v>76</v>
      </c>
      <c r="T787" s="27">
        <f t="shared" si="137"/>
        <v>292</v>
      </c>
      <c r="U787" s="27">
        <f t="shared" si="138"/>
        <v>73</v>
      </c>
      <c r="V787" s="29">
        <v>88</v>
      </c>
      <c r="W787" s="29">
        <v>35</v>
      </c>
      <c r="X787" s="29">
        <v>56</v>
      </c>
      <c r="Y787" s="29">
        <v>40</v>
      </c>
      <c r="Z787" s="27">
        <f t="shared" si="139"/>
        <v>219</v>
      </c>
      <c r="AA787" s="27">
        <f t="shared" si="140"/>
        <v>54.75</v>
      </c>
      <c r="AB787" s="29">
        <v>37</v>
      </c>
      <c r="AC787" s="29">
        <v>50</v>
      </c>
      <c r="AD787" s="29">
        <v>42</v>
      </c>
      <c r="AE787" s="29">
        <v>51</v>
      </c>
      <c r="AF787" s="27">
        <f t="shared" si="141"/>
        <v>180</v>
      </c>
      <c r="AG787" s="39">
        <f t="shared" si="142"/>
        <v>45</v>
      </c>
      <c r="AH787" s="32"/>
      <c r="AI787" s="52">
        <f t="shared" si="132"/>
        <v>71.400000000000006</v>
      </c>
      <c r="AJ787" s="28">
        <f>ROWS($C$4:C787)</f>
        <v>784</v>
      </c>
      <c r="AK787" s="28" t="str">
        <f>IF($AJ$1=Table5[[#This Row],[Column3]],AJ787,"")</f>
        <v/>
      </c>
      <c r="AL787" s="28" t="str">
        <f>IFERROR(SMALL($AK$2:$AK$903,ROWS($AK$4:AK787)),"")</f>
        <v/>
      </c>
    </row>
    <row r="788" spans="1:38" s="28" customFormat="1" ht="14.25">
      <c r="A788" s="36">
        <v>11104091</v>
      </c>
      <c r="B788" s="30" t="s">
        <v>1577</v>
      </c>
      <c r="C788" s="31">
        <v>9</v>
      </c>
      <c r="D788" s="29">
        <v>86</v>
      </c>
      <c r="E788" s="29">
        <v>79</v>
      </c>
      <c r="F788" s="29">
        <v>51</v>
      </c>
      <c r="G788" s="29">
        <v>44</v>
      </c>
      <c r="H788" s="27">
        <f t="shared" si="133"/>
        <v>260</v>
      </c>
      <c r="I788" s="52">
        <f t="shared" si="134"/>
        <v>65</v>
      </c>
      <c r="J788" s="29">
        <v>80</v>
      </c>
      <c r="K788" s="29">
        <v>88</v>
      </c>
      <c r="L788" s="29">
        <v>91</v>
      </c>
      <c r="M788" s="29">
        <v>87</v>
      </c>
      <c r="N788" s="27">
        <f t="shared" si="135"/>
        <v>346</v>
      </c>
      <c r="O788" s="27">
        <f t="shared" si="136"/>
        <v>86.5</v>
      </c>
      <c r="P788" s="29">
        <v>50</v>
      </c>
      <c r="Q788" s="29">
        <v>72</v>
      </c>
      <c r="R788" s="29">
        <v>80</v>
      </c>
      <c r="S788" s="29">
        <v>57</v>
      </c>
      <c r="T788" s="27">
        <f t="shared" si="137"/>
        <v>259</v>
      </c>
      <c r="U788" s="27">
        <f t="shared" si="138"/>
        <v>64.75</v>
      </c>
      <c r="V788" s="29">
        <v>69</v>
      </c>
      <c r="W788" s="29">
        <v>96</v>
      </c>
      <c r="X788" s="29">
        <v>56</v>
      </c>
      <c r="Y788" s="29">
        <v>69</v>
      </c>
      <c r="Z788" s="27">
        <f t="shared" si="139"/>
        <v>290</v>
      </c>
      <c r="AA788" s="27">
        <f t="shared" si="140"/>
        <v>72.5</v>
      </c>
      <c r="AB788" s="29">
        <v>59</v>
      </c>
      <c r="AC788" s="29">
        <v>95</v>
      </c>
      <c r="AD788" s="29">
        <v>36</v>
      </c>
      <c r="AE788" s="29">
        <v>83</v>
      </c>
      <c r="AF788" s="27">
        <f t="shared" si="141"/>
        <v>273</v>
      </c>
      <c r="AG788" s="39">
        <f t="shared" si="142"/>
        <v>68.25</v>
      </c>
      <c r="AH788" s="32"/>
      <c r="AI788" s="52">
        <f t="shared" si="132"/>
        <v>66.45</v>
      </c>
      <c r="AJ788" s="28">
        <f>ROWS($C$4:C788)</f>
        <v>785</v>
      </c>
      <c r="AK788" s="28" t="str">
        <f>IF($AJ$1=Table5[[#This Row],[Column3]],AJ788,"")</f>
        <v/>
      </c>
      <c r="AL788" s="28" t="str">
        <f>IFERROR(SMALL($AK$2:$AK$903,ROWS($AK$4:AK788)),"")</f>
        <v/>
      </c>
    </row>
    <row r="789" spans="1:38" s="28" customFormat="1" ht="14.25">
      <c r="A789" s="36">
        <v>11107972</v>
      </c>
      <c r="B789" s="30" t="s">
        <v>1579</v>
      </c>
      <c r="C789" s="31">
        <v>9</v>
      </c>
      <c r="D789" s="29">
        <v>96</v>
      </c>
      <c r="E789" s="29">
        <v>71</v>
      </c>
      <c r="F789" s="29">
        <v>53</v>
      </c>
      <c r="G789" s="29">
        <v>56</v>
      </c>
      <c r="H789" s="27">
        <f t="shared" si="133"/>
        <v>276</v>
      </c>
      <c r="I789" s="52">
        <f t="shared" si="134"/>
        <v>69</v>
      </c>
      <c r="J789" s="29">
        <v>58</v>
      </c>
      <c r="K789" s="29">
        <v>91</v>
      </c>
      <c r="L789" s="29">
        <v>41</v>
      </c>
      <c r="M789" s="29">
        <v>79</v>
      </c>
      <c r="N789" s="27">
        <f t="shared" si="135"/>
        <v>269</v>
      </c>
      <c r="O789" s="27">
        <f t="shared" si="136"/>
        <v>67.25</v>
      </c>
      <c r="P789" s="29">
        <v>76</v>
      </c>
      <c r="Q789" s="29">
        <v>77</v>
      </c>
      <c r="R789" s="29">
        <v>68</v>
      </c>
      <c r="S789" s="29">
        <v>53</v>
      </c>
      <c r="T789" s="27">
        <f t="shared" si="137"/>
        <v>274</v>
      </c>
      <c r="U789" s="27">
        <f t="shared" si="138"/>
        <v>68.5</v>
      </c>
      <c r="V789" s="29">
        <v>57</v>
      </c>
      <c r="W789" s="29">
        <v>50</v>
      </c>
      <c r="X789" s="29">
        <v>54</v>
      </c>
      <c r="Y789" s="29">
        <v>74</v>
      </c>
      <c r="Z789" s="27">
        <f t="shared" si="139"/>
        <v>235</v>
      </c>
      <c r="AA789" s="27">
        <f t="shared" si="140"/>
        <v>58.75</v>
      </c>
      <c r="AB789" s="29">
        <v>78</v>
      </c>
      <c r="AC789" s="29">
        <v>89</v>
      </c>
      <c r="AD789" s="29">
        <v>57</v>
      </c>
      <c r="AE789" s="29">
        <v>51</v>
      </c>
      <c r="AF789" s="27">
        <f t="shared" si="141"/>
        <v>275</v>
      </c>
      <c r="AG789" s="39">
        <f t="shared" si="142"/>
        <v>68.75</v>
      </c>
      <c r="AH789" s="32"/>
      <c r="AI789" s="52">
        <f t="shared" si="132"/>
        <v>65.349999999999994</v>
      </c>
      <c r="AJ789" s="28">
        <f>ROWS($C$4:C789)</f>
        <v>786</v>
      </c>
      <c r="AK789" s="28" t="str">
        <f>IF($AJ$1=Table5[[#This Row],[Column3]],AJ789,"")</f>
        <v/>
      </c>
      <c r="AL789" s="28" t="str">
        <f>IFERROR(SMALL($AK$2:$AK$903,ROWS($AK$4:AK789)),"")</f>
        <v/>
      </c>
    </row>
    <row r="790" spans="1:38" s="28" customFormat="1" ht="14.25">
      <c r="A790" s="36">
        <v>11107899</v>
      </c>
      <c r="B790" s="30" t="s">
        <v>1581</v>
      </c>
      <c r="C790" s="31">
        <v>9</v>
      </c>
      <c r="D790" s="29">
        <v>93</v>
      </c>
      <c r="E790" s="29">
        <v>49</v>
      </c>
      <c r="F790" s="29">
        <v>45</v>
      </c>
      <c r="G790" s="29">
        <v>89</v>
      </c>
      <c r="H790" s="27">
        <f t="shared" si="133"/>
        <v>276</v>
      </c>
      <c r="I790" s="52">
        <f t="shared" si="134"/>
        <v>69</v>
      </c>
      <c r="J790" s="29">
        <v>99</v>
      </c>
      <c r="K790" s="29">
        <v>61</v>
      </c>
      <c r="L790" s="29">
        <v>79</v>
      </c>
      <c r="M790" s="29">
        <v>50</v>
      </c>
      <c r="N790" s="27">
        <f t="shared" si="135"/>
        <v>289</v>
      </c>
      <c r="O790" s="27">
        <f t="shared" si="136"/>
        <v>72.25</v>
      </c>
      <c r="P790" s="29">
        <v>69</v>
      </c>
      <c r="Q790" s="29">
        <v>79</v>
      </c>
      <c r="R790" s="29">
        <v>86</v>
      </c>
      <c r="S790" s="29">
        <v>44</v>
      </c>
      <c r="T790" s="27">
        <f t="shared" si="137"/>
        <v>278</v>
      </c>
      <c r="U790" s="27">
        <f t="shared" si="138"/>
        <v>69.5</v>
      </c>
      <c r="V790" s="29">
        <v>90</v>
      </c>
      <c r="W790" s="29">
        <v>51</v>
      </c>
      <c r="X790" s="29">
        <v>40</v>
      </c>
      <c r="Y790" s="29">
        <v>69</v>
      </c>
      <c r="Z790" s="27">
        <f t="shared" si="139"/>
        <v>250</v>
      </c>
      <c r="AA790" s="27">
        <f t="shared" si="140"/>
        <v>62.5</v>
      </c>
      <c r="AB790" s="29">
        <v>43</v>
      </c>
      <c r="AC790" s="29">
        <v>92</v>
      </c>
      <c r="AD790" s="29">
        <v>35</v>
      </c>
      <c r="AE790" s="29">
        <v>44</v>
      </c>
      <c r="AF790" s="27">
        <f t="shared" si="141"/>
        <v>214</v>
      </c>
      <c r="AG790" s="39">
        <f t="shared" si="142"/>
        <v>53.5</v>
      </c>
      <c r="AH790" s="32"/>
      <c r="AI790" s="52">
        <f t="shared" si="132"/>
        <v>66.2</v>
      </c>
      <c r="AJ790" s="28">
        <f>ROWS($C$4:C790)</f>
        <v>787</v>
      </c>
      <c r="AK790" s="28" t="str">
        <f>IF($AJ$1=Table5[[#This Row],[Column3]],AJ790,"")</f>
        <v/>
      </c>
      <c r="AL790" s="28" t="str">
        <f>IFERROR(SMALL($AK$2:$AK$903,ROWS($AK$4:AK790)),"")</f>
        <v/>
      </c>
    </row>
    <row r="791" spans="1:38" s="28" customFormat="1" ht="14.25">
      <c r="A791" s="36">
        <v>11108509</v>
      </c>
      <c r="B791" s="30" t="s">
        <v>1583</v>
      </c>
      <c r="C791" s="31">
        <v>9</v>
      </c>
      <c r="D791" s="29">
        <v>97</v>
      </c>
      <c r="E791" s="29">
        <v>89</v>
      </c>
      <c r="F791" s="29">
        <v>61</v>
      </c>
      <c r="G791" s="29">
        <v>82</v>
      </c>
      <c r="H791" s="27">
        <f t="shared" si="133"/>
        <v>329</v>
      </c>
      <c r="I791" s="52">
        <f t="shared" si="134"/>
        <v>82.25</v>
      </c>
      <c r="J791" s="29">
        <v>45</v>
      </c>
      <c r="K791" s="29">
        <v>86</v>
      </c>
      <c r="L791" s="29">
        <v>73</v>
      </c>
      <c r="M791" s="29">
        <v>84</v>
      </c>
      <c r="N791" s="27">
        <f t="shared" si="135"/>
        <v>288</v>
      </c>
      <c r="O791" s="27">
        <f t="shared" si="136"/>
        <v>72</v>
      </c>
      <c r="P791" s="29">
        <v>79</v>
      </c>
      <c r="Q791" s="29">
        <v>78</v>
      </c>
      <c r="R791" s="29">
        <v>42</v>
      </c>
      <c r="S791" s="29">
        <v>38</v>
      </c>
      <c r="T791" s="27">
        <f t="shared" si="137"/>
        <v>237</v>
      </c>
      <c r="U791" s="27">
        <f t="shared" si="138"/>
        <v>59.25</v>
      </c>
      <c r="V791" s="29">
        <v>40</v>
      </c>
      <c r="W791" s="29">
        <v>64</v>
      </c>
      <c r="X791" s="29">
        <v>39</v>
      </c>
      <c r="Y791" s="29">
        <v>64</v>
      </c>
      <c r="Z791" s="27">
        <f t="shared" si="139"/>
        <v>207</v>
      </c>
      <c r="AA791" s="27">
        <f t="shared" si="140"/>
        <v>51.75</v>
      </c>
      <c r="AB791" s="29">
        <v>37</v>
      </c>
      <c r="AC791" s="29">
        <v>82</v>
      </c>
      <c r="AD791" s="29">
        <v>63</v>
      </c>
      <c r="AE791" s="29">
        <v>81</v>
      </c>
      <c r="AF791" s="27">
        <f t="shared" si="141"/>
        <v>263</v>
      </c>
      <c r="AG791" s="39">
        <f t="shared" si="142"/>
        <v>65.75</v>
      </c>
      <c r="AH791" s="32"/>
      <c r="AI791" s="52">
        <f t="shared" si="132"/>
        <v>70.95</v>
      </c>
      <c r="AJ791" s="28">
        <f>ROWS($C$4:C791)</f>
        <v>788</v>
      </c>
      <c r="AK791" s="28" t="str">
        <f>IF($AJ$1=Table5[[#This Row],[Column3]],AJ791,"")</f>
        <v/>
      </c>
      <c r="AL791" s="28" t="str">
        <f>IFERROR(SMALL($AK$2:$AK$903,ROWS($AK$4:AK791)),"")</f>
        <v/>
      </c>
    </row>
    <row r="792" spans="1:38" s="28" customFormat="1" ht="14.25">
      <c r="A792" s="36">
        <v>11104277</v>
      </c>
      <c r="B792" s="30" t="s">
        <v>1585</v>
      </c>
      <c r="C792" s="31">
        <v>9</v>
      </c>
      <c r="D792" s="29">
        <v>83</v>
      </c>
      <c r="E792" s="29">
        <v>71</v>
      </c>
      <c r="F792" s="29">
        <v>85</v>
      </c>
      <c r="G792" s="29">
        <v>44</v>
      </c>
      <c r="H792" s="27">
        <f t="shared" si="133"/>
        <v>283</v>
      </c>
      <c r="I792" s="52">
        <f t="shared" si="134"/>
        <v>70.75</v>
      </c>
      <c r="J792" s="29">
        <v>85</v>
      </c>
      <c r="K792" s="29">
        <v>51</v>
      </c>
      <c r="L792" s="29">
        <v>81</v>
      </c>
      <c r="M792" s="29">
        <v>85</v>
      </c>
      <c r="N792" s="27">
        <f t="shared" si="135"/>
        <v>302</v>
      </c>
      <c r="O792" s="27">
        <f t="shared" si="136"/>
        <v>75.5</v>
      </c>
      <c r="P792" s="29">
        <v>60</v>
      </c>
      <c r="Q792" s="29">
        <v>61</v>
      </c>
      <c r="R792" s="29">
        <v>95</v>
      </c>
      <c r="S792" s="29">
        <v>93</v>
      </c>
      <c r="T792" s="27">
        <f t="shared" si="137"/>
        <v>309</v>
      </c>
      <c r="U792" s="27">
        <f t="shared" si="138"/>
        <v>77.25</v>
      </c>
      <c r="V792" s="29">
        <v>47</v>
      </c>
      <c r="W792" s="29">
        <v>97</v>
      </c>
      <c r="X792" s="29">
        <v>77</v>
      </c>
      <c r="Y792" s="29">
        <v>86</v>
      </c>
      <c r="Z792" s="27">
        <f t="shared" si="139"/>
        <v>307</v>
      </c>
      <c r="AA792" s="27">
        <f t="shared" si="140"/>
        <v>76.75</v>
      </c>
      <c r="AB792" s="29">
        <v>46</v>
      </c>
      <c r="AC792" s="29">
        <v>37</v>
      </c>
      <c r="AD792" s="29">
        <v>84</v>
      </c>
      <c r="AE792" s="29">
        <v>51</v>
      </c>
      <c r="AF792" s="27">
        <f t="shared" si="141"/>
        <v>218</v>
      </c>
      <c r="AG792" s="39">
        <f t="shared" si="142"/>
        <v>54.5</v>
      </c>
      <c r="AH792" s="32"/>
      <c r="AI792" s="52">
        <f t="shared" si="132"/>
        <v>65.150000000000006</v>
      </c>
      <c r="AJ792" s="28">
        <f>ROWS($C$4:C792)</f>
        <v>789</v>
      </c>
      <c r="AK792" s="28" t="str">
        <f>IF($AJ$1=Table5[[#This Row],[Column3]],AJ792,"")</f>
        <v/>
      </c>
      <c r="AL792" s="28" t="str">
        <f>IFERROR(SMALL($AK$2:$AK$903,ROWS($AK$4:AK792)),"")</f>
        <v/>
      </c>
    </row>
    <row r="793" spans="1:38" s="28" customFormat="1" ht="14.25">
      <c r="A793" s="36">
        <v>11100362</v>
      </c>
      <c r="B793" s="30" t="s">
        <v>1587</v>
      </c>
      <c r="C793" s="31">
        <v>9</v>
      </c>
      <c r="D793" s="29">
        <v>60</v>
      </c>
      <c r="E793" s="29">
        <v>44</v>
      </c>
      <c r="F793" s="29">
        <v>39</v>
      </c>
      <c r="G793" s="29">
        <v>47</v>
      </c>
      <c r="H793" s="27">
        <f t="shared" si="133"/>
        <v>190</v>
      </c>
      <c r="I793" s="52">
        <f t="shared" si="134"/>
        <v>47.5</v>
      </c>
      <c r="J793" s="29">
        <v>83</v>
      </c>
      <c r="K793" s="29">
        <v>66</v>
      </c>
      <c r="L793" s="29">
        <v>61</v>
      </c>
      <c r="M793" s="29">
        <v>44</v>
      </c>
      <c r="N793" s="27">
        <f t="shared" si="135"/>
        <v>254</v>
      </c>
      <c r="O793" s="27">
        <f t="shared" si="136"/>
        <v>63.5</v>
      </c>
      <c r="P793" s="29">
        <v>64</v>
      </c>
      <c r="Q793" s="29">
        <v>73</v>
      </c>
      <c r="R793" s="29">
        <v>47</v>
      </c>
      <c r="S793" s="29">
        <v>66</v>
      </c>
      <c r="T793" s="27">
        <f t="shared" si="137"/>
        <v>250</v>
      </c>
      <c r="U793" s="27">
        <f t="shared" si="138"/>
        <v>62.5</v>
      </c>
      <c r="V793" s="29">
        <v>98</v>
      </c>
      <c r="W793" s="29">
        <v>48</v>
      </c>
      <c r="X793" s="29">
        <v>74</v>
      </c>
      <c r="Y793" s="29">
        <v>96</v>
      </c>
      <c r="Z793" s="27">
        <f t="shared" si="139"/>
        <v>316</v>
      </c>
      <c r="AA793" s="27">
        <f t="shared" si="140"/>
        <v>79</v>
      </c>
      <c r="AB793" s="29">
        <v>94</v>
      </c>
      <c r="AC793" s="29">
        <v>75</v>
      </c>
      <c r="AD793" s="29">
        <v>54</v>
      </c>
      <c r="AE793" s="29">
        <v>70</v>
      </c>
      <c r="AF793" s="27">
        <f t="shared" si="141"/>
        <v>293</v>
      </c>
      <c r="AG793" s="39">
        <f t="shared" si="142"/>
        <v>73.25</v>
      </c>
      <c r="AH793" s="32"/>
      <c r="AI793" s="52">
        <f t="shared" si="132"/>
        <v>63.5</v>
      </c>
      <c r="AJ793" s="28">
        <f>ROWS($C$4:C793)</f>
        <v>790</v>
      </c>
      <c r="AK793" s="28" t="str">
        <f>IF($AJ$1=Table5[[#This Row],[Column3]],AJ793,"")</f>
        <v/>
      </c>
      <c r="AL793" s="28" t="str">
        <f>IFERROR(SMALL($AK$2:$AK$903,ROWS($AK$4:AK793)),"")</f>
        <v/>
      </c>
    </row>
    <row r="794" spans="1:38" s="28" customFormat="1" ht="14.25">
      <c r="A794" s="36">
        <v>11108447</v>
      </c>
      <c r="B794" s="30" t="s">
        <v>1589</v>
      </c>
      <c r="C794" s="31">
        <v>9</v>
      </c>
      <c r="D794" s="29">
        <v>48</v>
      </c>
      <c r="E794" s="29">
        <v>59</v>
      </c>
      <c r="F794" s="29">
        <v>47</v>
      </c>
      <c r="G794" s="29">
        <v>99</v>
      </c>
      <c r="H794" s="27">
        <f t="shared" si="133"/>
        <v>253</v>
      </c>
      <c r="I794" s="52">
        <f t="shared" si="134"/>
        <v>63.25</v>
      </c>
      <c r="J794" s="29">
        <v>57</v>
      </c>
      <c r="K794" s="29">
        <v>67</v>
      </c>
      <c r="L794" s="29">
        <v>73</v>
      </c>
      <c r="M794" s="29">
        <v>90</v>
      </c>
      <c r="N794" s="27">
        <f t="shared" si="135"/>
        <v>287</v>
      </c>
      <c r="O794" s="27">
        <f t="shared" si="136"/>
        <v>71.75</v>
      </c>
      <c r="P794" s="29">
        <v>49</v>
      </c>
      <c r="Q794" s="29">
        <v>40</v>
      </c>
      <c r="R794" s="29">
        <v>70</v>
      </c>
      <c r="S794" s="29">
        <v>55</v>
      </c>
      <c r="T794" s="27">
        <f t="shared" si="137"/>
        <v>214</v>
      </c>
      <c r="U794" s="27">
        <f t="shared" si="138"/>
        <v>53.5</v>
      </c>
      <c r="V794" s="29">
        <v>47</v>
      </c>
      <c r="W794" s="29">
        <v>97</v>
      </c>
      <c r="X794" s="29">
        <v>44</v>
      </c>
      <c r="Y794" s="29">
        <v>42</v>
      </c>
      <c r="Z794" s="27">
        <f t="shared" si="139"/>
        <v>230</v>
      </c>
      <c r="AA794" s="27">
        <f t="shared" si="140"/>
        <v>57.5</v>
      </c>
      <c r="AB794" s="29">
        <v>88</v>
      </c>
      <c r="AC794" s="29">
        <v>69</v>
      </c>
      <c r="AD794" s="29">
        <v>65</v>
      </c>
      <c r="AE794" s="29">
        <v>64</v>
      </c>
      <c r="AF794" s="27">
        <f t="shared" si="141"/>
        <v>286</v>
      </c>
      <c r="AG794" s="39">
        <f t="shared" si="142"/>
        <v>71.5</v>
      </c>
      <c r="AH794" s="32"/>
      <c r="AI794" s="52">
        <f t="shared" si="132"/>
        <v>65.150000000000006</v>
      </c>
      <c r="AJ794" s="28">
        <f>ROWS($C$4:C794)</f>
        <v>791</v>
      </c>
      <c r="AK794" s="28" t="str">
        <f>IF($AJ$1=Table5[[#This Row],[Column3]],AJ794,"")</f>
        <v/>
      </c>
      <c r="AL794" s="28" t="str">
        <f>IFERROR(SMALL($AK$2:$AK$903,ROWS($AK$4:AK794)),"")</f>
        <v/>
      </c>
    </row>
    <row r="795" spans="1:38" s="28" customFormat="1" ht="28.5">
      <c r="A795" s="36">
        <v>11102423</v>
      </c>
      <c r="B795" s="30" t="s">
        <v>1591</v>
      </c>
      <c r="C795" s="31">
        <v>9</v>
      </c>
      <c r="D795" s="29">
        <v>52</v>
      </c>
      <c r="E795" s="29">
        <v>53</v>
      </c>
      <c r="F795" s="29">
        <v>68</v>
      </c>
      <c r="G795" s="29">
        <v>88</v>
      </c>
      <c r="H795" s="27">
        <f t="shared" si="133"/>
        <v>261</v>
      </c>
      <c r="I795" s="52">
        <f t="shared" si="134"/>
        <v>65.25</v>
      </c>
      <c r="J795" s="29">
        <v>45</v>
      </c>
      <c r="K795" s="29">
        <v>95</v>
      </c>
      <c r="L795" s="29">
        <v>82</v>
      </c>
      <c r="M795" s="29">
        <v>70</v>
      </c>
      <c r="N795" s="27">
        <f t="shared" si="135"/>
        <v>292</v>
      </c>
      <c r="O795" s="27">
        <f t="shared" si="136"/>
        <v>73</v>
      </c>
      <c r="P795" s="29">
        <v>45</v>
      </c>
      <c r="Q795" s="29">
        <v>72</v>
      </c>
      <c r="R795" s="29">
        <v>57</v>
      </c>
      <c r="S795" s="29">
        <v>86</v>
      </c>
      <c r="T795" s="27">
        <f t="shared" si="137"/>
        <v>260</v>
      </c>
      <c r="U795" s="27">
        <f t="shared" si="138"/>
        <v>65</v>
      </c>
      <c r="V795" s="29">
        <v>37</v>
      </c>
      <c r="W795" s="29">
        <v>55</v>
      </c>
      <c r="X795" s="29">
        <v>82</v>
      </c>
      <c r="Y795" s="29">
        <v>60</v>
      </c>
      <c r="Z795" s="27">
        <f t="shared" si="139"/>
        <v>234</v>
      </c>
      <c r="AA795" s="27">
        <f t="shared" si="140"/>
        <v>58.5</v>
      </c>
      <c r="AB795" s="29">
        <v>85</v>
      </c>
      <c r="AC795" s="29">
        <v>62</v>
      </c>
      <c r="AD795" s="29">
        <v>62</v>
      </c>
      <c r="AE795" s="29">
        <v>47</v>
      </c>
      <c r="AF795" s="27">
        <f t="shared" si="141"/>
        <v>256</v>
      </c>
      <c r="AG795" s="39">
        <f t="shared" si="142"/>
        <v>64</v>
      </c>
      <c r="AH795" s="32"/>
      <c r="AI795" s="52">
        <f t="shared" si="132"/>
        <v>61.65</v>
      </c>
      <c r="AJ795" s="28">
        <f>ROWS($C$4:C795)</f>
        <v>792</v>
      </c>
      <c r="AK795" s="28" t="str">
        <f>IF($AJ$1=Table5[[#This Row],[Column3]],AJ795,"")</f>
        <v/>
      </c>
      <c r="AL795" s="28" t="str">
        <f>IFERROR(SMALL($AK$2:$AK$903,ROWS($AK$4:AK795)),"")</f>
        <v/>
      </c>
    </row>
    <row r="796" spans="1:38" s="28" customFormat="1" ht="14.25">
      <c r="A796" s="36">
        <v>11108488</v>
      </c>
      <c r="B796" s="30" t="s">
        <v>1593</v>
      </c>
      <c r="C796" s="31">
        <v>9</v>
      </c>
      <c r="D796" s="29">
        <v>50</v>
      </c>
      <c r="E796" s="29">
        <v>75</v>
      </c>
      <c r="F796" s="29">
        <v>82</v>
      </c>
      <c r="G796" s="29">
        <v>55</v>
      </c>
      <c r="H796" s="27">
        <f t="shared" si="133"/>
        <v>262</v>
      </c>
      <c r="I796" s="52">
        <f t="shared" si="134"/>
        <v>65.5</v>
      </c>
      <c r="J796" s="29">
        <v>45</v>
      </c>
      <c r="K796" s="29">
        <v>57</v>
      </c>
      <c r="L796" s="29">
        <v>48</v>
      </c>
      <c r="M796" s="29">
        <v>39</v>
      </c>
      <c r="N796" s="27">
        <f t="shared" si="135"/>
        <v>189</v>
      </c>
      <c r="O796" s="27">
        <f t="shared" si="136"/>
        <v>47.25</v>
      </c>
      <c r="P796" s="29">
        <v>46</v>
      </c>
      <c r="Q796" s="29">
        <v>60</v>
      </c>
      <c r="R796" s="29">
        <v>71</v>
      </c>
      <c r="S796" s="29">
        <v>37</v>
      </c>
      <c r="T796" s="27">
        <f t="shared" si="137"/>
        <v>214</v>
      </c>
      <c r="U796" s="27">
        <f t="shared" si="138"/>
        <v>53.5</v>
      </c>
      <c r="V796" s="29">
        <v>80</v>
      </c>
      <c r="W796" s="29">
        <v>70</v>
      </c>
      <c r="X796" s="29">
        <v>95</v>
      </c>
      <c r="Y796" s="29">
        <v>56</v>
      </c>
      <c r="Z796" s="27">
        <f t="shared" si="139"/>
        <v>301</v>
      </c>
      <c r="AA796" s="27">
        <f t="shared" si="140"/>
        <v>75.25</v>
      </c>
      <c r="AB796" s="29">
        <v>91</v>
      </c>
      <c r="AC796" s="29">
        <v>49</v>
      </c>
      <c r="AD796" s="29">
        <v>88</v>
      </c>
      <c r="AE796" s="29">
        <v>39</v>
      </c>
      <c r="AF796" s="27">
        <f t="shared" si="141"/>
        <v>267</v>
      </c>
      <c r="AG796" s="39">
        <f t="shared" si="142"/>
        <v>66.75</v>
      </c>
      <c r="AH796" s="32"/>
      <c r="AI796" s="52">
        <f t="shared" si="132"/>
        <v>63</v>
      </c>
      <c r="AJ796" s="28">
        <f>ROWS($C$4:C796)</f>
        <v>793</v>
      </c>
      <c r="AK796" s="28" t="str">
        <f>IF($AJ$1=Table5[[#This Row],[Column3]],AJ796,"")</f>
        <v/>
      </c>
      <c r="AL796" s="28" t="str">
        <f>IFERROR(SMALL($AK$2:$AK$903,ROWS($AK$4:AK796)),"")</f>
        <v/>
      </c>
    </row>
    <row r="797" spans="1:38" s="28" customFormat="1" ht="14.25">
      <c r="A797" s="36">
        <v>11100041</v>
      </c>
      <c r="B797" s="30" t="s">
        <v>1595</v>
      </c>
      <c r="C797" s="31">
        <v>9</v>
      </c>
      <c r="D797" s="29">
        <v>49</v>
      </c>
      <c r="E797" s="29">
        <v>82</v>
      </c>
      <c r="F797" s="29">
        <v>69</v>
      </c>
      <c r="G797" s="29">
        <v>76</v>
      </c>
      <c r="H797" s="27">
        <f t="shared" si="133"/>
        <v>276</v>
      </c>
      <c r="I797" s="52">
        <f t="shared" si="134"/>
        <v>69</v>
      </c>
      <c r="J797" s="29">
        <v>52</v>
      </c>
      <c r="K797" s="29">
        <v>46</v>
      </c>
      <c r="L797" s="29">
        <v>81</v>
      </c>
      <c r="M797" s="29">
        <v>79</v>
      </c>
      <c r="N797" s="27">
        <f t="shared" si="135"/>
        <v>258</v>
      </c>
      <c r="O797" s="27">
        <f t="shared" si="136"/>
        <v>64.5</v>
      </c>
      <c r="P797" s="29">
        <v>65</v>
      </c>
      <c r="Q797" s="29">
        <v>42</v>
      </c>
      <c r="R797" s="29">
        <v>65</v>
      </c>
      <c r="S797" s="29">
        <v>85</v>
      </c>
      <c r="T797" s="27">
        <f t="shared" si="137"/>
        <v>257</v>
      </c>
      <c r="U797" s="27">
        <f t="shared" si="138"/>
        <v>64.25</v>
      </c>
      <c r="V797" s="29">
        <v>66</v>
      </c>
      <c r="W797" s="29">
        <v>50</v>
      </c>
      <c r="X797" s="29">
        <v>45</v>
      </c>
      <c r="Y797" s="29">
        <v>65</v>
      </c>
      <c r="Z797" s="27">
        <f t="shared" si="139"/>
        <v>226</v>
      </c>
      <c r="AA797" s="27">
        <f t="shared" si="140"/>
        <v>56.5</v>
      </c>
      <c r="AB797" s="29">
        <v>66</v>
      </c>
      <c r="AC797" s="29">
        <v>79</v>
      </c>
      <c r="AD797" s="29">
        <v>41</v>
      </c>
      <c r="AE797" s="29">
        <v>57</v>
      </c>
      <c r="AF797" s="27">
        <f t="shared" si="141"/>
        <v>243</v>
      </c>
      <c r="AG797" s="39">
        <f t="shared" si="142"/>
        <v>60.75</v>
      </c>
      <c r="AH797" s="32"/>
      <c r="AI797" s="52">
        <f t="shared" si="132"/>
        <v>67.150000000000006</v>
      </c>
      <c r="AJ797" s="28">
        <f>ROWS($C$4:C797)</f>
        <v>794</v>
      </c>
      <c r="AK797" s="28" t="str">
        <f>IF($AJ$1=Table5[[#This Row],[Column3]],AJ797,"")</f>
        <v/>
      </c>
      <c r="AL797" s="28" t="str">
        <f>IFERROR(SMALL($AK$2:$AK$903,ROWS($AK$4:AK797)),"")</f>
        <v/>
      </c>
    </row>
    <row r="798" spans="1:38" s="28" customFormat="1" ht="14.25">
      <c r="A798" s="36">
        <v>11101051</v>
      </c>
      <c r="B798" s="30" t="s">
        <v>1597</v>
      </c>
      <c r="C798" s="31">
        <v>9</v>
      </c>
      <c r="D798" s="29">
        <v>93</v>
      </c>
      <c r="E798" s="29">
        <v>92</v>
      </c>
      <c r="F798" s="29">
        <v>57</v>
      </c>
      <c r="G798" s="29">
        <v>53</v>
      </c>
      <c r="H798" s="27">
        <f t="shared" si="133"/>
        <v>295</v>
      </c>
      <c r="I798" s="52">
        <f t="shared" si="134"/>
        <v>73.75</v>
      </c>
      <c r="J798" s="29">
        <v>67</v>
      </c>
      <c r="K798" s="29">
        <v>56</v>
      </c>
      <c r="L798" s="29">
        <v>51</v>
      </c>
      <c r="M798" s="29">
        <v>89</v>
      </c>
      <c r="N798" s="27">
        <f t="shared" si="135"/>
        <v>263</v>
      </c>
      <c r="O798" s="27">
        <f t="shared" si="136"/>
        <v>65.75</v>
      </c>
      <c r="P798" s="29">
        <v>46</v>
      </c>
      <c r="Q798" s="29">
        <v>74</v>
      </c>
      <c r="R798" s="29">
        <v>64</v>
      </c>
      <c r="S798" s="29">
        <v>80</v>
      </c>
      <c r="T798" s="27">
        <f t="shared" si="137"/>
        <v>264</v>
      </c>
      <c r="U798" s="27">
        <f t="shared" si="138"/>
        <v>66</v>
      </c>
      <c r="V798" s="29">
        <v>66</v>
      </c>
      <c r="W798" s="29">
        <v>97</v>
      </c>
      <c r="X798" s="29">
        <v>47</v>
      </c>
      <c r="Y798" s="29">
        <v>77</v>
      </c>
      <c r="Z798" s="27">
        <f t="shared" si="139"/>
        <v>287</v>
      </c>
      <c r="AA798" s="27">
        <f t="shared" si="140"/>
        <v>71.75</v>
      </c>
      <c r="AB798" s="29">
        <v>61</v>
      </c>
      <c r="AC798" s="29">
        <v>68</v>
      </c>
      <c r="AD798" s="29">
        <v>45</v>
      </c>
      <c r="AE798" s="29">
        <v>60</v>
      </c>
      <c r="AF798" s="27">
        <f t="shared" si="141"/>
        <v>234</v>
      </c>
      <c r="AG798" s="39">
        <f t="shared" si="142"/>
        <v>58.5</v>
      </c>
      <c r="AH798" s="32"/>
      <c r="AI798" s="52">
        <f t="shared" si="132"/>
        <v>63.85</v>
      </c>
      <c r="AJ798" s="28">
        <f>ROWS($C$4:C798)</f>
        <v>795</v>
      </c>
      <c r="AK798" s="28" t="str">
        <f>IF($AJ$1=Table5[[#This Row],[Column3]],AJ798,"")</f>
        <v/>
      </c>
      <c r="AL798" s="28" t="str">
        <f>IFERROR(SMALL($AK$2:$AK$903,ROWS($AK$4:AK798)),"")</f>
        <v/>
      </c>
    </row>
    <row r="799" spans="1:38" s="28" customFormat="1" ht="14.25">
      <c r="A799" s="36">
        <v>11101131</v>
      </c>
      <c r="B799" s="30" t="s">
        <v>1599</v>
      </c>
      <c r="C799" s="31">
        <v>9</v>
      </c>
      <c r="D799" s="29">
        <v>57</v>
      </c>
      <c r="E799" s="29">
        <v>97</v>
      </c>
      <c r="F799" s="29">
        <v>62</v>
      </c>
      <c r="G799" s="29">
        <v>54</v>
      </c>
      <c r="H799" s="27">
        <f t="shared" si="133"/>
        <v>270</v>
      </c>
      <c r="I799" s="52">
        <f t="shared" si="134"/>
        <v>67.5</v>
      </c>
      <c r="J799" s="29">
        <v>47</v>
      </c>
      <c r="K799" s="29">
        <v>80</v>
      </c>
      <c r="L799" s="29">
        <v>56</v>
      </c>
      <c r="M799" s="29">
        <v>77</v>
      </c>
      <c r="N799" s="27">
        <f t="shared" si="135"/>
        <v>260</v>
      </c>
      <c r="O799" s="27">
        <f t="shared" si="136"/>
        <v>65</v>
      </c>
      <c r="P799" s="29">
        <v>49</v>
      </c>
      <c r="Q799" s="29">
        <v>76</v>
      </c>
      <c r="R799" s="29">
        <v>85</v>
      </c>
      <c r="S799" s="29">
        <v>64</v>
      </c>
      <c r="T799" s="27">
        <f t="shared" si="137"/>
        <v>274</v>
      </c>
      <c r="U799" s="27">
        <f t="shared" si="138"/>
        <v>68.5</v>
      </c>
      <c r="V799" s="29">
        <v>92</v>
      </c>
      <c r="W799" s="29">
        <v>62</v>
      </c>
      <c r="X799" s="29">
        <v>43</v>
      </c>
      <c r="Y799" s="29">
        <v>46</v>
      </c>
      <c r="Z799" s="27">
        <f t="shared" si="139"/>
        <v>243</v>
      </c>
      <c r="AA799" s="27">
        <f t="shared" si="140"/>
        <v>60.75</v>
      </c>
      <c r="AB799" s="29">
        <v>59</v>
      </c>
      <c r="AC799" s="29">
        <v>45</v>
      </c>
      <c r="AD799" s="29">
        <v>48</v>
      </c>
      <c r="AE799" s="29">
        <v>78</v>
      </c>
      <c r="AF799" s="27">
        <f t="shared" si="141"/>
        <v>230</v>
      </c>
      <c r="AG799" s="39">
        <f t="shared" si="142"/>
        <v>57.5</v>
      </c>
      <c r="AH799" s="32"/>
      <c r="AI799" s="52">
        <f t="shared" si="132"/>
        <v>67.95</v>
      </c>
      <c r="AJ799" s="28">
        <f>ROWS($C$4:C799)</f>
        <v>796</v>
      </c>
      <c r="AK799" s="28" t="str">
        <f>IF($AJ$1=Table5[[#This Row],[Column3]],AJ799,"")</f>
        <v/>
      </c>
      <c r="AL799" s="28" t="str">
        <f>IFERROR(SMALL($AK$2:$AK$903,ROWS($AK$4:AK799)),"")</f>
        <v/>
      </c>
    </row>
    <row r="800" spans="1:38" s="28" customFormat="1" ht="14.25">
      <c r="A800" s="36">
        <v>11100935</v>
      </c>
      <c r="B800" s="30" t="s">
        <v>1601</v>
      </c>
      <c r="C800" s="31">
        <v>9</v>
      </c>
      <c r="D800" s="29">
        <v>53</v>
      </c>
      <c r="E800" s="29">
        <v>52</v>
      </c>
      <c r="F800" s="29">
        <v>83</v>
      </c>
      <c r="G800" s="29">
        <v>50</v>
      </c>
      <c r="H800" s="27">
        <f t="shared" si="133"/>
        <v>238</v>
      </c>
      <c r="I800" s="52">
        <f t="shared" si="134"/>
        <v>59.5</v>
      </c>
      <c r="J800" s="29">
        <v>92</v>
      </c>
      <c r="K800" s="29">
        <v>44</v>
      </c>
      <c r="L800" s="29">
        <v>69</v>
      </c>
      <c r="M800" s="29">
        <v>98</v>
      </c>
      <c r="N800" s="27">
        <f t="shared" si="135"/>
        <v>303</v>
      </c>
      <c r="O800" s="27">
        <f t="shared" si="136"/>
        <v>75.75</v>
      </c>
      <c r="P800" s="29">
        <v>52</v>
      </c>
      <c r="Q800" s="29">
        <v>76</v>
      </c>
      <c r="R800" s="29">
        <v>72</v>
      </c>
      <c r="S800" s="29">
        <v>37</v>
      </c>
      <c r="T800" s="27">
        <f t="shared" si="137"/>
        <v>237</v>
      </c>
      <c r="U800" s="27">
        <f t="shared" si="138"/>
        <v>59.25</v>
      </c>
      <c r="V800" s="29">
        <v>80</v>
      </c>
      <c r="W800" s="29">
        <v>84</v>
      </c>
      <c r="X800" s="29">
        <v>48</v>
      </c>
      <c r="Y800" s="29">
        <v>93</v>
      </c>
      <c r="Z800" s="27">
        <f t="shared" si="139"/>
        <v>305</v>
      </c>
      <c r="AA800" s="27">
        <f t="shared" si="140"/>
        <v>76.25</v>
      </c>
      <c r="AB800" s="29">
        <v>69</v>
      </c>
      <c r="AC800" s="29">
        <v>92</v>
      </c>
      <c r="AD800" s="29">
        <v>68</v>
      </c>
      <c r="AE800" s="29">
        <v>47</v>
      </c>
      <c r="AF800" s="27">
        <f t="shared" si="141"/>
        <v>276</v>
      </c>
      <c r="AG800" s="39">
        <f t="shared" si="142"/>
        <v>69</v>
      </c>
      <c r="AH800" s="32"/>
      <c r="AI800" s="52">
        <f t="shared" si="132"/>
        <v>72.900000000000006</v>
      </c>
      <c r="AJ800" s="28">
        <f>ROWS($C$4:C800)</f>
        <v>797</v>
      </c>
      <c r="AK800" s="28" t="str">
        <f>IF($AJ$1=Table5[[#This Row],[Column3]],AJ800,"")</f>
        <v/>
      </c>
      <c r="AL800" s="28" t="str">
        <f>IFERROR(SMALL($AK$2:$AK$903,ROWS($AK$4:AK800)),"")</f>
        <v/>
      </c>
    </row>
    <row r="801" spans="1:38" s="28" customFormat="1" ht="14.25">
      <c r="A801" s="36">
        <v>11103910</v>
      </c>
      <c r="B801" s="30" t="s">
        <v>1603</v>
      </c>
      <c r="C801" s="31">
        <v>9</v>
      </c>
      <c r="D801" s="29">
        <v>69</v>
      </c>
      <c r="E801" s="29">
        <v>88</v>
      </c>
      <c r="F801" s="29">
        <v>42</v>
      </c>
      <c r="G801" s="29">
        <v>94</v>
      </c>
      <c r="H801" s="27">
        <f t="shared" si="133"/>
        <v>293</v>
      </c>
      <c r="I801" s="52">
        <f t="shared" si="134"/>
        <v>73.25</v>
      </c>
      <c r="J801" s="29">
        <v>52</v>
      </c>
      <c r="K801" s="29">
        <v>73</v>
      </c>
      <c r="L801" s="29">
        <v>48</v>
      </c>
      <c r="M801" s="29">
        <v>85</v>
      </c>
      <c r="N801" s="27">
        <f t="shared" si="135"/>
        <v>258</v>
      </c>
      <c r="O801" s="27">
        <f t="shared" si="136"/>
        <v>64.5</v>
      </c>
      <c r="P801" s="29">
        <v>97</v>
      </c>
      <c r="Q801" s="29">
        <v>66</v>
      </c>
      <c r="R801" s="29">
        <v>46</v>
      </c>
      <c r="S801" s="29">
        <v>61</v>
      </c>
      <c r="T801" s="27">
        <f t="shared" si="137"/>
        <v>270</v>
      </c>
      <c r="U801" s="27">
        <f t="shared" si="138"/>
        <v>67.5</v>
      </c>
      <c r="V801" s="29">
        <v>90</v>
      </c>
      <c r="W801" s="29">
        <v>54</v>
      </c>
      <c r="X801" s="29">
        <v>78</v>
      </c>
      <c r="Y801" s="29">
        <v>94</v>
      </c>
      <c r="Z801" s="27">
        <f t="shared" si="139"/>
        <v>316</v>
      </c>
      <c r="AA801" s="27">
        <f t="shared" si="140"/>
        <v>79</v>
      </c>
      <c r="AB801" s="29">
        <v>99</v>
      </c>
      <c r="AC801" s="29">
        <v>90</v>
      </c>
      <c r="AD801" s="29">
        <v>76</v>
      </c>
      <c r="AE801" s="29">
        <v>56</v>
      </c>
      <c r="AF801" s="27">
        <f t="shared" si="141"/>
        <v>321</v>
      </c>
      <c r="AG801" s="39">
        <f t="shared" si="142"/>
        <v>80.25</v>
      </c>
      <c r="AH801" s="32"/>
      <c r="AI801" s="52">
        <f t="shared" si="132"/>
        <v>63.05</v>
      </c>
      <c r="AJ801" s="28">
        <f>ROWS($C$4:C801)</f>
        <v>798</v>
      </c>
      <c r="AK801" s="28" t="str">
        <f>IF($AJ$1=Table5[[#This Row],[Column3]],AJ801,"")</f>
        <v/>
      </c>
      <c r="AL801" s="28" t="str">
        <f>IFERROR(SMALL($AK$2:$AK$903,ROWS($AK$4:AK801)),"")</f>
        <v/>
      </c>
    </row>
    <row r="802" spans="1:38" s="28" customFormat="1" ht="14.25">
      <c r="A802" s="36">
        <v>11105115</v>
      </c>
      <c r="B802" s="30" t="s">
        <v>1605</v>
      </c>
      <c r="C802" s="31">
        <v>9</v>
      </c>
      <c r="D802" s="29">
        <v>90</v>
      </c>
      <c r="E802" s="29">
        <v>47</v>
      </c>
      <c r="F802" s="29">
        <v>71</v>
      </c>
      <c r="G802" s="29">
        <v>86</v>
      </c>
      <c r="H802" s="27">
        <f t="shared" si="133"/>
        <v>294</v>
      </c>
      <c r="I802" s="52">
        <f t="shared" si="134"/>
        <v>73.5</v>
      </c>
      <c r="J802" s="29">
        <v>61</v>
      </c>
      <c r="K802" s="29">
        <v>61</v>
      </c>
      <c r="L802" s="29">
        <v>73</v>
      </c>
      <c r="M802" s="29">
        <v>58</v>
      </c>
      <c r="N802" s="27">
        <f t="shared" si="135"/>
        <v>253</v>
      </c>
      <c r="O802" s="27">
        <f t="shared" si="136"/>
        <v>63.25</v>
      </c>
      <c r="P802" s="29">
        <v>87</v>
      </c>
      <c r="Q802" s="29">
        <v>62</v>
      </c>
      <c r="R802" s="29">
        <v>85</v>
      </c>
      <c r="S802" s="29">
        <v>63</v>
      </c>
      <c r="T802" s="27">
        <f t="shared" si="137"/>
        <v>297</v>
      </c>
      <c r="U802" s="27">
        <f t="shared" si="138"/>
        <v>74.25</v>
      </c>
      <c r="V802" s="29">
        <v>38</v>
      </c>
      <c r="W802" s="29">
        <v>71</v>
      </c>
      <c r="X802" s="29">
        <v>43</v>
      </c>
      <c r="Y802" s="29">
        <v>43</v>
      </c>
      <c r="Z802" s="27">
        <f t="shared" si="139"/>
        <v>195</v>
      </c>
      <c r="AA802" s="27">
        <f t="shared" si="140"/>
        <v>48.75</v>
      </c>
      <c r="AB802" s="29">
        <v>43</v>
      </c>
      <c r="AC802" s="29">
        <v>49</v>
      </c>
      <c r="AD802" s="29">
        <v>40</v>
      </c>
      <c r="AE802" s="29">
        <v>90</v>
      </c>
      <c r="AF802" s="27">
        <f t="shared" si="141"/>
        <v>222</v>
      </c>
      <c r="AG802" s="39">
        <f t="shared" si="142"/>
        <v>55.5</v>
      </c>
      <c r="AH802" s="32"/>
      <c r="AI802" s="52">
        <f t="shared" si="132"/>
        <v>57.55</v>
      </c>
      <c r="AJ802" s="28">
        <f>ROWS($C$4:C802)</f>
        <v>799</v>
      </c>
      <c r="AK802" s="28" t="str">
        <f>IF($AJ$1=Table5[[#This Row],[Column3]],AJ802,"")</f>
        <v/>
      </c>
      <c r="AL802" s="28" t="str">
        <f>IFERROR(SMALL($AK$2:$AK$903,ROWS($AK$4:AK802)),"")</f>
        <v/>
      </c>
    </row>
    <row r="803" spans="1:38" s="28" customFormat="1" ht="14.25">
      <c r="A803" s="36">
        <v>11109535</v>
      </c>
      <c r="B803" s="30" t="s">
        <v>1607</v>
      </c>
      <c r="C803" s="31">
        <v>9</v>
      </c>
      <c r="D803" s="29">
        <v>88</v>
      </c>
      <c r="E803" s="29">
        <v>39</v>
      </c>
      <c r="F803" s="29">
        <v>70</v>
      </c>
      <c r="G803" s="29">
        <v>52</v>
      </c>
      <c r="H803" s="27">
        <f t="shared" si="133"/>
        <v>249</v>
      </c>
      <c r="I803" s="52">
        <f t="shared" si="134"/>
        <v>62.25</v>
      </c>
      <c r="J803" s="29">
        <v>53</v>
      </c>
      <c r="K803" s="29">
        <v>76</v>
      </c>
      <c r="L803" s="29">
        <v>57</v>
      </c>
      <c r="M803" s="29">
        <v>35</v>
      </c>
      <c r="N803" s="27">
        <f t="shared" si="135"/>
        <v>221</v>
      </c>
      <c r="O803" s="27">
        <f t="shared" si="136"/>
        <v>55.25</v>
      </c>
      <c r="P803" s="29">
        <v>54</v>
      </c>
      <c r="Q803" s="29">
        <v>43</v>
      </c>
      <c r="R803" s="29">
        <v>36</v>
      </c>
      <c r="S803" s="29">
        <v>45</v>
      </c>
      <c r="T803" s="27">
        <f t="shared" si="137"/>
        <v>178</v>
      </c>
      <c r="U803" s="27">
        <f t="shared" si="138"/>
        <v>44.5</v>
      </c>
      <c r="V803" s="29">
        <v>77</v>
      </c>
      <c r="W803" s="29">
        <v>91</v>
      </c>
      <c r="X803" s="29">
        <v>47</v>
      </c>
      <c r="Y803" s="29">
        <v>37</v>
      </c>
      <c r="Z803" s="27">
        <f t="shared" si="139"/>
        <v>252</v>
      </c>
      <c r="AA803" s="27">
        <f t="shared" si="140"/>
        <v>63</v>
      </c>
      <c r="AB803" s="29">
        <v>88</v>
      </c>
      <c r="AC803" s="29">
        <v>75</v>
      </c>
      <c r="AD803" s="29">
        <v>47</v>
      </c>
      <c r="AE803" s="29">
        <v>41</v>
      </c>
      <c r="AF803" s="27">
        <f t="shared" si="141"/>
        <v>251</v>
      </c>
      <c r="AG803" s="39">
        <f t="shared" si="142"/>
        <v>62.75</v>
      </c>
      <c r="AH803" s="32"/>
      <c r="AI803" s="52">
        <f t="shared" si="132"/>
        <v>65.099999999999994</v>
      </c>
      <c r="AJ803" s="28">
        <f>ROWS($C$4:C803)</f>
        <v>800</v>
      </c>
      <c r="AK803" s="28" t="str">
        <f>IF($AJ$1=Table5[[#This Row],[Column3]],AJ803,"")</f>
        <v/>
      </c>
      <c r="AL803" s="28" t="str">
        <f>IFERROR(SMALL($AK$2:$AK$903,ROWS($AK$4:AK803)),"")</f>
        <v/>
      </c>
    </row>
    <row r="804" spans="1:38" s="28" customFormat="1" ht="14.25">
      <c r="A804" s="36">
        <v>11104856</v>
      </c>
      <c r="B804" s="30" t="s">
        <v>1609</v>
      </c>
      <c r="C804" s="31">
        <v>9</v>
      </c>
      <c r="D804" s="29">
        <v>67</v>
      </c>
      <c r="E804" s="29">
        <v>61</v>
      </c>
      <c r="F804" s="29">
        <v>50</v>
      </c>
      <c r="G804" s="29">
        <v>55</v>
      </c>
      <c r="H804" s="27">
        <f t="shared" si="133"/>
        <v>233</v>
      </c>
      <c r="I804" s="52">
        <f t="shared" si="134"/>
        <v>58.25</v>
      </c>
      <c r="J804" s="29">
        <v>62</v>
      </c>
      <c r="K804" s="29">
        <v>62</v>
      </c>
      <c r="L804" s="29">
        <v>68</v>
      </c>
      <c r="M804" s="29">
        <v>82</v>
      </c>
      <c r="N804" s="27">
        <f t="shared" si="135"/>
        <v>274</v>
      </c>
      <c r="O804" s="27">
        <f t="shared" si="136"/>
        <v>68.5</v>
      </c>
      <c r="P804" s="29">
        <v>52</v>
      </c>
      <c r="Q804" s="29">
        <v>65</v>
      </c>
      <c r="R804" s="29">
        <v>67</v>
      </c>
      <c r="S804" s="29">
        <v>38</v>
      </c>
      <c r="T804" s="27">
        <f t="shared" si="137"/>
        <v>222</v>
      </c>
      <c r="U804" s="27">
        <f t="shared" si="138"/>
        <v>55.5</v>
      </c>
      <c r="V804" s="29">
        <v>48</v>
      </c>
      <c r="W804" s="29">
        <v>88</v>
      </c>
      <c r="X804" s="29">
        <v>90</v>
      </c>
      <c r="Y804" s="29">
        <v>98</v>
      </c>
      <c r="Z804" s="27">
        <f t="shared" si="139"/>
        <v>324</v>
      </c>
      <c r="AA804" s="27">
        <f t="shared" si="140"/>
        <v>81</v>
      </c>
      <c r="AB804" s="29">
        <v>37</v>
      </c>
      <c r="AC804" s="29">
        <v>76</v>
      </c>
      <c r="AD804" s="29">
        <v>77</v>
      </c>
      <c r="AE804" s="29">
        <v>59</v>
      </c>
      <c r="AF804" s="27">
        <f t="shared" si="141"/>
        <v>249</v>
      </c>
      <c r="AG804" s="39">
        <f t="shared" si="142"/>
        <v>62.25</v>
      </c>
      <c r="AH804" s="32"/>
      <c r="AI804" s="52">
        <f t="shared" si="132"/>
        <v>66.95</v>
      </c>
      <c r="AJ804" s="28">
        <f>ROWS($C$4:C804)</f>
        <v>801</v>
      </c>
      <c r="AK804" s="28" t="str">
        <f>IF($AJ$1=Table5[[#This Row],[Column3]],AJ804,"")</f>
        <v/>
      </c>
      <c r="AL804" s="28" t="str">
        <f>IFERROR(SMALL($AK$2:$AK$903,ROWS($AK$4:AK804)),"")</f>
        <v/>
      </c>
    </row>
    <row r="805" spans="1:38" s="28" customFormat="1" ht="14.25">
      <c r="A805" s="36">
        <v>11109066</v>
      </c>
      <c r="B805" s="30" t="s">
        <v>1611</v>
      </c>
      <c r="C805" s="31">
        <v>9</v>
      </c>
      <c r="D805" s="29">
        <v>35</v>
      </c>
      <c r="E805" s="29">
        <v>70</v>
      </c>
      <c r="F805" s="29">
        <v>99</v>
      </c>
      <c r="G805" s="29">
        <v>87</v>
      </c>
      <c r="H805" s="27">
        <f t="shared" si="133"/>
        <v>291</v>
      </c>
      <c r="I805" s="52">
        <f t="shared" si="134"/>
        <v>72.75</v>
      </c>
      <c r="J805" s="29">
        <v>58</v>
      </c>
      <c r="K805" s="29">
        <v>67</v>
      </c>
      <c r="L805" s="29">
        <v>51</v>
      </c>
      <c r="M805" s="29">
        <v>89</v>
      </c>
      <c r="N805" s="27">
        <f t="shared" si="135"/>
        <v>265</v>
      </c>
      <c r="O805" s="27">
        <f t="shared" si="136"/>
        <v>66.25</v>
      </c>
      <c r="P805" s="29">
        <v>48</v>
      </c>
      <c r="Q805" s="29">
        <v>81</v>
      </c>
      <c r="R805" s="29">
        <v>66</v>
      </c>
      <c r="S805" s="29">
        <v>36</v>
      </c>
      <c r="T805" s="27">
        <f t="shared" si="137"/>
        <v>231</v>
      </c>
      <c r="U805" s="27">
        <f t="shared" si="138"/>
        <v>57.75</v>
      </c>
      <c r="V805" s="29">
        <v>55</v>
      </c>
      <c r="W805" s="29">
        <v>61</v>
      </c>
      <c r="X805" s="29">
        <v>70</v>
      </c>
      <c r="Y805" s="29">
        <v>47</v>
      </c>
      <c r="Z805" s="27">
        <f t="shared" si="139"/>
        <v>233</v>
      </c>
      <c r="AA805" s="27">
        <f t="shared" si="140"/>
        <v>58.25</v>
      </c>
      <c r="AB805" s="29">
        <v>76</v>
      </c>
      <c r="AC805" s="29">
        <v>91</v>
      </c>
      <c r="AD805" s="29">
        <v>57</v>
      </c>
      <c r="AE805" s="29">
        <v>95</v>
      </c>
      <c r="AF805" s="27">
        <f t="shared" si="141"/>
        <v>319</v>
      </c>
      <c r="AG805" s="39">
        <f t="shared" si="142"/>
        <v>79.75</v>
      </c>
      <c r="AH805" s="32"/>
      <c r="AI805" s="52">
        <f t="shared" si="132"/>
        <v>69.900000000000006</v>
      </c>
      <c r="AJ805" s="28">
        <f>ROWS($C$4:C805)</f>
        <v>802</v>
      </c>
      <c r="AK805" s="28" t="str">
        <f>IF($AJ$1=Table5[[#This Row],[Column3]],AJ805,"")</f>
        <v/>
      </c>
      <c r="AL805" s="28" t="str">
        <f>IFERROR(SMALL($AK$2:$AK$903,ROWS($AK$4:AK805)),"")</f>
        <v/>
      </c>
    </row>
    <row r="806" spans="1:38" s="28" customFormat="1" ht="14.25">
      <c r="A806" s="36">
        <v>11106629</v>
      </c>
      <c r="B806" s="30" t="s">
        <v>1613</v>
      </c>
      <c r="C806" s="31">
        <v>9</v>
      </c>
      <c r="D806" s="29">
        <v>46</v>
      </c>
      <c r="E806" s="29">
        <v>92</v>
      </c>
      <c r="F806" s="29">
        <v>79</v>
      </c>
      <c r="G806" s="29">
        <v>88</v>
      </c>
      <c r="H806" s="27">
        <f t="shared" si="133"/>
        <v>305</v>
      </c>
      <c r="I806" s="52">
        <f t="shared" si="134"/>
        <v>76.25</v>
      </c>
      <c r="J806" s="29">
        <v>55</v>
      </c>
      <c r="K806" s="29">
        <v>65</v>
      </c>
      <c r="L806" s="29">
        <v>61</v>
      </c>
      <c r="M806" s="29">
        <v>92</v>
      </c>
      <c r="N806" s="27">
        <f t="shared" si="135"/>
        <v>273</v>
      </c>
      <c r="O806" s="27">
        <f t="shared" si="136"/>
        <v>68.25</v>
      </c>
      <c r="P806" s="29">
        <v>97</v>
      </c>
      <c r="Q806" s="29">
        <v>50</v>
      </c>
      <c r="R806" s="29">
        <v>91</v>
      </c>
      <c r="S806" s="29">
        <v>57</v>
      </c>
      <c r="T806" s="27">
        <f t="shared" si="137"/>
        <v>295</v>
      </c>
      <c r="U806" s="27">
        <f t="shared" si="138"/>
        <v>73.75</v>
      </c>
      <c r="V806" s="29">
        <v>65</v>
      </c>
      <c r="W806" s="29">
        <v>52</v>
      </c>
      <c r="X806" s="29">
        <v>90</v>
      </c>
      <c r="Y806" s="29">
        <v>39</v>
      </c>
      <c r="Z806" s="27">
        <f t="shared" si="139"/>
        <v>246</v>
      </c>
      <c r="AA806" s="27">
        <f t="shared" si="140"/>
        <v>61.5</v>
      </c>
      <c r="AB806" s="29">
        <v>89</v>
      </c>
      <c r="AC806" s="29">
        <v>99</v>
      </c>
      <c r="AD806" s="29">
        <v>56</v>
      </c>
      <c r="AE806" s="29">
        <v>35</v>
      </c>
      <c r="AF806" s="27">
        <f t="shared" si="141"/>
        <v>279</v>
      </c>
      <c r="AG806" s="39">
        <f t="shared" si="142"/>
        <v>69.75</v>
      </c>
      <c r="AH806" s="32"/>
      <c r="AI806" s="52">
        <f t="shared" si="132"/>
        <v>64.95</v>
      </c>
      <c r="AJ806" s="28">
        <f>ROWS($C$4:C806)</f>
        <v>803</v>
      </c>
      <c r="AK806" s="28" t="str">
        <f>IF($AJ$1=Table5[[#This Row],[Column3]],AJ806,"")</f>
        <v/>
      </c>
      <c r="AL806" s="28" t="str">
        <f>IFERROR(SMALL($AK$2:$AK$903,ROWS($AK$4:AK806)),"")</f>
        <v/>
      </c>
    </row>
    <row r="807" spans="1:38" s="28" customFormat="1" ht="14.25">
      <c r="A807" s="36">
        <v>11109753</v>
      </c>
      <c r="B807" s="30" t="s">
        <v>1615</v>
      </c>
      <c r="C807" s="31">
        <v>9</v>
      </c>
      <c r="D807" s="29">
        <v>64</v>
      </c>
      <c r="E807" s="29">
        <v>70</v>
      </c>
      <c r="F807" s="29">
        <v>91</v>
      </c>
      <c r="G807" s="29">
        <v>81</v>
      </c>
      <c r="H807" s="27">
        <f t="shared" si="133"/>
        <v>306</v>
      </c>
      <c r="I807" s="52">
        <f t="shared" si="134"/>
        <v>76.5</v>
      </c>
      <c r="J807" s="29">
        <v>81</v>
      </c>
      <c r="K807" s="29">
        <v>72</v>
      </c>
      <c r="L807" s="29">
        <v>73</v>
      </c>
      <c r="M807" s="29">
        <v>54</v>
      </c>
      <c r="N807" s="27">
        <f t="shared" si="135"/>
        <v>280</v>
      </c>
      <c r="O807" s="27">
        <f t="shared" si="136"/>
        <v>70</v>
      </c>
      <c r="P807" s="29">
        <v>70</v>
      </c>
      <c r="Q807" s="29">
        <v>42</v>
      </c>
      <c r="R807" s="29">
        <v>53</v>
      </c>
      <c r="S807" s="29">
        <v>79</v>
      </c>
      <c r="T807" s="27">
        <f t="shared" si="137"/>
        <v>244</v>
      </c>
      <c r="U807" s="27">
        <f t="shared" si="138"/>
        <v>61</v>
      </c>
      <c r="V807" s="29">
        <v>49</v>
      </c>
      <c r="W807" s="29">
        <v>72</v>
      </c>
      <c r="X807" s="29">
        <v>40</v>
      </c>
      <c r="Y807" s="29">
        <v>80</v>
      </c>
      <c r="Z807" s="27">
        <f t="shared" si="139"/>
        <v>241</v>
      </c>
      <c r="AA807" s="27">
        <f t="shared" si="140"/>
        <v>60.25</v>
      </c>
      <c r="AB807" s="29">
        <v>51</v>
      </c>
      <c r="AC807" s="29">
        <v>37</v>
      </c>
      <c r="AD807" s="29">
        <v>52</v>
      </c>
      <c r="AE807" s="29">
        <v>88</v>
      </c>
      <c r="AF807" s="27">
        <f t="shared" si="141"/>
        <v>228</v>
      </c>
      <c r="AG807" s="39">
        <f t="shared" si="142"/>
        <v>57</v>
      </c>
      <c r="AH807" s="32"/>
      <c r="AI807" s="52">
        <f t="shared" si="132"/>
        <v>67.599999999999994</v>
      </c>
      <c r="AJ807" s="28">
        <f>ROWS($C$4:C807)</f>
        <v>804</v>
      </c>
      <c r="AK807" s="28" t="str">
        <f>IF($AJ$1=Table5[[#This Row],[Column3]],AJ807,"")</f>
        <v/>
      </c>
      <c r="AL807" s="28" t="str">
        <f>IFERROR(SMALL($AK$2:$AK$903,ROWS($AK$4:AK807)),"")</f>
        <v/>
      </c>
    </row>
    <row r="808" spans="1:38" s="28" customFormat="1" ht="14.25">
      <c r="A808" s="36">
        <v>11104822</v>
      </c>
      <c r="B808" s="30" t="s">
        <v>1617</v>
      </c>
      <c r="C808" s="31">
        <v>9</v>
      </c>
      <c r="D808" s="29">
        <v>59</v>
      </c>
      <c r="E808" s="29">
        <v>75</v>
      </c>
      <c r="F808" s="29">
        <v>91</v>
      </c>
      <c r="G808" s="29">
        <v>41</v>
      </c>
      <c r="H808" s="27">
        <f t="shared" si="133"/>
        <v>266</v>
      </c>
      <c r="I808" s="52">
        <f t="shared" si="134"/>
        <v>66.5</v>
      </c>
      <c r="J808" s="29">
        <v>78</v>
      </c>
      <c r="K808" s="29">
        <v>97</v>
      </c>
      <c r="L808" s="29">
        <v>49</v>
      </c>
      <c r="M808" s="29">
        <v>61</v>
      </c>
      <c r="N808" s="27">
        <f t="shared" si="135"/>
        <v>285</v>
      </c>
      <c r="O808" s="27">
        <f t="shared" si="136"/>
        <v>71.25</v>
      </c>
      <c r="P808" s="29">
        <v>91</v>
      </c>
      <c r="Q808" s="29">
        <v>75</v>
      </c>
      <c r="R808" s="29">
        <v>75</v>
      </c>
      <c r="S808" s="29">
        <v>56</v>
      </c>
      <c r="T808" s="27">
        <f t="shared" si="137"/>
        <v>297</v>
      </c>
      <c r="U808" s="27">
        <f t="shared" si="138"/>
        <v>74.25</v>
      </c>
      <c r="V808" s="29">
        <v>55</v>
      </c>
      <c r="W808" s="29">
        <v>93</v>
      </c>
      <c r="X808" s="29">
        <v>49</v>
      </c>
      <c r="Y808" s="29">
        <v>74</v>
      </c>
      <c r="Z808" s="27">
        <f t="shared" si="139"/>
        <v>271</v>
      </c>
      <c r="AA808" s="27">
        <f t="shared" si="140"/>
        <v>67.75</v>
      </c>
      <c r="AB808" s="29">
        <v>71</v>
      </c>
      <c r="AC808" s="29">
        <v>35</v>
      </c>
      <c r="AD808" s="29">
        <v>47</v>
      </c>
      <c r="AE808" s="29">
        <v>80</v>
      </c>
      <c r="AF808" s="27">
        <f t="shared" si="141"/>
        <v>233</v>
      </c>
      <c r="AG808" s="39">
        <f t="shared" si="142"/>
        <v>58.25</v>
      </c>
      <c r="AH808" s="32"/>
      <c r="AI808" s="52">
        <f t="shared" si="132"/>
        <v>69.25</v>
      </c>
      <c r="AJ808" s="28">
        <f>ROWS($C$4:C808)</f>
        <v>805</v>
      </c>
      <c r="AK808" s="28" t="str">
        <f>IF($AJ$1=Table5[[#This Row],[Column3]],AJ808,"")</f>
        <v/>
      </c>
      <c r="AL808" s="28" t="str">
        <f>IFERROR(SMALL($AK$2:$AK$903,ROWS($AK$4:AK808)),"")</f>
        <v/>
      </c>
    </row>
    <row r="809" spans="1:38" s="28" customFormat="1" ht="14.25">
      <c r="A809" s="36">
        <v>11106934</v>
      </c>
      <c r="B809" s="30" t="s">
        <v>1619</v>
      </c>
      <c r="C809" s="31">
        <v>10</v>
      </c>
      <c r="D809" s="29">
        <v>98</v>
      </c>
      <c r="E809" s="29">
        <v>64</v>
      </c>
      <c r="F809" s="29">
        <v>58</v>
      </c>
      <c r="G809" s="29">
        <v>68</v>
      </c>
      <c r="H809" s="27">
        <f t="shared" si="133"/>
        <v>288</v>
      </c>
      <c r="I809" s="52">
        <f t="shared" si="134"/>
        <v>72</v>
      </c>
      <c r="J809" s="29">
        <v>68</v>
      </c>
      <c r="K809" s="29">
        <v>85</v>
      </c>
      <c r="L809" s="29">
        <v>79</v>
      </c>
      <c r="M809" s="29">
        <v>96</v>
      </c>
      <c r="N809" s="27">
        <f t="shared" si="135"/>
        <v>328</v>
      </c>
      <c r="O809" s="27">
        <f t="shared" si="136"/>
        <v>82</v>
      </c>
      <c r="P809" s="29">
        <v>63</v>
      </c>
      <c r="Q809" s="29">
        <v>99</v>
      </c>
      <c r="R809" s="29">
        <v>93</v>
      </c>
      <c r="S809" s="29">
        <v>65</v>
      </c>
      <c r="T809" s="27">
        <f t="shared" si="137"/>
        <v>320</v>
      </c>
      <c r="U809" s="27">
        <f t="shared" si="138"/>
        <v>80</v>
      </c>
      <c r="V809" s="29">
        <v>70</v>
      </c>
      <c r="W809" s="29">
        <v>44</v>
      </c>
      <c r="X809" s="29">
        <v>41</v>
      </c>
      <c r="Y809" s="29">
        <v>85</v>
      </c>
      <c r="Z809" s="27">
        <f t="shared" si="139"/>
        <v>240</v>
      </c>
      <c r="AA809" s="27">
        <f t="shared" si="140"/>
        <v>60</v>
      </c>
      <c r="AB809" s="29">
        <v>46</v>
      </c>
      <c r="AC809" s="29">
        <v>55</v>
      </c>
      <c r="AD809" s="29">
        <v>67</v>
      </c>
      <c r="AE809" s="29">
        <v>41</v>
      </c>
      <c r="AF809" s="27">
        <f t="shared" si="141"/>
        <v>209</v>
      </c>
      <c r="AG809" s="39">
        <f t="shared" si="142"/>
        <v>52.25</v>
      </c>
      <c r="AH809" s="32"/>
      <c r="AI809" s="52">
        <f t="shared" si="132"/>
        <v>74.650000000000006</v>
      </c>
      <c r="AJ809" s="28">
        <f>ROWS($C$4:C809)</f>
        <v>806</v>
      </c>
      <c r="AK809" s="28" t="str">
        <f>IF($AJ$1=Table5[[#This Row],[Column3]],AJ809,"")</f>
        <v/>
      </c>
      <c r="AL809" s="28" t="str">
        <f>IFERROR(SMALL($AK$2:$AK$903,ROWS($AK$4:AK809)),"")</f>
        <v/>
      </c>
    </row>
    <row r="810" spans="1:38" s="28" customFormat="1" ht="14.25">
      <c r="A810" s="36">
        <v>11104626</v>
      </c>
      <c r="B810" s="30" t="s">
        <v>1621</v>
      </c>
      <c r="C810" s="31">
        <v>10</v>
      </c>
      <c r="D810" s="29">
        <v>91</v>
      </c>
      <c r="E810" s="29">
        <v>81</v>
      </c>
      <c r="F810" s="29">
        <v>71</v>
      </c>
      <c r="G810" s="29">
        <v>81</v>
      </c>
      <c r="H810" s="27">
        <f t="shared" si="133"/>
        <v>324</v>
      </c>
      <c r="I810" s="52">
        <f t="shared" si="134"/>
        <v>81</v>
      </c>
      <c r="J810" s="29">
        <v>89</v>
      </c>
      <c r="K810" s="29">
        <v>44</v>
      </c>
      <c r="L810" s="29">
        <v>99</v>
      </c>
      <c r="M810" s="29">
        <v>98</v>
      </c>
      <c r="N810" s="27">
        <f t="shared" si="135"/>
        <v>330</v>
      </c>
      <c r="O810" s="27">
        <f t="shared" si="136"/>
        <v>82.5</v>
      </c>
      <c r="P810" s="29">
        <v>39</v>
      </c>
      <c r="Q810" s="29">
        <v>88</v>
      </c>
      <c r="R810" s="29">
        <v>55</v>
      </c>
      <c r="S810" s="29">
        <v>64</v>
      </c>
      <c r="T810" s="27">
        <f t="shared" si="137"/>
        <v>246</v>
      </c>
      <c r="U810" s="27">
        <f t="shared" si="138"/>
        <v>61.5</v>
      </c>
      <c r="V810" s="29">
        <v>79</v>
      </c>
      <c r="W810" s="29">
        <v>94</v>
      </c>
      <c r="X810" s="29">
        <v>37</v>
      </c>
      <c r="Y810" s="29">
        <v>65</v>
      </c>
      <c r="Z810" s="27">
        <f t="shared" si="139"/>
        <v>275</v>
      </c>
      <c r="AA810" s="27">
        <f t="shared" si="140"/>
        <v>68.75</v>
      </c>
      <c r="AB810" s="29">
        <v>66</v>
      </c>
      <c r="AC810" s="29">
        <v>62</v>
      </c>
      <c r="AD810" s="29">
        <v>97</v>
      </c>
      <c r="AE810" s="29">
        <v>93</v>
      </c>
      <c r="AF810" s="27">
        <f t="shared" si="141"/>
        <v>318</v>
      </c>
      <c r="AG810" s="39">
        <f t="shared" si="142"/>
        <v>79.5</v>
      </c>
      <c r="AH810" s="32"/>
      <c r="AI810" s="52">
        <f t="shared" si="132"/>
        <v>68.900000000000006</v>
      </c>
      <c r="AJ810" s="28">
        <f>ROWS($C$4:C810)</f>
        <v>807</v>
      </c>
      <c r="AK810" s="28" t="str">
        <f>IF($AJ$1=Table5[[#This Row],[Column3]],AJ810,"")</f>
        <v/>
      </c>
      <c r="AL810" s="28" t="str">
        <f>IFERROR(SMALL($AK$2:$AK$903,ROWS($AK$4:AK810)),"")</f>
        <v/>
      </c>
    </row>
    <row r="811" spans="1:38" s="28" customFormat="1" ht="14.25">
      <c r="A811" s="36">
        <v>11100907</v>
      </c>
      <c r="B811" s="30" t="s">
        <v>1623</v>
      </c>
      <c r="C811" s="31">
        <v>10</v>
      </c>
      <c r="D811" s="29">
        <v>98</v>
      </c>
      <c r="E811" s="29">
        <v>60</v>
      </c>
      <c r="F811" s="29">
        <v>92</v>
      </c>
      <c r="G811" s="29">
        <v>98</v>
      </c>
      <c r="H811" s="27">
        <f t="shared" si="133"/>
        <v>348</v>
      </c>
      <c r="I811" s="52">
        <f t="shared" si="134"/>
        <v>87</v>
      </c>
      <c r="J811" s="29">
        <v>91</v>
      </c>
      <c r="K811" s="29">
        <v>44</v>
      </c>
      <c r="L811" s="29">
        <v>88</v>
      </c>
      <c r="M811" s="29">
        <v>96</v>
      </c>
      <c r="N811" s="27">
        <f t="shared" si="135"/>
        <v>319</v>
      </c>
      <c r="O811" s="27">
        <f t="shared" si="136"/>
        <v>79.75</v>
      </c>
      <c r="P811" s="29">
        <v>38</v>
      </c>
      <c r="Q811" s="29">
        <v>39</v>
      </c>
      <c r="R811" s="29">
        <v>64</v>
      </c>
      <c r="S811" s="29">
        <v>69</v>
      </c>
      <c r="T811" s="27">
        <f t="shared" si="137"/>
        <v>210</v>
      </c>
      <c r="U811" s="27">
        <f t="shared" si="138"/>
        <v>52.5</v>
      </c>
      <c r="V811" s="29">
        <v>69</v>
      </c>
      <c r="W811" s="29">
        <v>42</v>
      </c>
      <c r="X811" s="29">
        <v>81</v>
      </c>
      <c r="Y811" s="29">
        <v>73</v>
      </c>
      <c r="Z811" s="27">
        <f t="shared" si="139"/>
        <v>265</v>
      </c>
      <c r="AA811" s="27">
        <f t="shared" si="140"/>
        <v>66.25</v>
      </c>
      <c r="AB811" s="29">
        <v>84</v>
      </c>
      <c r="AC811" s="29">
        <v>62</v>
      </c>
      <c r="AD811" s="29">
        <v>49</v>
      </c>
      <c r="AE811" s="29">
        <v>41</v>
      </c>
      <c r="AF811" s="27">
        <f t="shared" si="141"/>
        <v>236</v>
      </c>
      <c r="AG811" s="39">
        <f t="shared" si="142"/>
        <v>59</v>
      </c>
      <c r="AH811" s="32"/>
      <c r="AI811" s="52">
        <f t="shared" si="132"/>
        <v>65.099999999999994</v>
      </c>
      <c r="AJ811" s="28">
        <f>ROWS($C$4:C811)</f>
        <v>808</v>
      </c>
      <c r="AK811" s="28" t="str">
        <f>IF($AJ$1=Table5[[#This Row],[Column3]],AJ811,"")</f>
        <v/>
      </c>
      <c r="AL811" s="28" t="str">
        <f>IFERROR(SMALL($AK$2:$AK$903,ROWS($AK$4:AK811)),"")</f>
        <v/>
      </c>
    </row>
    <row r="812" spans="1:38" s="28" customFormat="1" ht="14.25">
      <c r="A812" s="36">
        <v>11109442</v>
      </c>
      <c r="B812" s="30" t="s">
        <v>1625</v>
      </c>
      <c r="C812" s="31">
        <v>10</v>
      </c>
      <c r="D812" s="29">
        <v>60</v>
      </c>
      <c r="E812" s="29">
        <v>45</v>
      </c>
      <c r="F812" s="29">
        <v>68</v>
      </c>
      <c r="G812" s="29">
        <v>35</v>
      </c>
      <c r="H812" s="27">
        <f t="shared" si="133"/>
        <v>208</v>
      </c>
      <c r="I812" s="52">
        <f t="shared" si="134"/>
        <v>52</v>
      </c>
      <c r="J812" s="29">
        <v>91</v>
      </c>
      <c r="K812" s="29">
        <v>61</v>
      </c>
      <c r="L812" s="29">
        <v>55</v>
      </c>
      <c r="M812" s="29">
        <v>79</v>
      </c>
      <c r="N812" s="27">
        <f t="shared" si="135"/>
        <v>286</v>
      </c>
      <c r="O812" s="27">
        <f t="shared" si="136"/>
        <v>71.5</v>
      </c>
      <c r="P812" s="29">
        <v>92</v>
      </c>
      <c r="Q812" s="29">
        <v>92</v>
      </c>
      <c r="R812" s="29">
        <v>49</v>
      </c>
      <c r="S812" s="29">
        <v>90</v>
      </c>
      <c r="T812" s="27">
        <f t="shared" si="137"/>
        <v>323</v>
      </c>
      <c r="U812" s="27">
        <f t="shared" si="138"/>
        <v>80.75</v>
      </c>
      <c r="V812" s="29">
        <v>61</v>
      </c>
      <c r="W812" s="29">
        <v>50</v>
      </c>
      <c r="X812" s="29">
        <v>76</v>
      </c>
      <c r="Y812" s="29">
        <v>51</v>
      </c>
      <c r="Z812" s="27">
        <f t="shared" si="139"/>
        <v>238</v>
      </c>
      <c r="AA812" s="27">
        <f t="shared" si="140"/>
        <v>59.5</v>
      </c>
      <c r="AB812" s="29">
        <v>78</v>
      </c>
      <c r="AC812" s="29">
        <v>89</v>
      </c>
      <c r="AD812" s="29">
        <v>38</v>
      </c>
      <c r="AE812" s="29">
        <v>42</v>
      </c>
      <c r="AF812" s="27">
        <f t="shared" si="141"/>
        <v>247</v>
      </c>
      <c r="AG812" s="39">
        <f t="shared" si="142"/>
        <v>61.75</v>
      </c>
      <c r="AH812" s="32"/>
      <c r="AI812" s="52">
        <f t="shared" si="132"/>
        <v>62.2</v>
      </c>
      <c r="AJ812" s="28">
        <f>ROWS($C$4:C812)</f>
        <v>809</v>
      </c>
      <c r="AK812" s="28" t="str">
        <f>IF($AJ$1=Table5[[#This Row],[Column3]],AJ812,"")</f>
        <v/>
      </c>
      <c r="AL812" s="28" t="str">
        <f>IFERROR(SMALL($AK$2:$AK$903,ROWS($AK$4:AK812)),"")</f>
        <v/>
      </c>
    </row>
    <row r="813" spans="1:38" s="28" customFormat="1" ht="14.25">
      <c r="A813" s="36">
        <v>11108412</v>
      </c>
      <c r="B813" s="30" t="s">
        <v>1627</v>
      </c>
      <c r="C813" s="31">
        <v>10</v>
      </c>
      <c r="D813" s="29">
        <v>68</v>
      </c>
      <c r="E813" s="29">
        <v>50</v>
      </c>
      <c r="F813" s="29">
        <v>79</v>
      </c>
      <c r="G813" s="29">
        <v>64</v>
      </c>
      <c r="H813" s="27">
        <f t="shared" si="133"/>
        <v>261</v>
      </c>
      <c r="I813" s="52">
        <f t="shared" si="134"/>
        <v>65.25</v>
      </c>
      <c r="J813" s="29">
        <v>57</v>
      </c>
      <c r="K813" s="29">
        <v>90</v>
      </c>
      <c r="L813" s="29">
        <v>46</v>
      </c>
      <c r="M813" s="29">
        <v>60</v>
      </c>
      <c r="N813" s="27">
        <f t="shared" si="135"/>
        <v>253</v>
      </c>
      <c r="O813" s="27">
        <f t="shared" si="136"/>
        <v>63.25</v>
      </c>
      <c r="P813" s="29">
        <v>53</v>
      </c>
      <c r="Q813" s="29">
        <v>50</v>
      </c>
      <c r="R813" s="29">
        <v>52</v>
      </c>
      <c r="S813" s="29">
        <v>55</v>
      </c>
      <c r="T813" s="27">
        <f t="shared" si="137"/>
        <v>210</v>
      </c>
      <c r="U813" s="27">
        <f t="shared" si="138"/>
        <v>52.5</v>
      </c>
      <c r="V813" s="29">
        <v>43</v>
      </c>
      <c r="W813" s="29">
        <v>80</v>
      </c>
      <c r="X813" s="29">
        <v>88</v>
      </c>
      <c r="Y813" s="29">
        <v>96</v>
      </c>
      <c r="Z813" s="27">
        <f t="shared" si="139"/>
        <v>307</v>
      </c>
      <c r="AA813" s="27">
        <f t="shared" si="140"/>
        <v>76.75</v>
      </c>
      <c r="AB813" s="29">
        <v>72</v>
      </c>
      <c r="AC813" s="29">
        <v>60</v>
      </c>
      <c r="AD813" s="29">
        <v>36</v>
      </c>
      <c r="AE813" s="29">
        <v>45</v>
      </c>
      <c r="AF813" s="27">
        <f t="shared" si="141"/>
        <v>213</v>
      </c>
      <c r="AG813" s="39">
        <f t="shared" si="142"/>
        <v>53.25</v>
      </c>
      <c r="AH813" s="32"/>
      <c r="AI813" s="52">
        <f t="shared" si="132"/>
        <v>69</v>
      </c>
      <c r="AJ813" s="28">
        <f>ROWS($C$4:C813)</f>
        <v>810</v>
      </c>
      <c r="AK813" s="28" t="str">
        <f>IF($AJ$1=Table5[[#This Row],[Column3]],AJ813,"")</f>
        <v/>
      </c>
      <c r="AL813" s="28" t="str">
        <f>IFERROR(SMALL($AK$2:$AK$903,ROWS($AK$4:AK813)),"")</f>
        <v/>
      </c>
    </row>
    <row r="814" spans="1:38" s="28" customFormat="1" ht="14.25">
      <c r="A814" s="36">
        <v>11106237</v>
      </c>
      <c r="B814" s="30" t="s">
        <v>1629</v>
      </c>
      <c r="C814" s="31">
        <v>10</v>
      </c>
      <c r="D814" s="29">
        <v>81</v>
      </c>
      <c r="E814" s="29">
        <v>97</v>
      </c>
      <c r="F814" s="29">
        <v>82</v>
      </c>
      <c r="G814" s="29">
        <v>99</v>
      </c>
      <c r="H814" s="27">
        <f t="shared" si="133"/>
        <v>359</v>
      </c>
      <c r="I814" s="52">
        <f t="shared" si="134"/>
        <v>89.75</v>
      </c>
      <c r="J814" s="29">
        <v>72</v>
      </c>
      <c r="K814" s="29">
        <v>99</v>
      </c>
      <c r="L814" s="29">
        <v>37</v>
      </c>
      <c r="M814" s="29">
        <v>88</v>
      </c>
      <c r="N814" s="27">
        <f t="shared" si="135"/>
        <v>296</v>
      </c>
      <c r="O814" s="27">
        <f t="shared" si="136"/>
        <v>74</v>
      </c>
      <c r="P814" s="29">
        <v>56</v>
      </c>
      <c r="Q814" s="29">
        <v>66</v>
      </c>
      <c r="R814" s="29">
        <v>43</v>
      </c>
      <c r="S814" s="29">
        <v>36</v>
      </c>
      <c r="T814" s="27">
        <f t="shared" si="137"/>
        <v>201</v>
      </c>
      <c r="U814" s="27">
        <f t="shared" si="138"/>
        <v>50.25</v>
      </c>
      <c r="V814" s="29">
        <v>48</v>
      </c>
      <c r="W814" s="29">
        <v>51</v>
      </c>
      <c r="X814" s="29">
        <v>89</v>
      </c>
      <c r="Y814" s="29">
        <v>57</v>
      </c>
      <c r="Z814" s="27">
        <f t="shared" si="139"/>
        <v>245</v>
      </c>
      <c r="AA814" s="27">
        <f t="shared" si="140"/>
        <v>61.25</v>
      </c>
      <c r="AB814" s="29">
        <v>99</v>
      </c>
      <c r="AC814" s="29">
        <v>64</v>
      </c>
      <c r="AD814" s="29">
        <v>64</v>
      </c>
      <c r="AE814" s="29">
        <v>52</v>
      </c>
      <c r="AF814" s="27">
        <f t="shared" si="141"/>
        <v>279</v>
      </c>
      <c r="AG814" s="39">
        <f t="shared" si="142"/>
        <v>69.75</v>
      </c>
      <c r="AH814" s="32"/>
      <c r="AI814" s="52">
        <f t="shared" si="132"/>
        <v>67.7</v>
      </c>
      <c r="AJ814" s="28">
        <f>ROWS($C$4:C814)</f>
        <v>811</v>
      </c>
      <c r="AK814" s="28" t="str">
        <f>IF($AJ$1=Table5[[#This Row],[Column3]],AJ814,"")</f>
        <v/>
      </c>
      <c r="AL814" s="28" t="str">
        <f>IFERROR(SMALL($AK$2:$AK$903,ROWS($AK$4:AK814)),"")</f>
        <v/>
      </c>
    </row>
    <row r="815" spans="1:38" s="28" customFormat="1" ht="14.25">
      <c r="A815" s="36">
        <v>11102476</v>
      </c>
      <c r="B815" s="30" t="s">
        <v>1631</v>
      </c>
      <c r="C815" s="31">
        <v>10</v>
      </c>
      <c r="D815" s="29">
        <v>71</v>
      </c>
      <c r="E815" s="29">
        <v>98</v>
      </c>
      <c r="F815" s="29">
        <v>51</v>
      </c>
      <c r="G815" s="29">
        <v>67</v>
      </c>
      <c r="H815" s="27">
        <f t="shared" si="133"/>
        <v>287</v>
      </c>
      <c r="I815" s="52">
        <f t="shared" si="134"/>
        <v>71.75</v>
      </c>
      <c r="J815" s="29">
        <v>68</v>
      </c>
      <c r="K815" s="29">
        <v>45</v>
      </c>
      <c r="L815" s="29">
        <v>51</v>
      </c>
      <c r="M815" s="29">
        <v>39</v>
      </c>
      <c r="N815" s="27">
        <f t="shared" si="135"/>
        <v>203</v>
      </c>
      <c r="O815" s="27">
        <f t="shared" si="136"/>
        <v>50.75</v>
      </c>
      <c r="P815" s="29">
        <v>65</v>
      </c>
      <c r="Q815" s="29">
        <v>95</v>
      </c>
      <c r="R815" s="29">
        <v>81</v>
      </c>
      <c r="S815" s="29">
        <v>92</v>
      </c>
      <c r="T815" s="27">
        <f t="shared" si="137"/>
        <v>333</v>
      </c>
      <c r="U815" s="27">
        <f t="shared" si="138"/>
        <v>83.25</v>
      </c>
      <c r="V815" s="29">
        <v>56</v>
      </c>
      <c r="W815" s="29">
        <v>96</v>
      </c>
      <c r="X815" s="29">
        <v>50</v>
      </c>
      <c r="Y815" s="29">
        <v>91</v>
      </c>
      <c r="Z815" s="27">
        <f t="shared" si="139"/>
        <v>293</v>
      </c>
      <c r="AA815" s="27">
        <f t="shared" si="140"/>
        <v>73.25</v>
      </c>
      <c r="AB815" s="29">
        <v>42</v>
      </c>
      <c r="AC815" s="29">
        <v>74</v>
      </c>
      <c r="AD815" s="29">
        <v>81</v>
      </c>
      <c r="AE815" s="29">
        <v>41</v>
      </c>
      <c r="AF815" s="27">
        <f t="shared" si="141"/>
        <v>238</v>
      </c>
      <c r="AG815" s="39">
        <f t="shared" si="142"/>
        <v>59.5</v>
      </c>
      <c r="AH815" s="32"/>
      <c r="AI815" s="52">
        <f t="shared" si="132"/>
        <v>69.55</v>
      </c>
      <c r="AJ815" s="28">
        <f>ROWS($C$4:C815)</f>
        <v>812</v>
      </c>
      <c r="AK815" s="28" t="str">
        <f>IF($AJ$1=Table5[[#This Row],[Column3]],AJ815,"")</f>
        <v/>
      </c>
      <c r="AL815" s="28" t="str">
        <f>IFERROR(SMALL($AK$2:$AK$903,ROWS($AK$4:AK815)),"")</f>
        <v/>
      </c>
    </row>
    <row r="816" spans="1:38" s="28" customFormat="1" ht="14.25">
      <c r="A816" s="36">
        <v>11103556</v>
      </c>
      <c r="B816" s="30" t="s">
        <v>1633</v>
      </c>
      <c r="C816" s="31">
        <v>10</v>
      </c>
      <c r="D816" s="29">
        <v>84</v>
      </c>
      <c r="E816" s="29">
        <v>84</v>
      </c>
      <c r="F816" s="29">
        <v>42</v>
      </c>
      <c r="G816" s="29">
        <v>81</v>
      </c>
      <c r="H816" s="27">
        <f t="shared" si="133"/>
        <v>291</v>
      </c>
      <c r="I816" s="52">
        <f t="shared" si="134"/>
        <v>72.75</v>
      </c>
      <c r="J816" s="29">
        <v>49</v>
      </c>
      <c r="K816" s="29">
        <v>97</v>
      </c>
      <c r="L816" s="29">
        <v>52</v>
      </c>
      <c r="M816" s="29">
        <v>88</v>
      </c>
      <c r="N816" s="27">
        <f t="shared" si="135"/>
        <v>286</v>
      </c>
      <c r="O816" s="27">
        <f t="shared" si="136"/>
        <v>71.5</v>
      </c>
      <c r="P816" s="29">
        <v>68</v>
      </c>
      <c r="Q816" s="29">
        <v>92</v>
      </c>
      <c r="R816" s="29">
        <v>97</v>
      </c>
      <c r="S816" s="29">
        <v>42</v>
      </c>
      <c r="T816" s="27">
        <f t="shared" si="137"/>
        <v>299</v>
      </c>
      <c r="U816" s="27">
        <f t="shared" si="138"/>
        <v>74.75</v>
      </c>
      <c r="V816" s="29">
        <v>53</v>
      </c>
      <c r="W816" s="29">
        <v>77</v>
      </c>
      <c r="X816" s="29">
        <v>47</v>
      </c>
      <c r="Y816" s="29">
        <v>84</v>
      </c>
      <c r="Z816" s="27">
        <f t="shared" si="139"/>
        <v>261</v>
      </c>
      <c r="AA816" s="27">
        <f t="shared" si="140"/>
        <v>65.25</v>
      </c>
      <c r="AB816" s="29">
        <v>71</v>
      </c>
      <c r="AC816" s="29">
        <v>92</v>
      </c>
      <c r="AD816" s="29">
        <v>47</v>
      </c>
      <c r="AE816" s="29">
        <v>44</v>
      </c>
      <c r="AF816" s="27">
        <f t="shared" si="141"/>
        <v>254</v>
      </c>
      <c r="AG816" s="39">
        <f t="shared" si="142"/>
        <v>63.5</v>
      </c>
      <c r="AH816" s="32"/>
      <c r="AI816" s="52">
        <f t="shared" si="132"/>
        <v>69</v>
      </c>
      <c r="AJ816" s="28">
        <f>ROWS($C$4:C816)</f>
        <v>813</v>
      </c>
      <c r="AK816" s="28" t="str">
        <f>IF($AJ$1=Table5[[#This Row],[Column3]],AJ816,"")</f>
        <v/>
      </c>
      <c r="AL816" s="28" t="str">
        <f>IFERROR(SMALL($AK$2:$AK$903,ROWS($AK$4:AK816)),"")</f>
        <v/>
      </c>
    </row>
    <row r="817" spans="1:38" s="28" customFormat="1" ht="14.25">
      <c r="A817" s="36">
        <v>11102193</v>
      </c>
      <c r="B817" s="30" t="s">
        <v>1635</v>
      </c>
      <c r="C817" s="31">
        <v>10</v>
      </c>
      <c r="D817" s="29">
        <v>76</v>
      </c>
      <c r="E817" s="29">
        <v>92</v>
      </c>
      <c r="F817" s="29">
        <v>62</v>
      </c>
      <c r="G817" s="29">
        <v>41</v>
      </c>
      <c r="H817" s="27">
        <f t="shared" si="133"/>
        <v>271</v>
      </c>
      <c r="I817" s="52">
        <f t="shared" si="134"/>
        <v>67.75</v>
      </c>
      <c r="J817" s="29">
        <v>62</v>
      </c>
      <c r="K817" s="29">
        <v>66</v>
      </c>
      <c r="L817" s="29">
        <v>74</v>
      </c>
      <c r="M817" s="29">
        <v>95</v>
      </c>
      <c r="N817" s="27">
        <f t="shared" si="135"/>
        <v>297</v>
      </c>
      <c r="O817" s="27">
        <f t="shared" si="136"/>
        <v>74.25</v>
      </c>
      <c r="P817" s="29">
        <v>89</v>
      </c>
      <c r="Q817" s="29">
        <v>46</v>
      </c>
      <c r="R817" s="29">
        <v>58</v>
      </c>
      <c r="S817" s="29">
        <v>51</v>
      </c>
      <c r="T817" s="27">
        <f t="shared" si="137"/>
        <v>244</v>
      </c>
      <c r="U817" s="27">
        <f t="shared" si="138"/>
        <v>61</v>
      </c>
      <c r="V817" s="29">
        <v>94</v>
      </c>
      <c r="W817" s="29">
        <v>48</v>
      </c>
      <c r="X817" s="29">
        <v>46</v>
      </c>
      <c r="Y817" s="29">
        <v>83</v>
      </c>
      <c r="Z817" s="27">
        <f t="shared" si="139"/>
        <v>271</v>
      </c>
      <c r="AA817" s="27">
        <f t="shared" si="140"/>
        <v>67.75</v>
      </c>
      <c r="AB817" s="29">
        <v>60</v>
      </c>
      <c r="AC817" s="29">
        <v>83</v>
      </c>
      <c r="AD817" s="29">
        <v>88</v>
      </c>
      <c r="AE817" s="29">
        <v>66</v>
      </c>
      <c r="AF817" s="27">
        <f t="shared" si="141"/>
        <v>297</v>
      </c>
      <c r="AG817" s="39">
        <f t="shared" si="142"/>
        <v>74.25</v>
      </c>
      <c r="AH817" s="32"/>
      <c r="AI817" s="52">
        <f t="shared" si="132"/>
        <v>61.2</v>
      </c>
      <c r="AJ817" s="28">
        <f>ROWS($C$4:C817)</f>
        <v>814</v>
      </c>
      <c r="AK817" s="28" t="str">
        <f>IF($AJ$1=Table5[[#This Row],[Column3]],AJ817,"")</f>
        <v/>
      </c>
      <c r="AL817" s="28" t="str">
        <f>IFERROR(SMALL($AK$2:$AK$903,ROWS($AK$4:AK817)),"")</f>
        <v/>
      </c>
    </row>
    <row r="818" spans="1:38" s="28" customFormat="1" ht="14.25">
      <c r="A818" s="36">
        <v>11104633</v>
      </c>
      <c r="B818" s="30" t="s">
        <v>1637</v>
      </c>
      <c r="C818" s="31">
        <v>10</v>
      </c>
      <c r="D818" s="29">
        <v>62</v>
      </c>
      <c r="E818" s="29">
        <v>46</v>
      </c>
      <c r="F818" s="29">
        <v>95</v>
      </c>
      <c r="G818" s="29">
        <v>83</v>
      </c>
      <c r="H818" s="27">
        <f t="shared" si="133"/>
        <v>286</v>
      </c>
      <c r="I818" s="52">
        <f t="shared" si="134"/>
        <v>71.5</v>
      </c>
      <c r="J818" s="29">
        <v>62</v>
      </c>
      <c r="K818" s="29">
        <v>49</v>
      </c>
      <c r="L818" s="29">
        <v>37</v>
      </c>
      <c r="M818" s="29">
        <v>38</v>
      </c>
      <c r="N818" s="27">
        <f t="shared" si="135"/>
        <v>186</v>
      </c>
      <c r="O818" s="27">
        <f t="shared" si="136"/>
        <v>46.5</v>
      </c>
      <c r="P818" s="29">
        <v>70</v>
      </c>
      <c r="Q818" s="29">
        <v>76</v>
      </c>
      <c r="R818" s="29">
        <v>43</v>
      </c>
      <c r="S818" s="29">
        <v>38</v>
      </c>
      <c r="T818" s="27">
        <f t="shared" si="137"/>
        <v>227</v>
      </c>
      <c r="U818" s="27">
        <f t="shared" si="138"/>
        <v>56.75</v>
      </c>
      <c r="V818" s="29">
        <v>65</v>
      </c>
      <c r="W818" s="29">
        <v>74</v>
      </c>
      <c r="X818" s="29">
        <v>36</v>
      </c>
      <c r="Y818" s="29">
        <v>99</v>
      </c>
      <c r="Z818" s="27">
        <f t="shared" si="139"/>
        <v>274</v>
      </c>
      <c r="AA818" s="27">
        <f t="shared" si="140"/>
        <v>68.5</v>
      </c>
      <c r="AB818" s="29">
        <v>42</v>
      </c>
      <c r="AC818" s="29">
        <v>95</v>
      </c>
      <c r="AD818" s="29">
        <v>46</v>
      </c>
      <c r="AE818" s="29">
        <v>68</v>
      </c>
      <c r="AF818" s="27">
        <f t="shared" si="141"/>
        <v>251</v>
      </c>
      <c r="AG818" s="39">
        <f t="shared" si="142"/>
        <v>62.75</v>
      </c>
      <c r="AH818" s="32"/>
      <c r="AI818" s="52">
        <f t="shared" si="132"/>
        <v>73.05</v>
      </c>
      <c r="AJ818" s="28">
        <f>ROWS($C$4:C818)</f>
        <v>815</v>
      </c>
      <c r="AK818" s="28" t="str">
        <f>IF($AJ$1=Table5[[#This Row],[Column3]],AJ818,"")</f>
        <v/>
      </c>
      <c r="AL818" s="28" t="str">
        <f>IFERROR(SMALL($AK$2:$AK$903,ROWS($AK$4:AK818)),"")</f>
        <v/>
      </c>
    </row>
    <row r="819" spans="1:38" s="28" customFormat="1" ht="14.25">
      <c r="A819" s="36">
        <v>11102069</v>
      </c>
      <c r="B819" s="30" t="s">
        <v>1639</v>
      </c>
      <c r="C819" s="31">
        <v>10</v>
      </c>
      <c r="D819" s="29">
        <v>98</v>
      </c>
      <c r="E819" s="29">
        <v>42</v>
      </c>
      <c r="F819" s="29">
        <v>46</v>
      </c>
      <c r="G819" s="29">
        <v>99</v>
      </c>
      <c r="H819" s="27">
        <f t="shared" si="133"/>
        <v>285</v>
      </c>
      <c r="I819" s="52">
        <f t="shared" si="134"/>
        <v>71.25</v>
      </c>
      <c r="J819" s="29">
        <v>87</v>
      </c>
      <c r="K819" s="29">
        <v>80</v>
      </c>
      <c r="L819" s="29">
        <v>98</v>
      </c>
      <c r="M819" s="29">
        <v>86</v>
      </c>
      <c r="N819" s="27">
        <f t="shared" si="135"/>
        <v>351</v>
      </c>
      <c r="O819" s="27">
        <f t="shared" si="136"/>
        <v>87.75</v>
      </c>
      <c r="P819" s="29">
        <v>76</v>
      </c>
      <c r="Q819" s="29">
        <v>77</v>
      </c>
      <c r="R819" s="29">
        <v>58</v>
      </c>
      <c r="S819" s="29">
        <v>40</v>
      </c>
      <c r="T819" s="27">
        <f t="shared" si="137"/>
        <v>251</v>
      </c>
      <c r="U819" s="27">
        <f t="shared" si="138"/>
        <v>62.75</v>
      </c>
      <c r="V819" s="29">
        <v>95</v>
      </c>
      <c r="W819" s="29">
        <v>43</v>
      </c>
      <c r="X819" s="29">
        <v>95</v>
      </c>
      <c r="Y819" s="29">
        <v>80</v>
      </c>
      <c r="Z819" s="27">
        <f t="shared" si="139"/>
        <v>313</v>
      </c>
      <c r="AA819" s="27">
        <f t="shared" si="140"/>
        <v>78.25</v>
      </c>
      <c r="AB819" s="29">
        <v>75</v>
      </c>
      <c r="AC819" s="29">
        <v>58</v>
      </c>
      <c r="AD819" s="29">
        <v>91</v>
      </c>
      <c r="AE819" s="29">
        <v>37</v>
      </c>
      <c r="AF819" s="27">
        <f t="shared" si="141"/>
        <v>261</v>
      </c>
      <c r="AG819" s="39">
        <f t="shared" si="142"/>
        <v>65.25</v>
      </c>
      <c r="AH819" s="32"/>
      <c r="AI819" s="52">
        <f t="shared" si="132"/>
        <v>64.900000000000006</v>
      </c>
      <c r="AJ819" s="28">
        <f>ROWS($C$4:C819)</f>
        <v>816</v>
      </c>
      <c r="AK819" s="28" t="str">
        <f>IF($AJ$1=Table5[[#This Row],[Column3]],AJ819,"")</f>
        <v/>
      </c>
      <c r="AL819" s="28" t="str">
        <f>IFERROR(SMALL($AK$2:$AK$903,ROWS($AK$4:AK819)),"")</f>
        <v/>
      </c>
    </row>
    <row r="820" spans="1:38" s="28" customFormat="1" ht="14.25">
      <c r="A820" s="36">
        <v>11109572</v>
      </c>
      <c r="B820" s="30" t="s">
        <v>1641</v>
      </c>
      <c r="C820" s="31">
        <v>10</v>
      </c>
      <c r="D820" s="29">
        <v>43</v>
      </c>
      <c r="E820" s="29">
        <v>60</v>
      </c>
      <c r="F820" s="29">
        <v>88</v>
      </c>
      <c r="G820" s="29">
        <v>61</v>
      </c>
      <c r="H820" s="27">
        <f t="shared" si="133"/>
        <v>252</v>
      </c>
      <c r="I820" s="52">
        <f t="shared" si="134"/>
        <v>63</v>
      </c>
      <c r="J820" s="29">
        <v>99</v>
      </c>
      <c r="K820" s="29">
        <v>47</v>
      </c>
      <c r="L820" s="29">
        <v>99</v>
      </c>
      <c r="M820" s="29">
        <v>57</v>
      </c>
      <c r="N820" s="27">
        <f t="shared" si="135"/>
        <v>302</v>
      </c>
      <c r="O820" s="27">
        <f t="shared" si="136"/>
        <v>75.5</v>
      </c>
      <c r="P820" s="29">
        <v>48</v>
      </c>
      <c r="Q820" s="29">
        <v>38</v>
      </c>
      <c r="R820" s="29">
        <v>66</v>
      </c>
      <c r="S820" s="29">
        <v>97</v>
      </c>
      <c r="T820" s="27">
        <f t="shared" si="137"/>
        <v>249</v>
      </c>
      <c r="U820" s="27">
        <f t="shared" si="138"/>
        <v>62.25</v>
      </c>
      <c r="V820" s="29">
        <v>35</v>
      </c>
      <c r="W820" s="29">
        <v>86</v>
      </c>
      <c r="X820" s="29">
        <v>66</v>
      </c>
      <c r="Y820" s="29">
        <v>84</v>
      </c>
      <c r="Z820" s="27">
        <f t="shared" si="139"/>
        <v>271</v>
      </c>
      <c r="AA820" s="27">
        <f t="shared" si="140"/>
        <v>67.75</v>
      </c>
      <c r="AB820" s="29">
        <v>41</v>
      </c>
      <c r="AC820" s="29">
        <v>86</v>
      </c>
      <c r="AD820" s="29">
        <v>58</v>
      </c>
      <c r="AE820" s="29">
        <v>39</v>
      </c>
      <c r="AF820" s="27">
        <f t="shared" si="141"/>
        <v>224</v>
      </c>
      <c r="AG820" s="39">
        <f t="shared" si="142"/>
        <v>56</v>
      </c>
      <c r="AH820" s="32"/>
      <c r="AI820" s="52">
        <f t="shared" si="132"/>
        <v>68.650000000000006</v>
      </c>
      <c r="AJ820" s="28">
        <f>ROWS($C$4:C820)</f>
        <v>817</v>
      </c>
      <c r="AK820" s="28" t="str">
        <f>IF($AJ$1=Table5[[#This Row],[Column3]],AJ820,"")</f>
        <v/>
      </c>
      <c r="AL820" s="28" t="str">
        <f>IFERROR(SMALL($AK$2:$AK$903,ROWS($AK$4:AK820)),"")</f>
        <v/>
      </c>
    </row>
    <row r="821" spans="1:38" s="28" customFormat="1" ht="14.25">
      <c r="A821" s="36">
        <v>11107962</v>
      </c>
      <c r="B821" s="30" t="s">
        <v>1643</v>
      </c>
      <c r="C821" s="31">
        <v>10</v>
      </c>
      <c r="D821" s="29">
        <v>90</v>
      </c>
      <c r="E821" s="29">
        <v>39</v>
      </c>
      <c r="F821" s="29">
        <v>75</v>
      </c>
      <c r="G821" s="29">
        <v>66</v>
      </c>
      <c r="H821" s="27">
        <f t="shared" si="133"/>
        <v>270</v>
      </c>
      <c r="I821" s="52">
        <f t="shared" si="134"/>
        <v>67.5</v>
      </c>
      <c r="J821" s="29">
        <v>48</v>
      </c>
      <c r="K821" s="29">
        <v>93</v>
      </c>
      <c r="L821" s="29">
        <v>70</v>
      </c>
      <c r="M821" s="29">
        <v>43</v>
      </c>
      <c r="N821" s="27">
        <f t="shared" si="135"/>
        <v>254</v>
      </c>
      <c r="O821" s="27">
        <f t="shared" si="136"/>
        <v>63.5</v>
      </c>
      <c r="P821" s="29">
        <v>94</v>
      </c>
      <c r="Q821" s="29">
        <v>50</v>
      </c>
      <c r="R821" s="29">
        <v>74</v>
      </c>
      <c r="S821" s="29">
        <v>43</v>
      </c>
      <c r="T821" s="27">
        <f t="shared" si="137"/>
        <v>261</v>
      </c>
      <c r="U821" s="27">
        <f t="shared" si="138"/>
        <v>65.25</v>
      </c>
      <c r="V821" s="29">
        <v>77</v>
      </c>
      <c r="W821" s="29">
        <v>83</v>
      </c>
      <c r="X821" s="29">
        <v>84</v>
      </c>
      <c r="Y821" s="29">
        <v>60</v>
      </c>
      <c r="Z821" s="27">
        <f t="shared" si="139"/>
        <v>304</v>
      </c>
      <c r="AA821" s="27">
        <f t="shared" si="140"/>
        <v>76</v>
      </c>
      <c r="AB821" s="29">
        <v>52</v>
      </c>
      <c r="AC821" s="29">
        <v>93</v>
      </c>
      <c r="AD821" s="29">
        <v>80</v>
      </c>
      <c r="AE821" s="29">
        <v>59</v>
      </c>
      <c r="AF821" s="27">
        <f t="shared" si="141"/>
        <v>284</v>
      </c>
      <c r="AG821" s="39">
        <f t="shared" si="142"/>
        <v>71</v>
      </c>
      <c r="AH821" s="32"/>
      <c r="AI821" s="52">
        <f t="shared" si="132"/>
        <v>65.099999999999994</v>
      </c>
      <c r="AJ821" s="28">
        <f>ROWS($C$4:C821)</f>
        <v>818</v>
      </c>
      <c r="AK821" s="28" t="str">
        <f>IF($AJ$1=Table5[[#This Row],[Column3]],AJ821,"")</f>
        <v/>
      </c>
      <c r="AL821" s="28" t="str">
        <f>IFERROR(SMALL($AK$2:$AK$903,ROWS($AK$4:AK821)),"")</f>
        <v/>
      </c>
    </row>
    <row r="822" spans="1:38" s="28" customFormat="1" ht="14.25">
      <c r="A822" s="36">
        <v>11104979</v>
      </c>
      <c r="B822" s="30" t="s">
        <v>1645</v>
      </c>
      <c r="C822" s="31">
        <v>10</v>
      </c>
      <c r="D822" s="29">
        <v>36</v>
      </c>
      <c r="E822" s="29">
        <v>38</v>
      </c>
      <c r="F822" s="29">
        <v>99</v>
      </c>
      <c r="G822" s="29">
        <v>58</v>
      </c>
      <c r="H822" s="27">
        <f t="shared" si="133"/>
        <v>231</v>
      </c>
      <c r="I822" s="52">
        <f t="shared" si="134"/>
        <v>57.75</v>
      </c>
      <c r="J822" s="29">
        <v>99</v>
      </c>
      <c r="K822" s="29">
        <v>85</v>
      </c>
      <c r="L822" s="29">
        <v>59</v>
      </c>
      <c r="M822" s="29">
        <v>88</v>
      </c>
      <c r="N822" s="27">
        <f t="shared" si="135"/>
        <v>331</v>
      </c>
      <c r="O822" s="27">
        <f t="shared" si="136"/>
        <v>82.75</v>
      </c>
      <c r="P822" s="29">
        <v>98</v>
      </c>
      <c r="Q822" s="29">
        <v>51</v>
      </c>
      <c r="R822" s="29">
        <v>58</v>
      </c>
      <c r="S822" s="29">
        <v>49</v>
      </c>
      <c r="T822" s="27">
        <f t="shared" si="137"/>
        <v>256</v>
      </c>
      <c r="U822" s="27">
        <f t="shared" si="138"/>
        <v>64</v>
      </c>
      <c r="V822" s="29">
        <v>47</v>
      </c>
      <c r="W822" s="29">
        <v>67</v>
      </c>
      <c r="X822" s="29">
        <v>41</v>
      </c>
      <c r="Y822" s="29">
        <v>36</v>
      </c>
      <c r="Z822" s="27">
        <f t="shared" si="139"/>
        <v>191</v>
      </c>
      <c r="AA822" s="27">
        <f t="shared" si="140"/>
        <v>47.75</v>
      </c>
      <c r="AB822" s="29">
        <v>42</v>
      </c>
      <c r="AC822" s="29">
        <v>96</v>
      </c>
      <c r="AD822" s="29">
        <v>80</v>
      </c>
      <c r="AE822" s="29">
        <v>75</v>
      </c>
      <c r="AF822" s="27">
        <f t="shared" si="141"/>
        <v>293</v>
      </c>
      <c r="AG822" s="39">
        <f t="shared" si="142"/>
        <v>73.25</v>
      </c>
      <c r="AH822" s="32"/>
      <c r="AI822" s="52">
        <f t="shared" si="132"/>
        <v>68.5</v>
      </c>
      <c r="AJ822" s="28">
        <f>ROWS($C$4:C822)</f>
        <v>819</v>
      </c>
      <c r="AK822" s="28" t="str">
        <f>IF($AJ$1=Table5[[#This Row],[Column3]],AJ822,"")</f>
        <v/>
      </c>
      <c r="AL822" s="28" t="str">
        <f>IFERROR(SMALL($AK$2:$AK$903,ROWS($AK$4:AK822)),"")</f>
        <v/>
      </c>
    </row>
    <row r="823" spans="1:38" s="28" customFormat="1" ht="14.25">
      <c r="A823" s="36">
        <v>11107510</v>
      </c>
      <c r="B823" s="30" t="s">
        <v>1647</v>
      </c>
      <c r="C823" s="31">
        <v>10</v>
      </c>
      <c r="D823" s="29">
        <v>43</v>
      </c>
      <c r="E823" s="29">
        <v>81</v>
      </c>
      <c r="F823" s="29">
        <v>72</v>
      </c>
      <c r="G823" s="29">
        <v>52</v>
      </c>
      <c r="H823" s="27">
        <f t="shared" si="133"/>
        <v>248</v>
      </c>
      <c r="I823" s="52">
        <f t="shared" si="134"/>
        <v>62</v>
      </c>
      <c r="J823" s="29">
        <v>85</v>
      </c>
      <c r="K823" s="29">
        <v>61</v>
      </c>
      <c r="L823" s="29">
        <v>76</v>
      </c>
      <c r="M823" s="29">
        <v>99</v>
      </c>
      <c r="N823" s="27">
        <f t="shared" si="135"/>
        <v>321</v>
      </c>
      <c r="O823" s="27">
        <f t="shared" si="136"/>
        <v>80.25</v>
      </c>
      <c r="P823" s="29">
        <v>59</v>
      </c>
      <c r="Q823" s="29">
        <v>77</v>
      </c>
      <c r="R823" s="29">
        <v>83</v>
      </c>
      <c r="S823" s="29">
        <v>86</v>
      </c>
      <c r="T823" s="27">
        <f t="shared" si="137"/>
        <v>305</v>
      </c>
      <c r="U823" s="27">
        <f t="shared" si="138"/>
        <v>76.25</v>
      </c>
      <c r="V823" s="29">
        <v>57</v>
      </c>
      <c r="W823" s="29">
        <v>78</v>
      </c>
      <c r="X823" s="29">
        <v>52</v>
      </c>
      <c r="Y823" s="29">
        <v>51</v>
      </c>
      <c r="Z823" s="27">
        <f t="shared" si="139"/>
        <v>238</v>
      </c>
      <c r="AA823" s="27">
        <f t="shared" si="140"/>
        <v>59.5</v>
      </c>
      <c r="AB823" s="29">
        <v>46</v>
      </c>
      <c r="AC823" s="29">
        <v>83</v>
      </c>
      <c r="AD823" s="29">
        <v>36</v>
      </c>
      <c r="AE823" s="29">
        <v>93</v>
      </c>
      <c r="AF823" s="27">
        <f t="shared" si="141"/>
        <v>258</v>
      </c>
      <c r="AG823" s="39">
        <f t="shared" si="142"/>
        <v>64.5</v>
      </c>
      <c r="AH823" s="32"/>
      <c r="AI823" s="52">
        <f t="shared" si="132"/>
        <v>67</v>
      </c>
      <c r="AJ823" s="28">
        <f>ROWS($C$4:C823)</f>
        <v>820</v>
      </c>
      <c r="AK823" s="28" t="str">
        <f>IF($AJ$1=Table5[[#This Row],[Column3]],AJ823,"")</f>
        <v/>
      </c>
      <c r="AL823" s="28" t="str">
        <f>IFERROR(SMALL($AK$2:$AK$903,ROWS($AK$4:AK823)),"")</f>
        <v/>
      </c>
    </row>
    <row r="824" spans="1:38" s="28" customFormat="1" ht="14.25">
      <c r="A824" s="36">
        <v>11108571</v>
      </c>
      <c r="B824" s="30" t="s">
        <v>1649</v>
      </c>
      <c r="C824" s="31">
        <v>10</v>
      </c>
      <c r="D824" s="29">
        <v>55</v>
      </c>
      <c r="E824" s="29">
        <v>75</v>
      </c>
      <c r="F824" s="29">
        <v>75</v>
      </c>
      <c r="G824" s="29">
        <v>96</v>
      </c>
      <c r="H824" s="27">
        <f t="shared" si="133"/>
        <v>301</v>
      </c>
      <c r="I824" s="52">
        <f t="shared" si="134"/>
        <v>75.25</v>
      </c>
      <c r="J824" s="29">
        <v>59</v>
      </c>
      <c r="K824" s="29">
        <v>86</v>
      </c>
      <c r="L824" s="29">
        <v>65</v>
      </c>
      <c r="M824" s="29">
        <v>78</v>
      </c>
      <c r="N824" s="27">
        <f t="shared" si="135"/>
        <v>288</v>
      </c>
      <c r="O824" s="27">
        <f t="shared" si="136"/>
        <v>72</v>
      </c>
      <c r="P824" s="29">
        <v>50</v>
      </c>
      <c r="Q824" s="29">
        <v>65</v>
      </c>
      <c r="R824" s="29">
        <v>80</v>
      </c>
      <c r="S824" s="29">
        <v>75</v>
      </c>
      <c r="T824" s="27">
        <f t="shared" si="137"/>
        <v>270</v>
      </c>
      <c r="U824" s="27">
        <f t="shared" si="138"/>
        <v>67.5</v>
      </c>
      <c r="V824" s="29">
        <v>83</v>
      </c>
      <c r="W824" s="29">
        <v>60</v>
      </c>
      <c r="X824" s="29">
        <v>63</v>
      </c>
      <c r="Y824" s="29">
        <v>50</v>
      </c>
      <c r="Z824" s="27">
        <f t="shared" si="139"/>
        <v>256</v>
      </c>
      <c r="AA824" s="27">
        <f t="shared" si="140"/>
        <v>64</v>
      </c>
      <c r="AB824" s="29">
        <v>57</v>
      </c>
      <c r="AC824" s="29">
        <v>40</v>
      </c>
      <c r="AD824" s="29">
        <v>85</v>
      </c>
      <c r="AE824" s="29">
        <v>43</v>
      </c>
      <c r="AF824" s="27">
        <f t="shared" si="141"/>
        <v>225</v>
      </c>
      <c r="AG824" s="39">
        <f t="shared" si="142"/>
        <v>56.25</v>
      </c>
      <c r="AH824" s="32"/>
      <c r="AI824" s="52">
        <f t="shared" si="132"/>
        <v>65.400000000000006</v>
      </c>
      <c r="AJ824" s="28">
        <f>ROWS($C$4:C824)</f>
        <v>821</v>
      </c>
      <c r="AK824" s="28" t="str">
        <f>IF($AJ$1=Table5[[#This Row],[Column3]],AJ824,"")</f>
        <v/>
      </c>
      <c r="AL824" s="28" t="str">
        <f>IFERROR(SMALL($AK$2:$AK$903,ROWS($AK$4:AK824)),"")</f>
        <v/>
      </c>
    </row>
    <row r="825" spans="1:38" s="28" customFormat="1" ht="14.25">
      <c r="A825" s="36">
        <v>11102946</v>
      </c>
      <c r="B825" s="30" t="s">
        <v>1651</v>
      </c>
      <c r="C825" s="31">
        <v>10</v>
      </c>
      <c r="D825" s="29">
        <v>76</v>
      </c>
      <c r="E825" s="29">
        <v>84</v>
      </c>
      <c r="F825" s="29">
        <v>79</v>
      </c>
      <c r="G825" s="29">
        <v>48</v>
      </c>
      <c r="H825" s="27">
        <f t="shared" si="133"/>
        <v>287</v>
      </c>
      <c r="I825" s="52">
        <f t="shared" si="134"/>
        <v>71.75</v>
      </c>
      <c r="J825" s="29">
        <v>40</v>
      </c>
      <c r="K825" s="29">
        <v>77</v>
      </c>
      <c r="L825" s="29">
        <v>36</v>
      </c>
      <c r="M825" s="29">
        <v>96</v>
      </c>
      <c r="N825" s="27">
        <f t="shared" si="135"/>
        <v>249</v>
      </c>
      <c r="O825" s="27">
        <f t="shared" si="136"/>
        <v>62.25</v>
      </c>
      <c r="P825" s="29">
        <v>56</v>
      </c>
      <c r="Q825" s="29">
        <v>75</v>
      </c>
      <c r="R825" s="29">
        <v>55</v>
      </c>
      <c r="S825" s="29">
        <v>81</v>
      </c>
      <c r="T825" s="27">
        <f t="shared" si="137"/>
        <v>267</v>
      </c>
      <c r="U825" s="27">
        <f t="shared" si="138"/>
        <v>66.75</v>
      </c>
      <c r="V825" s="29">
        <v>39</v>
      </c>
      <c r="W825" s="29">
        <v>71</v>
      </c>
      <c r="X825" s="29">
        <v>70</v>
      </c>
      <c r="Y825" s="29">
        <v>58</v>
      </c>
      <c r="Z825" s="27">
        <f t="shared" si="139"/>
        <v>238</v>
      </c>
      <c r="AA825" s="27">
        <f t="shared" si="140"/>
        <v>59.5</v>
      </c>
      <c r="AB825" s="29">
        <v>98</v>
      </c>
      <c r="AC825" s="29">
        <v>62</v>
      </c>
      <c r="AD825" s="29">
        <v>54</v>
      </c>
      <c r="AE825" s="29">
        <v>53</v>
      </c>
      <c r="AF825" s="27">
        <f t="shared" si="141"/>
        <v>267</v>
      </c>
      <c r="AG825" s="39">
        <f t="shared" si="142"/>
        <v>66.75</v>
      </c>
      <c r="AH825" s="32"/>
      <c r="AI825" s="52">
        <f t="shared" si="132"/>
        <v>71.95</v>
      </c>
      <c r="AJ825" s="28">
        <f>ROWS($C$4:C825)</f>
        <v>822</v>
      </c>
      <c r="AK825" s="28" t="str">
        <f>IF($AJ$1=Table5[[#This Row],[Column3]],AJ825,"")</f>
        <v/>
      </c>
      <c r="AL825" s="28" t="str">
        <f>IFERROR(SMALL($AK$2:$AK$903,ROWS($AK$4:AK825)),"")</f>
        <v/>
      </c>
    </row>
    <row r="826" spans="1:38" s="28" customFormat="1" ht="14.25">
      <c r="A826" s="36">
        <v>11109821</v>
      </c>
      <c r="B826" s="30" t="s">
        <v>1653</v>
      </c>
      <c r="C826" s="31">
        <v>10</v>
      </c>
      <c r="D826" s="29">
        <v>90</v>
      </c>
      <c r="E826" s="29">
        <v>89</v>
      </c>
      <c r="F826" s="29">
        <v>90</v>
      </c>
      <c r="G826" s="29">
        <v>48</v>
      </c>
      <c r="H826" s="27">
        <f t="shared" si="133"/>
        <v>317</v>
      </c>
      <c r="I826" s="52">
        <f t="shared" si="134"/>
        <v>79.25</v>
      </c>
      <c r="J826" s="29">
        <v>39</v>
      </c>
      <c r="K826" s="29">
        <v>75</v>
      </c>
      <c r="L826" s="29">
        <v>57</v>
      </c>
      <c r="M826" s="29">
        <v>60</v>
      </c>
      <c r="N826" s="27">
        <f t="shared" si="135"/>
        <v>231</v>
      </c>
      <c r="O826" s="27">
        <f t="shared" si="136"/>
        <v>57.75</v>
      </c>
      <c r="P826" s="29">
        <v>69</v>
      </c>
      <c r="Q826" s="29">
        <v>62</v>
      </c>
      <c r="R826" s="29">
        <v>86</v>
      </c>
      <c r="S826" s="29">
        <v>76</v>
      </c>
      <c r="T826" s="27">
        <f t="shared" si="137"/>
        <v>293</v>
      </c>
      <c r="U826" s="27">
        <f t="shared" si="138"/>
        <v>73.25</v>
      </c>
      <c r="V826" s="29">
        <v>77</v>
      </c>
      <c r="W826" s="29">
        <v>85</v>
      </c>
      <c r="X826" s="29">
        <v>66</v>
      </c>
      <c r="Y826" s="29">
        <v>80</v>
      </c>
      <c r="Z826" s="27">
        <f t="shared" si="139"/>
        <v>308</v>
      </c>
      <c r="AA826" s="27">
        <f t="shared" si="140"/>
        <v>77</v>
      </c>
      <c r="AB826" s="29">
        <v>40</v>
      </c>
      <c r="AC826" s="29">
        <v>90</v>
      </c>
      <c r="AD826" s="29">
        <v>79</v>
      </c>
      <c r="AE826" s="29">
        <v>81</v>
      </c>
      <c r="AF826" s="27">
        <f t="shared" si="141"/>
        <v>290</v>
      </c>
      <c r="AG826" s="39">
        <f t="shared" si="142"/>
        <v>72.5</v>
      </c>
      <c r="AH826" s="32"/>
      <c r="AI826" s="52">
        <f t="shared" si="132"/>
        <v>78.25</v>
      </c>
      <c r="AJ826" s="28">
        <f>ROWS($C$4:C826)</f>
        <v>823</v>
      </c>
      <c r="AK826" s="28" t="str">
        <f>IF($AJ$1=Table5[[#This Row],[Column3]],AJ826,"")</f>
        <v/>
      </c>
      <c r="AL826" s="28" t="str">
        <f>IFERROR(SMALL($AK$2:$AK$903,ROWS($AK$4:AK826)),"")</f>
        <v/>
      </c>
    </row>
    <row r="827" spans="1:38" s="28" customFormat="1" ht="14.25">
      <c r="A827" s="36">
        <v>11109729</v>
      </c>
      <c r="B827" s="30" t="s">
        <v>1655</v>
      </c>
      <c r="C827" s="31">
        <v>10</v>
      </c>
      <c r="D827" s="29">
        <v>84</v>
      </c>
      <c r="E827" s="29">
        <v>65</v>
      </c>
      <c r="F827" s="29">
        <v>98</v>
      </c>
      <c r="G827" s="29">
        <v>83</v>
      </c>
      <c r="H827" s="27">
        <f t="shared" si="133"/>
        <v>330</v>
      </c>
      <c r="I827" s="52">
        <f t="shared" si="134"/>
        <v>82.5</v>
      </c>
      <c r="J827" s="29">
        <v>81</v>
      </c>
      <c r="K827" s="29">
        <v>78</v>
      </c>
      <c r="L827" s="29">
        <v>68</v>
      </c>
      <c r="M827" s="29">
        <v>94</v>
      </c>
      <c r="N827" s="27">
        <f t="shared" si="135"/>
        <v>321</v>
      </c>
      <c r="O827" s="27">
        <f t="shared" si="136"/>
        <v>80.25</v>
      </c>
      <c r="P827" s="29">
        <v>93</v>
      </c>
      <c r="Q827" s="29">
        <v>91</v>
      </c>
      <c r="R827" s="29">
        <v>98</v>
      </c>
      <c r="S827" s="29">
        <v>63</v>
      </c>
      <c r="T827" s="27">
        <f t="shared" si="137"/>
        <v>345</v>
      </c>
      <c r="U827" s="27">
        <f t="shared" si="138"/>
        <v>86.25</v>
      </c>
      <c r="V827" s="29">
        <v>62</v>
      </c>
      <c r="W827" s="29">
        <v>95</v>
      </c>
      <c r="X827" s="29">
        <v>50</v>
      </c>
      <c r="Y827" s="29">
        <v>71</v>
      </c>
      <c r="Z827" s="27">
        <f t="shared" si="139"/>
        <v>278</v>
      </c>
      <c r="AA827" s="27">
        <f t="shared" si="140"/>
        <v>69.5</v>
      </c>
      <c r="AB827" s="29">
        <v>82</v>
      </c>
      <c r="AC827" s="29">
        <v>56</v>
      </c>
      <c r="AD827" s="29">
        <v>59</v>
      </c>
      <c r="AE827" s="29">
        <v>94</v>
      </c>
      <c r="AF827" s="27">
        <f t="shared" si="141"/>
        <v>291</v>
      </c>
      <c r="AG827" s="39">
        <f t="shared" si="142"/>
        <v>72.75</v>
      </c>
      <c r="AH827" s="32"/>
      <c r="AI827" s="52">
        <f t="shared" si="132"/>
        <v>62.1</v>
      </c>
      <c r="AJ827" s="28">
        <f>ROWS($C$4:C827)</f>
        <v>824</v>
      </c>
      <c r="AK827" s="28" t="str">
        <f>IF($AJ$1=Table5[[#This Row],[Column3]],AJ827,"")</f>
        <v/>
      </c>
      <c r="AL827" s="28" t="str">
        <f>IFERROR(SMALL($AK$2:$AK$903,ROWS($AK$4:AK827)),"")</f>
        <v/>
      </c>
    </row>
    <row r="828" spans="1:38" s="28" customFormat="1" ht="14.25">
      <c r="A828" s="36">
        <v>11109135</v>
      </c>
      <c r="B828" s="30" t="s">
        <v>1657</v>
      </c>
      <c r="C828" s="31">
        <v>10</v>
      </c>
      <c r="D828" s="29">
        <v>39</v>
      </c>
      <c r="E828" s="29">
        <v>37</v>
      </c>
      <c r="F828" s="29">
        <v>37</v>
      </c>
      <c r="G828" s="29">
        <v>84</v>
      </c>
      <c r="H828" s="27">
        <f t="shared" si="133"/>
        <v>197</v>
      </c>
      <c r="I828" s="52">
        <f t="shared" si="134"/>
        <v>49.25</v>
      </c>
      <c r="J828" s="29">
        <v>93</v>
      </c>
      <c r="K828" s="29">
        <v>36</v>
      </c>
      <c r="L828" s="29">
        <v>71</v>
      </c>
      <c r="M828" s="29">
        <v>95</v>
      </c>
      <c r="N828" s="27">
        <f t="shared" si="135"/>
        <v>295</v>
      </c>
      <c r="O828" s="27">
        <f t="shared" si="136"/>
        <v>73.75</v>
      </c>
      <c r="P828" s="29">
        <v>67</v>
      </c>
      <c r="Q828" s="29">
        <v>53</v>
      </c>
      <c r="R828" s="29">
        <v>67</v>
      </c>
      <c r="S828" s="29">
        <v>70</v>
      </c>
      <c r="T828" s="27">
        <f t="shared" si="137"/>
        <v>257</v>
      </c>
      <c r="U828" s="27">
        <f t="shared" si="138"/>
        <v>64.25</v>
      </c>
      <c r="V828" s="29">
        <v>75</v>
      </c>
      <c r="W828" s="29">
        <v>89</v>
      </c>
      <c r="X828" s="29">
        <v>49</v>
      </c>
      <c r="Y828" s="29">
        <v>49</v>
      </c>
      <c r="Z828" s="27">
        <f t="shared" si="139"/>
        <v>262</v>
      </c>
      <c r="AA828" s="27">
        <f t="shared" si="140"/>
        <v>65.5</v>
      </c>
      <c r="AB828" s="29">
        <v>79</v>
      </c>
      <c r="AC828" s="29">
        <v>66</v>
      </c>
      <c r="AD828" s="29">
        <v>36</v>
      </c>
      <c r="AE828" s="29">
        <v>50</v>
      </c>
      <c r="AF828" s="27">
        <f t="shared" si="141"/>
        <v>231</v>
      </c>
      <c r="AG828" s="39">
        <f t="shared" si="142"/>
        <v>57.75</v>
      </c>
      <c r="AH828" s="32"/>
      <c r="AI828" s="52">
        <f t="shared" si="132"/>
        <v>65.650000000000006</v>
      </c>
      <c r="AJ828" s="28">
        <f>ROWS($C$4:C828)</f>
        <v>825</v>
      </c>
      <c r="AK828" s="28" t="str">
        <f>IF($AJ$1=Table5[[#This Row],[Column3]],AJ828,"")</f>
        <v/>
      </c>
      <c r="AL828" s="28" t="str">
        <f>IFERROR(SMALL($AK$2:$AK$903,ROWS($AK$4:AK828)),"")</f>
        <v/>
      </c>
    </row>
    <row r="829" spans="1:38" s="28" customFormat="1" ht="14.25">
      <c r="A829" s="36">
        <v>11107638</v>
      </c>
      <c r="B829" s="30" t="s">
        <v>1659</v>
      </c>
      <c r="C829" s="31">
        <v>10</v>
      </c>
      <c r="D829" s="29">
        <v>63</v>
      </c>
      <c r="E829" s="29">
        <v>49</v>
      </c>
      <c r="F829" s="29">
        <v>46</v>
      </c>
      <c r="G829" s="29">
        <v>85</v>
      </c>
      <c r="H829" s="27">
        <f t="shared" si="133"/>
        <v>243</v>
      </c>
      <c r="I829" s="52">
        <f t="shared" si="134"/>
        <v>60.75</v>
      </c>
      <c r="J829" s="29">
        <v>38</v>
      </c>
      <c r="K829" s="29">
        <v>85</v>
      </c>
      <c r="L829" s="29">
        <v>48</v>
      </c>
      <c r="M829" s="29">
        <v>51</v>
      </c>
      <c r="N829" s="27">
        <f t="shared" si="135"/>
        <v>222</v>
      </c>
      <c r="O829" s="27">
        <f t="shared" si="136"/>
        <v>55.5</v>
      </c>
      <c r="P829" s="29">
        <v>83</v>
      </c>
      <c r="Q829" s="29">
        <v>75</v>
      </c>
      <c r="R829" s="29">
        <v>36</v>
      </c>
      <c r="S829" s="29">
        <v>97</v>
      </c>
      <c r="T829" s="27">
        <f t="shared" si="137"/>
        <v>291</v>
      </c>
      <c r="U829" s="27">
        <f t="shared" si="138"/>
        <v>72.75</v>
      </c>
      <c r="V829" s="29">
        <v>70</v>
      </c>
      <c r="W829" s="29">
        <v>61</v>
      </c>
      <c r="X829" s="29">
        <v>61</v>
      </c>
      <c r="Y829" s="29">
        <v>74</v>
      </c>
      <c r="Z829" s="27">
        <f t="shared" si="139"/>
        <v>266</v>
      </c>
      <c r="AA829" s="27">
        <f t="shared" si="140"/>
        <v>66.5</v>
      </c>
      <c r="AB829" s="29">
        <v>57</v>
      </c>
      <c r="AC829" s="29">
        <v>93</v>
      </c>
      <c r="AD829" s="29">
        <v>90</v>
      </c>
      <c r="AE829" s="29">
        <v>51</v>
      </c>
      <c r="AF829" s="27">
        <f t="shared" si="141"/>
        <v>291</v>
      </c>
      <c r="AG829" s="39">
        <f t="shared" si="142"/>
        <v>72.75</v>
      </c>
      <c r="AH829" s="32"/>
      <c r="AI829" s="52">
        <f t="shared" si="132"/>
        <v>65.349999999999994</v>
      </c>
      <c r="AJ829" s="28">
        <f>ROWS($C$4:C829)</f>
        <v>826</v>
      </c>
      <c r="AK829" s="28" t="str">
        <f>IF($AJ$1=Table5[[#This Row],[Column3]],AJ829,"")</f>
        <v/>
      </c>
      <c r="AL829" s="28" t="str">
        <f>IFERROR(SMALL($AK$2:$AK$903,ROWS($AK$4:AK829)),"")</f>
        <v/>
      </c>
    </row>
    <row r="830" spans="1:38" s="28" customFormat="1" ht="14.25">
      <c r="A830" s="36">
        <v>11109786</v>
      </c>
      <c r="B830" s="30" t="s">
        <v>1661</v>
      </c>
      <c r="C830" s="31">
        <v>10</v>
      </c>
      <c r="D830" s="29">
        <v>54</v>
      </c>
      <c r="E830" s="29">
        <v>43</v>
      </c>
      <c r="F830" s="29">
        <v>92</v>
      </c>
      <c r="G830" s="29">
        <v>53</v>
      </c>
      <c r="H830" s="27">
        <f t="shared" si="133"/>
        <v>242</v>
      </c>
      <c r="I830" s="52">
        <f t="shared" si="134"/>
        <v>60.5</v>
      </c>
      <c r="J830" s="29">
        <v>37</v>
      </c>
      <c r="K830" s="29">
        <v>85</v>
      </c>
      <c r="L830" s="29">
        <v>48</v>
      </c>
      <c r="M830" s="29">
        <v>94</v>
      </c>
      <c r="N830" s="27">
        <f t="shared" si="135"/>
        <v>264</v>
      </c>
      <c r="O830" s="27">
        <f t="shared" si="136"/>
        <v>66</v>
      </c>
      <c r="P830" s="29">
        <v>46</v>
      </c>
      <c r="Q830" s="29">
        <v>96</v>
      </c>
      <c r="R830" s="29">
        <v>72</v>
      </c>
      <c r="S830" s="29">
        <v>57</v>
      </c>
      <c r="T830" s="27">
        <f t="shared" si="137"/>
        <v>271</v>
      </c>
      <c r="U830" s="27">
        <f t="shared" si="138"/>
        <v>67.75</v>
      </c>
      <c r="V830" s="29">
        <v>72</v>
      </c>
      <c r="W830" s="29">
        <v>35</v>
      </c>
      <c r="X830" s="29">
        <v>49</v>
      </c>
      <c r="Y830" s="29">
        <v>67</v>
      </c>
      <c r="Z830" s="27">
        <f t="shared" si="139"/>
        <v>223</v>
      </c>
      <c r="AA830" s="27">
        <f t="shared" si="140"/>
        <v>55.75</v>
      </c>
      <c r="AB830" s="29">
        <v>86</v>
      </c>
      <c r="AC830" s="29">
        <v>93</v>
      </c>
      <c r="AD830" s="29">
        <v>86</v>
      </c>
      <c r="AE830" s="29">
        <v>42</v>
      </c>
      <c r="AF830" s="27">
        <f t="shared" si="141"/>
        <v>307</v>
      </c>
      <c r="AG830" s="39">
        <f t="shared" si="142"/>
        <v>76.75</v>
      </c>
      <c r="AH830" s="32"/>
      <c r="AI830" s="52">
        <f t="shared" si="132"/>
        <v>67.55</v>
      </c>
      <c r="AJ830" s="28">
        <f>ROWS($C$4:C830)</f>
        <v>827</v>
      </c>
      <c r="AK830" s="28" t="str">
        <f>IF($AJ$1=Table5[[#This Row],[Column3]],AJ830,"")</f>
        <v/>
      </c>
      <c r="AL830" s="28" t="str">
        <f>IFERROR(SMALL($AK$2:$AK$903,ROWS($AK$4:AK830)),"")</f>
        <v/>
      </c>
    </row>
    <row r="831" spans="1:38" s="28" customFormat="1" ht="14.25">
      <c r="A831" s="36">
        <v>11109713</v>
      </c>
      <c r="B831" s="30" t="s">
        <v>1663</v>
      </c>
      <c r="C831" s="31">
        <v>10</v>
      </c>
      <c r="D831" s="29">
        <v>76</v>
      </c>
      <c r="E831" s="29">
        <v>81</v>
      </c>
      <c r="F831" s="29">
        <v>89</v>
      </c>
      <c r="G831" s="29">
        <v>75</v>
      </c>
      <c r="H831" s="27">
        <f t="shared" si="133"/>
        <v>321</v>
      </c>
      <c r="I831" s="52">
        <f t="shared" si="134"/>
        <v>80.25</v>
      </c>
      <c r="J831" s="29">
        <v>81</v>
      </c>
      <c r="K831" s="29">
        <v>74</v>
      </c>
      <c r="L831" s="29">
        <v>61</v>
      </c>
      <c r="M831" s="29">
        <v>50</v>
      </c>
      <c r="N831" s="27">
        <f t="shared" si="135"/>
        <v>266</v>
      </c>
      <c r="O831" s="27">
        <f t="shared" si="136"/>
        <v>66.5</v>
      </c>
      <c r="P831" s="29">
        <v>46</v>
      </c>
      <c r="Q831" s="29">
        <v>92</v>
      </c>
      <c r="R831" s="29">
        <v>96</v>
      </c>
      <c r="S831" s="29">
        <v>54</v>
      </c>
      <c r="T831" s="27">
        <f t="shared" si="137"/>
        <v>288</v>
      </c>
      <c r="U831" s="27">
        <f t="shared" si="138"/>
        <v>72</v>
      </c>
      <c r="V831" s="29">
        <v>56</v>
      </c>
      <c r="W831" s="29">
        <v>54</v>
      </c>
      <c r="X831" s="29">
        <v>36</v>
      </c>
      <c r="Y831" s="29">
        <v>70</v>
      </c>
      <c r="Z831" s="27">
        <f t="shared" si="139"/>
        <v>216</v>
      </c>
      <c r="AA831" s="27">
        <f t="shared" si="140"/>
        <v>54</v>
      </c>
      <c r="AB831" s="29">
        <v>87</v>
      </c>
      <c r="AC831" s="29">
        <v>41</v>
      </c>
      <c r="AD831" s="29">
        <v>72</v>
      </c>
      <c r="AE831" s="29">
        <v>60</v>
      </c>
      <c r="AF831" s="27">
        <f t="shared" si="141"/>
        <v>260</v>
      </c>
      <c r="AG831" s="39">
        <f t="shared" si="142"/>
        <v>65</v>
      </c>
      <c r="AH831" s="32"/>
      <c r="AI831" s="52">
        <f t="shared" si="132"/>
        <v>66.650000000000006</v>
      </c>
      <c r="AJ831" s="28">
        <f>ROWS($C$4:C831)</f>
        <v>828</v>
      </c>
      <c r="AK831" s="28" t="str">
        <f>IF($AJ$1=Table5[[#This Row],[Column3]],AJ831,"")</f>
        <v/>
      </c>
      <c r="AL831" s="28" t="str">
        <f>IFERROR(SMALL($AK$2:$AK$903,ROWS($AK$4:AK831)),"")</f>
        <v/>
      </c>
    </row>
    <row r="832" spans="1:38" s="28" customFormat="1" ht="14.25">
      <c r="A832" s="36">
        <v>11101702</v>
      </c>
      <c r="B832" s="30" t="s">
        <v>1665</v>
      </c>
      <c r="C832" s="31">
        <v>10</v>
      </c>
      <c r="D832" s="29">
        <v>58</v>
      </c>
      <c r="E832" s="29">
        <v>98</v>
      </c>
      <c r="F832" s="29">
        <v>35</v>
      </c>
      <c r="G832" s="29">
        <v>40</v>
      </c>
      <c r="H832" s="27">
        <f t="shared" si="133"/>
        <v>231</v>
      </c>
      <c r="I832" s="52">
        <f t="shared" si="134"/>
        <v>57.75</v>
      </c>
      <c r="J832" s="29">
        <v>60</v>
      </c>
      <c r="K832" s="29">
        <v>74</v>
      </c>
      <c r="L832" s="29">
        <v>75</v>
      </c>
      <c r="M832" s="29">
        <v>48</v>
      </c>
      <c r="N832" s="27">
        <f t="shared" si="135"/>
        <v>257</v>
      </c>
      <c r="O832" s="27">
        <f t="shared" si="136"/>
        <v>64.25</v>
      </c>
      <c r="P832" s="29">
        <v>88</v>
      </c>
      <c r="Q832" s="29">
        <v>92</v>
      </c>
      <c r="R832" s="29">
        <v>47</v>
      </c>
      <c r="S832" s="29">
        <v>74</v>
      </c>
      <c r="T832" s="27">
        <f t="shared" si="137"/>
        <v>301</v>
      </c>
      <c r="U832" s="27">
        <f t="shared" si="138"/>
        <v>75.25</v>
      </c>
      <c r="V832" s="29">
        <v>71</v>
      </c>
      <c r="W832" s="29">
        <v>81</v>
      </c>
      <c r="X832" s="29">
        <v>37</v>
      </c>
      <c r="Y832" s="29">
        <v>61</v>
      </c>
      <c r="Z832" s="27">
        <f t="shared" si="139"/>
        <v>250</v>
      </c>
      <c r="AA832" s="27">
        <f t="shared" si="140"/>
        <v>62.5</v>
      </c>
      <c r="AB832" s="29">
        <v>81</v>
      </c>
      <c r="AC832" s="29">
        <v>57</v>
      </c>
      <c r="AD832" s="29">
        <v>86</v>
      </c>
      <c r="AE832" s="29">
        <v>70</v>
      </c>
      <c r="AF832" s="27">
        <f t="shared" si="141"/>
        <v>294</v>
      </c>
      <c r="AG832" s="39">
        <f t="shared" si="142"/>
        <v>73.5</v>
      </c>
      <c r="AH832" s="32"/>
      <c r="AI832" s="52">
        <f t="shared" si="132"/>
        <v>62.5</v>
      </c>
      <c r="AJ832" s="28">
        <f>ROWS($C$4:C832)</f>
        <v>829</v>
      </c>
      <c r="AK832" s="28" t="str">
        <f>IF($AJ$1=Table5[[#This Row],[Column3]],AJ832,"")</f>
        <v/>
      </c>
      <c r="AL832" s="28" t="str">
        <f>IFERROR(SMALL($AK$2:$AK$903,ROWS($AK$4:AK832)),"")</f>
        <v/>
      </c>
    </row>
    <row r="833" spans="1:38" s="28" customFormat="1" ht="14.25">
      <c r="A833" s="36">
        <v>11104926</v>
      </c>
      <c r="B833" s="30" t="s">
        <v>1667</v>
      </c>
      <c r="C833" s="31">
        <v>10</v>
      </c>
      <c r="D833" s="29">
        <v>40</v>
      </c>
      <c r="E833" s="29">
        <v>75</v>
      </c>
      <c r="F833" s="29">
        <v>87</v>
      </c>
      <c r="G833" s="29">
        <v>85</v>
      </c>
      <c r="H833" s="27">
        <f t="shared" si="133"/>
        <v>287</v>
      </c>
      <c r="I833" s="52">
        <f t="shared" si="134"/>
        <v>71.75</v>
      </c>
      <c r="J833" s="29">
        <v>94</v>
      </c>
      <c r="K833" s="29">
        <v>87</v>
      </c>
      <c r="L833" s="29">
        <v>45</v>
      </c>
      <c r="M833" s="29">
        <v>54</v>
      </c>
      <c r="N833" s="27">
        <f t="shared" si="135"/>
        <v>280</v>
      </c>
      <c r="O833" s="27">
        <f t="shared" si="136"/>
        <v>70</v>
      </c>
      <c r="P833" s="29">
        <v>41</v>
      </c>
      <c r="Q833" s="29">
        <v>71</v>
      </c>
      <c r="R833" s="29">
        <v>63</v>
      </c>
      <c r="S833" s="29">
        <v>38</v>
      </c>
      <c r="T833" s="27">
        <f t="shared" si="137"/>
        <v>213</v>
      </c>
      <c r="U833" s="27">
        <f t="shared" si="138"/>
        <v>53.25</v>
      </c>
      <c r="V833" s="29">
        <v>63</v>
      </c>
      <c r="W833" s="29">
        <v>98</v>
      </c>
      <c r="X833" s="29">
        <v>43</v>
      </c>
      <c r="Y833" s="29">
        <v>70</v>
      </c>
      <c r="Z833" s="27">
        <f t="shared" si="139"/>
        <v>274</v>
      </c>
      <c r="AA833" s="27">
        <f t="shared" si="140"/>
        <v>68.5</v>
      </c>
      <c r="AB833" s="29">
        <v>41</v>
      </c>
      <c r="AC833" s="29">
        <v>41</v>
      </c>
      <c r="AD833" s="29">
        <v>48</v>
      </c>
      <c r="AE833" s="29">
        <v>66</v>
      </c>
      <c r="AF833" s="27">
        <f t="shared" si="141"/>
        <v>196</v>
      </c>
      <c r="AG833" s="39">
        <f t="shared" si="142"/>
        <v>49</v>
      </c>
      <c r="AH833" s="32"/>
      <c r="AI833" s="52">
        <f t="shared" si="132"/>
        <v>71.400000000000006</v>
      </c>
      <c r="AJ833" s="28">
        <f>ROWS($C$4:C833)</f>
        <v>830</v>
      </c>
      <c r="AK833" s="28" t="str">
        <f>IF($AJ$1=Table5[[#This Row],[Column3]],AJ833,"")</f>
        <v/>
      </c>
      <c r="AL833" s="28" t="str">
        <f>IFERROR(SMALL($AK$2:$AK$903,ROWS($AK$4:AK833)),"")</f>
        <v/>
      </c>
    </row>
    <row r="834" spans="1:38" s="28" customFormat="1" ht="14.25">
      <c r="A834" s="36">
        <v>11104383</v>
      </c>
      <c r="B834" s="30" t="s">
        <v>1669</v>
      </c>
      <c r="C834" s="31">
        <v>10</v>
      </c>
      <c r="D834" s="29">
        <v>88</v>
      </c>
      <c r="E834" s="29">
        <v>37</v>
      </c>
      <c r="F834" s="29">
        <v>90</v>
      </c>
      <c r="G834" s="29">
        <v>99</v>
      </c>
      <c r="H834" s="27">
        <f t="shared" si="133"/>
        <v>314</v>
      </c>
      <c r="I834" s="52">
        <f t="shared" si="134"/>
        <v>78.5</v>
      </c>
      <c r="J834" s="29">
        <v>86</v>
      </c>
      <c r="K834" s="29">
        <v>62</v>
      </c>
      <c r="L834" s="29">
        <v>64</v>
      </c>
      <c r="M834" s="29">
        <v>53</v>
      </c>
      <c r="N834" s="27">
        <f t="shared" si="135"/>
        <v>265</v>
      </c>
      <c r="O834" s="27">
        <f t="shared" si="136"/>
        <v>66.25</v>
      </c>
      <c r="P834" s="29">
        <v>70</v>
      </c>
      <c r="Q834" s="29">
        <v>65</v>
      </c>
      <c r="R834" s="29">
        <v>61</v>
      </c>
      <c r="S834" s="29">
        <v>85</v>
      </c>
      <c r="T834" s="27">
        <f t="shared" si="137"/>
        <v>281</v>
      </c>
      <c r="U834" s="27">
        <f t="shared" si="138"/>
        <v>70.25</v>
      </c>
      <c r="V834" s="29">
        <v>80</v>
      </c>
      <c r="W834" s="29">
        <v>56</v>
      </c>
      <c r="X834" s="29">
        <v>79</v>
      </c>
      <c r="Y834" s="29">
        <v>81</v>
      </c>
      <c r="Z834" s="27">
        <f t="shared" si="139"/>
        <v>296</v>
      </c>
      <c r="AA834" s="27">
        <f t="shared" si="140"/>
        <v>74</v>
      </c>
      <c r="AB834" s="29">
        <v>88</v>
      </c>
      <c r="AC834" s="29">
        <v>82</v>
      </c>
      <c r="AD834" s="29">
        <v>64</v>
      </c>
      <c r="AE834" s="29">
        <v>38</v>
      </c>
      <c r="AF834" s="27">
        <f t="shared" si="141"/>
        <v>272</v>
      </c>
      <c r="AG834" s="39">
        <f t="shared" si="142"/>
        <v>68</v>
      </c>
      <c r="AH834" s="32"/>
      <c r="AI834" s="52">
        <f t="shared" si="132"/>
        <v>68.2</v>
      </c>
      <c r="AJ834" s="28">
        <f>ROWS($C$4:C834)</f>
        <v>831</v>
      </c>
      <c r="AK834" s="28" t="str">
        <f>IF($AJ$1=Table5[[#This Row],[Column3]],AJ834,"")</f>
        <v/>
      </c>
      <c r="AL834" s="28" t="str">
        <f>IFERROR(SMALL($AK$2:$AK$903,ROWS($AK$4:AK834)),"")</f>
        <v/>
      </c>
    </row>
    <row r="835" spans="1:38" s="28" customFormat="1" ht="14.25">
      <c r="A835" s="36">
        <v>11109666</v>
      </c>
      <c r="B835" s="30" t="s">
        <v>1671</v>
      </c>
      <c r="C835" s="31">
        <v>10</v>
      </c>
      <c r="D835" s="29">
        <v>40</v>
      </c>
      <c r="E835" s="29">
        <v>70</v>
      </c>
      <c r="F835" s="29">
        <v>96</v>
      </c>
      <c r="G835" s="29">
        <v>60</v>
      </c>
      <c r="H835" s="27">
        <f t="shared" si="133"/>
        <v>266</v>
      </c>
      <c r="I835" s="52">
        <f t="shared" si="134"/>
        <v>66.5</v>
      </c>
      <c r="J835" s="29">
        <v>91</v>
      </c>
      <c r="K835" s="29">
        <v>38</v>
      </c>
      <c r="L835" s="29">
        <v>65</v>
      </c>
      <c r="M835" s="29">
        <v>80</v>
      </c>
      <c r="N835" s="27">
        <f t="shared" si="135"/>
        <v>274</v>
      </c>
      <c r="O835" s="27">
        <f t="shared" si="136"/>
        <v>68.5</v>
      </c>
      <c r="P835" s="29">
        <v>52</v>
      </c>
      <c r="Q835" s="29">
        <v>36</v>
      </c>
      <c r="R835" s="29">
        <v>76</v>
      </c>
      <c r="S835" s="29">
        <v>52</v>
      </c>
      <c r="T835" s="27">
        <f t="shared" si="137"/>
        <v>216</v>
      </c>
      <c r="U835" s="27">
        <f t="shared" si="138"/>
        <v>54</v>
      </c>
      <c r="V835" s="29">
        <v>68</v>
      </c>
      <c r="W835" s="29">
        <v>90</v>
      </c>
      <c r="X835" s="29">
        <v>62</v>
      </c>
      <c r="Y835" s="29">
        <v>99</v>
      </c>
      <c r="Z835" s="27">
        <f t="shared" si="139"/>
        <v>319</v>
      </c>
      <c r="AA835" s="27">
        <f t="shared" si="140"/>
        <v>79.75</v>
      </c>
      <c r="AB835" s="29">
        <v>54</v>
      </c>
      <c r="AC835" s="29">
        <v>47</v>
      </c>
      <c r="AD835" s="29">
        <v>92</v>
      </c>
      <c r="AE835" s="29">
        <v>96</v>
      </c>
      <c r="AF835" s="27">
        <f t="shared" si="141"/>
        <v>289</v>
      </c>
      <c r="AG835" s="39">
        <f t="shared" si="142"/>
        <v>72.25</v>
      </c>
      <c r="AH835" s="32"/>
      <c r="AI835" s="52">
        <f t="shared" ref="AI835:AI902" si="143">AVERAGE(I836,O836,U836,AA836,AG836)</f>
        <v>72.05</v>
      </c>
      <c r="AJ835" s="28">
        <f>ROWS($C$4:C835)</f>
        <v>832</v>
      </c>
      <c r="AK835" s="28" t="str">
        <f>IF($AJ$1=Table5[[#This Row],[Column3]],AJ835,"")</f>
        <v/>
      </c>
      <c r="AL835" s="28" t="str">
        <f>IFERROR(SMALL($AK$2:$AK$903,ROWS($AK$4:AK835)),"")</f>
        <v/>
      </c>
    </row>
    <row r="836" spans="1:38" s="28" customFormat="1" ht="14.25">
      <c r="A836" s="36">
        <v>11106966</v>
      </c>
      <c r="B836" s="30" t="s">
        <v>1673</v>
      </c>
      <c r="C836" s="31">
        <v>10</v>
      </c>
      <c r="D836" s="29">
        <v>90</v>
      </c>
      <c r="E836" s="29">
        <v>59</v>
      </c>
      <c r="F836" s="29">
        <v>47</v>
      </c>
      <c r="G836" s="29">
        <v>41</v>
      </c>
      <c r="H836" s="27">
        <f t="shared" si="133"/>
        <v>237</v>
      </c>
      <c r="I836" s="52">
        <f t="shared" si="134"/>
        <v>59.25</v>
      </c>
      <c r="J836" s="29">
        <v>92</v>
      </c>
      <c r="K836" s="29">
        <v>75</v>
      </c>
      <c r="L836" s="29">
        <v>93</v>
      </c>
      <c r="M836" s="29">
        <v>53</v>
      </c>
      <c r="N836" s="27">
        <f t="shared" si="135"/>
        <v>313</v>
      </c>
      <c r="O836" s="27">
        <f t="shared" si="136"/>
        <v>78.25</v>
      </c>
      <c r="P836" s="29">
        <v>92</v>
      </c>
      <c r="Q836" s="29">
        <v>61</v>
      </c>
      <c r="R836" s="29">
        <v>85</v>
      </c>
      <c r="S836" s="29">
        <v>67</v>
      </c>
      <c r="T836" s="27">
        <f t="shared" si="137"/>
        <v>305</v>
      </c>
      <c r="U836" s="27">
        <f t="shared" si="138"/>
        <v>76.25</v>
      </c>
      <c r="V836" s="29">
        <v>94</v>
      </c>
      <c r="W836" s="29">
        <v>58</v>
      </c>
      <c r="X836" s="29">
        <v>50</v>
      </c>
      <c r="Y836" s="29">
        <v>99</v>
      </c>
      <c r="Z836" s="27">
        <f t="shared" si="139"/>
        <v>301</v>
      </c>
      <c r="AA836" s="27">
        <f t="shared" si="140"/>
        <v>75.25</v>
      </c>
      <c r="AB836" s="29">
        <v>56</v>
      </c>
      <c r="AC836" s="29">
        <v>74</v>
      </c>
      <c r="AD836" s="29">
        <v>88</v>
      </c>
      <c r="AE836" s="29">
        <v>67</v>
      </c>
      <c r="AF836" s="27">
        <f t="shared" si="141"/>
        <v>285</v>
      </c>
      <c r="AG836" s="39">
        <f t="shared" si="142"/>
        <v>71.25</v>
      </c>
      <c r="AH836" s="32"/>
      <c r="AI836" s="52">
        <f t="shared" si="143"/>
        <v>68.55</v>
      </c>
      <c r="AJ836" s="28">
        <f>ROWS($C$4:C836)</f>
        <v>833</v>
      </c>
      <c r="AK836" s="28" t="str">
        <f>IF($AJ$1=Table5[[#This Row],[Column3]],AJ836,"")</f>
        <v/>
      </c>
      <c r="AL836" s="28" t="str">
        <f>IFERROR(SMALL($AK$2:$AK$903,ROWS($AK$4:AK836)),"")</f>
        <v/>
      </c>
    </row>
    <row r="837" spans="1:38" s="28" customFormat="1" ht="14.25">
      <c r="A837" s="36">
        <v>11106098</v>
      </c>
      <c r="B837" s="30" t="s">
        <v>1675</v>
      </c>
      <c r="C837" s="31">
        <v>10</v>
      </c>
      <c r="D837" s="29">
        <v>36</v>
      </c>
      <c r="E837" s="29">
        <v>84</v>
      </c>
      <c r="F837" s="29">
        <v>76</v>
      </c>
      <c r="G837" s="29">
        <v>50</v>
      </c>
      <c r="H837" s="27">
        <f t="shared" ref="H837:H900" si="144">SUM(D837:G837)</f>
        <v>246</v>
      </c>
      <c r="I837" s="52">
        <f t="shared" ref="I837:I900" si="145">AVERAGE(D837:G837)</f>
        <v>61.5</v>
      </c>
      <c r="J837" s="29">
        <v>79</v>
      </c>
      <c r="K837" s="29">
        <v>44</v>
      </c>
      <c r="L837" s="29">
        <v>54</v>
      </c>
      <c r="M837" s="29">
        <v>74</v>
      </c>
      <c r="N837" s="27">
        <f t="shared" ref="N837:N900" si="146">SUM(J837:M837)</f>
        <v>251</v>
      </c>
      <c r="O837" s="27">
        <f t="shared" ref="O837:O900" si="147">AVERAGE(J837:M837)</f>
        <v>62.75</v>
      </c>
      <c r="P837" s="29">
        <v>70</v>
      </c>
      <c r="Q837" s="29">
        <v>73</v>
      </c>
      <c r="R837" s="29">
        <v>78</v>
      </c>
      <c r="S837" s="29">
        <v>37</v>
      </c>
      <c r="T837" s="27">
        <f t="shared" ref="T837:T900" si="148">SUM(P837:S837)</f>
        <v>258</v>
      </c>
      <c r="U837" s="27">
        <f t="shared" ref="U837:U900" si="149">AVERAGE(P837:S837)</f>
        <v>64.5</v>
      </c>
      <c r="V837" s="29">
        <v>86</v>
      </c>
      <c r="W837" s="29">
        <v>80</v>
      </c>
      <c r="X837" s="29">
        <v>55</v>
      </c>
      <c r="Y837" s="29">
        <v>91</v>
      </c>
      <c r="Z837" s="27">
        <f t="shared" ref="Z837:Z900" si="150">SUM(V837:Y837)</f>
        <v>312</v>
      </c>
      <c r="AA837" s="27">
        <f t="shared" ref="AA837:AA900" si="151">AVERAGE(V837:Y837)</f>
        <v>78</v>
      </c>
      <c r="AB837" s="29">
        <v>90</v>
      </c>
      <c r="AC837" s="29">
        <v>76</v>
      </c>
      <c r="AD837" s="29">
        <v>50</v>
      </c>
      <c r="AE837" s="29">
        <v>88</v>
      </c>
      <c r="AF837" s="27">
        <f t="shared" ref="AF837:AF900" si="152">SUM(AB837:AE837)</f>
        <v>304</v>
      </c>
      <c r="AG837" s="39">
        <f t="shared" ref="AG837:AG900" si="153">AVERAGE(AB837:AE837)</f>
        <v>76</v>
      </c>
      <c r="AH837" s="32"/>
      <c r="AI837" s="52">
        <f t="shared" si="143"/>
        <v>67.95</v>
      </c>
      <c r="AJ837" s="28">
        <f>ROWS($C$4:C837)</f>
        <v>834</v>
      </c>
      <c r="AK837" s="28" t="str">
        <f>IF($AJ$1=Table5[[#This Row],[Column3]],AJ837,"")</f>
        <v/>
      </c>
      <c r="AL837" s="28" t="str">
        <f>IFERROR(SMALL($AK$2:$AK$903,ROWS($AK$4:AK837)),"")</f>
        <v/>
      </c>
    </row>
    <row r="838" spans="1:38" s="28" customFormat="1" ht="14.25">
      <c r="A838" s="36">
        <v>11109067</v>
      </c>
      <c r="B838" s="30" t="s">
        <v>1677</v>
      </c>
      <c r="C838" s="31">
        <v>10</v>
      </c>
      <c r="D838" s="29">
        <v>39</v>
      </c>
      <c r="E838" s="29">
        <v>55</v>
      </c>
      <c r="F838" s="29">
        <v>85</v>
      </c>
      <c r="G838" s="29">
        <v>95</v>
      </c>
      <c r="H838" s="27">
        <f t="shared" si="144"/>
        <v>274</v>
      </c>
      <c r="I838" s="52">
        <f t="shared" si="145"/>
        <v>68.5</v>
      </c>
      <c r="J838" s="29">
        <v>48</v>
      </c>
      <c r="K838" s="29">
        <v>84</v>
      </c>
      <c r="L838" s="29">
        <v>91</v>
      </c>
      <c r="M838" s="29">
        <v>93</v>
      </c>
      <c r="N838" s="27">
        <f t="shared" si="146"/>
        <v>316</v>
      </c>
      <c r="O838" s="27">
        <f t="shared" si="147"/>
        <v>79</v>
      </c>
      <c r="P838" s="29">
        <v>61</v>
      </c>
      <c r="Q838" s="29">
        <v>51</v>
      </c>
      <c r="R838" s="29">
        <v>70</v>
      </c>
      <c r="S838" s="29">
        <v>64</v>
      </c>
      <c r="T838" s="27">
        <f t="shared" si="148"/>
        <v>246</v>
      </c>
      <c r="U838" s="27">
        <f t="shared" si="149"/>
        <v>61.5</v>
      </c>
      <c r="V838" s="29">
        <v>90</v>
      </c>
      <c r="W838" s="29">
        <v>54</v>
      </c>
      <c r="X838" s="29">
        <v>84</v>
      </c>
      <c r="Y838" s="29">
        <v>45</v>
      </c>
      <c r="Z838" s="27">
        <f t="shared" si="150"/>
        <v>273</v>
      </c>
      <c r="AA838" s="27">
        <f t="shared" si="151"/>
        <v>68.25</v>
      </c>
      <c r="AB838" s="29">
        <v>46</v>
      </c>
      <c r="AC838" s="29">
        <v>92</v>
      </c>
      <c r="AD838" s="29">
        <v>48</v>
      </c>
      <c r="AE838" s="29">
        <v>64</v>
      </c>
      <c r="AF838" s="27">
        <f t="shared" si="152"/>
        <v>250</v>
      </c>
      <c r="AG838" s="39">
        <f t="shared" si="153"/>
        <v>62.5</v>
      </c>
      <c r="AH838" s="32"/>
      <c r="AI838" s="52">
        <f t="shared" si="143"/>
        <v>74.55</v>
      </c>
      <c r="AJ838" s="28">
        <f>ROWS($C$4:C838)</f>
        <v>835</v>
      </c>
      <c r="AK838" s="28" t="str">
        <f>IF($AJ$1=Table5[[#This Row],[Column3]],AJ838,"")</f>
        <v/>
      </c>
      <c r="AL838" s="28" t="str">
        <f>IFERROR(SMALL($AK$2:$AK$903,ROWS($AK$4:AK838)),"")</f>
        <v/>
      </c>
    </row>
    <row r="839" spans="1:38" s="28" customFormat="1" ht="14.25">
      <c r="A839" s="36">
        <v>11101888</v>
      </c>
      <c r="B839" s="30" t="s">
        <v>1679</v>
      </c>
      <c r="C839" s="31">
        <v>10</v>
      </c>
      <c r="D839" s="29">
        <v>87</v>
      </c>
      <c r="E839" s="29">
        <v>81</v>
      </c>
      <c r="F839" s="29">
        <v>75</v>
      </c>
      <c r="G839" s="29">
        <v>84</v>
      </c>
      <c r="H839" s="27">
        <f t="shared" si="144"/>
        <v>327</v>
      </c>
      <c r="I839" s="52">
        <f t="shared" si="145"/>
        <v>81.75</v>
      </c>
      <c r="J839" s="29">
        <v>81</v>
      </c>
      <c r="K839" s="29">
        <v>94</v>
      </c>
      <c r="L839" s="29">
        <v>95</v>
      </c>
      <c r="M839" s="29">
        <v>57</v>
      </c>
      <c r="N839" s="27">
        <f t="shared" si="146"/>
        <v>327</v>
      </c>
      <c r="O839" s="27">
        <f t="shared" si="147"/>
        <v>81.75</v>
      </c>
      <c r="P839" s="29">
        <v>84</v>
      </c>
      <c r="Q839" s="29">
        <v>79</v>
      </c>
      <c r="R839" s="29">
        <v>55</v>
      </c>
      <c r="S839" s="29">
        <v>97</v>
      </c>
      <c r="T839" s="27">
        <f t="shared" si="148"/>
        <v>315</v>
      </c>
      <c r="U839" s="27">
        <f t="shared" si="149"/>
        <v>78.75</v>
      </c>
      <c r="V839" s="29">
        <v>70</v>
      </c>
      <c r="W839" s="29">
        <v>39</v>
      </c>
      <c r="X839" s="29">
        <v>98</v>
      </c>
      <c r="Y839" s="29">
        <v>47</v>
      </c>
      <c r="Z839" s="27">
        <f t="shared" si="150"/>
        <v>254</v>
      </c>
      <c r="AA839" s="27">
        <f t="shared" si="151"/>
        <v>63.5</v>
      </c>
      <c r="AB839" s="29">
        <v>75</v>
      </c>
      <c r="AC839" s="29">
        <v>52</v>
      </c>
      <c r="AD839" s="29">
        <v>95</v>
      </c>
      <c r="AE839" s="29">
        <v>46</v>
      </c>
      <c r="AF839" s="27">
        <f t="shared" si="152"/>
        <v>268</v>
      </c>
      <c r="AG839" s="39">
        <f t="shared" si="153"/>
        <v>67</v>
      </c>
      <c r="AH839" s="32"/>
      <c r="AI839" s="52">
        <f t="shared" si="143"/>
        <v>73.099999999999994</v>
      </c>
      <c r="AJ839" s="28">
        <f>ROWS($C$4:C839)</f>
        <v>836</v>
      </c>
      <c r="AK839" s="28" t="str">
        <f>IF($AJ$1=Table5[[#This Row],[Column3]],AJ839,"")</f>
        <v/>
      </c>
      <c r="AL839" s="28" t="str">
        <f>IFERROR(SMALL($AK$2:$AK$903,ROWS($AK$4:AK839)),"")</f>
        <v/>
      </c>
    </row>
    <row r="840" spans="1:38" s="28" customFormat="1" ht="14.25">
      <c r="A840" s="36">
        <v>11109199</v>
      </c>
      <c r="B840" s="30" t="s">
        <v>1681</v>
      </c>
      <c r="C840" s="31">
        <v>10</v>
      </c>
      <c r="D840" s="29">
        <v>64</v>
      </c>
      <c r="E840" s="29">
        <v>79</v>
      </c>
      <c r="F840" s="29">
        <v>97</v>
      </c>
      <c r="G840" s="29">
        <v>88</v>
      </c>
      <c r="H840" s="27">
        <f t="shared" si="144"/>
        <v>328</v>
      </c>
      <c r="I840" s="52">
        <f t="shared" si="145"/>
        <v>82</v>
      </c>
      <c r="J840" s="29">
        <v>60</v>
      </c>
      <c r="K840" s="29">
        <v>44</v>
      </c>
      <c r="L840" s="29">
        <v>47</v>
      </c>
      <c r="M840" s="29">
        <v>66</v>
      </c>
      <c r="N840" s="27">
        <f t="shared" si="146"/>
        <v>217</v>
      </c>
      <c r="O840" s="27">
        <f t="shared" si="147"/>
        <v>54.25</v>
      </c>
      <c r="P840" s="29">
        <v>62</v>
      </c>
      <c r="Q840" s="29">
        <v>81</v>
      </c>
      <c r="R840" s="29">
        <v>97</v>
      </c>
      <c r="S840" s="29">
        <v>87</v>
      </c>
      <c r="T840" s="27">
        <f t="shared" si="148"/>
        <v>327</v>
      </c>
      <c r="U840" s="27">
        <f t="shared" si="149"/>
        <v>81.75</v>
      </c>
      <c r="V840" s="29">
        <v>71</v>
      </c>
      <c r="W840" s="29">
        <v>96</v>
      </c>
      <c r="X840" s="29">
        <v>86</v>
      </c>
      <c r="Y840" s="29">
        <v>89</v>
      </c>
      <c r="Z840" s="27">
        <f t="shared" si="150"/>
        <v>342</v>
      </c>
      <c r="AA840" s="27">
        <f t="shared" si="151"/>
        <v>85.5</v>
      </c>
      <c r="AB840" s="29">
        <v>60</v>
      </c>
      <c r="AC840" s="29">
        <v>63</v>
      </c>
      <c r="AD840" s="29">
        <v>73</v>
      </c>
      <c r="AE840" s="29">
        <v>52</v>
      </c>
      <c r="AF840" s="27">
        <f t="shared" si="152"/>
        <v>248</v>
      </c>
      <c r="AG840" s="39">
        <f t="shared" si="153"/>
        <v>62</v>
      </c>
      <c r="AH840" s="32"/>
      <c r="AI840" s="52">
        <f t="shared" si="143"/>
        <v>62.1</v>
      </c>
      <c r="AJ840" s="28">
        <f>ROWS($C$4:C840)</f>
        <v>837</v>
      </c>
      <c r="AK840" s="28" t="str">
        <f>IF($AJ$1=Table5[[#This Row],[Column3]],AJ840,"")</f>
        <v/>
      </c>
      <c r="AL840" s="28" t="str">
        <f>IFERROR(SMALL($AK$2:$AK$903,ROWS($AK$4:AK840)),"")</f>
        <v/>
      </c>
    </row>
    <row r="841" spans="1:38" s="28" customFormat="1" ht="14.25">
      <c r="A841" s="36">
        <v>11102790</v>
      </c>
      <c r="B841" s="30" t="s">
        <v>1683</v>
      </c>
      <c r="C841" s="31">
        <v>10</v>
      </c>
      <c r="D841" s="29">
        <v>54</v>
      </c>
      <c r="E841" s="29">
        <v>65</v>
      </c>
      <c r="F841" s="29">
        <v>97</v>
      </c>
      <c r="G841" s="29">
        <v>75</v>
      </c>
      <c r="H841" s="27">
        <f t="shared" si="144"/>
        <v>291</v>
      </c>
      <c r="I841" s="52">
        <f t="shared" si="145"/>
        <v>72.75</v>
      </c>
      <c r="J841" s="29">
        <v>52</v>
      </c>
      <c r="K841" s="29">
        <v>61</v>
      </c>
      <c r="L841" s="29">
        <v>75</v>
      </c>
      <c r="M841" s="29">
        <v>41</v>
      </c>
      <c r="N841" s="27">
        <f t="shared" si="146"/>
        <v>229</v>
      </c>
      <c r="O841" s="27">
        <f t="shared" si="147"/>
        <v>57.25</v>
      </c>
      <c r="P841" s="29">
        <v>37</v>
      </c>
      <c r="Q841" s="29">
        <v>60</v>
      </c>
      <c r="R841" s="29">
        <v>57</v>
      </c>
      <c r="S841" s="29">
        <v>90</v>
      </c>
      <c r="T841" s="27">
        <f t="shared" si="148"/>
        <v>244</v>
      </c>
      <c r="U841" s="27">
        <f t="shared" si="149"/>
        <v>61</v>
      </c>
      <c r="V841" s="29">
        <v>39</v>
      </c>
      <c r="W841" s="29">
        <v>55</v>
      </c>
      <c r="X841" s="29">
        <v>49</v>
      </c>
      <c r="Y841" s="29">
        <v>81</v>
      </c>
      <c r="Z841" s="27">
        <f t="shared" si="150"/>
        <v>224</v>
      </c>
      <c r="AA841" s="27">
        <f t="shared" si="151"/>
        <v>56</v>
      </c>
      <c r="AB841" s="29">
        <v>76</v>
      </c>
      <c r="AC841" s="29">
        <v>42</v>
      </c>
      <c r="AD841" s="29">
        <v>88</v>
      </c>
      <c r="AE841" s="29">
        <v>48</v>
      </c>
      <c r="AF841" s="27">
        <f t="shared" si="152"/>
        <v>254</v>
      </c>
      <c r="AG841" s="39">
        <f t="shared" si="153"/>
        <v>63.5</v>
      </c>
      <c r="AH841" s="32"/>
      <c r="AI841" s="52">
        <f t="shared" si="143"/>
        <v>63.95</v>
      </c>
      <c r="AJ841" s="28">
        <f>ROWS($C$4:C841)</f>
        <v>838</v>
      </c>
      <c r="AK841" s="28" t="str">
        <f>IF($AJ$1=Table5[[#This Row],[Column3]],AJ841,"")</f>
        <v/>
      </c>
      <c r="AL841" s="28" t="str">
        <f>IFERROR(SMALL($AK$2:$AK$903,ROWS($AK$4:AK841)),"")</f>
        <v/>
      </c>
    </row>
    <row r="842" spans="1:38" s="28" customFormat="1" ht="14.25">
      <c r="A842" s="36">
        <v>11104566</v>
      </c>
      <c r="B842" s="30" t="s">
        <v>1685</v>
      </c>
      <c r="C842" s="31">
        <v>10</v>
      </c>
      <c r="D842" s="29">
        <v>38</v>
      </c>
      <c r="E842" s="29">
        <v>78</v>
      </c>
      <c r="F842" s="29">
        <v>41</v>
      </c>
      <c r="G842" s="29">
        <v>98</v>
      </c>
      <c r="H842" s="27">
        <f t="shared" si="144"/>
        <v>255</v>
      </c>
      <c r="I842" s="52">
        <f t="shared" si="145"/>
        <v>63.75</v>
      </c>
      <c r="J842" s="29">
        <v>53</v>
      </c>
      <c r="K842" s="29">
        <v>37</v>
      </c>
      <c r="L842" s="29">
        <v>60</v>
      </c>
      <c r="M842" s="29">
        <v>84</v>
      </c>
      <c r="N842" s="27">
        <f t="shared" si="146"/>
        <v>234</v>
      </c>
      <c r="O842" s="27">
        <f t="shared" si="147"/>
        <v>58.5</v>
      </c>
      <c r="P842" s="29">
        <v>65</v>
      </c>
      <c r="Q842" s="29">
        <v>78</v>
      </c>
      <c r="R842" s="29">
        <v>54</v>
      </c>
      <c r="S842" s="29">
        <v>84</v>
      </c>
      <c r="T842" s="27">
        <f t="shared" si="148"/>
        <v>281</v>
      </c>
      <c r="U842" s="27">
        <f t="shared" si="149"/>
        <v>70.25</v>
      </c>
      <c r="V842" s="29">
        <v>39</v>
      </c>
      <c r="W842" s="29">
        <v>61</v>
      </c>
      <c r="X842" s="29">
        <v>45</v>
      </c>
      <c r="Y842" s="29">
        <v>79</v>
      </c>
      <c r="Z842" s="27">
        <f t="shared" si="150"/>
        <v>224</v>
      </c>
      <c r="AA842" s="27">
        <f t="shared" si="151"/>
        <v>56</v>
      </c>
      <c r="AB842" s="29">
        <v>69</v>
      </c>
      <c r="AC842" s="29">
        <v>81</v>
      </c>
      <c r="AD842" s="29">
        <v>79</v>
      </c>
      <c r="AE842" s="29">
        <v>56</v>
      </c>
      <c r="AF842" s="27">
        <f t="shared" si="152"/>
        <v>285</v>
      </c>
      <c r="AG842" s="39">
        <f t="shared" si="153"/>
        <v>71.25</v>
      </c>
      <c r="AH842" s="32"/>
      <c r="AI842" s="52">
        <f t="shared" si="143"/>
        <v>65.900000000000006</v>
      </c>
      <c r="AJ842" s="28">
        <f>ROWS($C$4:C842)</f>
        <v>839</v>
      </c>
      <c r="AK842" s="28" t="str">
        <f>IF($AJ$1=Table5[[#This Row],[Column3]],AJ842,"")</f>
        <v/>
      </c>
      <c r="AL842" s="28" t="str">
        <f>IFERROR(SMALL($AK$2:$AK$903,ROWS($AK$4:AK842)),"")</f>
        <v/>
      </c>
    </row>
    <row r="843" spans="1:38" s="28" customFormat="1" ht="14.25">
      <c r="A843" s="36">
        <v>11100534</v>
      </c>
      <c r="B843" s="30" t="s">
        <v>1687</v>
      </c>
      <c r="C843" s="31">
        <v>10</v>
      </c>
      <c r="D843" s="29">
        <v>98</v>
      </c>
      <c r="E843" s="29">
        <v>40</v>
      </c>
      <c r="F843" s="29">
        <v>39</v>
      </c>
      <c r="G843" s="29">
        <v>98</v>
      </c>
      <c r="H843" s="27">
        <f t="shared" si="144"/>
        <v>275</v>
      </c>
      <c r="I843" s="52">
        <f t="shared" si="145"/>
        <v>68.75</v>
      </c>
      <c r="J843" s="29">
        <v>83</v>
      </c>
      <c r="K843" s="29">
        <v>46</v>
      </c>
      <c r="L843" s="29">
        <v>73</v>
      </c>
      <c r="M843" s="29">
        <v>74</v>
      </c>
      <c r="N843" s="27">
        <f t="shared" si="146"/>
        <v>276</v>
      </c>
      <c r="O843" s="27">
        <f t="shared" si="147"/>
        <v>69</v>
      </c>
      <c r="P843" s="29">
        <v>56</v>
      </c>
      <c r="Q843" s="29">
        <v>71</v>
      </c>
      <c r="R843" s="29">
        <v>69</v>
      </c>
      <c r="S843" s="29">
        <v>53</v>
      </c>
      <c r="T843" s="27">
        <f t="shared" si="148"/>
        <v>249</v>
      </c>
      <c r="U843" s="27">
        <f t="shared" si="149"/>
        <v>62.25</v>
      </c>
      <c r="V843" s="29">
        <v>42</v>
      </c>
      <c r="W843" s="29">
        <v>64</v>
      </c>
      <c r="X843" s="29">
        <v>66</v>
      </c>
      <c r="Y843" s="29">
        <v>51</v>
      </c>
      <c r="Z843" s="27">
        <f t="shared" si="150"/>
        <v>223</v>
      </c>
      <c r="AA843" s="27">
        <f t="shared" si="151"/>
        <v>55.75</v>
      </c>
      <c r="AB843" s="29">
        <v>92</v>
      </c>
      <c r="AC843" s="29">
        <v>82</v>
      </c>
      <c r="AD843" s="29">
        <v>80</v>
      </c>
      <c r="AE843" s="29">
        <v>41</v>
      </c>
      <c r="AF843" s="27">
        <f t="shared" si="152"/>
        <v>295</v>
      </c>
      <c r="AG843" s="39">
        <f t="shared" si="153"/>
        <v>73.75</v>
      </c>
      <c r="AH843" s="32"/>
      <c r="AI843" s="52">
        <f t="shared" si="143"/>
        <v>66.95</v>
      </c>
      <c r="AJ843" s="28">
        <f>ROWS($C$4:C843)</f>
        <v>840</v>
      </c>
      <c r="AK843" s="28" t="str">
        <f>IF($AJ$1=Table5[[#This Row],[Column3]],AJ843,"")</f>
        <v/>
      </c>
      <c r="AL843" s="28" t="str">
        <f>IFERROR(SMALL($AK$2:$AK$903,ROWS($AK$4:AK843)),"")</f>
        <v/>
      </c>
    </row>
    <row r="844" spans="1:38" s="28" customFormat="1" ht="14.25">
      <c r="A844" s="36">
        <v>11101344</v>
      </c>
      <c r="B844" s="30" t="s">
        <v>1689</v>
      </c>
      <c r="C844" s="31">
        <v>10</v>
      </c>
      <c r="D844" s="29">
        <v>86</v>
      </c>
      <c r="E844" s="29">
        <v>55</v>
      </c>
      <c r="F844" s="29">
        <v>70</v>
      </c>
      <c r="G844" s="29">
        <v>66</v>
      </c>
      <c r="H844" s="27">
        <f t="shared" si="144"/>
        <v>277</v>
      </c>
      <c r="I844" s="52">
        <f t="shared" si="145"/>
        <v>69.25</v>
      </c>
      <c r="J844" s="29">
        <v>47</v>
      </c>
      <c r="K844" s="29">
        <v>73</v>
      </c>
      <c r="L844" s="29">
        <v>50</v>
      </c>
      <c r="M844" s="29">
        <v>75</v>
      </c>
      <c r="N844" s="27">
        <f t="shared" si="146"/>
        <v>245</v>
      </c>
      <c r="O844" s="27">
        <f t="shared" si="147"/>
        <v>61.25</v>
      </c>
      <c r="P844" s="29">
        <v>38</v>
      </c>
      <c r="Q844" s="29">
        <v>81</v>
      </c>
      <c r="R844" s="29">
        <v>52</v>
      </c>
      <c r="S844" s="29">
        <v>58</v>
      </c>
      <c r="T844" s="27">
        <f t="shared" si="148"/>
        <v>229</v>
      </c>
      <c r="U844" s="27">
        <f t="shared" si="149"/>
        <v>57.25</v>
      </c>
      <c r="V844" s="29">
        <v>90</v>
      </c>
      <c r="W844" s="29">
        <v>59</v>
      </c>
      <c r="X844" s="29">
        <v>97</v>
      </c>
      <c r="Y844" s="29">
        <v>46</v>
      </c>
      <c r="Z844" s="27">
        <f t="shared" si="150"/>
        <v>292</v>
      </c>
      <c r="AA844" s="27">
        <f t="shared" si="151"/>
        <v>73</v>
      </c>
      <c r="AB844" s="29">
        <v>75</v>
      </c>
      <c r="AC844" s="29">
        <v>91</v>
      </c>
      <c r="AD844" s="29">
        <v>48</v>
      </c>
      <c r="AE844" s="29">
        <v>82</v>
      </c>
      <c r="AF844" s="27">
        <f t="shared" si="152"/>
        <v>296</v>
      </c>
      <c r="AG844" s="39">
        <f t="shared" si="153"/>
        <v>74</v>
      </c>
      <c r="AH844" s="32"/>
      <c r="AI844" s="52">
        <f t="shared" si="143"/>
        <v>72.599999999999994</v>
      </c>
      <c r="AJ844" s="28">
        <f>ROWS($C$4:C844)</f>
        <v>841</v>
      </c>
      <c r="AK844" s="28" t="str">
        <f>IF($AJ$1=Table5[[#This Row],[Column3]],AJ844,"")</f>
        <v/>
      </c>
      <c r="AL844" s="28" t="str">
        <f>IFERROR(SMALL($AK$2:$AK$903,ROWS($AK$4:AK844)),"")</f>
        <v/>
      </c>
    </row>
    <row r="845" spans="1:38" s="28" customFormat="1" ht="14.25">
      <c r="A845" s="36">
        <v>11105626</v>
      </c>
      <c r="B845" s="30" t="s">
        <v>1691</v>
      </c>
      <c r="C845" s="31">
        <v>10</v>
      </c>
      <c r="D845" s="29">
        <v>97</v>
      </c>
      <c r="E845" s="29">
        <v>40</v>
      </c>
      <c r="F845" s="29">
        <v>49</v>
      </c>
      <c r="G845" s="29">
        <v>87</v>
      </c>
      <c r="H845" s="27">
        <f t="shared" si="144"/>
        <v>273</v>
      </c>
      <c r="I845" s="52">
        <f t="shared" si="145"/>
        <v>68.25</v>
      </c>
      <c r="J845" s="29">
        <v>42</v>
      </c>
      <c r="K845" s="29">
        <v>95</v>
      </c>
      <c r="L845" s="29">
        <v>94</v>
      </c>
      <c r="M845" s="29">
        <v>45</v>
      </c>
      <c r="N845" s="27">
        <f t="shared" si="146"/>
        <v>276</v>
      </c>
      <c r="O845" s="27">
        <f t="shared" si="147"/>
        <v>69</v>
      </c>
      <c r="P845" s="29">
        <v>54</v>
      </c>
      <c r="Q845" s="29">
        <v>85</v>
      </c>
      <c r="R845" s="29">
        <v>73</v>
      </c>
      <c r="S845" s="29">
        <v>67</v>
      </c>
      <c r="T845" s="27">
        <f t="shared" si="148"/>
        <v>279</v>
      </c>
      <c r="U845" s="27">
        <f t="shared" si="149"/>
        <v>69.75</v>
      </c>
      <c r="V845" s="29">
        <v>61</v>
      </c>
      <c r="W845" s="29">
        <v>99</v>
      </c>
      <c r="X845" s="29">
        <v>63</v>
      </c>
      <c r="Y845" s="29">
        <v>94</v>
      </c>
      <c r="Z845" s="27">
        <f t="shared" si="150"/>
        <v>317</v>
      </c>
      <c r="AA845" s="27">
        <f t="shared" si="151"/>
        <v>79.25</v>
      </c>
      <c r="AB845" s="29">
        <v>76</v>
      </c>
      <c r="AC845" s="29">
        <v>68</v>
      </c>
      <c r="AD845" s="29">
        <v>70</v>
      </c>
      <c r="AE845" s="29">
        <v>93</v>
      </c>
      <c r="AF845" s="27">
        <f t="shared" si="152"/>
        <v>307</v>
      </c>
      <c r="AG845" s="39">
        <f t="shared" si="153"/>
        <v>76.75</v>
      </c>
      <c r="AH845" s="32"/>
      <c r="AI845" s="52">
        <f t="shared" si="143"/>
        <v>71.5</v>
      </c>
      <c r="AJ845" s="28">
        <f>ROWS($C$4:C845)</f>
        <v>842</v>
      </c>
      <c r="AK845" s="28" t="str">
        <f>IF($AJ$1=Table5[[#This Row],[Column3]],AJ845,"")</f>
        <v/>
      </c>
      <c r="AL845" s="28" t="str">
        <f>IFERROR(SMALL($AK$2:$AK$903,ROWS($AK$4:AK845)),"")</f>
        <v/>
      </c>
    </row>
    <row r="846" spans="1:38" s="28" customFormat="1" ht="14.25">
      <c r="A846" s="36">
        <v>11104183</v>
      </c>
      <c r="B846" s="30" t="s">
        <v>1693</v>
      </c>
      <c r="C846" s="31">
        <v>10</v>
      </c>
      <c r="D846" s="29">
        <v>80</v>
      </c>
      <c r="E846" s="29">
        <v>40</v>
      </c>
      <c r="F846" s="29">
        <v>93</v>
      </c>
      <c r="G846" s="29">
        <v>72</v>
      </c>
      <c r="H846" s="27">
        <f t="shared" si="144"/>
        <v>285</v>
      </c>
      <c r="I846" s="52">
        <f t="shared" si="145"/>
        <v>71.25</v>
      </c>
      <c r="J846" s="29">
        <v>70</v>
      </c>
      <c r="K846" s="29">
        <v>98</v>
      </c>
      <c r="L846" s="29">
        <v>74</v>
      </c>
      <c r="M846" s="29">
        <v>41</v>
      </c>
      <c r="N846" s="27">
        <f t="shared" si="146"/>
        <v>283</v>
      </c>
      <c r="O846" s="27">
        <f t="shared" si="147"/>
        <v>70.75</v>
      </c>
      <c r="P846" s="29">
        <v>81</v>
      </c>
      <c r="Q846" s="29">
        <v>75</v>
      </c>
      <c r="R846" s="29">
        <v>70</v>
      </c>
      <c r="S846" s="29">
        <v>97</v>
      </c>
      <c r="T846" s="27">
        <f t="shared" si="148"/>
        <v>323</v>
      </c>
      <c r="U846" s="27">
        <f t="shared" si="149"/>
        <v>80.75</v>
      </c>
      <c r="V846" s="29">
        <v>58</v>
      </c>
      <c r="W846" s="29">
        <v>45</v>
      </c>
      <c r="X846" s="29">
        <v>89</v>
      </c>
      <c r="Y846" s="29">
        <v>59</v>
      </c>
      <c r="Z846" s="27">
        <f t="shared" si="150"/>
        <v>251</v>
      </c>
      <c r="AA846" s="27">
        <f t="shared" si="151"/>
        <v>62.75</v>
      </c>
      <c r="AB846" s="29">
        <v>78</v>
      </c>
      <c r="AC846" s="29">
        <v>78</v>
      </c>
      <c r="AD846" s="29">
        <v>62</v>
      </c>
      <c r="AE846" s="29">
        <v>70</v>
      </c>
      <c r="AF846" s="27">
        <f t="shared" si="152"/>
        <v>288</v>
      </c>
      <c r="AG846" s="39">
        <f t="shared" si="153"/>
        <v>72</v>
      </c>
      <c r="AH846" s="32"/>
      <c r="AI846" s="52">
        <f t="shared" si="143"/>
        <v>68.25</v>
      </c>
      <c r="AJ846" s="28">
        <f>ROWS($C$4:C846)</f>
        <v>843</v>
      </c>
      <c r="AK846" s="28" t="str">
        <f>IF($AJ$1=Table5[[#This Row],[Column3]],AJ846,"")</f>
        <v/>
      </c>
      <c r="AL846" s="28" t="str">
        <f>IFERROR(SMALL($AK$2:$AK$903,ROWS($AK$4:AK846)),"")</f>
        <v/>
      </c>
    </row>
    <row r="847" spans="1:38" s="28" customFormat="1" ht="14.25">
      <c r="A847" s="36">
        <v>11103316</v>
      </c>
      <c r="B847" s="30" t="s">
        <v>1695</v>
      </c>
      <c r="C847" s="31">
        <v>10</v>
      </c>
      <c r="D847" s="29">
        <v>66</v>
      </c>
      <c r="E847" s="29">
        <v>58</v>
      </c>
      <c r="F847" s="29">
        <v>61</v>
      </c>
      <c r="G847" s="29">
        <v>80</v>
      </c>
      <c r="H847" s="27">
        <f t="shared" si="144"/>
        <v>265</v>
      </c>
      <c r="I847" s="52">
        <f t="shared" si="145"/>
        <v>66.25</v>
      </c>
      <c r="J847" s="29">
        <v>90</v>
      </c>
      <c r="K847" s="29">
        <v>94</v>
      </c>
      <c r="L847" s="29">
        <v>89</v>
      </c>
      <c r="M847" s="29">
        <v>36</v>
      </c>
      <c r="N847" s="27">
        <f t="shared" si="146"/>
        <v>309</v>
      </c>
      <c r="O847" s="27">
        <f t="shared" si="147"/>
        <v>77.25</v>
      </c>
      <c r="P847" s="29">
        <v>66</v>
      </c>
      <c r="Q847" s="29">
        <v>39</v>
      </c>
      <c r="R847" s="29">
        <v>83</v>
      </c>
      <c r="S847" s="29">
        <v>38</v>
      </c>
      <c r="T847" s="27">
        <f t="shared" si="148"/>
        <v>226</v>
      </c>
      <c r="U847" s="27">
        <f t="shared" si="149"/>
        <v>56.5</v>
      </c>
      <c r="V847" s="29">
        <v>80</v>
      </c>
      <c r="W847" s="29">
        <v>90</v>
      </c>
      <c r="X847" s="29">
        <v>48</v>
      </c>
      <c r="Y847" s="29">
        <v>83</v>
      </c>
      <c r="Z847" s="27">
        <f t="shared" si="150"/>
        <v>301</v>
      </c>
      <c r="AA847" s="27">
        <f t="shared" si="151"/>
        <v>75.25</v>
      </c>
      <c r="AB847" s="29">
        <v>92</v>
      </c>
      <c r="AC847" s="29">
        <v>75</v>
      </c>
      <c r="AD847" s="29">
        <v>49</v>
      </c>
      <c r="AE847" s="29">
        <v>48</v>
      </c>
      <c r="AF847" s="27">
        <f t="shared" si="152"/>
        <v>264</v>
      </c>
      <c r="AG847" s="39">
        <f t="shared" si="153"/>
        <v>66</v>
      </c>
      <c r="AH847" s="32"/>
      <c r="AI847" s="52">
        <f t="shared" si="143"/>
        <v>68.55</v>
      </c>
      <c r="AJ847" s="28">
        <f>ROWS($C$4:C847)</f>
        <v>844</v>
      </c>
      <c r="AK847" s="28" t="str">
        <f>IF($AJ$1=Table5[[#This Row],[Column3]],AJ847,"")</f>
        <v/>
      </c>
      <c r="AL847" s="28" t="str">
        <f>IFERROR(SMALL($AK$2:$AK$903,ROWS($AK$4:AK847)),"")</f>
        <v/>
      </c>
    </row>
    <row r="848" spans="1:38" s="28" customFormat="1" ht="14.25">
      <c r="A848" s="36">
        <v>11105014</v>
      </c>
      <c r="B848" s="30" t="s">
        <v>1697</v>
      </c>
      <c r="C848" s="31">
        <v>10</v>
      </c>
      <c r="D848" s="29">
        <v>67</v>
      </c>
      <c r="E848" s="29">
        <v>85</v>
      </c>
      <c r="F848" s="29">
        <v>54</v>
      </c>
      <c r="G848" s="29">
        <v>48</v>
      </c>
      <c r="H848" s="27">
        <f t="shared" si="144"/>
        <v>254</v>
      </c>
      <c r="I848" s="52">
        <f t="shared" si="145"/>
        <v>63.5</v>
      </c>
      <c r="J848" s="29">
        <v>54</v>
      </c>
      <c r="K848" s="29">
        <v>70</v>
      </c>
      <c r="L848" s="29">
        <v>70</v>
      </c>
      <c r="M848" s="29">
        <v>90</v>
      </c>
      <c r="N848" s="27">
        <f t="shared" si="146"/>
        <v>284</v>
      </c>
      <c r="O848" s="27">
        <f t="shared" si="147"/>
        <v>71</v>
      </c>
      <c r="P848" s="29">
        <v>91</v>
      </c>
      <c r="Q848" s="29">
        <v>69</v>
      </c>
      <c r="R848" s="29">
        <v>70</v>
      </c>
      <c r="S848" s="29">
        <v>48</v>
      </c>
      <c r="T848" s="27">
        <f t="shared" si="148"/>
        <v>278</v>
      </c>
      <c r="U848" s="27">
        <f t="shared" si="149"/>
        <v>69.5</v>
      </c>
      <c r="V848" s="29">
        <v>65</v>
      </c>
      <c r="W848" s="29">
        <v>59</v>
      </c>
      <c r="X848" s="29">
        <v>62</v>
      </c>
      <c r="Y848" s="29">
        <v>61</v>
      </c>
      <c r="Z848" s="27">
        <f t="shared" si="150"/>
        <v>247</v>
      </c>
      <c r="AA848" s="27">
        <f t="shared" si="151"/>
        <v>61.75</v>
      </c>
      <c r="AB848" s="29">
        <v>85</v>
      </c>
      <c r="AC848" s="29">
        <v>43</v>
      </c>
      <c r="AD848" s="29">
        <v>91</v>
      </c>
      <c r="AE848" s="29">
        <v>89</v>
      </c>
      <c r="AF848" s="27">
        <f t="shared" si="152"/>
        <v>308</v>
      </c>
      <c r="AG848" s="39">
        <f t="shared" si="153"/>
        <v>77</v>
      </c>
      <c r="AH848" s="32"/>
      <c r="AI848" s="52">
        <f t="shared" si="143"/>
        <v>59.85</v>
      </c>
      <c r="AJ848" s="28">
        <f>ROWS($C$4:C848)</f>
        <v>845</v>
      </c>
      <c r="AK848" s="28" t="str">
        <f>IF($AJ$1=Table5[[#This Row],[Column3]],AJ848,"")</f>
        <v/>
      </c>
      <c r="AL848" s="28" t="str">
        <f>IFERROR(SMALL($AK$2:$AK$903,ROWS($AK$4:AK848)),"")</f>
        <v/>
      </c>
    </row>
    <row r="849" spans="1:38" s="28" customFormat="1" ht="14.25">
      <c r="A849" s="36">
        <v>11108344</v>
      </c>
      <c r="B849" s="30" t="s">
        <v>1699</v>
      </c>
      <c r="C849" s="31">
        <v>10</v>
      </c>
      <c r="D849" s="29">
        <v>63</v>
      </c>
      <c r="E849" s="29">
        <v>64</v>
      </c>
      <c r="F849" s="29">
        <v>46</v>
      </c>
      <c r="G849" s="29">
        <v>79</v>
      </c>
      <c r="H849" s="27">
        <f t="shared" si="144"/>
        <v>252</v>
      </c>
      <c r="I849" s="52">
        <f t="shared" si="145"/>
        <v>63</v>
      </c>
      <c r="J849" s="29">
        <v>42</v>
      </c>
      <c r="K849" s="29">
        <v>38</v>
      </c>
      <c r="L849" s="29">
        <v>47</v>
      </c>
      <c r="M849" s="29">
        <v>81</v>
      </c>
      <c r="N849" s="27">
        <f t="shared" si="146"/>
        <v>208</v>
      </c>
      <c r="O849" s="27">
        <f t="shared" si="147"/>
        <v>52</v>
      </c>
      <c r="P849" s="29">
        <v>59</v>
      </c>
      <c r="Q849" s="29">
        <v>43</v>
      </c>
      <c r="R849" s="29">
        <v>41</v>
      </c>
      <c r="S849" s="29">
        <v>78</v>
      </c>
      <c r="T849" s="27">
        <f t="shared" si="148"/>
        <v>221</v>
      </c>
      <c r="U849" s="27">
        <f t="shared" si="149"/>
        <v>55.25</v>
      </c>
      <c r="V849" s="29">
        <v>41</v>
      </c>
      <c r="W849" s="29">
        <v>69</v>
      </c>
      <c r="X849" s="29">
        <v>43</v>
      </c>
      <c r="Y849" s="29">
        <v>86</v>
      </c>
      <c r="Z849" s="27">
        <f t="shared" si="150"/>
        <v>239</v>
      </c>
      <c r="AA849" s="27">
        <f t="shared" si="151"/>
        <v>59.75</v>
      </c>
      <c r="AB849" s="29">
        <v>78</v>
      </c>
      <c r="AC849" s="29">
        <v>97</v>
      </c>
      <c r="AD849" s="29">
        <v>53</v>
      </c>
      <c r="AE849" s="29">
        <v>49</v>
      </c>
      <c r="AF849" s="27">
        <f t="shared" si="152"/>
        <v>277</v>
      </c>
      <c r="AG849" s="39">
        <f t="shared" si="153"/>
        <v>69.25</v>
      </c>
      <c r="AH849" s="32"/>
      <c r="AI849" s="52">
        <f t="shared" si="143"/>
        <v>71.95</v>
      </c>
      <c r="AJ849" s="28">
        <f>ROWS($C$4:C849)</f>
        <v>846</v>
      </c>
      <c r="AK849" s="28" t="str">
        <f>IF($AJ$1=Table5[[#This Row],[Column3]],AJ849,"")</f>
        <v/>
      </c>
      <c r="AL849" s="28" t="str">
        <f>IFERROR(SMALL($AK$2:$AK$903,ROWS($AK$4:AK849)),"")</f>
        <v/>
      </c>
    </row>
    <row r="850" spans="1:38" s="28" customFormat="1" ht="14.25">
      <c r="A850" s="36">
        <v>11105162</v>
      </c>
      <c r="B850" s="30" t="s">
        <v>1701</v>
      </c>
      <c r="C850" s="31">
        <v>10</v>
      </c>
      <c r="D850" s="29">
        <v>72</v>
      </c>
      <c r="E850" s="29">
        <v>42</v>
      </c>
      <c r="F850" s="29">
        <v>98</v>
      </c>
      <c r="G850" s="29">
        <v>53</v>
      </c>
      <c r="H850" s="27">
        <f t="shared" si="144"/>
        <v>265</v>
      </c>
      <c r="I850" s="52">
        <f t="shared" si="145"/>
        <v>66.25</v>
      </c>
      <c r="J850" s="29">
        <v>82</v>
      </c>
      <c r="K850" s="29">
        <v>95</v>
      </c>
      <c r="L850" s="29">
        <v>51</v>
      </c>
      <c r="M850" s="29">
        <v>79</v>
      </c>
      <c r="N850" s="27">
        <f t="shared" si="146"/>
        <v>307</v>
      </c>
      <c r="O850" s="27">
        <f t="shared" si="147"/>
        <v>76.75</v>
      </c>
      <c r="P850" s="29">
        <v>95</v>
      </c>
      <c r="Q850" s="29">
        <v>61</v>
      </c>
      <c r="R850" s="29">
        <v>86</v>
      </c>
      <c r="S850" s="29">
        <v>72</v>
      </c>
      <c r="T850" s="27">
        <f t="shared" si="148"/>
        <v>314</v>
      </c>
      <c r="U850" s="27">
        <f t="shared" si="149"/>
        <v>78.5</v>
      </c>
      <c r="V850" s="29">
        <v>98</v>
      </c>
      <c r="W850" s="29">
        <v>77</v>
      </c>
      <c r="X850" s="29">
        <v>40</v>
      </c>
      <c r="Y850" s="29">
        <v>36</v>
      </c>
      <c r="Z850" s="27">
        <f t="shared" si="150"/>
        <v>251</v>
      </c>
      <c r="AA850" s="27">
        <f t="shared" si="151"/>
        <v>62.75</v>
      </c>
      <c r="AB850" s="29">
        <v>55</v>
      </c>
      <c r="AC850" s="29">
        <v>65</v>
      </c>
      <c r="AD850" s="29">
        <v>91</v>
      </c>
      <c r="AE850" s="29">
        <v>91</v>
      </c>
      <c r="AF850" s="27">
        <f t="shared" si="152"/>
        <v>302</v>
      </c>
      <c r="AG850" s="39">
        <f t="shared" si="153"/>
        <v>75.5</v>
      </c>
      <c r="AH850" s="32"/>
      <c r="AI850" s="52">
        <f t="shared" si="143"/>
        <v>65.75</v>
      </c>
      <c r="AJ850" s="28">
        <f>ROWS($C$4:C850)</f>
        <v>847</v>
      </c>
      <c r="AK850" s="28" t="str">
        <f>IF($AJ$1=Table5[[#This Row],[Column3]],AJ850,"")</f>
        <v/>
      </c>
      <c r="AL850" s="28" t="str">
        <f>IFERROR(SMALL($AK$2:$AK$903,ROWS($AK$4:AK850)),"")</f>
        <v/>
      </c>
    </row>
    <row r="851" spans="1:38" s="28" customFormat="1" ht="14.25">
      <c r="A851" s="36">
        <v>11101049</v>
      </c>
      <c r="B851" s="30" t="s">
        <v>1703</v>
      </c>
      <c r="C851" s="31">
        <v>10</v>
      </c>
      <c r="D851" s="29">
        <v>95</v>
      </c>
      <c r="E851" s="29">
        <v>80</v>
      </c>
      <c r="F851" s="29">
        <v>82</v>
      </c>
      <c r="G851" s="29">
        <v>82</v>
      </c>
      <c r="H851" s="27">
        <f t="shared" si="144"/>
        <v>339</v>
      </c>
      <c r="I851" s="52">
        <f t="shared" si="145"/>
        <v>84.75</v>
      </c>
      <c r="J851" s="29">
        <v>72</v>
      </c>
      <c r="K851" s="29">
        <v>36</v>
      </c>
      <c r="L851" s="29">
        <v>65</v>
      </c>
      <c r="M851" s="29">
        <v>48</v>
      </c>
      <c r="N851" s="27">
        <f t="shared" si="146"/>
        <v>221</v>
      </c>
      <c r="O851" s="27">
        <f t="shared" si="147"/>
        <v>55.25</v>
      </c>
      <c r="P851" s="29">
        <v>51</v>
      </c>
      <c r="Q851" s="29">
        <v>92</v>
      </c>
      <c r="R851" s="29">
        <v>45</v>
      </c>
      <c r="S851" s="29">
        <v>72</v>
      </c>
      <c r="T851" s="27">
        <f t="shared" si="148"/>
        <v>260</v>
      </c>
      <c r="U851" s="27">
        <f t="shared" si="149"/>
        <v>65</v>
      </c>
      <c r="V851" s="29">
        <v>38</v>
      </c>
      <c r="W851" s="29">
        <v>76</v>
      </c>
      <c r="X851" s="29">
        <v>90</v>
      </c>
      <c r="Y851" s="29">
        <v>99</v>
      </c>
      <c r="Z851" s="27">
        <f t="shared" si="150"/>
        <v>303</v>
      </c>
      <c r="AA851" s="27">
        <f t="shared" si="151"/>
        <v>75.75</v>
      </c>
      <c r="AB851" s="29">
        <v>70</v>
      </c>
      <c r="AC851" s="29">
        <v>40</v>
      </c>
      <c r="AD851" s="29">
        <v>35</v>
      </c>
      <c r="AE851" s="29">
        <v>47</v>
      </c>
      <c r="AF851" s="27">
        <f t="shared" si="152"/>
        <v>192</v>
      </c>
      <c r="AG851" s="39">
        <f t="shared" si="153"/>
        <v>48</v>
      </c>
      <c r="AH851" s="32"/>
      <c r="AI851" s="52">
        <f t="shared" si="143"/>
        <v>68.349999999999994</v>
      </c>
      <c r="AJ851" s="28">
        <f>ROWS($C$4:C851)</f>
        <v>848</v>
      </c>
      <c r="AK851" s="28" t="str">
        <f>IF($AJ$1=Table5[[#This Row],[Column3]],AJ851,"")</f>
        <v/>
      </c>
      <c r="AL851" s="28" t="str">
        <f>IFERROR(SMALL($AK$2:$AK$903,ROWS($AK$4:AK851)),"")</f>
        <v/>
      </c>
    </row>
    <row r="852" spans="1:38" s="28" customFormat="1" ht="14.25">
      <c r="A852" s="36">
        <v>11106510</v>
      </c>
      <c r="B852" s="30" t="s">
        <v>1705</v>
      </c>
      <c r="C852" s="31">
        <v>10</v>
      </c>
      <c r="D852" s="29">
        <v>39</v>
      </c>
      <c r="E852" s="29">
        <v>62</v>
      </c>
      <c r="F852" s="29">
        <v>96</v>
      </c>
      <c r="G852" s="29">
        <v>81</v>
      </c>
      <c r="H852" s="27">
        <f t="shared" si="144"/>
        <v>278</v>
      </c>
      <c r="I852" s="52">
        <f t="shared" si="145"/>
        <v>69.5</v>
      </c>
      <c r="J852" s="29">
        <v>54</v>
      </c>
      <c r="K852" s="29">
        <v>41</v>
      </c>
      <c r="L852" s="29">
        <v>51</v>
      </c>
      <c r="M852" s="29">
        <v>41</v>
      </c>
      <c r="N852" s="27">
        <f t="shared" si="146"/>
        <v>187</v>
      </c>
      <c r="O852" s="27">
        <f t="shared" si="147"/>
        <v>46.75</v>
      </c>
      <c r="P852" s="29">
        <v>80</v>
      </c>
      <c r="Q852" s="29">
        <v>96</v>
      </c>
      <c r="R852" s="29">
        <v>77</v>
      </c>
      <c r="S852" s="29">
        <v>53</v>
      </c>
      <c r="T852" s="27">
        <f t="shared" si="148"/>
        <v>306</v>
      </c>
      <c r="U852" s="27">
        <f t="shared" si="149"/>
        <v>76.5</v>
      </c>
      <c r="V852" s="29">
        <v>88</v>
      </c>
      <c r="W852" s="29">
        <v>78</v>
      </c>
      <c r="X852" s="29">
        <v>83</v>
      </c>
      <c r="Y852" s="29">
        <v>75</v>
      </c>
      <c r="Z852" s="27">
        <f t="shared" si="150"/>
        <v>324</v>
      </c>
      <c r="AA852" s="27">
        <f t="shared" si="151"/>
        <v>81</v>
      </c>
      <c r="AB852" s="29">
        <v>43</v>
      </c>
      <c r="AC852" s="29">
        <v>57</v>
      </c>
      <c r="AD852" s="29">
        <v>81</v>
      </c>
      <c r="AE852" s="29">
        <v>91</v>
      </c>
      <c r="AF852" s="27">
        <f t="shared" si="152"/>
        <v>272</v>
      </c>
      <c r="AG852" s="39">
        <f t="shared" si="153"/>
        <v>68</v>
      </c>
      <c r="AH852" s="32"/>
      <c r="AI852" s="52">
        <f t="shared" si="143"/>
        <v>77.7</v>
      </c>
      <c r="AJ852" s="28">
        <f>ROWS($C$4:C852)</f>
        <v>849</v>
      </c>
      <c r="AK852" s="28" t="str">
        <f>IF($AJ$1=Table5[[#This Row],[Column3]],AJ852,"")</f>
        <v/>
      </c>
      <c r="AL852" s="28" t="str">
        <f>IFERROR(SMALL($AK$2:$AK$903,ROWS($AK$4:AK852)),"")</f>
        <v/>
      </c>
    </row>
    <row r="853" spans="1:38" s="28" customFormat="1" ht="14.25">
      <c r="A853" s="36">
        <v>11108443</v>
      </c>
      <c r="B853" s="30" t="s">
        <v>1707</v>
      </c>
      <c r="C853" s="31">
        <v>10</v>
      </c>
      <c r="D853" s="29">
        <v>86</v>
      </c>
      <c r="E853" s="29">
        <v>41</v>
      </c>
      <c r="F853" s="29">
        <v>96</v>
      </c>
      <c r="G853" s="29">
        <v>53</v>
      </c>
      <c r="H853" s="27">
        <f t="shared" si="144"/>
        <v>276</v>
      </c>
      <c r="I853" s="52">
        <f t="shared" si="145"/>
        <v>69</v>
      </c>
      <c r="J853" s="29">
        <v>61</v>
      </c>
      <c r="K853" s="29">
        <v>96</v>
      </c>
      <c r="L853" s="29">
        <v>86</v>
      </c>
      <c r="M853" s="29">
        <v>69</v>
      </c>
      <c r="N853" s="27">
        <f t="shared" si="146"/>
        <v>312</v>
      </c>
      <c r="O853" s="27">
        <f t="shared" si="147"/>
        <v>78</v>
      </c>
      <c r="P853" s="29">
        <v>98</v>
      </c>
      <c r="Q853" s="29">
        <v>65</v>
      </c>
      <c r="R853" s="29">
        <v>64</v>
      </c>
      <c r="S853" s="29">
        <v>51</v>
      </c>
      <c r="T853" s="27">
        <f t="shared" si="148"/>
        <v>278</v>
      </c>
      <c r="U853" s="27">
        <f t="shared" si="149"/>
        <v>69.5</v>
      </c>
      <c r="V853" s="29">
        <v>91</v>
      </c>
      <c r="W853" s="29">
        <v>64</v>
      </c>
      <c r="X853" s="29">
        <v>89</v>
      </c>
      <c r="Y853" s="29">
        <v>98</v>
      </c>
      <c r="Z853" s="27">
        <f t="shared" si="150"/>
        <v>342</v>
      </c>
      <c r="AA853" s="27">
        <f t="shared" si="151"/>
        <v>85.5</v>
      </c>
      <c r="AB853" s="29">
        <v>92</v>
      </c>
      <c r="AC853" s="29">
        <v>73</v>
      </c>
      <c r="AD853" s="29">
        <v>85</v>
      </c>
      <c r="AE853" s="29">
        <v>96</v>
      </c>
      <c r="AF853" s="27">
        <f t="shared" si="152"/>
        <v>346</v>
      </c>
      <c r="AG853" s="39">
        <f t="shared" si="153"/>
        <v>86.5</v>
      </c>
      <c r="AH853" s="32"/>
      <c r="AI853" s="52">
        <f t="shared" si="143"/>
        <v>58.1</v>
      </c>
      <c r="AJ853" s="28">
        <f>ROWS($C$4:C853)</f>
        <v>850</v>
      </c>
      <c r="AK853" s="28" t="str">
        <f>IF($AJ$1=Table5[[#This Row],[Column3]],AJ853,"")</f>
        <v/>
      </c>
      <c r="AL853" s="28" t="str">
        <f>IFERROR(SMALL($AK$2:$AK$903,ROWS($AK$4:AK853)),"")</f>
        <v/>
      </c>
    </row>
    <row r="854" spans="1:38" s="28" customFormat="1" ht="14.25">
      <c r="A854" s="36">
        <v>11106376</v>
      </c>
      <c r="B854" s="30" t="s">
        <v>1709</v>
      </c>
      <c r="C854" s="31">
        <v>10</v>
      </c>
      <c r="D854" s="29">
        <v>93</v>
      </c>
      <c r="E854" s="29">
        <v>55</v>
      </c>
      <c r="F854" s="29">
        <v>89</v>
      </c>
      <c r="G854" s="29">
        <v>50</v>
      </c>
      <c r="H854" s="27">
        <f t="shared" si="144"/>
        <v>287</v>
      </c>
      <c r="I854" s="52">
        <f t="shared" si="145"/>
        <v>71.75</v>
      </c>
      <c r="J854" s="29">
        <v>65</v>
      </c>
      <c r="K854" s="29">
        <v>52</v>
      </c>
      <c r="L854" s="29">
        <v>65</v>
      </c>
      <c r="M854" s="29">
        <v>62</v>
      </c>
      <c r="N854" s="27">
        <f t="shared" si="146"/>
        <v>244</v>
      </c>
      <c r="O854" s="27">
        <f t="shared" si="147"/>
        <v>61</v>
      </c>
      <c r="P854" s="29">
        <v>50</v>
      </c>
      <c r="Q854" s="29">
        <v>46</v>
      </c>
      <c r="R854" s="29">
        <v>56</v>
      </c>
      <c r="S854" s="29">
        <v>37</v>
      </c>
      <c r="T854" s="27">
        <f t="shared" si="148"/>
        <v>189</v>
      </c>
      <c r="U854" s="27">
        <f t="shared" si="149"/>
        <v>47.25</v>
      </c>
      <c r="V854" s="29">
        <v>36</v>
      </c>
      <c r="W854" s="29">
        <v>37</v>
      </c>
      <c r="X854" s="29">
        <v>38</v>
      </c>
      <c r="Y854" s="29">
        <v>67</v>
      </c>
      <c r="Z854" s="27">
        <f t="shared" si="150"/>
        <v>178</v>
      </c>
      <c r="AA854" s="27">
        <f t="shared" si="151"/>
        <v>44.5</v>
      </c>
      <c r="AB854" s="29">
        <v>82</v>
      </c>
      <c r="AC854" s="29">
        <v>67</v>
      </c>
      <c r="AD854" s="29">
        <v>39</v>
      </c>
      <c r="AE854" s="29">
        <v>76</v>
      </c>
      <c r="AF854" s="27">
        <f t="shared" si="152"/>
        <v>264</v>
      </c>
      <c r="AG854" s="39">
        <f t="shared" si="153"/>
        <v>66</v>
      </c>
      <c r="AH854" s="32"/>
      <c r="AI854" s="52">
        <f t="shared" si="143"/>
        <v>72.599999999999994</v>
      </c>
      <c r="AJ854" s="28">
        <f>ROWS($C$4:C854)</f>
        <v>851</v>
      </c>
      <c r="AK854" s="28" t="str">
        <f>IF($AJ$1=Table5[[#This Row],[Column3]],AJ854,"")</f>
        <v/>
      </c>
      <c r="AL854" s="28" t="str">
        <f>IFERROR(SMALL($AK$2:$AK$903,ROWS($AK$4:AK854)),"")</f>
        <v/>
      </c>
    </row>
    <row r="855" spans="1:38" s="28" customFormat="1" ht="14.25">
      <c r="A855" s="36">
        <v>11105569</v>
      </c>
      <c r="B855" s="30" t="s">
        <v>1711</v>
      </c>
      <c r="C855" s="31">
        <v>10</v>
      </c>
      <c r="D855" s="29">
        <v>58</v>
      </c>
      <c r="E855" s="29">
        <v>80</v>
      </c>
      <c r="F855" s="29">
        <v>51</v>
      </c>
      <c r="G855" s="29">
        <v>81</v>
      </c>
      <c r="H855" s="27">
        <f t="shared" si="144"/>
        <v>270</v>
      </c>
      <c r="I855" s="52">
        <f t="shared" si="145"/>
        <v>67.5</v>
      </c>
      <c r="J855" s="29">
        <v>82</v>
      </c>
      <c r="K855" s="29">
        <v>61</v>
      </c>
      <c r="L855" s="29">
        <v>99</v>
      </c>
      <c r="M855" s="29">
        <v>95</v>
      </c>
      <c r="N855" s="27">
        <f t="shared" si="146"/>
        <v>337</v>
      </c>
      <c r="O855" s="27">
        <f t="shared" si="147"/>
        <v>84.25</v>
      </c>
      <c r="P855" s="29">
        <v>88</v>
      </c>
      <c r="Q855" s="29">
        <v>52</v>
      </c>
      <c r="R855" s="29">
        <v>39</v>
      </c>
      <c r="S855" s="29">
        <v>48</v>
      </c>
      <c r="T855" s="27">
        <f t="shared" si="148"/>
        <v>227</v>
      </c>
      <c r="U855" s="27">
        <f t="shared" si="149"/>
        <v>56.75</v>
      </c>
      <c r="V855" s="29">
        <v>91</v>
      </c>
      <c r="W855" s="29">
        <v>65</v>
      </c>
      <c r="X855" s="29">
        <v>71</v>
      </c>
      <c r="Y855" s="29">
        <v>69</v>
      </c>
      <c r="Z855" s="27">
        <f t="shared" si="150"/>
        <v>296</v>
      </c>
      <c r="AA855" s="27">
        <f t="shared" si="151"/>
        <v>74</v>
      </c>
      <c r="AB855" s="29">
        <v>99</v>
      </c>
      <c r="AC855" s="29">
        <v>88</v>
      </c>
      <c r="AD855" s="29">
        <v>43</v>
      </c>
      <c r="AE855" s="29">
        <v>92</v>
      </c>
      <c r="AF855" s="27">
        <f t="shared" si="152"/>
        <v>322</v>
      </c>
      <c r="AG855" s="39">
        <f t="shared" si="153"/>
        <v>80.5</v>
      </c>
      <c r="AH855" s="32"/>
      <c r="AI855" s="52">
        <f t="shared" si="143"/>
        <v>68.900000000000006</v>
      </c>
      <c r="AJ855" s="28">
        <f>ROWS($C$4:C855)</f>
        <v>852</v>
      </c>
      <c r="AK855" s="28" t="str">
        <f>IF($AJ$1=Table5[[#This Row],[Column3]],AJ855,"")</f>
        <v/>
      </c>
      <c r="AL855" s="28" t="str">
        <f>IFERROR(SMALL($AK$2:$AK$903,ROWS($AK$4:AK855)),"")</f>
        <v/>
      </c>
    </row>
    <row r="856" spans="1:38" s="28" customFormat="1" ht="14.25">
      <c r="A856" s="36">
        <v>11108142</v>
      </c>
      <c r="B856" s="30" t="s">
        <v>1713</v>
      </c>
      <c r="C856" s="31">
        <v>10</v>
      </c>
      <c r="D856" s="29">
        <v>41</v>
      </c>
      <c r="E856" s="29">
        <v>59</v>
      </c>
      <c r="F856" s="29">
        <v>90</v>
      </c>
      <c r="G856" s="29">
        <v>79</v>
      </c>
      <c r="H856" s="27">
        <f t="shared" si="144"/>
        <v>269</v>
      </c>
      <c r="I856" s="52">
        <f t="shared" si="145"/>
        <v>67.25</v>
      </c>
      <c r="J856" s="29">
        <v>75</v>
      </c>
      <c r="K856" s="29">
        <v>83</v>
      </c>
      <c r="L856" s="29">
        <v>35</v>
      </c>
      <c r="M856" s="29">
        <v>70</v>
      </c>
      <c r="N856" s="27">
        <f t="shared" si="146"/>
        <v>263</v>
      </c>
      <c r="O856" s="27">
        <f t="shared" si="147"/>
        <v>65.75</v>
      </c>
      <c r="P856" s="29">
        <v>72</v>
      </c>
      <c r="Q856" s="29">
        <v>73</v>
      </c>
      <c r="R856" s="29">
        <v>40</v>
      </c>
      <c r="S856" s="29">
        <v>92</v>
      </c>
      <c r="T856" s="27">
        <f t="shared" si="148"/>
        <v>277</v>
      </c>
      <c r="U856" s="27">
        <f t="shared" si="149"/>
        <v>69.25</v>
      </c>
      <c r="V856" s="29">
        <v>40</v>
      </c>
      <c r="W856" s="29">
        <v>53</v>
      </c>
      <c r="X856" s="29">
        <v>83</v>
      </c>
      <c r="Y856" s="29">
        <v>82</v>
      </c>
      <c r="Z856" s="27">
        <f t="shared" si="150"/>
        <v>258</v>
      </c>
      <c r="AA856" s="27">
        <f t="shared" si="151"/>
        <v>64.5</v>
      </c>
      <c r="AB856" s="29">
        <v>81</v>
      </c>
      <c r="AC856" s="29">
        <v>58</v>
      </c>
      <c r="AD856" s="29">
        <v>74</v>
      </c>
      <c r="AE856" s="29">
        <v>98</v>
      </c>
      <c r="AF856" s="27">
        <f t="shared" si="152"/>
        <v>311</v>
      </c>
      <c r="AG856" s="39">
        <f t="shared" si="153"/>
        <v>77.75</v>
      </c>
      <c r="AH856" s="32"/>
      <c r="AI856" s="52">
        <f t="shared" si="143"/>
        <v>64.75</v>
      </c>
      <c r="AJ856" s="28">
        <f>ROWS($C$4:C856)</f>
        <v>853</v>
      </c>
      <c r="AK856" s="28" t="str">
        <f>IF($AJ$1=Table5[[#This Row],[Column3]],AJ856,"")</f>
        <v/>
      </c>
      <c r="AL856" s="28" t="str">
        <f>IFERROR(SMALL($AK$2:$AK$903,ROWS($AK$4:AK856)),"")</f>
        <v/>
      </c>
    </row>
    <row r="857" spans="1:38" s="28" customFormat="1" ht="14.25">
      <c r="A857" s="36">
        <v>11108485</v>
      </c>
      <c r="B857" s="30" t="s">
        <v>1715</v>
      </c>
      <c r="C857" s="31">
        <v>10</v>
      </c>
      <c r="D857" s="29">
        <v>41</v>
      </c>
      <c r="E857" s="29">
        <v>36</v>
      </c>
      <c r="F857" s="29">
        <v>45</v>
      </c>
      <c r="G857" s="29">
        <v>41</v>
      </c>
      <c r="H857" s="27">
        <f t="shared" si="144"/>
        <v>163</v>
      </c>
      <c r="I857" s="52">
        <f t="shared" si="145"/>
        <v>40.75</v>
      </c>
      <c r="J857" s="29">
        <v>89</v>
      </c>
      <c r="K857" s="29">
        <v>92</v>
      </c>
      <c r="L857" s="29">
        <v>68</v>
      </c>
      <c r="M857" s="29">
        <v>71</v>
      </c>
      <c r="N857" s="27">
        <f t="shared" si="146"/>
        <v>320</v>
      </c>
      <c r="O857" s="27">
        <f t="shared" si="147"/>
        <v>80</v>
      </c>
      <c r="P857" s="29">
        <v>61</v>
      </c>
      <c r="Q857" s="29">
        <v>43</v>
      </c>
      <c r="R857" s="29">
        <v>44</v>
      </c>
      <c r="S857" s="29">
        <v>53</v>
      </c>
      <c r="T857" s="27">
        <f t="shared" si="148"/>
        <v>201</v>
      </c>
      <c r="U857" s="27">
        <f t="shared" si="149"/>
        <v>50.25</v>
      </c>
      <c r="V857" s="29">
        <v>97</v>
      </c>
      <c r="W857" s="29">
        <v>91</v>
      </c>
      <c r="X857" s="29">
        <v>85</v>
      </c>
      <c r="Y857" s="29">
        <v>95</v>
      </c>
      <c r="Z857" s="27">
        <f t="shared" si="150"/>
        <v>368</v>
      </c>
      <c r="AA857" s="27">
        <f t="shared" si="151"/>
        <v>92</v>
      </c>
      <c r="AB857" s="29">
        <v>57</v>
      </c>
      <c r="AC857" s="29">
        <v>44</v>
      </c>
      <c r="AD857" s="29">
        <v>79</v>
      </c>
      <c r="AE857" s="29">
        <v>63</v>
      </c>
      <c r="AF857" s="27">
        <f t="shared" si="152"/>
        <v>243</v>
      </c>
      <c r="AG857" s="39">
        <f t="shared" si="153"/>
        <v>60.75</v>
      </c>
      <c r="AH857" s="32"/>
      <c r="AI857" s="52">
        <f t="shared" si="143"/>
        <v>69.05</v>
      </c>
      <c r="AJ857" s="28">
        <f>ROWS($C$4:C857)</f>
        <v>854</v>
      </c>
      <c r="AK857" s="28" t="str">
        <f>IF($AJ$1=Table5[[#This Row],[Column3]],AJ857,"")</f>
        <v/>
      </c>
      <c r="AL857" s="28" t="str">
        <f>IFERROR(SMALL($AK$2:$AK$903,ROWS($AK$4:AK857)),"")</f>
        <v/>
      </c>
    </row>
    <row r="858" spans="1:38" s="28" customFormat="1" ht="28.5">
      <c r="A858" s="36">
        <v>11108954</v>
      </c>
      <c r="B858" s="30" t="s">
        <v>1717</v>
      </c>
      <c r="C858" s="31">
        <v>10</v>
      </c>
      <c r="D858" s="29">
        <v>53</v>
      </c>
      <c r="E858" s="29">
        <v>54</v>
      </c>
      <c r="F858" s="29">
        <v>55</v>
      </c>
      <c r="G858" s="29">
        <v>67</v>
      </c>
      <c r="H858" s="27">
        <f t="shared" si="144"/>
        <v>229</v>
      </c>
      <c r="I858" s="52">
        <f t="shared" si="145"/>
        <v>57.25</v>
      </c>
      <c r="J858" s="29">
        <v>81</v>
      </c>
      <c r="K858" s="29">
        <v>95</v>
      </c>
      <c r="L858" s="29">
        <v>71</v>
      </c>
      <c r="M858" s="29">
        <v>92</v>
      </c>
      <c r="N858" s="27">
        <f t="shared" si="146"/>
        <v>339</v>
      </c>
      <c r="O858" s="27">
        <f t="shared" si="147"/>
        <v>84.75</v>
      </c>
      <c r="P858" s="29">
        <v>83</v>
      </c>
      <c r="Q858" s="29">
        <v>96</v>
      </c>
      <c r="R858" s="29">
        <v>58</v>
      </c>
      <c r="S858" s="29">
        <v>81</v>
      </c>
      <c r="T858" s="27">
        <f t="shared" si="148"/>
        <v>318</v>
      </c>
      <c r="U858" s="27">
        <f t="shared" si="149"/>
        <v>79.5</v>
      </c>
      <c r="V858" s="29">
        <v>85</v>
      </c>
      <c r="W858" s="29">
        <v>47</v>
      </c>
      <c r="X858" s="29">
        <v>62</v>
      </c>
      <c r="Y858" s="29">
        <v>38</v>
      </c>
      <c r="Z858" s="27">
        <f t="shared" si="150"/>
        <v>232</v>
      </c>
      <c r="AA858" s="27">
        <f t="shared" si="151"/>
        <v>58</v>
      </c>
      <c r="AB858" s="29">
        <v>81</v>
      </c>
      <c r="AC858" s="29">
        <v>68</v>
      </c>
      <c r="AD858" s="29">
        <v>47</v>
      </c>
      <c r="AE858" s="29">
        <v>67</v>
      </c>
      <c r="AF858" s="27">
        <f t="shared" si="152"/>
        <v>263</v>
      </c>
      <c r="AG858" s="39">
        <f t="shared" si="153"/>
        <v>65.75</v>
      </c>
      <c r="AH858" s="32"/>
      <c r="AI858" s="52">
        <f t="shared" si="143"/>
        <v>66.3</v>
      </c>
      <c r="AJ858" s="28">
        <f>ROWS($C$4:C858)</f>
        <v>855</v>
      </c>
      <c r="AK858" s="28" t="str">
        <f>IF($AJ$1=Table5[[#This Row],[Column3]],AJ858,"")</f>
        <v/>
      </c>
      <c r="AL858" s="28" t="str">
        <f>IFERROR(SMALL($AK$2:$AK$903,ROWS($AK$4:AK858)),"")</f>
        <v/>
      </c>
    </row>
    <row r="859" spans="1:38" s="28" customFormat="1" ht="14.25">
      <c r="A859" s="36">
        <v>11107353</v>
      </c>
      <c r="B859" s="30" t="s">
        <v>1719</v>
      </c>
      <c r="C859" s="31">
        <v>10</v>
      </c>
      <c r="D859" s="29">
        <v>78</v>
      </c>
      <c r="E859" s="29">
        <v>46</v>
      </c>
      <c r="F859" s="29">
        <v>94</v>
      </c>
      <c r="G859" s="29">
        <v>65</v>
      </c>
      <c r="H859" s="27">
        <f t="shared" si="144"/>
        <v>283</v>
      </c>
      <c r="I859" s="52">
        <f t="shared" si="145"/>
        <v>70.75</v>
      </c>
      <c r="J859" s="29">
        <v>79</v>
      </c>
      <c r="K859" s="29">
        <v>97</v>
      </c>
      <c r="L859" s="29">
        <v>38</v>
      </c>
      <c r="M859" s="29">
        <v>39</v>
      </c>
      <c r="N859" s="27">
        <f t="shared" si="146"/>
        <v>253</v>
      </c>
      <c r="O859" s="27">
        <f t="shared" si="147"/>
        <v>63.25</v>
      </c>
      <c r="P859" s="29">
        <v>41</v>
      </c>
      <c r="Q859" s="29">
        <v>53</v>
      </c>
      <c r="R859" s="29">
        <v>70</v>
      </c>
      <c r="S859" s="29">
        <v>37</v>
      </c>
      <c r="T859" s="27">
        <f t="shared" si="148"/>
        <v>201</v>
      </c>
      <c r="U859" s="27">
        <f t="shared" si="149"/>
        <v>50.25</v>
      </c>
      <c r="V859" s="29">
        <v>55</v>
      </c>
      <c r="W859" s="29">
        <v>52</v>
      </c>
      <c r="X859" s="29">
        <v>71</v>
      </c>
      <c r="Y859" s="29">
        <v>75</v>
      </c>
      <c r="Z859" s="27">
        <f t="shared" si="150"/>
        <v>253</v>
      </c>
      <c r="AA859" s="27">
        <f t="shared" si="151"/>
        <v>63.25</v>
      </c>
      <c r="AB859" s="29">
        <v>96</v>
      </c>
      <c r="AC859" s="29">
        <v>74</v>
      </c>
      <c r="AD859" s="29">
        <v>97</v>
      </c>
      <c r="AE859" s="29">
        <v>69</v>
      </c>
      <c r="AF859" s="27">
        <f t="shared" si="152"/>
        <v>336</v>
      </c>
      <c r="AG859" s="39">
        <f t="shared" si="153"/>
        <v>84</v>
      </c>
      <c r="AH859" s="32"/>
      <c r="AI859" s="52">
        <f t="shared" si="143"/>
        <v>64.2</v>
      </c>
      <c r="AJ859" s="28">
        <f>ROWS($C$4:C859)</f>
        <v>856</v>
      </c>
      <c r="AK859" s="28" t="str">
        <f>IF($AJ$1=Table5[[#This Row],[Column3]],AJ859,"")</f>
        <v/>
      </c>
      <c r="AL859" s="28" t="str">
        <f>IFERROR(SMALL($AK$2:$AK$903,ROWS($AK$4:AK859)),"")</f>
        <v/>
      </c>
    </row>
    <row r="860" spans="1:38" s="28" customFormat="1" ht="28.5">
      <c r="A860" s="36">
        <v>11109947</v>
      </c>
      <c r="B860" s="30" t="s">
        <v>1721</v>
      </c>
      <c r="C860" s="31">
        <v>10</v>
      </c>
      <c r="D860" s="29">
        <v>98</v>
      </c>
      <c r="E860" s="29">
        <v>74</v>
      </c>
      <c r="F860" s="29">
        <v>55</v>
      </c>
      <c r="G860" s="29">
        <v>83</v>
      </c>
      <c r="H860" s="27">
        <f t="shared" si="144"/>
        <v>310</v>
      </c>
      <c r="I860" s="52">
        <f t="shared" si="145"/>
        <v>77.5</v>
      </c>
      <c r="J860" s="29">
        <v>41</v>
      </c>
      <c r="K860" s="29">
        <v>35</v>
      </c>
      <c r="L860" s="29">
        <v>56</v>
      </c>
      <c r="M860" s="29">
        <v>37</v>
      </c>
      <c r="N860" s="27">
        <f t="shared" si="146"/>
        <v>169</v>
      </c>
      <c r="O860" s="27">
        <f t="shared" si="147"/>
        <v>42.25</v>
      </c>
      <c r="P860" s="29">
        <v>77</v>
      </c>
      <c r="Q860" s="29">
        <v>88</v>
      </c>
      <c r="R860" s="29">
        <v>41</v>
      </c>
      <c r="S860" s="29">
        <v>59</v>
      </c>
      <c r="T860" s="27">
        <f t="shared" si="148"/>
        <v>265</v>
      </c>
      <c r="U860" s="27">
        <f t="shared" si="149"/>
        <v>66.25</v>
      </c>
      <c r="V860" s="29">
        <v>80</v>
      </c>
      <c r="W860" s="29">
        <v>53</v>
      </c>
      <c r="X860" s="29">
        <v>84</v>
      </c>
      <c r="Y860" s="29">
        <v>93</v>
      </c>
      <c r="Z860" s="27">
        <f t="shared" si="150"/>
        <v>310</v>
      </c>
      <c r="AA860" s="27">
        <f t="shared" si="151"/>
        <v>77.5</v>
      </c>
      <c r="AB860" s="29">
        <v>75</v>
      </c>
      <c r="AC860" s="29">
        <v>36</v>
      </c>
      <c r="AD860" s="29">
        <v>75</v>
      </c>
      <c r="AE860" s="29">
        <v>44</v>
      </c>
      <c r="AF860" s="27">
        <f t="shared" si="152"/>
        <v>230</v>
      </c>
      <c r="AG860" s="39">
        <f t="shared" si="153"/>
        <v>57.5</v>
      </c>
      <c r="AH860" s="32"/>
      <c r="AI860" s="52">
        <f t="shared" si="143"/>
        <v>64.599999999999994</v>
      </c>
      <c r="AJ860" s="28">
        <f>ROWS($C$4:C860)</f>
        <v>857</v>
      </c>
      <c r="AK860" s="28" t="str">
        <f>IF($AJ$1=Table5[[#This Row],[Column3]],AJ860,"")</f>
        <v/>
      </c>
      <c r="AL860" s="28" t="str">
        <f>IFERROR(SMALL($AK$2:$AK$903,ROWS($AK$4:AK860)),"")</f>
        <v/>
      </c>
    </row>
    <row r="861" spans="1:38" s="28" customFormat="1" ht="14.25">
      <c r="A861" s="36">
        <v>11101938</v>
      </c>
      <c r="B861" s="30" t="s">
        <v>1723</v>
      </c>
      <c r="C861" s="31">
        <v>10</v>
      </c>
      <c r="D861" s="29">
        <v>75</v>
      </c>
      <c r="E861" s="29">
        <v>46</v>
      </c>
      <c r="F861" s="29">
        <v>50</v>
      </c>
      <c r="G861" s="29">
        <v>50</v>
      </c>
      <c r="H861" s="27">
        <f t="shared" si="144"/>
        <v>221</v>
      </c>
      <c r="I861" s="52">
        <f t="shared" si="145"/>
        <v>55.25</v>
      </c>
      <c r="J861" s="29">
        <v>35</v>
      </c>
      <c r="K861" s="29">
        <v>93</v>
      </c>
      <c r="L861" s="29">
        <v>45</v>
      </c>
      <c r="M861" s="29">
        <v>65</v>
      </c>
      <c r="N861" s="27">
        <f t="shared" si="146"/>
        <v>238</v>
      </c>
      <c r="O861" s="27">
        <f t="shared" si="147"/>
        <v>59.5</v>
      </c>
      <c r="P861" s="29">
        <v>58</v>
      </c>
      <c r="Q861" s="29">
        <v>88</v>
      </c>
      <c r="R861" s="29">
        <v>99</v>
      </c>
      <c r="S861" s="29">
        <v>87</v>
      </c>
      <c r="T861" s="27">
        <f t="shared" si="148"/>
        <v>332</v>
      </c>
      <c r="U861" s="27">
        <f t="shared" si="149"/>
        <v>83</v>
      </c>
      <c r="V861" s="29">
        <v>45</v>
      </c>
      <c r="W861" s="29">
        <v>54</v>
      </c>
      <c r="X861" s="29">
        <v>73</v>
      </c>
      <c r="Y861" s="29">
        <v>35</v>
      </c>
      <c r="Z861" s="27">
        <f t="shared" si="150"/>
        <v>207</v>
      </c>
      <c r="AA861" s="27">
        <f t="shared" si="151"/>
        <v>51.75</v>
      </c>
      <c r="AB861" s="29">
        <v>74</v>
      </c>
      <c r="AC861" s="29">
        <v>84</v>
      </c>
      <c r="AD861" s="29">
        <v>79</v>
      </c>
      <c r="AE861" s="29">
        <v>57</v>
      </c>
      <c r="AF861" s="27">
        <f t="shared" si="152"/>
        <v>294</v>
      </c>
      <c r="AG861" s="39">
        <f t="shared" si="153"/>
        <v>73.5</v>
      </c>
      <c r="AH861" s="32"/>
      <c r="AI861" s="52">
        <f t="shared" si="143"/>
        <v>62.45</v>
      </c>
      <c r="AJ861" s="28">
        <f>ROWS($C$4:C861)</f>
        <v>858</v>
      </c>
      <c r="AK861" s="28" t="str">
        <f>IF($AJ$1=Table5[[#This Row],[Column3]],AJ861,"")</f>
        <v/>
      </c>
      <c r="AL861" s="28" t="str">
        <f>IFERROR(SMALL($AK$2:$AK$903,ROWS($AK$4:AK861)),"")</f>
        <v/>
      </c>
    </row>
    <row r="862" spans="1:38" s="28" customFormat="1" ht="14.25">
      <c r="A862" s="36">
        <v>11105669</v>
      </c>
      <c r="B862" s="30" t="s">
        <v>1725</v>
      </c>
      <c r="C862" s="31">
        <v>10</v>
      </c>
      <c r="D862" s="29">
        <v>42</v>
      </c>
      <c r="E862" s="29">
        <v>36</v>
      </c>
      <c r="F862" s="29">
        <v>35</v>
      </c>
      <c r="G862" s="29">
        <v>49</v>
      </c>
      <c r="H862" s="27">
        <f t="shared" si="144"/>
        <v>162</v>
      </c>
      <c r="I862" s="52">
        <f t="shared" si="145"/>
        <v>40.5</v>
      </c>
      <c r="J862" s="29">
        <v>40</v>
      </c>
      <c r="K862" s="29">
        <v>49</v>
      </c>
      <c r="L862" s="29">
        <v>84</v>
      </c>
      <c r="M862" s="29">
        <v>42</v>
      </c>
      <c r="N862" s="27">
        <f t="shared" si="146"/>
        <v>215</v>
      </c>
      <c r="O862" s="27">
        <f t="shared" si="147"/>
        <v>53.75</v>
      </c>
      <c r="P862" s="29">
        <v>58</v>
      </c>
      <c r="Q862" s="29">
        <v>99</v>
      </c>
      <c r="R862" s="29">
        <v>45</v>
      </c>
      <c r="S862" s="29">
        <v>82</v>
      </c>
      <c r="T862" s="27">
        <f t="shared" si="148"/>
        <v>284</v>
      </c>
      <c r="U862" s="27">
        <f t="shared" si="149"/>
        <v>71</v>
      </c>
      <c r="V862" s="29">
        <v>80</v>
      </c>
      <c r="W862" s="29">
        <v>57</v>
      </c>
      <c r="X862" s="29">
        <v>52</v>
      </c>
      <c r="Y862" s="29">
        <v>83</v>
      </c>
      <c r="Z862" s="27">
        <f t="shared" si="150"/>
        <v>272</v>
      </c>
      <c r="AA862" s="27">
        <f t="shared" si="151"/>
        <v>68</v>
      </c>
      <c r="AB862" s="29">
        <v>85</v>
      </c>
      <c r="AC862" s="29">
        <v>87</v>
      </c>
      <c r="AD862" s="29">
        <v>73</v>
      </c>
      <c r="AE862" s="29">
        <v>71</v>
      </c>
      <c r="AF862" s="27">
        <f t="shared" si="152"/>
        <v>316</v>
      </c>
      <c r="AG862" s="39">
        <f t="shared" si="153"/>
        <v>79</v>
      </c>
      <c r="AH862" s="32"/>
      <c r="AI862" s="52">
        <f t="shared" si="143"/>
        <v>62</v>
      </c>
      <c r="AJ862" s="28">
        <f>ROWS($C$4:C862)</f>
        <v>859</v>
      </c>
      <c r="AK862" s="28" t="str">
        <f>IF($AJ$1=Table5[[#This Row],[Column3]],AJ862,"")</f>
        <v/>
      </c>
      <c r="AL862" s="28" t="str">
        <f>IFERROR(SMALL($AK$2:$AK$903,ROWS($AK$4:AK862)),"")</f>
        <v/>
      </c>
    </row>
    <row r="863" spans="1:38" s="28" customFormat="1" ht="14.25">
      <c r="A863" s="36">
        <v>11109959</v>
      </c>
      <c r="B863" s="30" t="s">
        <v>1727</v>
      </c>
      <c r="C863" s="31">
        <v>10</v>
      </c>
      <c r="D863" s="29">
        <v>71</v>
      </c>
      <c r="E863" s="29">
        <v>75</v>
      </c>
      <c r="F863" s="29">
        <v>53</v>
      </c>
      <c r="G863" s="29">
        <v>66</v>
      </c>
      <c r="H863" s="27">
        <f t="shared" si="144"/>
        <v>265</v>
      </c>
      <c r="I863" s="52">
        <f t="shared" si="145"/>
        <v>66.25</v>
      </c>
      <c r="J863" s="29">
        <v>86</v>
      </c>
      <c r="K863" s="29">
        <v>43</v>
      </c>
      <c r="L863" s="29">
        <v>70</v>
      </c>
      <c r="M863" s="29">
        <v>49</v>
      </c>
      <c r="N863" s="27">
        <f t="shared" si="146"/>
        <v>248</v>
      </c>
      <c r="O863" s="27">
        <f t="shared" si="147"/>
        <v>62</v>
      </c>
      <c r="P863" s="29">
        <v>74</v>
      </c>
      <c r="Q863" s="29">
        <v>54</v>
      </c>
      <c r="R863" s="29">
        <v>98</v>
      </c>
      <c r="S863" s="29">
        <v>67</v>
      </c>
      <c r="T863" s="27">
        <f t="shared" si="148"/>
        <v>293</v>
      </c>
      <c r="U863" s="27">
        <f t="shared" si="149"/>
        <v>73.25</v>
      </c>
      <c r="V863" s="29">
        <v>67</v>
      </c>
      <c r="W863" s="29">
        <v>56</v>
      </c>
      <c r="X863" s="29">
        <v>44</v>
      </c>
      <c r="Y863" s="29">
        <v>69</v>
      </c>
      <c r="Z863" s="27">
        <f t="shared" si="150"/>
        <v>236</v>
      </c>
      <c r="AA863" s="27">
        <f t="shared" si="151"/>
        <v>59</v>
      </c>
      <c r="AB863" s="29">
        <v>40</v>
      </c>
      <c r="AC863" s="29">
        <v>43</v>
      </c>
      <c r="AD863" s="29">
        <v>65</v>
      </c>
      <c r="AE863" s="29">
        <v>50</v>
      </c>
      <c r="AF863" s="27">
        <f t="shared" si="152"/>
        <v>198</v>
      </c>
      <c r="AG863" s="39">
        <f t="shared" si="153"/>
        <v>49.5</v>
      </c>
      <c r="AH863" s="32"/>
      <c r="AI863" s="52">
        <f t="shared" si="143"/>
        <v>61.65</v>
      </c>
      <c r="AJ863" s="28">
        <f>ROWS($C$4:C863)</f>
        <v>860</v>
      </c>
      <c r="AK863" s="28" t="str">
        <f>IF($AJ$1=Table5[[#This Row],[Column3]],AJ863,"")</f>
        <v/>
      </c>
      <c r="AL863" s="28" t="str">
        <f>IFERROR(SMALL($AK$2:$AK$903,ROWS($AK$4:AK863)),"")</f>
        <v/>
      </c>
    </row>
    <row r="864" spans="1:38" s="28" customFormat="1" ht="14.25">
      <c r="A864" s="36">
        <v>11102185</v>
      </c>
      <c r="B864" s="30" t="s">
        <v>1729</v>
      </c>
      <c r="C864" s="31">
        <v>10</v>
      </c>
      <c r="D864" s="29">
        <v>37</v>
      </c>
      <c r="E864" s="29">
        <v>71</v>
      </c>
      <c r="F864" s="29">
        <v>35</v>
      </c>
      <c r="G864" s="29">
        <v>43</v>
      </c>
      <c r="H864" s="27">
        <f t="shared" si="144"/>
        <v>186</v>
      </c>
      <c r="I864" s="52">
        <f t="shared" si="145"/>
        <v>46.5</v>
      </c>
      <c r="J864" s="29">
        <v>76</v>
      </c>
      <c r="K864" s="29">
        <v>46</v>
      </c>
      <c r="L864" s="29">
        <v>52</v>
      </c>
      <c r="M864" s="29">
        <v>38</v>
      </c>
      <c r="N864" s="27">
        <f t="shared" si="146"/>
        <v>212</v>
      </c>
      <c r="O864" s="27">
        <f t="shared" si="147"/>
        <v>53</v>
      </c>
      <c r="P864" s="29">
        <v>74</v>
      </c>
      <c r="Q864" s="29">
        <v>99</v>
      </c>
      <c r="R864" s="29">
        <v>37</v>
      </c>
      <c r="S864" s="29">
        <v>87</v>
      </c>
      <c r="T864" s="27">
        <f t="shared" si="148"/>
        <v>297</v>
      </c>
      <c r="U864" s="27">
        <f t="shared" si="149"/>
        <v>74.25</v>
      </c>
      <c r="V864" s="29">
        <v>76</v>
      </c>
      <c r="W864" s="29">
        <v>74</v>
      </c>
      <c r="X864" s="29">
        <v>63</v>
      </c>
      <c r="Y864" s="29">
        <v>60</v>
      </c>
      <c r="Z864" s="27">
        <f t="shared" si="150"/>
        <v>273</v>
      </c>
      <c r="AA864" s="27">
        <f t="shared" si="151"/>
        <v>68.25</v>
      </c>
      <c r="AB864" s="29">
        <v>56</v>
      </c>
      <c r="AC864" s="29">
        <v>90</v>
      </c>
      <c r="AD864" s="29">
        <v>53</v>
      </c>
      <c r="AE864" s="29">
        <v>66</v>
      </c>
      <c r="AF864" s="27">
        <f t="shared" si="152"/>
        <v>265</v>
      </c>
      <c r="AG864" s="39">
        <f t="shared" si="153"/>
        <v>66.25</v>
      </c>
      <c r="AH864" s="32"/>
      <c r="AI864" s="52">
        <f t="shared" si="143"/>
        <v>73.849999999999994</v>
      </c>
      <c r="AJ864" s="28">
        <f>ROWS($C$4:C864)</f>
        <v>861</v>
      </c>
      <c r="AK864" s="28" t="str">
        <f>IF($AJ$1=Table5[[#This Row],[Column3]],AJ864,"")</f>
        <v/>
      </c>
      <c r="AL864" s="28" t="str">
        <f>IFERROR(SMALL($AK$2:$AK$903,ROWS($AK$4:AK864)),"")</f>
        <v/>
      </c>
    </row>
    <row r="865" spans="1:38" s="28" customFormat="1" ht="14.25">
      <c r="A865" s="36">
        <v>11108476</v>
      </c>
      <c r="B865" s="30" t="s">
        <v>1731</v>
      </c>
      <c r="C865" s="31">
        <v>10</v>
      </c>
      <c r="D865" s="29">
        <v>90</v>
      </c>
      <c r="E865" s="29">
        <v>69</v>
      </c>
      <c r="F865" s="29">
        <v>39</v>
      </c>
      <c r="G865" s="29">
        <v>99</v>
      </c>
      <c r="H865" s="27">
        <f t="shared" si="144"/>
        <v>297</v>
      </c>
      <c r="I865" s="52">
        <f t="shared" si="145"/>
        <v>74.25</v>
      </c>
      <c r="J865" s="29">
        <v>72</v>
      </c>
      <c r="K865" s="29">
        <v>64</v>
      </c>
      <c r="L865" s="29">
        <v>88</v>
      </c>
      <c r="M865" s="29">
        <v>79</v>
      </c>
      <c r="N865" s="27">
        <f t="shared" si="146"/>
        <v>303</v>
      </c>
      <c r="O865" s="27">
        <f t="shared" si="147"/>
        <v>75.75</v>
      </c>
      <c r="P865" s="29">
        <v>39</v>
      </c>
      <c r="Q865" s="29">
        <v>58</v>
      </c>
      <c r="R865" s="29">
        <v>81</v>
      </c>
      <c r="S865" s="29">
        <v>68</v>
      </c>
      <c r="T865" s="27">
        <f t="shared" si="148"/>
        <v>246</v>
      </c>
      <c r="U865" s="27">
        <f t="shared" si="149"/>
        <v>61.5</v>
      </c>
      <c r="V865" s="29">
        <v>82</v>
      </c>
      <c r="W865" s="29">
        <v>66</v>
      </c>
      <c r="X865" s="29">
        <v>84</v>
      </c>
      <c r="Y865" s="29">
        <v>72</v>
      </c>
      <c r="Z865" s="27">
        <f t="shared" si="150"/>
        <v>304</v>
      </c>
      <c r="AA865" s="27">
        <f t="shared" si="151"/>
        <v>76</v>
      </c>
      <c r="AB865" s="29">
        <v>78</v>
      </c>
      <c r="AC865" s="29">
        <v>67</v>
      </c>
      <c r="AD865" s="29">
        <v>97</v>
      </c>
      <c r="AE865" s="29">
        <v>85</v>
      </c>
      <c r="AF865" s="27">
        <f t="shared" si="152"/>
        <v>327</v>
      </c>
      <c r="AG865" s="39">
        <f t="shared" si="153"/>
        <v>81.75</v>
      </c>
      <c r="AH865" s="32"/>
      <c r="AI865" s="52">
        <f t="shared" si="143"/>
        <v>65.349999999999994</v>
      </c>
      <c r="AJ865" s="28">
        <f>ROWS($C$4:C865)</f>
        <v>862</v>
      </c>
      <c r="AK865" s="28" t="str">
        <f>IF($AJ$1=Table5[[#This Row],[Column3]],AJ865,"")</f>
        <v/>
      </c>
      <c r="AL865" s="28" t="str">
        <f>IFERROR(SMALL($AK$2:$AK$903,ROWS($AK$4:AK865)),"")</f>
        <v/>
      </c>
    </row>
    <row r="866" spans="1:38" s="28" customFormat="1" ht="14.25">
      <c r="A866" s="36">
        <v>11100180</v>
      </c>
      <c r="B866" s="30" t="s">
        <v>1733</v>
      </c>
      <c r="C866" s="31">
        <v>10</v>
      </c>
      <c r="D866" s="29">
        <v>72</v>
      </c>
      <c r="E866" s="29">
        <v>90</v>
      </c>
      <c r="F866" s="29">
        <v>81</v>
      </c>
      <c r="G866" s="29">
        <v>38</v>
      </c>
      <c r="H866" s="27">
        <f t="shared" si="144"/>
        <v>281</v>
      </c>
      <c r="I866" s="52">
        <f t="shared" si="145"/>
        <v>70.25</v>
      </c>
      <c r="J866" s="29">
        <v>79</v>
      </c>
      <c r="K866" s="29">
        <v>88</v>
      </c>
      <c r="L866" s="29">
        <v>42</v>
      </c>
      <c r="M866" s="29">
        <v>95</v>
      </c>
      <c r="N866" s="27">
        <f t="shared" si="146"/>
        <v>304</v>
      </c>
      <c r="O866" s="27">
        <f t="shared" si="147"/>
        <v>76</v>
      </c>
      <c r="P866" s="29">
        <v>37</v>
      </c>
      <c r="Q866" s="29">
        <v>66</v>
      </c>
      <c r="R866" s="29">
        <v>63</v>
      </c>
      <c r="S866" s="29">
        <v>81</v>
      </c>
      <c r="T866" s="27">
        <f t="shared" si="148"/>
        <v>247</v>
      </c>
      <c r="U866" s="27">
        <f t="shared" si="149"/>
        <v>61.75</v>
      </c>
      <c r="V866" s="29">
        <v>36</v>
      </c>
      <c r="W866" s="29">
        <v>89</v>
      </c>
      <c r="X866" s="29">
        <v>35</v>
      </c>
      <c r="Y866" s="29">
        <v>67</v>
      </c>
      <c r="Z866" s="27">
        <f t="shared" si="150"/>
        <v>227</v>
      </c>
      <c r="AA866" s="27">
        <f t="shared" si="151"/>
        <v>56.75</v>
      </c>
      <c r="AB866" s="29">
        <v>39</v>
      </c>
      <c r="AC866" s="29">
        <v>59</v>
      </c>
      <c r="AD866" s="29">
        <v>83</v>
      </c>
      <c r="AE866" s="29">
        <v>67</v>
      </c>
      <c r="AF866" s="27">
        <f t="shared" si="152"/>
        <v>248</v>
      </c>
      <c r="AG866" s="39">
        <f t="shared" si="153"/>
        <v>62</v>
      </c>
      <c r="AH866" s="32"/>
      <c r="AI866" s="52">
        <f t="shared" si="143"/>
        <v>65.849999999999994</v>
      </c>
      <c r="AJ866" s="28">
        <f>ROWS($C$4:C866)</f>
        <v>863</v>
      </c>
      <c r="AK866" s="28" t="str">
        <f>IF($AJ$1=Table5[[#This Row],[Column3]],AJ866,"")</f>
        <v/>
      </c>
      <c r="AL866" s="28" t="str">
        <f>IFERROR(SMALL($AK$2:$AK$903,ROWS($AK$4:AK866)),"")</f>
        <v/>
      </c>
    </row>
    <row r="867" spans="1:38" s="28" customFormat="1" ht="14.25">
      <c r="A867" s="36">
        <v>11103498</v>
      </c>
      <c r="B867" s="30" t="s">
        <v>1735</v>
      </c>
      <c r="C867" s="31">
        <v>10</v>
      </c>
      <c r="D867" s="29">
        <v>41</v>
      </c>
      <c r="E867" s="29">
        <v>80</v>
      </c>
      <c r="F867" s="29">
        <v>49</v>
      </c>
      <c r="G867" s="29">
        <v>81</v>
      </c>
      <c r="H867" s="27">
        <f t="shared" si="144"/>
        <v>251</v>
      </c>
      <c r="I867" s="52">
        <f t="shared" si="145"/>
        <v>62.75</v>
      </c>
      <c r="J867" s="29">
        <v>49</v>
      </c>
      <c r="K867" s="29">
        <v>84</v>
      </c>
      <c r="L867" s="29">
        <v>82</v>
      </c>
      <c r="M867" s="29">
        <v>95</v>
      </c>
      <c r="N867" s="27">
        <f t="shared" si="146"/>
        <v>310</v>
      </c>
      <c r="O867" s="27">
        <f t="shared" si="147"/>
        <v>77.5</v>
      </c>
      <c r="P867" s="29">
        <v>96</v>
      </c>
      <c r="Q867" s="29">
        <v>79</v>
      </c>
      <c r="R867" s="29">
        <v>38</v>
      </c>
      <c r="S867" s="29">
        <v>44</v>
      </c>
      <c r="T867" s="27">
        <f t="shared" si="148"/>
        <v>257</v>
      </c>
      <c r="U867" s="27">
        <f t="shared" si="149"/>
        <v>64.25</v>
      </c>
      <c r="V867" s="29">
        <v>50</v>
      </c>
      <c r="W867" s="29">
        <v>79</v>
      </c>
      <c r="X867" s="29">
        <v>72</v>
      </c>
      <c r="Y867" s="29">
        <v>70</v>
      </c>
      <c r="Z867" s="27">
        <f t="shared" si="150"/>
        <v>271</v>
      </c>
      <c r="AA867" s="27">
        <f t="shared" si="151"/>
        <v>67.75</v>
      </c>
      <c r="AB867" s="29">
        <v>79</v>
      </c>
      <c r="AC867" s="29">
        <v>44</v>
      </c>
      <c r="AD867" s="29">
        <v>50</v>
      </c>
      <c r="AE867" s="29">
        <v>55</v>
      </c>
      <c r="AF867" s="27">
        <f t="shared" si="152"/>
        <v>228</v>
      </c>
      <c r="AG867" s="39">
        <f t="shared" si="153"/>
        <v>57</v>
      </c>
      <c r="AH867" s="32"/>
      <c r="AI867" s="52">
        <f t="shared" si="143"/>
        <v>65.599999999999994</v>
      </c>
      <c r="AJ867" s="28">
        <f>ROWS($C$4:C867)</f>
        <v>864</v>
      </c>
      <c r="AK867" s="28" t="str">
        <f>IF($AJ$1=Table5[[#This Row],[Column3]],AJ867,"")</f>
        <v/>
      </c>
      <c r="AL867" s="28" t="str">
        <f>IFERROR(SMALL($AK$2:$AK$903,ROWS($AK$4:AK867)),"")</f>
        <v/>
      </c>
    </row>
    <row r="868" spans="1:38" s="28" customFormat="1" ht="14.25">
      <c r="A868" s="36">
        <v>11107300</v>
      </c>
      <c r="B868" s="30" t="s">
        <v>1737</v>
      </c>
      <c r="C868" s="31">
        <v>10</v>
      </c>
      <c r="D868" s="29">
        <v>51</v>
      </c>
      <c r="E868" s="29">
        <v>63</v>
      </c>
      <c r="F868" s="29">
        <v>63</v>
      </c>
      <c r="G868" s="29">
        <v>82</v>
      </c>
      <c r="H868" s="27">
        <f t="shared" si="144"/>
        <v>259</v>
      </c>
      <c r="I868" s="52">
        <f t="shared" si="145"/>
        <v>64.75</v>
      </c>
      <c r="J868" s="29">
        <v>75</v>
      </c>
      <c r="K868" s="29">
        <v>96</v>
      </c>
      <c r="L868" s="29">
        <v>56</v>
      </c>
      <c r="M868" s="29">
        <v>66</v>
      </c>
      <c r="N868" s="27">
        <f t="shared" si="146"/>
        <v>293</v>
      </c>
      <c r="O868" s="27">
        <f t="shared" si="147"/>
        <v>73.25</v>
      </c>
      <c r="P868" s="29">
        <v>88</v>
      </c>
      <c r="Q868" s="29">
        <v>48</v>
      </c>
      <c r="R868" s="29">
        <v>46</v>
      </c>
      <c r="S868" s="29">
        <v>48</v>
      </c>
      <c r="T868" s="27">
        <f t="shared" si="148"/>
        <v>230</v>
      </c>
      <c r="U868" s="27">
        <f t="shared" si="149"/>
        <v>57.5</v>
      </c>
      <c r="V868" s="29">
        <v>37</v>
      </c>
      <c r="W868" s="29">
        <v>79</v>
      </c>
      <c r="X868" s="29">
        <v>38</v>
      </c>
      <c r="Y868" s="29">
        <v>88</v>
      </c>
      <c r="Z868" s="27">
        <f t="shared" si="150"/>
        <v>242</v>
      </c>
      <c r="AA868" s="27">
        <f t="shared" si="151"/>
        <v>60.5</v>
      </c>
      <c r="AB868" s="29">
        <v>94</v>
      </c>
      <c r="AC868" s="29">
        <v>67</v>
      </c>
      <c r="AD868" s="29">
        <v>59</v>
      </c>
      <c r="AE868" s="29">
        <v>68</v>
      </c>
      <c r="AF868" s="27">
        <f t="shared" si="152"/>
        <v>288</v>
      </c>
      <c r="AG868" s="39">
        <f t="shared" si="153"/>
        <v>72</v>
      </c>
      <c r="AH868" s="32"/>
      <c r="AI868" s="52">
        <f t="shared" si="143"/>
        <v>71.650000000000006</v>
      </c>
      <c r="AJ868" s="28">
        <f>ROWS($C$4:C868)</f>
        <v>865</v>
      </c>
      <c r="AK868" s="28" t="str">
        <f>IF($AJ$1=Table5[[#This Row],[Column3]],AJ868,"")</f>
        <v/>
      </c>
      <c r="AL868" s="28" t="str">
        <f>IFERROR(SMALL($AK$2:$AK$903,ROWS($AK$4:AK868)),"")</f>
        <v/>
      </c>
    </row>
    <row r="869" spans="1:38" s="28" customFormat="1" ht="14.25">
      <c r="A869" s="36">
        <v>11104917</v>
      </c>
      <c r="B869" s="30" t="s">
        <v>1739</v>
      </c>
      <c r="C869" s="31">
        <v>10</v>
      </c>
      <c r="D869" s="29">
        <v>85</v>
      </c>
      <c r="E869" s="29">
        <v>94</v>
      </c>
      <c r="F869" s="29">
        <v>96</v>
      </c>
      <c r="G869" s="29">
        <v>87</v>
      </c>
      <c r="H869" s="27">
        <f t="shared" si="144"/>
        <v>362</v>
      </c>
      <c r="I869" s="52">
        <f t="shared" si="145"/>
        <v>90.5</v>
      </c>
      <c r="J869" s="29">
        <v>83</v>
      </c>
      <c r="K869" s="29">
        <v>66</v>
      </c>
      <c r="L869" s="29">
        <v>47</v>
      </c>
      <c r="M869" s="29">
        <v>77</v>
      </c>
      <c r="N869" s="27">
        <f t="shared" si="146"/>
        <v>273</v>
      </c>
      <c r="O869" s="27">
        <f t="shared" si="147"/>
        <v>68.25</v>
      </c>
      <c r="P869" s="29">
        <v>38</v>
      </c>
      <c r="Q869" s="29">
        <v>92</v>
      </c>
      <c r="R869" s="29">
        <v>78</v>
      </c>
      <c r="S869" s="29">
        <v>90</v>
      </c>
      <c r="T869" s="27">
        <f t="shared" si="148"/>
        <v>298</v>
      </c>
      <c r="U869" s="27">
        <f t="shared" si="149"/>
        <v>74.5</v>
      </c>
      <c r="V869" s="29">
        <v>61</v>
      </c>
      <c r="W869" s="29">
        <v>81</v>
      </c>
      <c r="X869" s="29">
        <v>88</v>
      </c>
      <c r="Y869" s="29">
        <v>45</v>
      </c>
      <c r="Z869" s="27">
        <f t="shared" si="150"/>
        <v>275</v>
      </c>
      <c r="AA869" s="27">
        <f t="shared" si="151"/>
        <v>68.75</v>
      </c>
      <c r="AB869" s="29">
        <v>41</v>
      </c>
      <c r="AC869" s="29">
        <v>87</v>
      </c>
      <c r="AD869" s="29">
        <v>55</v>
      </c>
      <c r="AE869" s="29">
        <v>42</v>
      </c>
      <c r="AF869" s="27">
        <f t="shared" si="152"/>
        <v>225</v>
      </c>
      <c r="AG869" s="39">
        <f t="shared" si="153"/>
        <v>56.25</v>
      </c>
      <c r="AH869" s="32"/>
      <c r="AI869" s="52">
        <f t="shared" si="143"/>
        <v>60.95</v>
      </c>
      <c r="AJ869" s="28">
        <f>ROWS($C$4:C869)</f>
        <v>866</v>
      </c>
      <c r="AK869" s="28" t="str">
        <f>IF($AJ$1=Table5[[#This Row],[Column3]],AJ869,"")</f>
        <v/>
      </c>
      <c r="AL869" s="28" t="str">
        <f>IFERROR(SMALL($AK$2:$AK$903,ROWS($AK$4:AK869)),"")</f>
        <v/>
      </c>
    </row>
    <row r="870" spans="1:38" s="28" customFormat="1" ht="14.25">
      <c r="A870" s="36">
        <v>11103357</v>
      </c>
      <c r="B870" s="30" t="s">
        <v>1741</v>
      </c>
      <c r="C870" s="31">
        <v>10</v>
      </c>
      <c r="D870" s="29">
        <v>80</v>
      </c>
      <c r="E870" s="29">
        <v>35</v>
      </c>
      <c r="F870" s="29">
        <v>49</v>
      </c>
      <c r="G870" s="29">
        <v>42</v>
      </c>
      <c r="H870" s="27">
        <f t="shared" si="144"/>
        <v>206</v>
      </c>
      <c r="I870" s="52">
        <f t="shared" si="145"/>
        <v>51.5</v>
      </c>
      <c r="J870" s="29">
        <v>62</v>
      </c>
      <c r="K870" s="29">
        <v>46</v>
      </c>
      <c r="L870" s="29">
        <v>45</v>
      </c>
      <c r="M870" s="29">
        <v>37</v>
      </c>
      <c r="N870" s="27">
        <f t="shared" si="146"/>
        <v>190</v>
      </c>
      <c r="O870" s="27">
        <f t="shared" si="147"/>
        <v>47.5</v>
      </c>
      <c r="P870" s="29">
        <v>66</v>
      </c>
      <c r="Q870" s="29">
        <v>89</v>
      </c>
      <c r="R870" s="29">
        <v>74</v>
      </c>
      <c r="S870" s="29">
        <v>72</v>
      </c>
      <c r="T870" s="27">
        <f t="shared" si="148"/>
        <v>301</v>
      </c>
      <c r="U870" s="27">
        <f t="shared" si="149"/>
        <v>75.25</v>
      </c>
      <c r="V870" s="29">
        <v>88</v>
      </c>
      <c r="W870" s="29">
        <v>75</v>
      </c>
      <c r="X870" s="29">
        <v>99</v>
      </c>
      <c r="Y870" s="29">
        <v>68</v>
      </c>
      <c r="Z870" s="27">
        <f t="shared" si="150"/>
        <v>330</v>
      </c>
      <c r="AA870" s="27">
        <f t="shared" si="151"/>
        <v>82.5</v>
      </c>
      <c r="AB870" s="29">
        <v>46</v>
      </c>
      <c r="AC870" s="29">
        <v>40</v>
      </c>
      <c r="AD870" s="29">
        <v>36</v>
      </c>
      <c r="AE870" s="29">
        <v>70</v>
      </c>
      <c r="AF870" s="27">
        <f t="shared" si="152"/>
        <v>192</v>
      </c>
      <c r="AG870" s="39">
        <f t="shared" si="153"/>
        <v>48</v>
      </c>
      <c r="AH870" s="32"/>
      <c r="AI870" s="52">
        <f t="shared" si="143"/>
        <v>68.400000000000006</v>
      </c>
      <c r="AJ870" s="28">
        <f>ROWS($C$4:C870)</f>
        <v>867</v>
      </c>
      <c r="AK870" s="28" t="str">
        <f>IF($AJ$1=Table5[[#This Row],[Column3]],AJ870,"")</f>
        <v/>
      </c>
      <c r="AL870" s="28" t="str">
        <f>IFERROR(SMALL($AK$2:$AK$903,ROWS($AK$4:AK870)),"")</f>
        <v/>
      </c>
    </row>
    <row r="871" spans="1:38" s="28" customFormat="1" ht="14.25">
      <c r="A871" s="36">
        <v>11106043</v>
      </c>
      <c r="B871" s="30" t="s">
        <v>1743</v>
      </c>
      <c r="C871" s="31">
        <v>10</v>
      </c>
      <c r="D871" s="29">
        <v>57</v>
      </c>
      <c r="E871" s="29">
        <v>97</v>
      </c>
      <c r="F871" s="29">
        <v>82</v>
      </c>
      <c r="G871" s="29">
        <v>69</v>
      </c>
      <c r="H871" s="27">
        <f t="shared" si="144"/>
        <v>305</v>
      </c>
      <c r="I871" s="52">
        <f t="shared" si="145"/>
        <v>76.25</v>
      </c>
      <c r="J871" s="29">
        <v>38</v>
      </c>
      <c r="K871" s="29">
        <v>83</v>
      </c>
      <c r="L871" s="29">
        <v>56</v>
      </c>
      <c r="M871" s="29">
        <v>57</v>
      </c>
      <c r="N871" s="27">
        <f t="shared" si="146"/>
        <v>234</v>
      </c>
      <c r="O871" s="27">
        <f t="shared" si="147"/>
        <v>58.5</v>
      </c>
      <c r="P871" s="29">
        <v>81</v>
      </c>
      <c r="Q871" s="29">
        <v>60</v>
      </c>
      <c r="R871" s="29">
        <v>58</v>
      </c>
      <c r="S871" s="29">
        <v>54</v>
      </c>
      <c r="T871" s="27">
        <f t="shared" si="148"/>
        <v>253</v>
      </c>
      <c r="U871" s="27">
        <f t="shared" si="149"/>
        <v>63.25</v>
      </c>
      <c r="V871" s="29">
        <v>68</v>
      </c>
      <c r="W871" s="29">
        <v>89</v>
      </c>
      <c r="X871" s="29">
        <v>83</v>
      </c>
      <c r="Y871" s="29">
        <v>94</v>
      </c>
      <c r="Z871" s="27">
        <f t="shared" si="150"/>
        <v>334</v>
      </c>
      <c r="AA871" s="27">
        <f t="shared" si="151"/>
        <v>83.5</v>
      </c>
      <c r="AB871" s="29">
        <v>70</v>
      </c>
      <c r="AC871" s="29">
        <v>52</v>
      </c>
      <c r="AD871" s="29">
        <v>80</v>
      </c>
      <c r="AE871" s="29">
        <v>40</v>
      </c>
      <c r="AF871" s="27">
        <f t="shared" si="152"/>
        <v>242</v>
      </c>
      <c r="AG871" s="39">
        <f t="shared" si="153"/>
        <v>60.5</v>
      </c>
      <c r="AH871" s="32"/>
      <c r="AI871" s="52">
        <f t="shared" si="143"/>
        <v>75.5</v>
      </c>
      <c r="AJ871" s="28">
        <f>ROWS($C$4:C871)</f>
        <v>868</v>
      </c>
      <c r="AK871" s="28" t="str">
        <f>IF($AJ$1=Table5[[#This Row],[Column3]],AJ871,"")</f>
        <v/>
      </c>
      <c r="AL871" s="28" t="str">
        <f>IFERROR(SMALL($AK$2:$AK$903,ROWS($AK$4:AK871)),"")</f>
        <v/>
      </c>
    </row>
    <row r="872" spans="1:38" s="28" customFormat="1" ht="14.25">
      <c r="A872" s="36">
        <v>11107520</v>
      </c>
      <c r="B872" s="30" t="s">
        <v>1745</v>
      </c>
      <c r="C872" s="31">
        <v>10</v>
      </c>
      <c r="D872" s="29">
        <v>76</v>
      </c>
      <c r="E872" s="29">
        <v>93</v>
      </c>
      <c r="F872" s="29">
        <v>52</v>
      </c>
      <c r="G872" s="29">
        <v>99</v>
      </c>
      <c r="H872" s="27">
        <f t="shared" si="144"/>
        <v>320</v>
      </c>
      <c r="I872" s="52">
        <f t="shared" si="145"/>
        <v>80</v>
      </c>
      <c r="J872" s="29">
        <v>66</v>
      </c>
      <c r="K872" s="29">
        <v>40</v>
      </c>
      <c r="L872" s="29">
        <v>62</v>
      </c>
      <c r="M872" s="29">
        <v>78</v>
      </c>
      <c r="N872" s="27">
        <f t="shared" si="146"/>
        <v>246</v>
      </c>
      <c r="O872" s="27">
        <f t="shared" si="147"/>
        <v>61.5</v>
      </c>
      <c r="P872" s="29">
        <v>91</v>
      </c>
      <c r="Q872" s="29">
        <v>43</v>
      </c>
      <c r="R872" s="29">
        <v>80</v>
      </c>
      <c r="S872" s="29">
        <v>90</v>
      </c>
      <c r="T872" s="27">
        <f t="shared" si="148"/>
        <v>304</v>
      </c>
      <c r="U872" s="27">
        <f t="shared" si="149"/>
        <v>76</v>
      </c>
      <c r="V872" s="29">
        <v>90</v>
      </c>
      <c r="W872" s="29">
        <v>90</v>
      </c>
      <c r="X872" s="29">
        <v>98</v>
      </c>
      <c r="Y872" s="29">
        <v>82</v>
      </c>
      <c r="Z872" s="27">
        <f t="shared" si="150"/>
        <v>360</v>
      </c>
      <c r="AA872" s="27">
        <f t="shared" si="151"/>
        <v>90</v>
      </c>
      <c r="AB872" s="29">
        <v>62</v>
      </c>
      <c r="AC872" s="29">
        <v>70</v>
      </c>
      <c r="AD872" s="29">
        <v>71</v>
      </c>
      <c r="AE872" s="29">
        <v>77</v>
      </c>
      <c r="AF872" s="27">
        <f t="shared" si="152"/>
        <v>280</v>
      </c>
      <c r="AG872" s="39">
        <f t="shared" si="153"/>
        <v>70</v>
      </c>
      <c r="AH872" s="32"/>
      <c r="AI872" s="52">
        <f t="shared" si="143"/>
        <v>71</v>
      </c>
      <c r="AJ872" s="28">
        <f>ROWS($C$4:C872)</f>
        <v>869</v>
      </c>
      <c r="AK872" s="28" t="str">
        <f>IF($AJ$1=Table5[[#This Row],[Column3]],AJ872,"")</f>
        <v/>
      </c>
      <c r="AL872" s="28" t="str">
        <f>IFERROR(SMALL($AK$2:$AK$903,ROWS($AK$4:AK872)),"")</f>
        <v/>
      </c>
    </row>
    <row r="873" spans="1:38" s="28" customFormat="1" ht="14.25">
      <c r="A873" s="36">
        <v>11105039</v>
      </c>
      <c r="B873" s="30" t="s">
        <v>1747</v>
      </c>
      <c r="C873" s="31">
        <v>10</v>
      </c>
      <c r="D873" s="29">
        <v>70</v>
      </c>
      <c r="E873" s="29">
        <v>92</v>
      </c>
      <c r="F873" s="29">
        <v>55</v>
      </c>
      <c r="G873" s="29">
        <v>70</v>
      </c>
      <c r="H873" s="27">
        <f t="shared" si="144"/>
        <v>287</v>
      </c>
      <c r="I873" s="52">
        <f t="shared" si="145"/>
        <v>71.75</v>
      </c>
      <c r="J873" s="29">
        <v>90</v>
      </c>
      <c r="K873" s="29">
        <v>98</v>
      </c>
      <c r="L873" s="29">
        <v>74</v>
      </c>
      <c r="M873" s="29">
        <v>93</v>
      </c>
      <c r="N873" s="27">
        <f t="shared" si="146"/>
        <v>355</v>
      </c>
      <c r="O873" s="27">
        <f t="shared" si="147"/>
        <v>88.75</v>
      </c>
      <c r="P873" s="29">
        <v>64</v>
      </c>
      <c r="Q873" s="29">
        <v>87</v>
      </c>
      <c r="R873" s="29">
        <v>43</v>
      </c>
      <c r="S873" s="29">
        <v>54</v>
      </c>
      <c r="T873" s="27">
        <f t="shared" si="148"/>
        <v>248</v>
      </c>
      <c r="U873" s="27">
        <f t="shared" si="149"/>
        <v>62</v>
      </c>
      <c r="V873" s="29">
        <v>60</v>
      </c>
      <c r="W873" s="29">
        <v>73</v>
      </c>
      <c r="X873" s="29">
        <v>45</v>
      </c>
      <c r="Y873" s="29">
        <v>66</v>
      </c>
      <c r="Z873" s="27">
        <f t="shared" si="150"/>
        <v>244</v>
      </c>
      <c r="AA873" s="27">
        <f t="shared" si="151"/>
        <v>61</v>
      </c>
      <c r="AB873" s="29">
        <v>84</v>
      </c>
      <c r="AC873" s="29">
        <v>51</v>
      </c>
      <c r="AD873" s="29">
        <v>96</v>
      </c>
      <c r="AE873" s="29">
        <v>55</v>
      </c>
      <c r="AF873" s="27">
        <f t="shared" si="152"/>
        <v>286</v>
      </c>
      <c r="AG873" s="39">
        <f t="shared" si="153"/>
        <v>71.5</v>
      </c>
      <c r="AH873" s="32"/>
      <c r="AI873" s="52">
        <f t="shared" si="143"/>
        <v>69.7</v>
      </c>
      <c r="AJ873" s="28">
        <f>ROWS($C$4:C873)</f>
        <v>870</v>
      </c>
      <c r="AK873" s="28" t="str">
        <f>IF($AJ$1=Table5[[#This Row],[Column3]],AJ873,"")</f>
        <v/>
      </c>
      <c r="AL873" s="28" t="str">
        <f>IFERROR(SMALL($AK$2:$AK$903,ROWS($AK$4:AK873)),"")</f>
        <v/>
      </c>
    </row>
    <row r="874" spans="1:38" s="28" customFormat="1" ht="14.25">
      <c r="A874" s="36">
        <v>11102968</v>
      </c>
      <c r="B874" s="30" t="s">
        <v>1749</v>
      </c>
      <c r="C874" s="31">
        <v>10</v>
      </c>
      <c r="D874" s="29">
        <v>94</v>
      </c>
      <c r="E874" s="29">
        <v>81</v>
      </c>
      <c r="F874" s="29">
        <v>58</v>
      </c>
      <c r="G874" s="29">
        <v>80</v>
      </c>
      <c r="H874" s="27">
        <f t="shared" si="144"/>
        <v>313</v>
      </c>
      <c r="I874" s="52">
        <f t="shared" si="145"/>
        <v>78.25</v>
      </c>
      <c r="J874" s="29">
        <v>84</v>
      </c>
      <c r="K874" s="29">
        <v>51</v>
      </c>
      <c r="L874" s="29">
        <v>73</v>
      </c>
      <c r="M874" s="29">
        <v>58</v>
      </c>
      <c r="N874" s="27">
        <f t="shared" si="146"/>
        <v>266</v>
      </c>
      <c r="O874" s="27">
        <f t="shared" si="147"/>
        <v>66.5</v>
      </c>
      <c r="P874" s="29">
        <v>61</v>
      </c>
      <c r="Q874" s="29">
        <v>92</v>
      </c>
      <c r="R874" s="29">
        <v>53</v>
      </c>
      <c r="S874" s="29">
        <v>61</v>
      </c>
      <c r="T874" s="27">
        <f t="shared" si="148"/>
        <v>267</v>
      </c>
      <c r="U874" s="27">
        <f t="shared" si="149"/>
        <v>66.75</v>
      </c>
      <c r="V874" s="29">
        <v>81</v>
      </c>
      <c r="W874" s="29">
        <v>57</v>
      </c>
      <c r="X874" s="29">
        <v>44</v>
      </c>
      <c r="Y874" s="29">
        <v>87</v>
      </c>
      <c r="Z874" s="27">
        <f t="shared" si="150"/>
        <v>269</v>
      </c>
      <c r="AA874" s="27">
        <f t="shared" si="151"/>
        <v>67.25</v>
      </c>
      <c r="AB874" s="29">
        <v>88</v>
      </c>
      <c r="AC874" s="29">
        <v>36</v>
      </c>
      <c r="AD874" s="29">
        <v>61</v>
      </c>
      <c r="AE874" s="29">
        <v>94</v>
      </c>
      <c r="AF874" s="27">
        <f t="shared" si="152"/>
        <v>279</v>
      </c>
      <c r="AG874" s="39">
        <f t="shared" si="153"/>
        <v>69.75</v>
      </c>
      <c r="AH874" s="32"/>
      <c r="AI874" s="52">
        <f t="shared" si="143"/>
        <v>71.900000000000006</v>
      </c>
      <c r="AJ874" s="28">
        <f>ROWS($C$4:C874)</f>
        <v>871</v>
      </c>
      <c r="AK874" s="28" t="str">
        <f>IF($AJ$1=Table5[[#This Row],[Column3]],AJ874,"")</f>
        <v/>
      </c>
      <c r="AL874" s="28" t="str">
        <f>IFERROR(SMALL($AK$2:$AK$903,ROWS($AK$4:AK874)),"")</f>
        <v/>
      </c>
    </row>
    <row r="875" spans="1:38" s="28" customFormat="1" ht="14.25">
      <c r="A875" s="36">
        <v>11104230</v>
      </c>
      <c r="B875" s="30" t="s">
        <v>1751</v>
      </c>
      <c r="C875" s="31">
        <v>10</v>
      </c>
      <c r="D875" s="29">
        <v>93</v>
      </c>
      <c r="E875" s="29">
        <v>95</v>
      </c>
      <c r="F875" s="29">
        <v>78</v>
      </c>
      <c r="G875" s="29">
        <v>94</v>
      </c>
      <c r="H875" s="27">
        <f t="shared" si="144"/>
        <v>360</v>
      </c>
      <c r="I875" s="52">
        <f t="shared" si="145"/>
        <v>90</v>
      </c>
      <c r="J875" s="29">
        <v>74</v>
      </c>
      <c r="K875" s="29">
        <v>79</v>
      </c>
      <c r="L875" s="29">
        <v>63</v>
      </c>
      <c r="M875" s="29">
        <v>44</v>
      </c>
      <c r="N875" s="27">
        <f t="shared" si="146"/>
        <v>260</v>
      </c>
      <c r="O875" s="27">
        <f t="shared" si="147"/>
        <v>65</v>
      </c>
      <c r="P875" s="29">
        <v>89</v>
      </c>
      <c r="Q875" s="29">
        <v>37</v>
      </c>
      <c r="R875" s="29">
        <v>56</v>
      </c>
      <c r="S875" s="29">
        <v>81</v>
      </c>
      <c r="T875" s="27">
        <f t="shared" si="148"/>
        <v>263</v>
      </c>
      <c r="U875" s="27">
        <f t="shared" si="149"/>
        <v>65.75</v>
      </c>
      <c r="V875" s="29">
        <v>57</v>
      </c>
      <c r="W875" s="29">
        <v>80</v>
      </c>
      <c r="X875" s="29">
        <v>35</v>
      </c>
      <c r="Y875" s="29">
        <v>91</v>
      </c>
      <c r="Z875" s="27">
        <f t="shared" si="150"/>
        <v>263</v>
      </c>
      <c r="AA875" s="27">
        <f t="shared" si="151"/>
        <v>65.75</v>
      </c>
      <c r="AB875" s="29">
        <v>93</v>
      </c>
      <c r="AC875" s="29">
        <v>74</v>
      </c>
      <c r="AD875" s="29">
        <v>58</v>
      </c>
      <c r="AE875" s="29">
        <v>67</v>
      </c>
      <c r="AF875" s="27">
        <f t="shared" si="152"/>
        <v>292</v>
      </c>
      <c r="AG875" s="39">
        <f t="shared" si="153"/>
        <v>73</v>
      </c>
      <c r="AH875" s="32"/>
      <c r="AI875" s="52">
        <f t="shared" si="143"/>
        <v>64.25</v>
      </c>
      <c r="AJ875" s="28">
        <f>ROWS($C$4:C875)</f>
        <v>872</v>
      </c>
      <c r="AK875" s="28" t="str">
        <f>IF($AJ$1=Table5[[#This Row],[Column3]],AJ875,"")</f>
        <v/>
      </c>
      <c r="AL875" s="28" t="str">
        <f>IFERROR(SMALL($AK$2:$AK$903,ROWS($AK$4:AK875)),"")</f>
        <v/>
      </c>
    </row>
    <row r="876" spans="1:38" s="28" customFormat="1" ht="14.25">
      <c r="A876" s="36">
        <v>11104698</v>
      </c>
      <c r="B876" s="30" t="s">
        <v>1753</v>
      </c>
      <c r="C876" s="31">
        <v>10</v>
      </c>
      <c r="D876" s="29">
        <v>46</v>
      </c>
      <c r="E876" s="29">
        <v>67</v>
      </c>
      <c r="F876" s="29">
        <v>64</v>
      </c>
      <c r="G876" s="29">
        <v>87</v>
      </c>
      <c r="H876" s="27">
        <f t="shared" si="144"/>
        <v>264</v>
      </c>
      <c r="I876" s="52">
        <f t="shared" si="145"/>
        <v>66</v>
      </c>
      <c r="J876" s="29">
        <v>71</v>
      </c>
      <c r="K876" s="29">
        <v>65</v>
      </c>
      <c r="L876" s="29">
        <v>54</v>
      </c>
      <c r="M876" s="29">
        <v>69</v>
      </c>
      <c r="N876" s="27">
        <f t="shared" si="146"/>
        <v>259</v>
      </c>
      <c r="O876" s="27">
        <f t="shared" si="147"/>
        <v>64.75</v>
      </c>
      <c r="P876" s="29">
        <v>61</v>
      </c>
      <c r="Q876" s="29">
        <v>60</v>
      </c>
      <c r="R876" s="29">
        <v>78</v>
      </c>
      <c r="S876" s="29">
        <v>71</v>
      </c>
      <c r="T876" s="27">
        <f t="shared" si="148"/>
        <v>270</v>
      </c>
      <c r="U876" s="27">
        <f t="shared" si="149"/>
        <v>67.5</v>
      </c>
      <c r="V876" s="29">
        <v>91</v>
      </c>
      <c r="W876" s="29">
        <v>69</v>
      </c>
      <c r="X876" s="29">
        <v>86</v>
      </c>
      <c r="Y876" s="29">
        <v>82</v>
      </c>
      <c r="Z876" s="27">
        <f t="shared" si="150"/>
        <v>328</v>
      </c>
      <c r="AA876" s="27">
        <f t="shared" si="151"/>
        <v>82</v>
      </c>
      <c r="AB876" s="29">
        <v>45</v>
      </c>
      <c r="AC876" s="29">
        <v>36</v>
      </c>
      <c r="AD876" s="29">
        <v>38</v>
      </c>
      <c r="AE876" s="29">
        <v>45</v>
      </c>
      <c r="AF876" s="27">
        <f t="shared" si="152"/>
        <v>164</v>
      </c>
      <c r="AG876" s="39">
        <f t="shared" si="153"/>
        <v>41</v>
      </c>
      <c r="AH876" s="32"/>
      <c r="AI876" s="52">
        <f t="shared" si="143"/>
        <v>69.900000000000006</v>
      </c>
      <c r="AJ876" s="28">
        <f>ROWS($C$4:C876)</f>
        <v>873</v>
      </c>
      <c r="AK876" s="28" t="str">
        <f>IF($AJ$1=Table5[[#This Row],[Column3]],AJ876,"")</f>
        <v/>
      </c>
      <c r="AL876" s="28" t="str">
        <f>IFERROR(SMALL($AK$2:$AK$903,ROWS($AK$4:AK876)),"")</f>
        <v/>
      </c>
    </row>
    <row r="877" spans="1:38" s="28" customFormat="1" ht="14.25">
      <c r="A877" s="36">
        <v>11104491</v>
      </c>
      <c r="B877" s="30" t="s">
        <v>1755</v>
      </c>
      <c r="C877" s="31">
        <v>10</v>
      </c>
      <c r="D877" s="29">
        <v>78</v>
      </c>
      <c r="E877" s="29">
        <v>49</v>
      </c>
      <c r="F877" s="29">
        <v>87</v>
      </c>
      <c r="G877" s="29">
        <v>69</v>
      </c>
      <c r="H877" s="27">
        <f t="shared" si="144"/>
        <v>283</v>
      </c>
      <c r="I877" s="52">
        <f t="shared" si="145"/>
        <v>70.75</v>
      </c>
      <c r="J877" s="29">
        <v>42</v>
      </c>
      <c r="K877" s="29">
        <v>72</v>
      </c>
      <c r="L877" s="29">
        <v>92</v>
      </c>
      <c r="M877" s="29">
        <v>62</v>
      </c>
      <c r="N877" s="27">
        <f t="shared" si="146"/>
        <v>268</v>
      </c>
      <c r="O877" s="27">
        <f t="shared" si="147"/>
        <v>67</v>
      </c>
      <c r="P877" s="29">
        <v>41</v>
      </c>
      <c r="Q877" s="29">
        <v>87</v>
      </c>
      <c r="R877" s="29">
        <v>40</v>
      </c>
      <c r="S877" s="29">
        <v>94</v>
      </c>
      <c r="T877" s="27">
        <f t="shared" si="148"/>
        <v>262</v>
      </c>
      <c r="U877" s="27">
        <f t="shared" si="149"/>
        <v>65.5</v>
      </c>
      <c r="V877" s="29">
        <v>70</v>
      </c>
      <c r="W877" s="29">
        <v>46</v>
      </c>
      <c r="X877" s="29">
        <v>99</v>
      </c>
      <c r="Y877" s="29">
        <v>81</v>
      </c>
      <c r="Z877" s="27">
        <f t="shared" si="150"/>
        <v>296</v>
      </c>
      <c r="AA877" s="27">
        <f t="shared" si="151"/>
        <v>74</v>
      </c>
      <c r="AB877" s="29">
        <v>61</v>
      </c>
      <c r="AC877" s="29">
        <v>58</v>
      </c>
      <c r="AD877" s="29">
        <v>73</v>
      </c>
      <c r="AE877" s="29">
        <v>97</v>
      </c>
      <c r="AF877" s="27">
        <f t="shared" si="152"/>
        <v>289</v>
      </c>
      <c r="AG877" s="39">
        <f t="shared" si="153"/>
        <v>72.25</v>
      </c>
      <c r="AH877" s="32"/>
      <c r="AI877" s="52">
        <f t="shared" si="143"/>
        <v>65.25</v>
      </c>
      <c r="AJ877" s="28">
        <f>ROWS($C$4:C877)</f>
        <v>874</v>
      </c>
      <c r="AK877" s="28" t="str">
        <f>IF($AJ$1=Table5[[#This Row],[Column3]],AJ877,"")</f>
        <v/>
      </c>
      <c r="AL877" s="28" t="str">
        <f>IFERROR(SMALL($AK$2:$AK$903,ROWS($AK$4:AK877)),"")</f>
        <v/>
      </c>
    </row>
    <row r="878" spans="1:38" s="28" customFormat="1" ht="14.25">
      <c r="A878" s="36">
        <v>11108931</v>
      </c>
      <c r="B878" s="30" t="s">
        <v>1757</v>
      </c>
      <c r="C878" s="31">
        <v>10</v>
      </c>
      <c r="D878" s="29">
        <v>81</v>
      </c>
      <c r="E878" s="29">
        <v>61</v>
      </c>
      <c r="F878" s="29">
        <v>36</v>
      </c>
      <c r="G878" s="29">
        <v>96</v>
      </c>
      <c r="H878" s="27">
        <f t="shared" si="144"/>
        <v>274</v>
      </c>
      <c r="I878" s="52">
        <f t="shared" si="145"/>
        <v>68.5</v>
      </c>
      <c r="J878" s="29">
        <v>55</v>
      </c>
      <c r="K878" s="29">
        <v>96</v>
      </c>
      <c r="L878" s="29">
        <v>95</v>
      </c>
      <c r="M878" s="29">
        <v>51</v>
      </c>
      <c r="N878" s="27">
        <f t="shared" si="146"/>
        <v>297</v>
      </c>
      <c r="O878" s="27">
        <f t="shared" si="147"/>
        <v>74.25</v>
      </c>
      <c r="P878" s="29">
        <v>65</v>
      </c>
      <c r="Q878" s="29">
        <v>64</v>
      </c>
      <c r="R878" s="29">
        <v>53</v>
      </c>
      <c r="S878" s="29">
        <v>74</v>
      </c>
      <c r="T878" s="27">
        <f t="shared" si="148"/>
        <v>256</v>
      </c>
      <c r="U878" s="27">
        <f t="shared" si="149"/>
        <v>64</v>
      </c>
      <c r="V878" s="29">
        <v>70</v>
      </c>
      <c r="W878" s="29">
        <v>73</v>
      </c>
      <c r="X878" s="29">
        <v>49</v>
      </c>
      <c r="Y878" s="29">
        <v>70</v>
      </c>
      <c r="Z878" s="27">
        <f t="shared" si="150"/>
        <v>262</v>
      </c>
      <c r="AA878" s="27">
        <f t="shared" si="151"/>
        <v>65.5</v>
      </c>
      <c r="AB878" s="29">
        <v>42</v>
      </c>
      <c r="AC878" s="29">
        <v>45</v>
      </c>
      <c r="AD878" s="29">
        <v>87</v>
      </c>
      <c r="AE878" s="29">
        <v>42</v>
      </c>
      <c r="AF878" s="27">
        <f t="shared" si="152"/>
        <v>216</v>
      </c>
      <c r="AG878" s="39">
        <f t="shared" si="153"/>
        <v>54</v>
      </c>
      <c r="AH878" s="32"/>
      <c r="AI878" s="52">
        <f t="shared" si="143"/>
        <v>73</v>
      </c>
      <c r="AJ878" s="28">
        <f>ROWS($C$4:C878)</f>
        <v>875</v>
      </c>
      <c r="AK878" s="28" t="str">
        <f>IF($AJ$1=Table5[[#This Row],[Column3]],AJ878,"")</f>
        <v/>
      </c>
      <c r="AL878" s="28" t="str">
        <f>IFERROR(SMALL($AK$2:$AK$903,ROWS($AK$4:AK878)),"")</f>
        <v/>
      </c>
    </row>
    <row r="879" spans="1:38" s="28" customFormat="1" ht="14.25">
      <c r="A879" s="36">
        <v>11102620</v>
      </c>
      <c r="B879" s="30" t="s">
        <v>1759</v>
      </c>
      <c r="C879" s="31">
        <v>10</v>
      </c>
      <c r="D879" s="29">
        <v>59</v>
      </c>
      <c r="E879" s="29">
        <v>88</v>
      </c>
      <c r="F879" s="29">
        <v>87</v>
      </c>
      <c r="G879" s="29">
        <v>67</v>
      </c>
      <c r="H879" s="27">
        <f t="shared" si="144"/>
        <v>301</v>
      </c>
      <c r="I879" s="52">
        <f t="shared" si="145"/>
        <v>75.25</v>
      </c>
      <c r="J879" s="29">
        <v>73</v>
      </c>
      <c r="K879" s="29">
        <v>79</v>
      </c>
      <c r="L879" s="29">
        <v>46</v>
      </c>
      <c r="M879" s="29">
        <v>58</v>
      </c>
      <c r="N879" s="27">
        <f t="shared" si="146"/>
        <v>256</v>
      </c>
      <c r="O879" s="27">
        <f t="shared" si="147"/>
        <v>64</v>
      </c>
      <c r="P879" s="29">
        <v>80</v>
      </c>
      <c r="Q879" s="29">
        <v>94</v>
      </c>
      <c r="R879" s="29">
        <v>92</v>
      </c>
      <c r="S879" s="29">
        <v>80</v>
      </c>
      <c r="T879" s="27">
        <f t="shared" si="148"/>
        <v>346</v>
      </c>
      <c r="U879" s="27">
        <f t="shared" si="149"/>
        <v>86.5</v>
      </c>
      <c r="V879" s="29">
        <v>61</v>
      </c>
      <c r="W879" s="29">
        <v>61</v>
      </c>
      <c r="X879" s="29">
        <v>50</v>
      </c>
      <c r="Y879" s="29">
        <v>42</v>
      </c>
      <c r="Z879" s="27">
        <f t="shared" si="150"/>
        <v>214</v>
      </c>
      <c r="AA879" s="27">
        <f t="shared" si="151"/>
        <v>53.5</v>
      </c>
      <c r="AB879" s="29">
        <v>91</v>
      </c>
      <c r="AC879" s="29">
        <v>92</v>
      </c>
      <c r="AD879" s="29">
        <v>98</v>
      </c>
      <c r="AE879" s="29">
        <v>62</v>
      </c>
      <c r="AF879" s="27">
        <f t="shared" si="152"/>
        <v>343</v>
      </c>
      <c r="AG879" s="39">
        <f t="shared" si="153"/>
        <v>85.75</v>
      </c>
      <c r="AH879" s="32"/>
      <c r="AI879" s="52">
        <f t="shared" si="143"/>
        <v>69.2</v>
      </c>
      <c r="AJ879" s="28">
        <f>ROWS($C$4:C879)</f>
        <v>876</v>
      </c>
      <c r="AK879" s="28" t="str">
        <f>IF($AJ$1=Table5[[#This Row],[Column3]],AJ879,"")</f>
        <v/>
      </c>
      <c r="AL879" s="28" t="str">
        <f>IFERROR(SMALL($AK$2:$AK$903,ROWS($AK$4:AK879)),"")</f>
        <v/>
      </c>
    </row>
    <row r="880" spans="1:38" s="28" customFormat="1" ht="14.25">
      <c r="A880" s="36">
        <v>11109487</v>
      </c>
      <c r="B880" s="30" t="s">
        <v>1761</v>
      </c>
      <c r="C880" s="31">
        <v>10</v>
      </c>
      <c r="D880" s="29">
        <v>56</v>
      </c>
      <c r="E880" s="29">
        <v>91</v>
      </c>
      <c r="F880" s="29">
        <v>98</v>
      </c>
      <c r="G880" s="29">
        <v>56</v>
      </c>
      <c r="H880" s="27">
        <f t="shared" si="144"/>
        <v>301</v>
      </c>
      <c r="I880" s="52">
        <f t="shared" si="145"/>
        <v>75.25</v>
      </c>
      <c r="J880" s="29">
        <v>60</v>
      </c>
      <c r="K880" s="29">
        <v>89</v>
      </c>
      <c r="L880" s="29">
        <v>43</v>
      </c>
      <c r="M880" s="29">
        <v>67</v>
      </c>
      <c r="N880" s="27">
        <f t="shared" si="146"/>
        <v>259</v>
      </c>
      <c r="O880" s="27">
        <f t="shared" si="147"/>
        <v>64.75</v>
      </c>
      <c r="P880" s="29">
        <v>75</v>
      </c>
      <c r="Q880" s="29">
        <v>72</v>
      </c>
      <c r="R880" s="29">
        <v>68</v>
      </c>
      <c r="S880" s="29">
        <v>46</v>
      </c>
      <c r="T880" s="27">
        <f t="shared" si="148"/>
        <v>261</v>
      </c>
      <c r="U880" s="27">
        <f t="shared" si="149"/>
        <v>65.25</v>
      </c>
      <c r="V880" s="29">
        <v>98</v>
      </c>
      <c r="W880" s="29">
        <v>89</v>
      </c>
      <c r="X880" s="29">
        <v>60</v>
      </c>
      <c r="Y880" s="29">
        <v>95</v>
      </c>
      <c r="Z880" s="27">
        <f t="shared" si="150"/>
        <v>342</v>
      </c>
      <c r="AA880" s="27">
        <f t="shared" si="151"/>
        <v>85.5</v>
      </c>
      <c r="AB880" s="29">
        <v>36</v>
      </c>
      <c r="AC880" s="29">
        <v>49</v>
      </c>
      <c r="AD880" s="29">
        <v>47</v>
      </c>
      <c r="AE880" s="29">
        <v>89</v>
      </c>
      <c r="AF880" s="27">
        <f t="shared" si="152"/>
        <v>221</v>
      </c>
      <c r="AG880" s="39">
        <f t="shared" si="153"/>
        <v>55.25</v>
      </c>
      <c r="AH880" s="32"/>
      <c r="AI880" s="52">
        <f t="shared" si="143"/>
        <v>60.35</v>
      </c>
      <c r="AJ880" s="28">
        <f>ROWS($C$4:C880)</f>
        <v>877</v>
      </c>
      <c r="AK880" s="28" t="str">
        <f>IF($AJ$1=Table5[[#This Row],[Column3]],AJ880,"")</f>
        <v/>
      </c>
      <c r="AL880" s="28" t="str">
        <f>IFERROR(SMALL($AK$2:$AK$903,ROWS($AK$4:AK880)),"")</f>
        <v/>
      </c>
    </row>
    <row r="881" spans="1:38" s="28" customFormat="1" ht="14.25">
      <c r="A881" s="36">
        <v>11109561</v>
      </c>
      <c r="B881" s="30" t="s">
        <v>1763</v>
      </c>
      <c r="C881" s="31">
        <v>10</v>
      </c>
      <c r="D881" s="29">
        <v>46</v>
      </c>
      <c r="E881" s="29">
        <v>91</v>
      </c>
      <c r="F881" s="29">
        <v>88</v>
      </c>
      <c r="G881" s="29">
        <v>71</v>
      </c>
      <c r="H881" s="27">
        <f t="shared" si="144"/>
        <v>296</v>
      </c>
      <c r="I881" s="52">
        <f t="shared" si="145"/>
        <v>74</v>
      </c>
      <c r="J881" s="29">
        <v>58</v>
      </c>
      <c r="K881" s="29">
        <v>36</v>
      </c>
      <c r="L881" s="29">
        <v>43</v>
      </c>
      <c r="M881" s="29">
        <v>51</v>
      </c>
      <c r="N881" s="27">
        <f t="shared" si="146"/>
        <v>188</v>
      </c>
      <c r="O881" s="27">
        <f t="shared" si="147"/>
        <v>47</v>
      </c>
      <c r="P881" s="29">
        <v>38</v>
      </c>
      <c r="Q881" s="29">
        <v>44</v>
      </c>
      <c r="R881" s="29">
        <v>85</v>
      </c>
      <c r="S881" s="29">
        <v>97</v>
      </c>
      <c r="T881" s="27">
        <f t="shared" si="148"/>
        <v>264</v>
      </c>
      <c r="U881" s="27">
        <f t="shared" si="149"/>
        <v>66</v>
      </c>
      <c r="V881" s="29">
        <v>69</v>
      </c>
      <c r="W881" s="29">
        <v>53</v>
      </c>
      <c r="X881" s="29">
        <v>68</v>
      </c>
      <c r="Y881" s="29">
        <v>54</v>
      </c>
      <c r="Z881" s="27">
        <f t="shared" si="150"/>
        <v>244</v>
      </c>
      <c r="AA881" s="27">
        <f t="shared" si="151"/>
        <v>61</v>
      </c>
      <c r="AB881" s="29">
        <v>52</v>
      </c>
      <c r="AC881" s="29">
        <v>44</v>
      </c>
      <c r="AD881" s="29">
        <v>76</v>
      </c>
      <c r="AE881" s="29">
        <v>43</v>
      </c>
      <c r="AF881" s="27">
        <f t="shared" si="152"/>
        <v>215</v>
      </c>
      <c r="AG881" s="39">
        <f t="shared" si="153"/>
        <v>53.75</v>
      </c>
      <c r="AH881" s="32"/>
      <c r="AI881" s="52">
        <f t="shared" si="143"/>
        <v>66.7</v>
      </c>
      <c r="AJ881" s="28">
        <f>ROWS($C$4:C881)</f>
        <v>878</v>
      </c>
      <c r="AK881" s="28" t="str">
        <f>IF($AJ$1=Table5[[#This Row],[Column3]],AJ881,"")</f>
        <v/>
      </c>
      <c r="AL881" s="28" t="str">
        <f>IFERROR(SMALL($AK$2:$AK$903,ROWS($AK$4:AK881)),"")</f>
        <v/>
      </c>
    </row>
    <row r="882" spans="1:38" s="28" customFormat="1" ht="14.25">
      <c r="A882" s="36">
        <v>11109190</v>
      </c>
      <c r="B882" s="30" t="s">
        <v>1765</v>
      </c>
      <c r="C882" s="31">
        <v>10</v>
      </c>
      <c r="D882" s="29">
        <v>46</v>
      </c>
      <c r="E882" s="29">
        <v>92</v>
      </c>
      <c r="F882" s="29">
        <v>67</v>
      </c>
      <c r="G882" s="29">
        <v>39</v>
      </c>
      <c r="H882" s="27">
        <f t="shared" si="144"/>
        <v>244</v>
      </c>
      <c r="I882" s="52">
        <f t="shared" si="145"/>
        <v>61</v>
      </c>
      <c r="J882" s="29">
        <v>96</v>
      </c>
      <c r="K882" s="29">
        <v>66</v>
      </c>
      <c r="L882" s="29">
        <v>81</v>
      </c>
      <c r="M882" s="29">
        <v>61</v>
      </c>
      <c r="N882" s="27">
        <f t="shared" si="146"/>
        <v>304</v>
      </c>
      <c r="O882" s="27">
        <f t="shared" si="147"/>
        <v>76</v>
      </c>
      <c r="P882" s="29">
        <v>51</v>
      </c>
      <c r="Q882" s="29">
        <v>94</v>
      </c>
      <c r="R882" s="29">
        <v>98</v>
      </c>
      <c r="S882" s="29">
        <v>47</v>
      </c>
      <c r="T882" s="27">
        <f t="shared" si="148"/>
        <v>290</v>
      </c>
      <c r="U882" s="27">
        <f t="shared" si="149"/>
        <v>72.5</v>
      </c>
      <c r="V882" s="29">
        <v>54</v>
      </c>
      <c r="W882" s="29">
        <v>56</v>
      </c>
      <c r="X882" s="29">
        <v>47</v>
      </c>
      <c r="Y882" s="29">
        <v>60</v>
      </c>
      <c r="Z882" s="27">
        <f t="shared" si="150"/>
        <v>217</v>
      </c>
      <c r="AA882" s="27">
        <f t="shared" si="151"/>
        <v>54.25</v>
      </c>
      <c r="AB882" s="29">
        <v>90</v>
      </c>
      <c r="AC882" s="29">
        <v>66</v>
      </c>
      <c r="AD882" s="29">
        <v>71</v>
      </c>
      <c r="AE882" s="29">
        <v>52</v>
      </c>
      <c r="AF882" s="27">
        <f t="shared" si="152"/>
        <v>279</v>
      </c>
      <c r="AG882" s="39">
        <f t="shared" si="153"/>
        <v>69.75</v>
      </c>
      <c r="AH882" s="32"/>
      <c r="AI882" s="52">
        <f t="shared" si="143"/>
        <v>72.150000000000006</v>
      </c>
      <c r="AJ882" s="28">
        <f>ROWS($C$4:C882)</f>
        <v>879</v>
      </c>
      <c r="AK882" s="28" t="str">
        <f>IF($AJ$1=Table5[[#This Row],[Column3]],AJ882,"")</f>
        <v/>
      </c>
      <c r="AL882" s="28" t="str">
        <f>IFERROR(SMALL($AK$2:$AK$903,ROWS($AK$4:AK882)),"")</f>
        <v/>
      </c>
    </row>
    <row r="883" spans="1:38" s="28" customFormat="1" ht="14.25">
      <c r="A883" s="36">
        <v>11101965</v>
      </c>
      <c r="B883" s="30" t="s">
        <v>1767</v>
      </c>
      <c r="C883" s="31">
        <v>10</v>
      </c>
      <c r="D883" s="29">
        <v>98</v>
      </c>
      <c r="E883" s="29">
        <v>63</v>
      </c>
      <c r="F883" s="29">
        <v>96</v>
      </c>
      <c r="G883" s="29">
        <v>77</v>
      </c>
      <c r="H883" s="27">
        <f t="shared" si="144"/>
        <v>334</v>
      </c>
      <c r="I883" s="52">
        <f t="shared" si="145"/>
        <v>83.5</v>
      </c>
      <c r="J883" s="29">
        <v>38</v>
      </c>
      <c r="K883" s="29">
        <v>89</v>
      </c>
      <c r="L883" s="29">
        <v>83</v>
      </c>
      <c r="M883" s="29">
        <v>49</v>
      </c>
      <c r="N883" s="27">
        <f t="shared" si="146"/>
        <v>259</v>
      </c>
      <c r="O883" s="27">
        <f t="shared" si="147"/>
        <v>64.75</v>
      </c>
      <c r="P883" s="29">
        <v>56</v>
      </c>
      <c r="Q883" s="29">
        <v>65</v>
      </c>
      <c r="R883" s="29">
        <v>89</v>
      </c>
      <c r="S883" s="29">
        <v>53</v>
      </c>
      <c r="T883" s="27">
        <f t="shared" si="148"/>
        <v>263</v>
      </c>
      <c r="U883" s="27">
        <f t="shared" si="149"/>
        <v>65.75</v>
      </c>
      <c r="V883" s="29">
        <v>87</v>
      </c>
      <c r="W883" s="29">
        <v>67</v>
      </c>
      <c r="X883" s="29">
        <v>76</v>
      </c>
      <c r="Y883" s="29">
        <v>97</v>
      </c>
      <c r="Z883" s="27">
        <f t="shared" si="150"/>
        <v>327</v>
      </c>
      <c r="AA883" s="27">
        <f t="shared" si="151"/>
        <v>81.75</v>
      </c>
      <c r="AB883" s="29">
        <v>92</v>
      </c>
      <c r="AC883" s="29">
        <v>60</v>
      </c>
      <c r="AD883" s="29">
        <v>43</v>
      </c>
      <c r="AE883" s="29">
        <v>65</v>
      </c>
      <c r="AF883" s="27">
        <f t="shared" si="152"/>
        <v>260</v>
      </c>
      <c r="AG883" s="39">
        <f t="shared" si="153"/>
        <v>65</v>
      </c>
      <c r="AH883" s="32"/>
      <c r="AI883" s="52">
        <f t="shared" si="143"/>
        <v>67.8</v>
      </c>
      <c r="AJ883" s="28">
        <f>ROWS($C$4:C883)</f>
        <v>880</v>
      </c>
      <c r="AK883" s="28" t="str">
        <f>IF($AJ$1=Table5[[#This Row],[Column3]],AJ883,"")</f>
        <v/>
      </c>
      <c r="AL883" s="28" t="str">
        <f>IFERROR(SMALL($AK$2:$AK$903,ROWS($AK$4:AK883)),"")</f>
        <v/>
      </c>
    </row>
    <row r="884" spans="1:38" s="28" customFormat="1" ht="14.25">
      <c r="A884" s="36">
        <v>11105255</v>
      </c>
      <c r="B884" s="30" t="s">
        <v>1769</v>
      </c>
      <c r="C884" s="31">
        <v>10</v>
      </c>
      <c r="D884" s="29">
        <v>71</v>
      </c>
      <c r="E884" s="29">
        <v>69</v>
      </c>
      <c r="F884" s="29">
        <v>98</v>
      </c>
      <c r="G884" s="29">
        <v>63</v>
      </c>
      <c r="H884" s="27">
        <f t="shared" si="144"/>
        <v>301</v>
      </c>
      <c r="I884" s="52">
        <f t="shared" si="145"/>
        <v>75.25</v>
      </c>
      <c r="J884" s="29">
        <v>53</v>
      </c>
      <c r="K884" s="29">
        <v>60</v>
      </c>
      <c r="L884" s="29">
        <v>73</v>
      </c>
      <c r="M884" s="29">
        <v>47</v>
      </c>
      <c r="N884" s="27">
        <f t="shared" si="146"/>
        <v>233</v>
      </c>
      <c r="O884" s="27">
        <f t="shared" si="147"/>
        <v>58.25</v>
      </c>
      <c r="P884" s="29">
        <v>41</v>
      </c>
      <c r="Q884" s="29">
        <v>80</v>
      </c>
      <c r="R884" s="29">
        <v>79</v>
      </c>
      <c r="S884" s="29">
        <v>97</v>
      </c>
      <c r="T884" s="27">
        <f t="shared" si="148"/>
        <v>297</v>
      </c>
      <c r="U884" s="27">
        <f t="shared" si="149"/>
        <v>74.25</v>
      </c>
      <c r="V884" s="29">
        <v>54</v>
      </c>
      <c r="W884" s="29">
        <v>59</v>
      </c>
      <c r="X884" s="29">
        <v>52</v>
      </c>
      <c r="Y884" s="29">
        <v>41</v>
      </c>
      <c r="Z884" s="27">
        <f t="shared" si="150"/>
        <v>206</v>
      </c>
      <c r="AA884" s="27">
        <f t="shared" si="151"/>
        <v>51.5</v>
      </c>
      <c r="AB884" s="29">
        <v>96</v>
      </c>
      <c r="AC884" s="29">
        <v>55</v>
      </c>
      <c r="AD884" s="29">
        <v>98</v>
      </c>
      <c r="AE884" s="29">
        <v>70</v>
      </c>
      <c r="AF884" s="27">
        <f t="shared" si="152"/>
        <v>319</v>
      </c>
      <c r="AG884" s="39">
        <f t="shared" si="153"/>
        <v>79.75</v>
      </c>
      <c r="AH884" s="32"/>
      <c r="AI884" s="52">
        <f t="shared" si="143"/>
        <v>70.75</v>
      </c>
      <c r="AJ884" s="28">
        <f>ROWS($C$4:C884)</f>
        <v>881</v>
      </c>
      <c r="AK884" s="28" t="str">
        <f>IF($AJ$1=Table5[[#This Row],[Column3]],AJ884,"")</f>
        <v/>
      </c>
      <c r="AL884" s="28" t="str">
        <f>IFERROR(SMALL($AK$2:$AK$903,ROWS($AK$4:AK884)),"")</f>
        <v/>
      </c>
    </row>
    <row r="885" spans="1:38" s="28" customFormat="1" ht="14.25">
      <c r="A885" s="36">
        <v>11105639</v>
      </c>
      <c r="B885" s="30" t="s">
        <v>1771</v>
      </c>
      <c r="C885" s="31">
        <v>10</v>
      </c>
      <c r="D885" s="29">
        <v>83</v>
      </c>
      <c r="E885" s="29">
        <v>78</v>
      </c>
      <c r="F885" s="29">
        <v>78</v>
      </c>
      <c r="G885" s="29">
        <v>41</v>
      </c>
      <c r="H885" s="27">
        <f t="shared" si="144"/>
        <v>280</v>
      </c>
      <c r="I885" s="52">
        <f t="shared" si="145"/>
        <v>70</v>
      </c>
      <c r="J885" s="29">
        <v>98</v>
      </c>
      <c r="K885" s="29">
        <v>92</v>
      </c>
      <c r="L885" s="29">
        <v>92</v>
      </c>
      <c r="M885" s="29">
        <v>64</v>
      </c>
      <c r="N885" s="27">
        <f t="shared" si="146"/>
        <v>346</v>
      </c>
      <c r="O885" s="27">
        <f t="shared" si="147"/>
        <v>86.5</v>
      </c>
      <c r="P885" s="29">
        <v>92</v>
      </c>
      <c r="Q885" s="29">
        <v>48</v>
      </c>
      <c r="R885" s="29">
        <v>89</v>
      </c>
      <c r="S885" s="29">
        <v>36</v>
      </c>
      <c r="T885" s="27">
        <f t="shared" si="148"/>
        <v>265</v>
      </c>
      <c r="U885" s="27">
        <f t="shared" si="149"/>
        <v>66.25</v>
      </c>
      <c r="V885" s="29">
        <v>60</v>
      </c>
      <c r="W885" s="29">
        <v>69</v>
      </c>
      <c r="X885" s="29">
        <v>68</v>
      </c>
      <c r="Y885" s="29">
        <v>47</v>
      </c>
      <c r="Z885" s="27">
        <f t="shared" si="150"/>
        <v>244</v>
      </c>
      <c r="AA885" s="27">
        <f t="shared" si="151"/>
        <v>61</v>
      </c>
      <c r="AB885" s="29">
        <v>70</v>
      </c>
      <c r="AC885" s="29">
        <v>50</v>
      </c>
      <c r="AD885" s="29">
        <v>72</v>
      </c>
      <c r="AE885" s="29">
        <v>88</v>
      </c>
      <c r="AF885" s="27">
        <f t="shared" si="152"/>
        <v>280</v>
      </c>
      <c r="AG885" s="39">
        <f t="shared" si="153"/>
        <v>70</v>
      </c>
      <c r="AH885" s="32"/>
      <c r="AI885" s="52">
        <f t="shared" si="143"/>
        <v>60.45</v>
      </c>
      <c r="AJ885" s="28">
        <f>ROWS($C$4:C885)</f>
        <v>882</v>
      </c>
      <c r="AK885" s="28" t="str">
        <f>IF($AJ$1=Table5[[#This Row],[Column3]],AJ885,"")</f>
        <v/>
      </c>
      <c r="AL885" s="28" t="str">
        <f>IFERROR(SMALL($AK$2:$AK$903,ROWS($AK$4:AK885)),"")</f>
        <v/>
      </c>
    </row>
    <row r="886" spans="1:38" s="28" customFormat="1" ht="14.25">
      <c r="A886" s="36">
        <v>11102023</v>
      </c>
      <c r="B886" s="30" t="s">
        <v>1773</v>
      </c>
      <c r="C886" s="31">
        <v>10</v>
      </c>
      <c r="D886" s="29">
        <v>90</v>
      </c>
      <c r="E886" s="29">
        <v>64</v>
      </c>
      <c r="F886" s="29">
        <v>38</v>
      </c>
      <c r="G886" s="29">
        <v>39</v>
      </c>
      <c r="H886" s="27">
        <f t="shared" si="144"/>
        <v>231</v>
      </c>
      <c r="I886" s="52">
        <f t="shared" si="145"/>
        <v>57.75</v>
      </c>
      <c r="J886" s="29">
        <v>47</v>
      </c>
      <c r="K886" s="29">
        <v>73</v>
      </c>
      <c r="L886" s="29">
        <v>46</v>
      </c>
      <c r="M886" s="29">
        <v>68</v>
      </c>
      <c r="N886" s="27">
        <f t="shared" si="146"/>
        <v>234</v>
      </c>
      <c r="O886" s="27">
        <f t="shared" si="147"/>
        <v>58.5</v>
      </c>
      <c r="P886" s="29">
        <v>75</v>
      </c>
      <c r="Q886" s="29">
        <v>70</v>
      </c>
      <c r="R886" s="29">
        <v>40</v>
      </c>
      <c r="S886" s="29">
        <v>53</v>
      </c>
      <c r="T886" s="27">
        <f t="shared" si="148"/>
        <v>238</v>
      </c>
      <c r="U886" s="27">
        <f t="shared" si="149"/>
        <v>59.5</v>
      </c>
      <c r="V886" s="29">
        <v>45</v>
      </c>
      <c r="W886" s="29">
        <v>80</v>
      </c>
      <c r="X886" s="29">
        <v>59</v>
      </c>
      <c r="Y886" s="29">
        <v>81</v>
      </c>
      <c r="Z886" s="27">
        <f t="shared" si="150"/>
        <v>265</v>
      </c>
      <c r="AA886" s="27">
        <f t="shared" si="151"/>
        <v>66.25</v>
      </c>
      <c r="AB886" s="29">
        <v>93</v>
      </c>
      <c r="AC886" s="29">
        <v>45</v>
      </c>
      <c r="AD886" s="29">
        <v>38</v>
      </c>
      <c r="AE886" s="29">
        <v>65</v>
      </c>
      <c r="AF886" s="27">
        <f t="shared" si="152"/>
        <v>241</v>
      </c>
      <c r="AG886" s="39">
        <f t="shared" si="153"/>
        <v>60.25</v>
      </c>
      <c r="AH886" s="32"/>
      <c r="AI886" s="52">
        <f t="shared" si="143"/>
        <v>69.400000000000006</v>
      </c>
      <c r="AJ886" s="28">
        <f>ROWS($C$4:C886)</f>
        <v>883</v>
      </c>
      <c r="AK886" s="28" t="str">
        <f>IF($AJ$1=Table5[[#This Row],[Column3]],AJ886,"")</f>
        <v/>
      </c>
      <c r="AL886" s="28" t="str">
        <f>IFERROR(SMALL($AK$2:$AK$903,ROWS($AK$4:AK886)),"")</f>
        <v/>
      </c>
    </row>
    <row r="887" spans="1:38" s="28" customFormat="1" ht="14.25">
      <c r="A887" s="36">
        <v>11109175</v>
      </c>
      <c r="B887" s="30" t="s">
        <v>1775</v>
      </c>
      <c r="C887" s="31">
        <v>10</v>
      </c>
      <c r="D887" s="29">
        <v>57</v>
      </c>
      <c r="E887" s="29">
        <v>76</v>
      </c>
      <c r="F887" s="29">
        <v>98</v>
      </c>
      <c r="G887" s="29">
        <v>47</v>
      </c>
      <c r="H887" s="27">
        <f t="shared" si="144"/>
        <v>278</v>
      </c>
      <c r="I887" s="52">
        <f t="shared" si="145"/>
        <v>69.5</v>
      </c>
      <c r="J887" s="29">
        <v>74</v>
      </c>
      <c r="K887" s="29">
        <v>96</v>
      </c>
      <c r="L887" s="29">
        <v>79</v>
      </c>
      <c r="M887" s="29">
        <v>43</v>
      </c>
      <c r="N887" s="27">
        <f t="shared" si="146"/>
        <v>292</v>
      </c>
      <c r="O887" s="27">
        <f t="shared" si="147"/>
        <v>73</v>
      </c>
      <c r="P887" s="29">
        <v>72</v>
      </c>
      <c r="Q887" s="29">
        <v>38</v>
      </c>
      <c r="R887" s="29">
        <v>71</v>
      </c>
      <c r="S887" s="29">
        <v>56</v>
      </c>
      <c r="T887" s="27">
        <f t="shared" si="148"/>
        <v>237</v>
      </c>
      <c r="U887" s="27">
        <f t="shared" si="149"/>
        <v>59.25</v>
      </c>
      <c r="V887" s="29">
        <v>62</v>
      </c>
      <c r="W887" s="29">
        <v>74</v>
      </c>
      <c r="X887" s="29">
        <v>37</v>
      </c>
      <c r="Y887" s="29">
        <v>96</v>
      </c>
      <c r="Z887" s="27">
        <f t="shared" si="150"/>
        <v>269</v>
      </c>
      <c r="AA887" s="27">
        <f t="shared" si="151"/>
        <v>67.25</v>
      </c>
      <c r="AB887" s="29">
        <v>46</v>
      </c>
      <c r="AC887" s="29">
        <v>92</v>
      </c>
      <c r="AD887" s="29">
        <v>99</v>
      </c>
      <c r="AE887" s="29">
        <v>75</v>
      </c>
      <c r="AF887" s="27">
        <f t="shared" si="152"/>
        <v>312</v>
      </c>
      <c r="AG887" s="39">
        <f t="shared" si="153"/>
        <v>78</v>
      </c>
      <c r="AH887" s="32"/>
      <c r="AI887" s="52">
        <f t="shared" si="143"/>
        <v>61.2</v>
      </c>
      <c r="AJ887" s="28">
        <f>ROWS($C$4:C887)</f>
        <v>884</v>
      </c>
      <c r="AK887" s="28" t="str">
        <f>IF($AJ$1=Table5[[#This Row],[Column3]],AJ887,"")</f>
        <v/>
      </c>
      <c r="AL887" s="28" t="str">
        <f>IFERROR(SMALL($AK$2:$AK$903,ROWS($AK$4:AK887)),"")</f>
        <v/>
      </c>
    </row>
    <row r="888" spans="1:38" s="28" customFormat="1" ht="14.25">
      <c r="A888" s="36">
        <v>11104956</v>
      </c>
      <c r="B888" s="30" t="s">
        <v>1777</v>
      </c>
      <c r="C888" s="31">
        <v>10</v>
      </c>
      <c r="D888" s="29">
        <v>37</v>
      </c>
      <c r="E888" s="29">
        <v>76</v>
      </c>
      <c r="F888" s="29">
        <v>35</v>
      </c>
      <c r="G888" s="29">
        <v>85</v>
      </c>
      <c r="H888" s="27">
        <f t="shared" si="144"/>
        <v>233</v>
      </c>
      <c r="I888" s="52">
        <f t="shared" si="145"/>
        <v>58.25</v>
      </c>
      <c r="J888" s="29">
        <v>56</v>
      </c>
      <c r="K888" s="29">
        <v>70</v>
      </c>
      <c r="L888" s="29">
        <v>44</v>
      </c>
      <c r="M888" s="29">
        <v>78</v>
      </c>
      <c r="N888" s="27">
        <f t="shared" si="146"/>
        <v>248</v>
      </c>
      <c r="O888" s="27">
        <f t="shared" si="147"/>
        <v>62</v>
      </c>
      <c r="P888" s="29">
        <v>55</v>
      </c>
      <c r="Q888" s="29">
        <v>77</v>
      </c>
      <c r="R888" s="29">
        <v>72</v>
      </c>
      <c r="S888" s="29">
        <v>92</v>
      </c>
      <c r="T888" s="27">
        <f t="shared" si="148"/>
        <v>296</v>
      </c>
      <c r="U888" s="27">
        <f t="shared" si="149"/>
        <v>74</v>
      </c>
      <c r="V888" s="29">
        <v>35</v>
      </c>
      <c r="W888" s="29">
        <v>81</v>
      </c>
      <c r="X888" s="29">
        <v>88</v>
      </c>
      <c r="Y888" s="29">
        <v>73</v>
      </c>
      <c r="Z888" s="27">
        <f t="shared" si="150"/>
        <v>277</v>
      </c>
      <c r="AA888" s="27">
        <f t="shared" si="151"/>
        <v>69.25</v>
      </c>
      <c r="AB888" s="29">
        <v>37</v>
      </c>
      <c r="AC888" s="29">
        <v>38</v>
      </c>
      <c r="AD888" s="29">
        <v>49</v>
      </c>
      <c r="AE888" s="29">
        <v>46</v>
      </c>
      <c r="AF888" s="27">
        <f t="shared" si="152"/>
        <v>170</v>
      </c>
      <c r="AG888" s="39">
        <f t="shared" si="153"/>
        <v>42.5</v>
      </c>
      <c r="AH888" s="32"/>
      <c r="AI888" s="52">
        <f t="shared" si="143"/>
        <v>67.099999999999994</v>
      </c>
      <c r="AJ888" s="28">
        <f>ROWS($C$4:C888)</f>
        <v>885</v>
      </c>
      <c r="AK888" s="28" t="str">
        <f>IF($AJ$1=Table5[[#This Row],[Column3]],AJ888,"")</f>
        <v/>
      </c>
      <c r="AL888" s="28" t="str">
        <f>IFERROR(SMALL($AK$2:$AK$903,ROWS($AK$4:AK888)),"")</f>
        <v/>
      </c>
    </row>
    <row r="889" spans="1:38" s="28" customFormat="1" ht="14.25">
      <c r="A889" s="36">
        <v>11108453</v>
      </c>
      <c r="B889" s="30" t="s">
        <v>1779</v>
      </c>
      <c r="C889" s="31">
        <v>10</v>
      </c>
      <c r="D889" s="29">
        <v>96</v>
      </c>
      <c r="E889" s="29">
        <v>68</v>
      </c>
      <c r="F889" s="29">
        <v>78</v>
      </c>
      <c r="G889" s="29">
        <v>58</v>
      </c>
      <c r="H889" s="27">
        <f t="shared" si="144"/>
        <v>300</v>
      </c>
      <c r="I889" s="52">
        <f t="shared" si="145"/>
        <v>75</v>
      </c>
      <c r="J889" s="29">
        <v>39</v>
      </c>
      <c r="K889" s="29">
        <v>79</v>
      </c>
      <c r="L889" s="29">
        <v>41</v>
      </c>
      <c r="M889" s="29">
        <v>53</v>
      </c>
      <c r="N889" s="27">
        <f t="shared" si="146"/>
        <v>212</v>
      </c>
      <c r="O889" s="27">
        <f t="shared" si="147"/>
        <v>53</v>
      </c>
      <c r="P889" s="29">
        <v>81</v>
      </c>
      <c r="Q889" s="29">
        <v>76</v>
      </c>
      <c r="R889" s="29">
        <v>82</v>
      </c>
      <c r="S889" s="29">
        <v>70</v>
      </c>
      <c r="T889" s="27">
        <f t="shared" si="148"/>
        <v>309</v>
      </c>
      <c r="U889" s="27">
        <f t="shared" si="149"/>
        <v>77.25</v>
      </c>
      <c r="V889" s="29">
        <v>57</v>
      </c>
      <c r="W889" s="29">
        <v>54</v>
      </c>
      <c r="X889" s="29">
        <v>75</v>
      </c>
      <c r="Y889" s="29">
        <v>45</v>
      </c>
      <c r="Z889" s="27">
        <f t="shared" si="150"/>
        <v>231</v>
      </c>
      <c r="AA889" s="27">
        <f t="shared" si="151"/>
        <v>57.75</v>
      </c>
      <c r="AB889" s="29">
        <v>60</v>
      </c>
      <c r="AC889" s="29">
        <v>91</v>
      </c>
      <c r="AD889" s="29">
        <v>91</v>
      </c>
      <c r="AE889" s="29">
        <v>48</v>
      </c>
      <c r="AF889" s="27">
        <f t="shared" si="152"/>
        <v>290</v>
      </c>
      <c r="AG889" s="39">
        <f t="shared" si="153"/>
        <v>72.5</v>
      </c>
      <c r="AH889" s="32"/>
      <c r="AI889" s="52">
        <f t="shared" si="143"/>
        <v>77.55</v>
      </c>
      <c r="AJ889" s="28">
        <f>ROWS($C$4:C889)</f>
        <v>886</v>
      </c>
      <c r="AK889" s="28" t="str">
        <f>IF($AJ$1=Table5[[#This Row],[Column3]],AJ889,"")</f>
        <v/>
      </c>
      <c r="AL889" s="28" t="str">
        <f>IFERROR(SMALL($AK$2:$AK$903,ROWS($AK$4:AK889)),"")</f>
        <v/>
      </c>
    </row>
    <row r="890" spans="1:38" s="28" customFormat="1" ht="14.25">
      <c r="A890" s="36">
        <v>11109543</v>
      </c>
      <c r="B890" s="30" t="s">
        <v>1781</v>
      </c>
      <c r="C890" s="31">
        <v>10</v>
      </c>
      <c r="D890" s="29">
        <v>50</v>
      </c>
      <c r="E890" s="29">
        <v>85</v>
      </c>
      <c r="F890" s="29">
        <v>67</v>
      </c>
      <c r="G890" s="29">
        <v>95</v>
      </c>
      <c r="H890" s="27">
        <f t="shared" si="144"/>
        <v>297</v>
      </c>
      <c r="I890" s="52">
        <f t="shared" si="145"/>
        <v>74.25</v>
      </c>
      <c r="J890" s="29">
        <v>88</v>
      </c>
      <c r="K890" s="29">
        <v>89</v>
      </c>
      <c r="L890" s="29">
        <v>58</v>
      </c>
      <c r="M890" s="29">
        <v>61</v>
      </c>
      <c r="N890" s="27">
        <f t="shared" si="146"/>
        <v>296</v>
      </c>
      <c r="O890" s="27">
        <f t="shared" si="147"/>
        <v>74</v>
      </c>
      <c r="P890" s="29">
        <v>52</v>
      </c>
      <c r="Q890" s="29">
        <v>97</v>
      </c>
      <c r="R890" s="29">
        <v>85</v>
      </c>
      <c r="S890" s="29">
        <v>91</v>
      </c>
      <c r="T890" s="27">
        <f t="shared" si="148"/>
        <v>325</v>
      </c>
      <c r="U890" s="27">
        <f t="shared" si="149"/>
        <v>81.25</v>
      </c>
      <c r="V890" s="29">
        <v>87</v>
      </c>
      <c r="W890" s="29">
        <v>98</v>
      </c>
      <c r="X890" s="29">
        <v>71</v>
      </c>
      <c r="Y890" s="29">
        <v>89</v>
      </c>
      <c r="Z890" s="27">
        <f t="shared" si="150"/>
        <v>345</v>
      </c>
      <c r="AA890" s="27">
        <f t="shared" si="151"/>
        <v>86.25</v>
      </c>
      <c r="AB890" s="29">
        <v>58</v>
      </c>
      <c r="AC890" s="29">
        <v>83</v>
      </c>
      <c r="AD890" s="29">
        <v>95</v>
      </c>
      <c r="AE890" s="29">
        <v>52</v>
      </c>
      <c r="AF890" s="27">
        <f t="shared" si="152"/>
        <v>288</v>
      </c>
      <c r="AG890" s="39">
        <f t="shared" si="153"/>
        <v>72</v>
      </c>
      <c r="AH890" s="32"/>
      <c r="AI890" s="52">
        <f t="shared" si="143"/>
        <v>67.650000000000006</v>
      </c>
      <c r="AJ890" s="28">
        <f>ROWS($C$4:C890)</f>
        <v>887</v>
      </c>
      <c r="AK890" s="28" t="str">
        <f>IF($AJ$1=Table5[[#This Row],[Column3]],AJ890,"")</f>
        <v/>
      </c>
      <c r="AL890" s="28" t="str">
        <f>IFERROR(SMALL($AK$2:$AK$903,ROWS($AK$4:AK890)),"")</f>
        <v/>
      </c>
    </row>
    <row r="891" spans="1:38" s="28" customFormat="1" ht="14.25">
      <c r="A891" s="36">
        <v>11101017</v>
      </c>
      <c r="B891" s="30" t="s">
        <v>1783</v>
      </c>
      <c r="C891" s="31">
        <v>10</v>
      </c>
      <c r="D891" s="29">
        <v>95</v>
      </c>
      <c r="E891" s="29">
        <v>71</v>
      </c>
      <c r="F891" s="29">
        <v>78</v>
      </c>
      <c r="G891" s="29">
        <v>89</v>
      </c>
      <c r="H891" s="27">
        <f t="shared" si="144"/>
        <v>333</v>
      </c>
      <c r="I891" s="52">
        <f t="shared" si="145"/>
        <v>83.25</v>
      </c>
      <c r="J891" s="29">
        <v>78</v>
      </c>
      <c r="K891" s="29">
        <v>70</v>
      </c>
      <c r="L891" s="29">
        <v>43</v>
      </c>
      <c r="M891" s="29">
        <v>98</v>
      </c>
      <c r="N891" s="27">
        <f t="shared" si="146"/>
        <v>289</v>
      </c>
      <c r="O891" s="27">
        <f t="shared" si="147"/>
        <v>72.25</v>
      </c>
      <c r="P891" s="29">
        <v>63</v>
      </c>
      <c r="Q891" s="29">
        <v>73</v>
      </c>
      <c r="R891" s="29">
        <v>53</v>
      </c>
      <c r="S891" s="29">
        <v>61</v>
      </c>
      <c r="T891" s="27">
        <f t="shared" si="148"/>
        <v>250</v>
      </c>
      <c r="U891" s="27">
        <f t="shared" si="149"/>
        <v>62.5</v>
      </c>
      <c r="V891" s="29">
        <v>56</v>
      </c>
      <c r="W891" s="29">
        <v>40</v>
      </c>
      <c r="X891" s="29">
        <v>60</v>
      </c>
      <c r="Y891" s="29">
        <v>79</v>
      </c>
      <c r="Z891" s="27">
        <f t="shared" si="150"/>
        <v>235</v>
      </c>
      <c r="AA891" s="27">
        <f t="shared" si="151"/>
        <v>58.75</v>
      </c>
      <c r="AB891" s="29">
        <v>62</v>
      </c>
      <c r="AC891" s="29">
        <v>60</v>
      </c>
      <c r="AD891" s="29">
        <v>56</v>
      </c>
      <c r="AE891" s="29">
        <v>68</v>
      </c>
      <c r="AF891" s="27">
        <f t="shared" si="152"/>
        <v>246</v>
      </c>
      <c r="AG891" s="39">
        <f t="shared" si="153"/>
        <v>61.5</v>
      </c>
      <c r="AH891" s="32"/>
      <c r="AI891" s="52">
        <f t="shared" si="143"/>
        <v>67.400000000000006</v>
      </c>
      <c r="AJ891" s="28">
        <f>ROWS($C$4:C891)</f>
        <v>888</v>
      </c>
      <c r="AK891" s="28" t="str">
        <f>IF($AJ$1=Table5[[#This Row],[Column3]],AJ891,"")</f>
        <v/>
      </c>
      <c r="AL891" s="28" t="str">
        <f>IFERROR(SMALL($AK$2:$AK$903,ROWS($AK$4:AK891)),"")</f>
        <v/>
      </c>
    </row>
    <row r="892" spans="1:38" s="28" customFormat="1" ht="14.25">
      <c r="A892" s="36">
        <v>11106052</v>
      </c>
      <c r="B892" s="30" t="s">
        <v>1785</v>
      </c>
      <c r="C892" s="31">
        <v>10</v>
      </c>
      <c r="D892" s="29">
        <v>79</v>
      </c>
      <c r="E892" s="29">
        <v>42</v>
      </c>
      <c r="F892" s="29">
        <v>87</v>
      </c>
      <c r="G892" s="29">
        <v>76</v>
      </c>
      <c r="H892" s="27">
        <f t="shared" si="144"/>
        <v>284</v>
      </c>
      <c r="I892" s="52">
        <f t="shared" si="145"/>
        <v>71</v>
      </c>
      <c r="J892" s="29">
        <v>45</v>
      </c>
      <c r="K892" s="29">
        <v>53</v>
      </c>
      <c r="L892" s="29">
        <v>68</v>
      </c>
      <c r="M892" s="29">
        <v>57</v>
      </c>
      <c r="N892" s="27">
        <f t="shared" si="146"/>
        <v>223</v>
      </c>
      <c r="O892" s="27">
        <f t="shared" si="147"/>
        <v>55.75</v>
      </c>
      <c r="P892" s="29">
        <v>85</v>
      </c>
      <c r="Q892" s="29">
        <v>91</v>
      </c>
      <c r="R892" s="29">
        <v>43</v>
      </c>
      <c r="S892" s="29">
        <v>86</v>
      </c>
      <c r="T892" s="27">
        <f t="shared" si="148"/>
        <v>305</v>
      </c>
      <c r="U892" s="27">
        <f t="shared" si="149"/>
        <v>76.25</v>
      </c>
      <c r="V892" s="29">
        <v>97</v>
      </c>
      <c r="W892" s="29">
        <v>58</v>
      </c>
      <c r="X892" s="29">
        <v>51</v>
      </c>
      <c r="Y892" s="29">
        <v>60</v>
      </c>
      <c r="Z892" s="27">
        <f t="shared" si="150"/>
        <v>266</v>
      </c>
      <c r="AA892" s="27">
        <f t="shared" si="151"/>
        <v>66.5</v>
      </c>
      <c r="AB892" s="29">
        <v>73</v>
      </c>
      <c r="AC892" s="29">
        <v>72</v>
      </c>
      <c r="AD892" s="29">
        <v>82</v>
      </c>
      <c r="AE892" s="29">
        <v>43</v>
      </c>
      <c r="AF892" s="27">
        <f t="shared" si="152"/>
        <v>270</v>
      </c>
      <c r="AG892" s="39">
        <f t="shared" si="153"/>
        <v>67.5</v>
      </c>
      <c r="AH892" s="32"/>
      <c r="AI892" s="52">
        <f t="shared" si="143"/>
        <v>62.5</v>
      </c>
      <c r="AJ892" s="28">
        <f>ROWS($C$4:C892)</f>
        <v>889</v>
      </c>
      <c r="AK892" s="28" t="str">
        <f>IF($AJ$1=Table5[[#This Row],[Column3]],AJ892,"")</f>
        <v/>
      </c>
      <c r="AL892" s="28" t="str">
        <f>IFERROR(SMALL($AK$2:$AK$903,ROWS($AK$4:AK892)),"")</f>
        <v/>
      </c>
    </row>
    <row r="893" spans="1:38" s="28" customFormat="1" ht="14.25">
      <c r="A893" s="36">
        <v>11100328</v>
      </c>
      <c r="B893" s="30" t="s">
        <v>1787</v>
      </c>
      <c r="C893" s="31">
        <v>10</v>
      </c>
      <c r="D893" s="29">
        <v>49</v>
      </c>
      <c r="E893" s="29">
        <v>67</v>
      </c>
      <c r="F893" s="29">
        <v>35</v>
      </c>
      <c r="G893" s="29">
        <v>45</v>
      </c>
      <c r="H893" s="27">
        <f t="shared" si="144"/>
        <v>196</v>
      </c>
      <c r="I893" s="52">
        <f t="shared" si="145"/>
        <v>49</v>
      </c>
      <c r="J893" s="29">
        <v>42</v>
      </c>
      <c r="K893" s="29">
        <v>57</v>
      </c>
      <c r="L893" s="29">
        <v>47</v>
      </c>
      <c r="M893" s="29">
        <v>76</v>
      </c>
      <c r="N893" s="27">
        <f t="shared" si="146"/>
        <v>222</v>
      </c>
      <c r="O893" s="27">
        <f t="shared" si="147"/>
        <v>55.5</v>
      </c>
      <c r="P893" s="29">
        <v>74</v>
      </c>
      <c r="Q893" s="29">
        <v>52</v>
      </c>
      <c r="R893" s="29">
        <v>82</v>
      </c>
      <c r="S893" s="29">
        <v>95</v>
      </c>
      <c r="T893" s="27">
        <f t="shared" si="148"/>
        <v>303</v>
      </c>
      <c r="U893" s="27">
        <f t="shared" si="149"/>
        <v>75.75</v>
      </c>
      <c r="V893" s="29">
        <v>61</v>
      </c>
      <c r="W893" s="29">
        <v>64</v>
      </c>
      <c r="X893" s="29">
        <v>63</v>
      </c>
      <c r="Y893" s="29">
        <v>69</v>
      </c>
      <c r="Z893" s="27">
        <f t="shared" si="150"/>
        <v>257</v>
      </c>
      <c r="AA893" s="27">
        <f t="shared" si="151"/>
        <v>64.25</v>
      </c>
      <c r="AB893" s="29">
        <v>46</v>
      </c>
      <c r="AC893" s="29">
        <v>89</v>
      </c>
      <c r="AD893" s="29">
        <v>63</v>
      </c>
      <c r="AE893" s="29">
        <v>74</v>
      </c>
      <c r="AF893" s="27">
        <f t="shared" si="152"/>
        <v>272</v>
      </c>
      <c r="AG893" s="39">
        <f t="shared" si="153"/>
        <v>68</v>
      </c>
      <c r="AH893" s="32"/>
      <c r="AI893" s="52">
        <f t="shared" si="143"/>
        <v>67.8</v>
      </c>
      <c r="AJ893" s="28">
        <f>ROWS($C$4:C893)</f>
        <v>890</v>
      </c>
      <c r="AK893" s="28" t="str">
        <f>IF($AJ$1=Table5[[#This Row],[Column3]],AJ893,"")</f>
        <v/>
      </c>
      <c r="AL893" s="28" t="str">
        <f>IFERROR(SMALL($AK$2:$AK$903,ROWS($AK$4:AK893)),"")</f>
        <v/>
      </c>
    </row>
    <row r="894" spans="1:38" s="28" customFormat="1" ht="14.25">
      <c r="A894" s="36">
        <v>11109361</v>
      </c>
      <c r="B894" s="30" t="s">
        <v>1789</v>
      </c>
      <c r="C894" s="31">
        <v>10</v>
      </c>
      <c r="D894" s="29">
        <v>38</v>
      </c>
      <c r="E894" s="29">
        <v>45</v>
      </c>
      <c r="F894" s="29">
        <v>78</v>
      </c>
      <c r="G894" s="29">
        <v>56</v>
      </c>
      <c r="H894" s="27">
        <f t="shared" si="144"/>
        <v>217</v>
      </c>
      <c r="I894" s="52">
        <f t="shared" si="145"/>
        <v>54.25</v>
      </c>
      <c r="J894" s="29">
        <v>50</v>
      </c>
      <c r="K894" s="29">
        <v>78</v>
      </c>
      <c r="L894" s="29">
        <v>77</v>
      </c>
      <c r="M894" s="29">
        <v>75</v>
      </c>
      <c r="N894" s="27">
        <f t="shared" si="146"/>
        <v>280</v>
      </c>
      <c r="O894" s="27">
        <f t="shared" si="147"/>
        <v>70</v>
      </c>
      <c r="P894" s="29">
        <v>85</v>
      </c>
      <c r="Q894" s="29">
        <v>91</v>
      </c>
      <c r="R894" s="29">
        <v>71</v>
      </c>
      <c r="S894" s="29">
        <v>63</v>
      </c>
      <c r="T894" s="27">
        <f t="shared" si="148"/>
        <v>310</v>
      </c>
      <c r="U894" s="27">
        <f t="shared" si="149"/>
        <v>77.5</v>
      </c>
      <c r="V894" s="29">
        <v>79</v>
      </c>
      <c r="W894" s="29">
        <v>59</v>
      </c>
      <c r="X894" s="29">
        <v>93</v>
      </c>
      <c r="Y894" s="29">
        <v>99</v>
      </c>
      <c r="Z894" s="27">
        <f t="shared" si="150"/>
        <v>330</v>
      </c>
      <c r="AA894" s="27">
        <f t="shared" si="151"/>
        <v>82.5</v>
      </c>
      <c r="AB894" s="29">
        <v>55</v>
      </c>
      <c r="AC894" s="29">
        <v>86</v>
      </c>
      <c r="AD894" s="29">
        <v>39</v>
      </c>
      <c r="AE894" s="29">
        <v>39</v>
      </c>
      <c r="AF894" s="27">
        <f t="shared" si="152"/>
        <v>219</v>
      </c>
      <c r="AG894" s="39">
        <f t="shared" si="153"/>
        <v>54.75</v>
      </c>
      <c r="AH894" s="32"/>
      <c r="AI894" s="52">
        <f t="shared" si="143"/>
        <v>69.8</v>
      </c>
      <c r="AJ894" s="28">
        <f>ROWS($C$4:C894)</f>
        <v>891</v>
      </c>
      <c r="AK894" s="28" t="str">
        <f>IF($AJ$1=Table5[[#This Row],[Column3]],AJ894,"")</f>
        <v/>
      </c>
      <c r="AL894" s="28" t="str">
        <f>IFERROR(SMALL($AK$2:$AK$903,ROWS($AK$4:AK894)),"")</f>
        <v/>
      </c>
    </row>
    <row r="895" spans="1:38" s="28" customFormat="1" ht="14.25">
      <c r="A895" s="36">
        <v>11107422</v>
      </c>
      <c r="B895" s="30" t="s">
        <v>1791</v>
      </c>
      <c r="C895" s="31">
        <v>10</v>
      </c>
      <c r="D895" s="29">
        <v>96</v>
      </c>
      <c r="E895" s="29">
        <v>44</v>
      </c>
      <c r="F895" s="29">
        <v>80</v>
      </c>
      <c r="G895" s="29">
        <v>59</v>
      </c>
      <c r="H895" s="27">
        <f t="shared" si="144"/>
        <v>279</v>
      </c>
      <c r="I895" s="52">
        <f t="shared" si="145"/>
        <v>69.75</v>
      </c>
      <c r="J895" s="29">
        <v>54</v>
      </c>
      <c r="K895" s="29">
        <v>61</v>
      </c>
      <c r="L895" s="29">
        <v>76</v>
      </c>
      <c r="M895" s="29">
        <v>99</v>
      </c>
      <c r="N895" s="27">
        <f t="shared" si="146"/>
        <v>290</v>
      </c>
      <c r="O895" s="27">
        <f t="shared" si="147"/>
        <v>72.5</v>
      </c>
      <c r="P895" s="29">
        <v>88</v>
      </c>
      <c r="Q895" s="29">
        <v>74</v>
      </c>
      <c r="R895" s="29">
        <v>78</v>
      </c>
      <c r="S895" s="29">
        <v>63</v>
      </c>
      <c r="T895" s="27">
        <f t="shared" si="148"/>
        <v>303</v>
      </c>
      <c r="U895" s="27">
        <f t="shared" si="149"/>
        <v>75.75</v>
      </c>
      <c r="V895" s="29">
        <v>61</v>
      </c>
      <c r="W895" s="29">
        <v>42</v>
      </c>
      <c r="X895" s="29">
        <v>55</v>
      </c>
      <c r="Y895" s="29">
        <v>54</v>
      </c>
      <c r="Z895" s="27">
        <f t="shared" si="150"/>
        <v>212</v>
      </c>
      <c r="AA895" s="27">
        <f t="shared" si="151"/>
        <v>53</v>
      </c>
      <c r="AB895" s="29">
        <v>97</v>
      </c>
      <c r="AC895" s="29">
        <v>96</v>
      </c>
      <c r="AD895" s="29">
        <v>42</v>
      </c>
      <c r="AE895" s="29">
        <v>77</v>
      </c>
      <c r="AF895" s="27">
        <f t="shared" si="152"/>
        <v>312</v>
      </c>
      <c r="AG895" s="39">
        <f t="shared" si="153"/>
        <v>78</v>
      </c>
      <c r="AH895" s="32"/>
      <c r="AI895" s="52">
        <f t="shared" si="143"/>
        <v>66.650000000000006</v>
      </c>
      <c r="AJ895" s="28">
        <f>ROWS($C$4:C895)</f>
        <v>892</v>
      </c>
      <c r="AK895" s="28" t="str">
        <f>IF($AJ$1=Table5[[#This Row],[Column3]],AJ895,"")</f>
        <v/>
      </c>
      <c r="AL895" s="28" t="str">
        <f>IFERROR(SMALL($AK$2:$AK$903,ROWS($AK$4:AK895)),"")</f>
        <v/>
      </c>
    </row>
    <row r="896" spans="1:38" s="28" customFormat="1" ht="14.25">
      <c r="A896" s="36">
        <v>11100059</v>
      </c>
      <c r="B896" s="30" t="s">
        <v>1793</v>
      </c>
      <c r="C896" s="31">
        <v>10</v>
      </c>
      <c r="D896" s="29">
        <v>38</v>
      </c>
      <c r="E896" s="29">
        <v>69</v>
      </c>
      <c r="F896" s="29">
        <v>83</v>
      </c>
      <c r="G896" s="29">
        <v>67</v>
      </c>
      <c r="H896" s="27">
        <f t="shared" si="144"/>
        <v>257</v>
      </c>
      <c r="I896" s="52">
        <f t="shared" si="145"/>
        <v>64.25</v>
      </c>
      <c r="J896" s="29">
        <v>47</v>
      </c>
      <c r="K896" s="29">
        <v>47</v>
      </c>
      <c r="L896" s="29">
        <v>42</v>
      </c>
      <c r="M896" s="29">
        <v>91</v>
      </c>
      <c r="N896" s="27">
        <f t="shared" si="146"/>
        <v>227</v>
      </c>
      <c r="O896" s="27">
        <f t="shared" si="147"/>
        <v>56.75</v>
      </c>
      <c r="P896" s="29">
        <v>48</v>
      </c>
      <c r="Q896" s="29">
        <v>75</v>
      </c>
      <c r="R896" s="29">
        <v>75</v>
      </c>
      <c r="S896" s="29">
        <v>70</v>
      </c>
      <c r="T896" s="27">
        <f t="shared" si="148"/>
        <v>268</v>
      </c>
      <c r="U896" s="27">
        <f t="shared" si="149"/>
        <v>67</v>
      </c>
      <c r="V896" s="29">
        <v>78</v>
      </c>
      <c r="W896" s="29">
        <v>66</v>
      </c>
      <c r="X896" s="29">
        <v>39</v>
      </c>
      <c r="Y896" s="29">
        <v>99</v>
      </c>
      <c r="Z896" s="27">
        <f t="shared" si="150"/>
        <v>282</v>
      </c>
      <c r="AA896" s="27">
        <f t="shared" si="151"/>
        <v>70.5</v>
      </c>
      <c r="AB896" s="29">
        <v>82</v>
      </c>
      <c r="AC896" s="29">
        <v>78</v>
      </c>
      <c r="AD896" s="29">
        <v>42</v>
      </c>
      <c r="AE896" s="29">
        <v>97</v>
      </c>
      <c r="AF896" s="27">
        <f t="shared" si="152"/>
        <v>299</v>
      </c>
      <c r="AG896" s="39">
        <f t="shared" si="153"/>
        <v>74.75</v>
      </c>
      <c r="AH896" s="32"/>
      <c r="AI896" s="52">
        <f t="shared" si="143"/>
        <v>61.65</v>
      </c>
      <c r="AJ896" s="28">
        <f>ROWS($C$4:C896)</f>
        <v>893</v>
      </c>
      <c r="AK896" s="28" t="str">
        <f>IF($AJ$1=Table5[[#This Row],[Column3]],AJ896,"")</f>
        <v/>
      </c>
      <c r="AL896" s="28" t="str">
        <f>IFERROR(SMALL($AK$2:$AK$903,ROWS($AK$4:AK896)),"")</f>
        <v/>
      </c>
    </row>
    <row r="897" spans="1:38" s="28" customFormat="1" ht="14.25">
      <c r="A897" s="36">
        <v>11105660</v>
      </c>
      <c r="B897" s="30" t="s">
        <v>1795</v>
      </c>
      <c r="C897" s="31">
        <v>10</v>
      </c>
      <c r="D897" s="29">
        <v>38</v>
      </c>
      <c r="E897" s="29">
        <v>95</v>
      </c>
      <c r="F897" s="29">
        <v>53</v>
      </c>
      <c r="G897" s="29">
        <v>51</v>
      </c>
      <c r="H897" s="27">
        <f t="shared" si="144"/>
        <v>237</v>
      </c>
      <c r="I897" s="52">
        <f t="shared" si="145"/>
        <v>59.25</v>
      </c>
      <c r="J897" s="29">
        <v>78</v>
      </c>
      <c r="K897" s="29">
        <v>58</v>
      </c>
      <c r="L897" s="29">
        <v>73</v>
      </c>
      <c r="M897" s="29">
        <v>45</v>
      </c>
      <c r="N897" s="27">
        <f t="shared" si="146"/>
        <v>254</v>
      </c>
      <c r="O897" s="27">
        <f t="shared" si="147"/>
        <v>63.5</v>
      </c>
      <c r="P897" s="29">
        <v>57</v>
      </c>
      <c r="Q897" s="29">
        <v>62</v>
      </c>
      <c r="R897" s="29">
        <v>45</v>
      </c>
      <c r="S897" s="29">
        <v>86</v>
      </c>
      <c r="T897" s="27">
        <f t="shared" si="148"/>
        <v>250</v>
      </c>
      <c r="U897" s="27">
        <f t="shared" si="149"/>
        <v>62.5</v>
      </c>
      <c r="V897" s="29">
        <v>67</v>
      </c>
      <c r="W897" s="29">
        <v>79</v>
      </c>
      <c r="X897" s="29">
        <v>53</v>
      </c>
      <c r="Y897" s="29">
        <v>47</v>
      </c>
      <c r="Z897" s="27">
        <f t="shared" si="150"/>
        <v>246</v>
      </c>
      <c r="AA897" s="27">
        <f t="shared" si="151"/>
        <v>61.5</v>
      </c>
      <c r="AB897" s="29">
        <v>38</v>
      </c>
      <c r="AC897" s="29">
        <v>71</v>
      </c>
      <c r="AD897" s="29">
        <v>68</v>
      </c>
      <c r="AE897" s="29">
        <v>69</v>
      </c>
      <c r="AF897" s="27">
        <f t="shared" si="152"/>
        <v>246</v>
      </c>
      <c r="AG897" s="39">
        <f t="shared" si="153"/>
        <v>61.5</v>
      </c>
      <c r="AH897" s="32"/>
      <c r="AI897" s="52">
        <f t="shared" si="143"/>
        <v>69.5</v>
      </c>
      <c r="AJ897" s="28">
        <f>ROWS($C$4:C897)</f>
        <v>894</v>
      </c>
      <c r="AK897" s="28" t="str">
        <f>IF($AJ$1=Table5[[#This Row],[Column3]],AJ897,"")</f>
        <v/>
      </c>
      <c r="AL897" s="28" t="str">
        <f>IFERROR(SMALL($AK$2:$AK$903,ROWS($AK$4:AK897)),"")</f>
        <v/>
      </c>
    </row>
    <row r="898" spans="1:38" s="28" customFormat="1" ht="14.25">
      <c r="A898" s="36">
        <v>11109384</v>
      </c>
      <c r="B898" s="30" t="s">
        <v>1797</v>
      </c>
      <c r="C898" s="31">
        <v>10</v>
      </c>
      <c r="D898" s="29">
        <v>50</v>
      </c>
      <c r="E898" s="29">
        <v>56</v>
      </c>
      <c r="F898" s="29">
        <v>90</v>
      </c>
      <c r="G898" s="29">
        <v>92</v>
      </c>
      <c r="H898" s="27">
        <f t="shared" si="144"/>
        <v>288</v>
      </c>
      <c r="I898" s="52">
        <f t="shared" si="145"/>
        <v>72</v>
      </c>
      <c r="J898" s="29">
        <v>52</v>
      </c>
      <c r="K898" s="29">
        <v>84</v>
      </c>
      <c r="L898" s="29">
        <v>37</v>
      </c>
      <c r="M898" s="29">
        <v>69</v>
      </c>
      <c r="N898" s="27">
        <f t="shared" si="146"/>
        <v>242</v>
      </c>
      <c r="O898" s="27">
        <f t="shared" si="147"/>
        <v>60.5</v>
      </c>
      <c r="P898" s="29">
        <v>98</v>
      </c>
      <c r="Q898" s="29">
        <v>68</v>
      </c>
      <c r="R898" s="29">
        <v>98</v>
      </c>
      <c r="S898" s="29">
        <v>93</v>
      </c>
      <c r="T898" s="27">
        <f t="shared" si="148"/>
        <v>357</v>
      </c>
      <c r="U898" s="27">
        <f t="shared" si="149"/>
        <v>89.25</v>
      </c>
      <c r="V898" s="29">
        <v>91</v>
      </c>
      <c r="W898" s="29">
        <v>68</v>
      </c>
      <c r="X898" s="29">
        <v>75</v>
      </c>
      <c r="Y898" s="29">
        <v>38</v>
      </c>
      <c r="Z898" s="27">
        <f t="shared" si="150"/>
        <v>272</v>
      </c>
      <c r="AA898" s="27">
        <f t="shared" si="151"/>
        <v>68</v>
      </c>
      <c r="AB898" s="29">
        <v>35</v>
      </c>
      <c r="AC898" s="29">
        <v>86</v>
      </c>
      <c r="AD898" s="29">
        <v>38</v>
      </c>
      <c r="AE898" s="29">
        <v>72</v>
      </c>
      <c r="AF898" s="27">
        <f t="shared" si="152"/>
        <v>231</v>
      </c>
      <c r="AG898" s="39">
        <f t="shared" si="153"/>
        <v>57.75</v>
      </c>
      <c r="AH898" s="32"/>
      <c r="AI898" s="52">
        <f t="shared" si="143"/>
        <v>64.55</v>
      </c>
      <c r="AJ898" s="28">
        <f>ROWS($C$4:C898)</f>
        <v>895</v>
      </c>
      <c r="AK898" s="28" t="str">
        <f>IF($AJ$1=Table5[[#This Row],[Column3]],AJ898,"")</f>
        <v/>
      </c>
      <c r="AL898" s="28" t="str">
        <f>IFERROR(SMALL($AK$2:$AK$903,ROWS($AK$4:AK898)),"")</f>
        <v/>
      </c>
    </row>
    <row r="899" spans="1:38" s="28" customFormat="1" ht="14.25">
      <c r="A899" s="36">
        <v>11106936</v>
      </c>
      <c r="B899" s="30" t="s">
        <v>1799</v>
      </c>
      <c r="C899" s="31">
        <v>10</v>
      </c>
      <c r="D899" s="29">
        <v>61</v>
      </c>
      <c r="E899" s="29">
        <v>37</v>
      </c>
      <c r="F899" s="29">
        <v>47</v>
      </c>
      <c r="G899" s="29">
        <v>79</v>
      </c>
      <c r="H899" s="27">
        <f t="shared" si="144"/>
        <v>224</v>
      </c>
      <c r="I899" s="52">
        <f t="shared" si="145"/>
        <v>56</v>
      </c>
      <c r="J899" s="29">
        <v>73</v>
      </c>
      <c r="K899" s="29">
        <v>37</v>
      </c>
      <c r="L899" s="29">
        <v>69</v>
      </c>
      <c r="M899" s="29">
        <v>65</v>
      </c>
      <c r="N899" s="27">
        <f t="shared" si="146"/>
        <v>244</v>
      </c>
      <c r="O899" s="27">
        <f t="shared" si="147"/>
        <v>61</v>
      </c>
      <c r="P899" s="29">
        <v>38</v>
      </c>
      <c r="Q899" s="29">
        <v>83</v>
      </c>
      <c r="R899" s="29">
        <v>97</v>
      </c>
      <c r="S899" s="29">
        <v>61</v>
      </c>
      <c r="T899" s="27">
        <f t="shared" si="148"/>
        <v>279</v>
      </c>
      <c r="U899" s="27">
        <f t="shared" si="149"/>
        <v>69.75</v>
      </c>
      <c r="V899" s="29">
        <v>60</v>
      </c>
      <c r="W899" s="29">
        <v>64</v>
      </c>
      <c r="X899" s="29">
        <v>80</v>
      </c>
      <c r="Y899" s="29">
        <v>76</v>
      </c>
      <c r="Z899" s="27">
        <f t="shared" si="150"/>
        <v>280</v>
      </c>
      <c r="AA899" s="27">
        <f t="shared" si="151"/>
        <v>70</v>
      </c>
      <c r="AB899" s="29">
        <v>94</v>
      </c>
      <c r="AC899" s="29">
        <v>77</v>
      </c>
      <c r="AD899" s="29">
        <v>53</v>
      </c>
      <c r="AE899" s="29">
        <v>40</v>
      </c>
      <c r="AF899" s="27">
        <f t="shared" si="152"/>
        <v>264</v>
      </c>
      <c r="AG899" s="39">
        <f t="shared" si="153"/>
        <v>66</v>
      </c>
      <c r="AH899" s="32"/>
      <c r="AI899" s="52">
        <f t="shared" si="143"/>
        <v>62.7</v>
      </c>
      <c r="AJ899" s="28">
        <f>ROWS($C$4:C899)</f>
        <v>896</v>
      </c>
      <c r="AK899" s="28" t="str">
        <f>IF($AJ$1=Table5[[#This Row],[Column3]],AJ899,"")</f>
        <v/>
      </c>
      <c r="AL899" s="28" t="str">
        <f>IFERROR(SMALL($AK$2:$AK$903,ROWS($AK$4:AK899)),"")</f>
        <v/>
      </c>
    </row>
    <row r="900" spans="1:38" s="28" customFormat="1" ht="14.25">
      <c r="A900" s="36">
        <v>11105620</v>
      </c>
      <c r="B900" s="30" t="s">
        <v>1801</v>
      </c>
      <c r="C900" s="31">
        <v>10</v>
      </c>
      <c r="D900" s="29">
        <v>50</v>
      </c>
      <c r="E900" s="29">
        <v>63</v>
      </c>
      <c r="F900" s="29">
        <v>37</v>
      </c>
      <c r="G900" s="29">
        <v>51</v>
      </c>
      <c r="H900" s="27">
        <f t="shared" si="144"/>
        <v>201</v>
      </c>
      <c r="I900" s="52">
        <f t="shared" si="145"/>
        <v>50.25</v>
      </c>
      <c r="J900" s="29">
        <v>68</v>
      </c>
      <c r="K900" s="29">
        <v>77</v>
      </c>
      <c r="L900" s="29">
        <v>51</v>
      </c>
      <c r="M900" s="29">
        <v>84</v>
      </c>
      <c r="N900" s="27">
        <f t="shared" si="146"/>
        <v>280</v>
      </c>
      <c r="O900" s="27">
        <f t="shared" si="147"/>
        <v>70</v>
      </c>
      <c r="P900" s="29">
        <v>46</v>
      </c>
      <c r="Q900" s="29">
        <v>76</v>
      </c>
      <c r="R900" s="29">
        <v>71</v>
      </c>
      <c r="S900" s="29">
        <v>91</v>
      </c>
      <c r="T900" s="27">
        <f t="shared" si="148"/>
        <v>284</v>
      </c>
      <c r="U900" s="27">
        <f t="shared" si="149"/>
        <v>71</v>
      </c>
      <c r="V900" s="29">
        <v>73</v>
      </c>
      <c r="W900" s="29">
        <v>86</v>
      </c>
      <c r="X900" s="29">
        <v>84</v>
      </c>
      <c r="Y900" s="29">
        <v>39</v>
      </c>
      <c r="Z900" s="27">
        <f t="shared" si="150"/>
        <v>282</v>
      </c>
      <c r="AA900" s="27">
        <f t="shared" si="151"/>
        <v>70.5</v>
      </c>
      <c r="AB900" s="29">
        <v>38</v>
      </c>
      <c r="AC900" s="29">
        <v>46</v>
      </c>
      <c r="AD900" s="29">
        <v>40</v>
      </c>
      <c r="AE900" s="29">
        <v>83</v>
      </c>
      <c r="AF900" s="27">
        <f t="shared" si="152"/>
        <v>207</v>
      </c>
      <c r="AG900" s="39">
        <f t="shared" si="153"/>
        <v>51.75</v>
      </c>
      <c r="AH900" s="32"/>
      <c r="AI900" s="52">
        <f t="shared" si="143"/>
        <v>64.099999999999994</v>
      </c>
      <c r="AJ900" s="28">
        <f>ROWS($C$4:C900)</f>
        <v>897</v>
      </c>
      <c r="AK900" s="28" t="str">
        <f>IF($AJ$1=Table5[[#This Row],[Column3]],AJ900,"")</f>
        <v/>
      </c>
      <c r="AL900" s="28" t="str">
        <f>IFERROR(SMALL($AK$2:$AK$903,ROWS($AK$4:AK900)),"")</f>
        <v/>
      </c>
    </row>
    <row r="901" spans="1:38" s="28" customFormat="1" ht="14.25">
      <c r="A901" s="36">
        <v>11102290</v>
      </c>
      <c r="B901" s="30" t="s">
        <v>1803</v>
      </c>
      <c r="C901" s="31">
        <v>10</v>
      </c>
      <c r="D901" s="29">
        <v>46</v>
      </c>
      <c r="E901" s="29">
        <v>77</v>
      </c>
      <c r="F901" s="29">
        <v>93</v>
      </c>
      <c r="G901" s="29">
        <v>59</v>
      </c>
      <c r="H901" s="27">
        <f>SUM(D901:G901)</f>
        <v>275</v>
      </c>
      <c r="I901" s="52">
        <f>AVERAGE(D901:G901)</f>
        <v>68.75</v>
      </c>
      <c r="J901" s="29">
        <v>50</v>
      </c>
      <c r="K901" s="29">
        <v>41</v>
      </c>
      <c r="L901" s="29">
        <v>94</v>
      </c>
      <c r="M901" s="29">
        <v>62</v>
      </c>
      <c r="N901" s="27">
        <f>SUM(J901:M901)</f>
        <v>247</v>
      </c>
      <c r="O901" s="27">
        <f>AVERAGE(J901:M901)</f>
        <v>61.75</v>
      </c>
      <c r="P901" s="29">
        <v>72</v>
      </c>
      <c r="Q901" s="29">
        <v>63</v>
      </c>
      <c r="R901" s="29">
        <v>97</v>
      </c>
      <c r="S901" s="29">
        <v>66</v>
      </c>
      <c r="T901" s="27">
        <f>SUM(P901:S901)</f>
        <v>298</v>
      </c>
      <c r="U901" s="27">
        <f>AVERAGE(P901:S901)</f>
        <v>74.5</v>
      </c>
      <c r="V901" s="29">
        <v>40</v>
      </c>
      <c r="W901" s="29">
        <v>59</v>
      </c>
      <c r="X901" s="29">
        <v>41</v>
      </c>
      <c r="Y901" s="29">
        <v>85</v>
      </c>
      <c r="Z901" s="27">
        <f>SUM(V901:Y901)</f>
        <v>225</v>
      </c>
      <c r="AA901" s="27">
        <f>AVERAGE(V901:Y901)</f>
        <v>56.25</v>
      </c>
      <c r="AB901" s="29">
        <v>52</v>
      </c>
      <c r="AC901" s="29">
        <v>52</v>
      </c>
      <c r="AD901" s="29">
        <v>45</v>
      </c>
      <c r="AE901" s="29">
        <v>88</v>
      </c>
      <c r="AF901" s="27">
        <f>SUM(AB901:AE901)</f>
        <v>237</v>
      </c>
      <c r="AG901" s="39">
        <f>AVERAGE(AB901:AE901)</f>
        <v>59.25</v>
      </c>
      <c r="AH901" s="32"/>
      <c r="AI901" s="52">
        <f t="shared" si="143"/>
        <v>61.35</v>
      </c>
      <c r="AJ901" s="28">
        <f>ROWS($C$4:C901)</f>
        <v>898</v>
      </c>
      <c r="AK901" s="28" t="str">
        <f>IF($AJ$1=Table5[[#This Row],[Column3]],AJ901,"")</f>
        <v/>
      </c>
      <c r="AL901" s="28" t="str">
        <f>IFERROR(SMALL($AK$2:$AK$903,ROWS($AK$4:AK901)),"")</f>
        <v/>
      </c>
    </row>
    <row r="902" spans="1:38" s="28" customFormat="1" ht="28.5">
      <c r="A902" s="36">
        <v>11105850</v>
      </c>
      <c r="B902" s="30" t="s">
        <v>1805</v>
      </c>
      <c r="C902" s="31">
        <v>10</v>
      </c>
      <c r="D902" s="29">
        <v>53</v>
      </c>
      <c r="E902" s="29">
        <v>56</v>
      </c>
      <c r="F902" s="29">
        <v>57</v>
      </c>
      <c r="G902" s="29">
        <v>77</v>
      </c>
      <c r="H902" s="27">
        <f>SUM(D902:G902)</f>
        <v>243</v>
      </c>
      <c r="I902" s="52">
        <f>AVERAGE(D902:G902)</f>
        <v>60.75</v>
      </c>
      <c r="J902" s="29">
        <v>50</v>
      </c>
      <c r="K902" s="29">
        <v>94</v>
      </c>
      <c r="L902" s="29">
        <v>38</v>
      </c>
      <c r="M902" s="29">
        <v>48</v>
      </c>
      <c r="N902" s="27">
        <f>SUM(J902:M902)</f>
        <v>230</v>
      </c>
      <c r="O902" s="27">
        <f>AVERAGE(J902:M902)</f>
        <v>57.5</v>
      </c>
      <c r="P902" s="29">
        <v>97</v>
      </c>
      <c r="Q902" s="29">
        <v>61</v>
      </c>
      <c r="R902" s="29">
        <v>36</v>
      </c>
      <c r="S902" s="29">
        <v>53</v>
      </c>
      <c r="T902" s="27">
        <f>SUM(P902:S902)</f>
        <v>247</v>
      </c>
      <c r="U902" s="27">
        <f>AVERAGE(P902:S902)</f>
        <v>61.75</v>
      </c>
      <c r="V902" s="29">
        <v>57</v>
      </c>
      <c r="W902" s="29">
        <v>83</v>
      </c>
      <c r="X902" s="29">
        <v>89</v>
      </c>
      <c r="Y902" s="29">
        <v>50</v>
      </c>
      <c r="Z902" s="27">
        <f>SUM(V902:Y902)</f>
        <v>279</v>
      </c>
      <c r="AA902" s="27">
        <f>AVERAGE(V902:Y902)</f>
        <v>69.75</v>
      </c>
      <c r="AB902" s="29">
        <v>58</v>
      </c>
      <c r="AC902" s="29">
        <v>35</v>
      </c>
      <c r="AD902" s="29">
        <v>36</v>
      </c>
      <c r="AE902" s="29">
        <v>99</v>
      </c>
      <c r="AF902" s="27">
        <f>SUM(AB902:AE902)</f>
        <v>228</v>
      </c>
      <c r="AG902" s="39">
        <f>AVERAGE(AB902:AE902)</f>
        <v>57</v>
      </c>
      <c r="AH902" s="32"/>
      <c r="AI902" s="52">
        <f t="shared" si="143"/>
        <v>68.400000000000006</v>
      </c>
      <c r="AJ902" s="28">
        <f>ROWS($C$4:C902)</f>
        <v>899</v>
      </c>
      <c r="AK902" s="28" t="str">
        <f>IF($AJ$1=Table5[[#This Row],[Column3]],AJ902,"")</f>
        <v/>
      </c>
      <c r="AL902" s="28" t="str">
        <f>IFERROR(SMALL($AK$2:$AK$903,ROWS($AK$4:AK902)),"")</f>
        <v/>
      </c>
    </row>
    <row r="903" spans="1:38">
      <c r="A903" s="46">
        <v>11108349</v>
      </c>
      <c r="B903" s="47" t="s">
        <v>1807</v>
      </c>
      <c r="C903" s="48">
        <v>10</v>
      </c>
      <c r="D903" s="49">
        <v>98</v>
      </c>
      <c r="E903" s="49">
        <v>38</v>
      </c>
      <c r="F903" s="49">
        <v>51</v>
      </c>
      <c r="G903" s="49">
        <v>62</v>
      </c>
      <c r="H903" s="70">
        <f>SUM(D903:G903)</f>
        <v>249</v>
      </c>
      <c r="I903" s="71">
        <f>AVERAGE(D903:G903)</f>
        <v>62.25</v>
      </c>
      <c r="J903" s="49">
        <v>50</v>
      </c>
      <c r="K903" s="49">
        <v>57</v>
      </c>
      <c r="L903" s="49">
        <v>51</v>
      </c>
      <c r="M903" s="49">
        <v>98</v>
      </c>
      <c r="N903" s="70">
        <f>SUM(J903:M903)</f>
        <v>256</v>
      </c>
      <c r="O903" s="70">
        <f>AVERAGE(J903:M903)</f>
        <v>64</v>
      </c>
      <c r="P903" s="49">
        <v>72</v>
      </c>
      <c r="Q903" s="49">
        <v>95</v>
      </c>
      <c r="R903" s="49">
        <v>84</v>
      </c>
      <c r="S903" s="49">
        <v>60</v>
      </c>
      <c r="T903" s="70">
        <f>SUM(P903:S903)</f>
        <v>311</v>
      </c>
      <c r="U903" s="70">
        <f>AVERAGE(P903:S903)</f>
        <v>77.75</v>
      </c>
      <c r="V903" s="49">
        <v>98</v>
      </c>
      <c r="W903" s="49">
        <v>57</v>
      </c>
      <c r="X903" s="49">
        <v>96</v>
      </c>
      <c r="Y903" s="49">
        <v>45</v>
      </c>
      <c r="Z903" s="70">
        <f>SUM(V903:Y903)</f>
        <v>296</v>
      </c>
      <c r="AA903" s="70">
        <f>AVERAGE(V903:Y903)</f>
        <v>74</v>
      </c>
      <c r="AB903" s="49">
        <v>54</v>
      </c>
      <c r="AC903" s="49">
        <v>86</v>
      </c>
      <c r="AD903" s="49">
        <v>66</v>
      </c>
      <c r="AE903" s="49">
        <v>50</v>
      </c>
      <c r="AF903" s="70">
        <f>SUM(AB903:AE903)</f>
        <v>256</v>
      </c>
      <c r="AG903" s="72">
        <f>AVERAGE(AB903:AE903)</f>
        <v>64</v>
      </c>
      <c r="AJ903" s="28">
        <f>ROWS($C$4:C903)</f>
        <v>900</v>
      </c>
      <c r="AK903" s="28" t="str">
        <f>IF($AJ$1=Table5[[#This Row],[Column3]],AJ903,"")</f>
        <v/>
      </c>
      <c r="AL903" s="28" t="str">
        <f>IFERROR(SMALL($AK$2:$AK$903,ROWS($AK$4:AK903)),"")</f>
        <v/>
      </c>
    </row>
    <row r="1048576" spans="8:8">
      <c r="H1048576" s="27">
        <f>SUM(D1048576:G1048576)</f>
        <v>0</v>
      </c>
    </row>
  </sheetData>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04"/>
  <sheetViews>
    <sheetView showGridLines="0" showRowColHeaders="0" workbookViewId="0"/>
  </sheetViews>
  <sheetFormatPr defaultRowHeight="15"/>
  <cols>
    <col min="1" max="1" width="20.5703125" bestFit="1" customWidth="1"/>
    <col min="2" max="2" width="20.42578125" bestFit="1" customWidth="1"/>
    <col min="3" max="3" width="15.28515625" bestFit="1" customWidth="1"/>
  </cols>
  <sheetData>
    <row r="3" spans="1:3">
      <c r="A3" s="121" t="s">
        <v>4665</v>
      </c>
      <c r="B3" t="s">
        <v>4667</v>
      </c>
      <c r="C3" t="s">
        <v>4668</v>
      </c>
    </row>
    <row r="4" spans="1:3">
      <c r="A4" s="122" t="s">
        <v>755</v>
      </c>
      <c r="B4" s="123">
        <v>50000</v>
      </c>
      <c r="C4" s="123">
        <v>40500</v>
      </c>
    </row>
    <row r="5" spans="1:3">
      <c r="A5" s="122" t="s">
        <v>473</v>
      </c>
      <c r="B5" s="123">
        <v>30000</v>
      </c>
      <c r="C5" s="123">
        <v>28500</v>
      </c>
    </row>
    <row r="6" spans="1:3">
      <c r="A6" s="122" t="s">
        <v>74</v>
      </c>
      <c r="B6" s="123">
        <v>10000</v>
      </c>
      <c r="C6" s="123">
        <v>10000</v>
      </c>
    </row>
    <row r="7" spans="1:3">
      <c r="A7" s="122" t="s">
        <v>695</v>
      </c>
      <c r="B7" s="123">
        <v>40000</v>
      </c>
      <c r="C7" s="123">
        <v>28500</v>
      </c>
    </row>
    <row r="8" spans="1:3">
      <c r="A8" s="122" t="s">
        <v>1329</v>
      </c>
      <c r="B8" s="123">
        <v>75000</v>
      </c>
      <c r="C8" s="123">
        <v>67500</v>
      </c>
    </row>
    <row r="9" spans="1:3">
      <c r="A9" s="122" t="s">
        <v>391</v>
      </c>
      <c r="B9" s="123">
        <v>30000</v>
      </c>
      <c r="C9" s="123">
        <v>29500</v>
      </c>
    </row>
    <row r="10" spans="1:3">
      <c r="A10" s="122" t="s">
        <v>36</v>
      </c>
      <c r="B10" s="123">
        <v>10000</v>
      </c>
      <c r="C10" s="123">
        <v>8500</v>
      </c>
    </row>
    <row r="11" spans="1:3">
      <c r="A11" s="122" t="s">
        <v>246</v>
      </c>
      <c r="B11" s="123">
        <v>20000</v>
      </c>
      <c r="C11" s="123">
        <v>15000</v>
      </c>
    </row>
    <row r="12" spans="1:3">
      <c r="A12" s="122" t="s">
        <v>266</v>
      </c>
      <c r="B12" s="123">
        <v>20000</v>
      </c>
      <c r="C12" s="123">
        <v>9000</v>
      </c>
    </row>
    <row r="13" spans="1:3">
      <c r="A13" s="122" t="s">
        <v>809</v>
      </c>
      <c r="B13" s="123">
        <v>50000</v>
      </c>
      <c r="C13" s="123">
        <v>43000</v>
      </c>
    </row>
    <row r="14" spans="1:3">
      <c r="A14" s="122" t="s">
        <v>262</v>
      </c>
      <c r="B14" s="123">
        <v>20000</v>
      </c>
      <c r="C14" s="123">
        <v>13000</v>
      </c>
    </row>
    <row r="15" spans="1:3">
      <c r="A15" s="122" t="s">
        <v>895</v>
      </c>
      <c r="B15" s="123">
        <v>50000</v>
      </c>
      <c r="C15" s="123">
        <v>43000</v>
      </c>
    </row>
    <row r="16" spans="1:3">
      <c r="A16" s="122" t="s">
        <v>849</v>
      </c>
      <c r="B16" s="123">
        <v>50000</v>
      </c>
      <c r="C16" s="123">
        <v>41500</v>
      </c>
    </row>
    <row r="17" spans="1:3">
      <c r="A17" s="122" t="s">
        <v>1133</v>
      </c>
      <c r="B17" s="123">
        <v>65000</v>
      </c>
      <c r="C17" s="123">
        <v>64000</v>
      </c>
    </row>
    <row r="18" spans="1:3">
      <c r="A18" s="122" t="s">
        <v>1405</v>
      </c>
      <c r="B18" s="123">
        <v>75000</v>
      </c>
      <c r="C18" s="123">
        <v>70500</v>
      </c>
    </row>
    <row r="19" spans="1:3">
      <c r="A19" s="122" t="s">
        <v>1563</v>
      </c>
      <c r="B19" s="123">
        <v>85000</v>
      </c>
      <c r="C19" s="123">
        <v>84500</v>
      </c>
    </row>
    <row r="20" spans="1:3">
      <c r="A20" s="122" t="s">
        <v>477</v>
      </c>
      <c r="B20" s="123">
        <v>30000</v>
      </c>
      <c r="C20" s="123">
        <v>26000</v>
      </c>
    </row>
    <row r="21" spans="1:3">
      <c r="A21" s="122" t="s">
        <v>70</v>
      </c>
      <c r="B21" s="123">
        <v>10000</v>
      </c>
      <c r="C21" s="123">
        <v>7500</v>
      </c>
    </row>
    <row r="22" spans="1:3">
      <c r="A22" s="122" t="s">
        <v>341</v>
      </c>
      <c r="B22" s="123">
        <v>20000</v>
      </c>
      <c r="C22" s="123">
        <v>20000</v>
      </c>
    </row>
    <row r="23" spans="1:3">
      <c r="A23" s="122" t="s">
        <v>417</v>
      </c>
      <c r="B23" s="123">
        <v>30000</v>
      </c>
      <c r="C23" s="123">
        <v>18500</v>
      </c>
    </row>
    <row r="24" spans="1:3">
      <c r="A24" s="122" t="s">
        <v>1223</v>
      </c>
      <c r="B24" s="123">
        <v>65000</v>
      </c>
      <c r="C24" s="123">
        <v>56500</v>
      </c>
    </row>
    <row r="25" spans="1:3">
      <c r="A25" s="122" t="s">
        <v>1421</v>
      </c>
      <c r="B25" s="123">
        <v>75000</v>
      </c>
      <c r="C25" s="123">
        <v>62000</v>
      </c>
    </row>
    <row r="26" spans="1:3">
      <c r="A26" s="122" t="s">
        <v>591</v>
      </c>
      <c r="B26" s="123">
        <v>40000</v>
      </c>
      <c r="C26" s="123">
        <v>33500</v>
      </c>
    </row>
    <row r="27" spans="1:3">
      <c r="A27" s="122" t="s">
        <v>1799</v>
      </c>
      <c r="B27" s="123">
        <v>95000</v>
      </c>
      <c r="C27" s="123">
        <v>81000</v>
      </c>
    </row>
    <row r="28" spans="1:3">
      <c r="A28" s="122" t="s">
        <v>1429</v>
      </c>
      <c r="B28" s="123">
        <v>75000</v>
      </c>
      <c r="C28" s="123">
        <v>73500</v>
      </c>
    </row>
    <row r="29" spans="1:3">
      <c r="A29" s="122" t="s">
        <v>991</v>
      </c>
      <c r="B29" s="123">
        <v>55000</v>
      </c>
      <c r="C29" s="123">
        <v>49000</v>
      </c>
    </row>
    <row r="30" spans="1:3">
      <c r="A30" s="122" t="s">
        <v>174</v>
      </c>
      <c r="B30" s="123">
        <v>10000</v>
      </c>
      <c r="C30" s="123">
        <v>7000</v>
      </c>
    </row>
    <row r="31" spans="1:3">
      <c r="A31" s="122" t="s">
        <v>156</v>
      </c>
      <c r="B31" s="123">
        <v>10000</v>
      </c>
      <c r="C31" s="123">
        <v>5500</v>
      </c>
    </row>
    <row r="32" spans="1:3">
      <c r="A32" s="122" t="s">
        <v>1393</v>
      </c>
      <c r="B32" s="123">
        <v>75000</v>
      </c>
      <c r="C32" s="123">
        <v>67000</v>
      </c>
    </row>
    <row r="33" spans="1:3">
      <c r="A33" s="122" t="s">
        <v>1235</v>
      </c>
      <c r="B33" s="123">
        <v>65000</v>
      </c>
      <c r="C33" s="123">
        <v>60000</v>
      </c>
    </row>
    <row r="34" spans="1:3">
      <c r="A34" s="122" t="s">
        <v>609</v>
      </c>
      <c r="B34" s="123">
        <v>40000</v>
      </c>
      <c r="C34" s="123">
        <v>35000</v>
      </c>
    </row>
    <row r="35" spans="1:3">
      <c r="A35" s="122" t="s">
        <v>331</v>
      </c>
      <c r="B35" s="123">
        <v>20000</v>
      </c>
      <c r="C35" s="123">
        <v>15500</v>
      </c>
    </row>
    <row r="36" spans="1:3">
      <c r="A36" s="122" t="s">
        <v>1673</v>
      </c>
      <c r="B36" s="123">
        <v>95000</v>
      </c>
      <c r="C36" s="123">
        <v>83000</v>
      </c>
    </row>
    <row r="37" spans="1:3">
      <c r="A37" s="122" t="s">
        <v>743</v>
      </c>
      <c r="B37" s="123">
        <v>40000</v>
      </c>
      <c r="C37" s="123">
        <v>35500</v>
      </c>
    </row>
    <row r="38" spans="1:3">
      <c r="A38" s="122" t="s">
        <v>633</v>
      </c>
      <c r="B38" s="123">
        <v>40000</v>
      </c>
      <c r="C38" s="123">
        <v>35500</v>
      </c>
    </row>
    <row r="39" spans="1:3">
      <c r="A39" s="122" t="s">
        <v>555</v>
      </c>
      <c r="B39" s="123">
        <v>30000</v>
      </c>
      <c r="C39" s="123">
        <v>27000</v>
      </c>
    </row>
    <row r="40" spans="1:3">
      <c r="A40" s="122" t="s">
        <v>983</v>
      </c>
      <c r="B40" s="123">
        <v>55000</v>
      </c>
      <c r="C40" s="123">
        <v>54500</v>
      </c>
    </row>
    <row r="41" spans="1:3">
      <c r="A41" s="122" t="s">
        <v>597</v>
      </c>
      <c r="B41" s="123">
        <v>40000</v>
      </c>
      <c r="C41" s="123">
        <v>32500</v>
      </c>
    </row>
    <row r="42" spans="1:3">
      <c r="A42" s="122" t="s">
        <v>1249</v>
      </c>
      <c r="B42" s="123">
        <v>65000</v>
      </c>
      <c r="C42" s="123">
        <v>61500</v>
      </c>
    </row>
    <row r="43" spans="1:3">
      <c r="A43" s="122" t="s">
        <v>1645</v>
      </c>
      <c r="B43" s="123">
        <v>95000</v>
      </c>
      <c r="C43" s="123">
        <v>85500</v>
      </c>
    </row>
    <row r="44" spans="1:3">
      <c r="A44" s="122" t="s">
        <v>1275</v>
      </c>
      <c r="B44" s="123">
        <v>65000</v>
      </c>
      <c r="C44" s="123">
        <v>62500</v>
      </c>
    </row>
    <row r="45" spans="1:3">
      <c r="A45" s="122" t="s">
        <v>1105</v>
      </c>
      <c r="B45" s="123">
        <v>55000</v>
      </c>
      <c r="C45" s="123">
        <v>49000</v>
      </c>
    </row>
    <row r="46" spans="1:3">
      <c r="A46" s="122" t="s">
        <v>627</v>
      </c>
      <c r="B46" s="123">
        <v>40000</v>
      </c>
      <c r="C46" s="123">
        <v>34500</v>
      </c>
    </row>
    <row r="47" spans="1:3">
      <c r="A47" s="122" t="s">
        <v>1397</v>
      </c>
      <c r="B47" s="123">
        <v>75000</v>
      </c>
      <c r="C47" s="123">
        <v>67500</v>
      </c>
    </row>
    <row r="48" spans="1:3">
      <c r="A48" s="122" t="s">
        <v>767</v>
      </c>
      <c r="B48" s="123">
        <v>50000</v>
      </c>
      <c r="C48" s="123">
        <v>50000</v>
      </c>
    </row>
    <row r="49" spans="1:3">
      <c r="A49" s="122" t="s">
        <v>385</v>
      </c>
      <c r="B49" s="123">
        <v>30000</v>
      </c>
      <c r="C49" s="123">
        <v>29500</v>
      </c>
    </row>
    <row r="50" spans="1:3">
      <c r="A50" s="122" t="s">
        <v>955</v>
      </c>
      <c r="B50" s="123">
        <v>55000</v>
      </c>
      <c r="C50" s="123">
        <v>45500</v>
      </c>
    </row>
    <row r="51" spans="1:3">
      <c r="A51" s="122" t="s">
        <v>1291</v>
      </c>
      <c r="B51" s="123">
        <v>75000</v>
      </c>
      <c r="C51" s="123">
        <v>70500</v>
      </c>
    </row>
    <row r="52" spans="1:3">
      <c r="A52" s="122" t="s">
        <v>1743</v>
      </c>
      <c r="B52" s="123">
        <v>95000</v>
      </c>
      <c r="C52" s="123">
        <v>88000</v>
      </c>
    </row>
    <row r="53" spans="1:3">
      <c r="A53" s="122" t="s">
        <v>499</v>
      </c>
      <c r="B53" s="123">
        <v>30000</v>
      </c>
      <c r="C53" s="123">
        <v>24500</v>
      </c>
    </row>
    <row r="54" spans="1:3">
      <c r="A54" s="122" t="s">
        <v>1593</v>
      </c>
      <c r="B54" s="123">
        <v>85000</v>
      </c>
      <c r="C54" s="123">
        <v>78500</v>
      </c>
    </row>
    <row r="55" spans="1:3">
      <c r="A55" s="122" t="s">
        <v>1369</v>
      </c>
      <c r="B55" s="123">
        <v>75000</v>
      </c>
      <c r="C55" s="123">
        <v>67000</v>
      </c>
    </row>
    <row r="56" spans="1:3">
      <c r="A56" s="122" t="s">
        <v>220</v>
      </c>
      <c r="B56" s="123">
        <v>20000</v>
      </c>
      <c r="C56" s="123">
        <v>15500</v>
      </c>
    </row>
    <row r="57" spans="1:3">
      <c r="A57" s="122" t="s">
        <v>901</v>
      </c>
      <c r="B57" s="123">
        <v>50000</v>
      </c>
      <c r="C57" s="123">
        <v>45500</v>
      </c>
    </row>
    <row r="58" spans="1:3">
      <c r="A58" s="122" t="s">
        <v>663</v>
      </c>
      <c r="B58" s="123">
        <v>40000</v>
      </c>
      <c r="C58" s="123">
        <v>30500</v>
      </c>
    </row>
    <row r="59" spans="1:3">
      <c r="A59" s="122" t="s">
        <v>465</v>
      </c>
      <c r="B59" s="123">
        <v>30000</v>
      </c>
      <c r="C59" s="123">
        <v>26500</v>
      </c>
    </row>
    <row r="60" spans="1:3">
      <c r="A60" s="122" t="s">
        <v>827</v>
      </c>
      <c r="B60" s="123">
        <v>50000</v>
      </c>
      <c r="C60" s="123">
        <v>47000</v>
      </c>
    </row>
    <row r="61" spans="1:3">
      <c r="A61" s="122" t="s">
        <v>232</v>
      </c>
      <c r="B61" s="123">
        <v>20000</v>
      </c>
      <c r="C61" s="123">
        <v>8500</v>
      </c>
    </row>
    <row r="62" spans="1:3">
      <c r="A62" s="122" t="s">
        <v>1063</v>
      </c>
      <c r="B62" s="123">
        <v>55000</v>
      </c>
      <c r="C62" s="123">
        <v>47000</v>
      </c>
    </row>
    <row r="63" spans="1:3">
      <c r="A63" s="122" t="s">
        <v>835</v>
      </c>
      <c r="B63" s="123">
        <v>50000</v>
      </c>
      <c r="C63" s="123">
        <v>43000</v>
      </c>
    </row>
    <row r="64" spans="1:3">
      <c r="A64" s="122" t="s">
        <v>327</v>
      </c>
      <c r="B64" s="123">
        <v>20000</v>
      </c>
      <c r="C64" s="123">
        <v>8500</v>
      </c>
    </row>
    <row r="65" spans="1:3">
      <c r="A65" s="122" t="s">
        <v>1141</v>
      </c>
      <c r="B65" s="123">
        <v>65000</v>
      </c>
      <c r="C65" s="123">
        <v>58500</v>
      </c>
    </row>
    <row r="66" spans="1:3">
      <c r="A66" s="122" t="s">
        <v>1657</v>
      </c>
      <c r="B66" s="123">
        <v>95000</v>
      </c>
      <c r="C66" s="123">
        <v>83500</v>
      </c>
    </row>
    <row r="67" spans="1:3">
      <c r="A67" s="122" t="s">
        <v>248</v>
      </c>
      <c r="B67" s="123">
        <v>20000</v>
      </c>
      <c r="C67" s="123">
        <v>8500</v>
      </c>
    </row>
    <row r="68" spans="1:3">
      <c r="A68" s="122" t="s">
        <v>807</v>
      </c>
      <c r="B68" s="123">
        <v>50000</v>
      </c>
      <c r="C68" s="123">
        <v>41500</v>
      </c>
    </row>
    <row r="69" spans="1:3">
      <c r="A69" s="122" t="s">
        <v>1191</v>
      </c>
      <c r="B69" s="123">
        <v>65000</v>
      </c>
      <c r="C69" s="123">
        <v>51000</v>
      </c>
    </row>
    <row r="70" spans="1:3">
      <c r="A70" s="122" t="s">
        <v>1077</v>
      </c>
      <c r="B70" s="123">
        <v>55000</v>
      </c>
      <c r="C70" s="123">
        <v>46500</v>
      </c>
    </row>
    <row r="71" spans="1:3">
      <c r="A71" s="122" t="s">
        <v>347</v>
      </c>
      <c r="B71" s="123">
        <v>20000</v>
      </c>
      <c r="C71" s="123">
        <v>18000</v>
      </c>
    </row>
    <row r="72" spans="1:3">
      <c r="A72" s="122" t="s">
        <v>1307</v>
      </c>
      <c r="B72" s="123">
        <v>75000</v>
      </c>
      <c r="C72" s="123">
        <v>62000</v>
      </c>
    </row>
    <row r="73" spans="1:3">
      <c r="A73" s="122" t="s">
        <v>76</v>
      </c>
      <c r="B73" s="123">
        <v>10000</v>
      </c>
      <c r="C73" s="123">
        <v>7500</v>
      </c>
    </row>
    <row r="74" spans="1:3">
      <c r="A74" s="122" t="s">
        <v>1129</v>
      </c>
      <c r="B74" s="123">
        <v>65000</v>
      </c>
      <c r="C74" s="123">
        <v>52500</v>
      </c>
    </row>
    <row r="75" spans="1:3">
      <c r="A75" s="122" t="s">
        <v>863</v>
      </c>
      <c r="B75" s="123">
        <v>50000</v>
      </c>
      <c r="C75" s="123">
        <v>49000</v>
      </c>
    </row>
    <row r="76" spans="1:3">
      <c r="A76" s="122" t="s">
        <v>869</v>
      </c>
      <c r="B76" s="123">
        <v>50000</v>
      </c>
      <c r="C76" s="123">
        <v>46000</v>
      </c>
    </row>
    <row r="77" spans="1:3">
      <c r="A77" s="122" t="s">
        <v>1113</v>
      </c>
      <c r="B77" s="123">
        <v>65000</v>
      </c>
      <c r="C77" s="123">
        <v>61000</v>
      </c>
    </row>
    <row r="78" spans="1:3">
      <c r="A78" s="122" t="s">
        <v>459</v>
      </c>
      <c r="B78" s="123">
        <v>30000</v>
      </c>
      <c r="C78" s="123">
        <v>28000</v>
      </c>
    </row>
    <row r="79" spans="1:3">
      <c r="A79" s="122" t="s">
        <v>1643</v>
      </c>
      <c r="B79" s="123">
        <v>95000</v>
      </c>
      <c r="C79" s="123">
        <v>89000</v>
      </c>
    </row>
    <row r="80" spans="1:3">
      <c r="A80" s="122" t="s">
        <v>1725</v>
      </c>
      <c r="B80" s="123">
        <v>95000</v>
      </c>
      <c r="C80" s="123">
        <v>82500</v>
      </c>
    </row>
    <row r="81" spans="1:3">
      <c r="A81" s="122" t="s">
        <v>495</v>
      </c>
      <c r="B81" s="123">
        <v>30000</v>
      </c>
      <c r="C81" s="123">
        <v>26500</v>
      </c>
    </row>
    <row r="82" spans="1:3">
      <c r="A82" s="122" t="s">
        <v>475</v>
      </c>
      <c r="B82" s="123">
        <v>30000</v>
      </c>
      <c r="C82" s="123">
        <v>26500</v>
      </c>
    </row>
    <row r="83" spans="1:3">
      <c r="A83" s="122" t="s">
        <v>9</v>
      </c>
      <c r="B83" s="123">
        <v>10000</v>
      </c>
      <c r="C83" s="123">
        <v>5500</v>
      </c>
    </row>
    <row r="84" spans="1:3">
      <c r="A84" s="122" t="s">
        <v>485</v>
      </c>
      <c r="B84" s="123">
        <v>30000</v>
      </c>
      <c r="C84" s="123">
        <v>22000</v>
      </c>
    </row>
    <row r="85" spans="1:3">
      <c r="A85" s="122" t="s">
        <v>1647</v>
      </c>
      <c r="B85" s="123">
        <v>95000</v>
      </c>
      <c r="C85" s="123">
        <v>89000</v>
      </c>
    </row>
    <row r="86" spans="1:3">
      <c r="A86" s="122" t="s">
        <v>629</v>
      </c>
      <c r="B86" s="123">
        <v>40000</v>
      </c>
      <c r="C86" s="123">
        <v>37500</v>
      </c>
    </row>
    <row r="87" spans="1:3">
      <c r="A87" s="122" t="s">
        <v>1715</v>
      </c>
      <c r="B87" s="123">
        <v>95000</v>
      </c>
      <c r="C87" s="123">
        <v>89500</v>
      </c>
    </row>
    <row r="88" spans="1:3">
      <c r="A88" s="122" t="s">
        <v>1403</v>
      </c>
      <c r="B88" s="123">
        <v>75000</v>
      </c>
      <c r="C88" s="123">
        <v>70500</v>
      </c>
    </row>
    <row r="89" spans="1:3">
      <c r="A89" s="122" t="s">
        <v>325</v>
      </c>
      <c r="B89" s="123">
        <v>20000</v>
      </c>
      <c r="C89" s="123">
        <v>19000</v>
      </c>
    </row>
    <row r="90" spans="1:3">
      <c r="A90" s="122" t="s">
        <v>525</v>
      </c>
      <c r="B90" s="123">
        <v>30000</v>
      </c>
      <c r="C90" s="123">
        <v>25000</v>
      </c>
    </row>
    <row r="91" spans="1:3">
      <c r="A91" s="122" t="s">
        <v>1015</v>
      </c>
      <c r="B91" s="123">
        <v>55000</v>
      </c>
      <c r="C91" s="123">
        <v>52500</v>
      </c>
    </row>
    <row r="92" spans="1:3">
      <c r="A92" s="122" t="s">
        <v>637</v>
      </c>
      <c r="B92" s="123">
        <v>40000</v>
      </c>
      <c r="C92" s="123">
        <v>37500</v>
      </c>
    </row>
    <row r="93" spans="1:3">
      <c r="A93" s="122" t="s">
        <v>1285</v>
      </c>
      <c r="B93" s="123">
        <v>75000</v>
      </c>
      <c r="C93" s="123">
        <v>70500</v>
      </c>
    </row>
    <row r="94" spans="1:3">
      <c r="A94" s="122" t="s">
        <v>491</v>
      </c>
      <c r="B94" s="123">
        <v>30000</v>
      </c>
      <c r="C94" s="123">
        <v>22000</v>
      </c>
    </row>
    <row r="95" spans="1:3">
      <c r="A95" s="122" t="s">
        <v>1597</v>
      </c>
      <c r="B95" s="123">
        <v>85000</v>
      </c>
      <c r="C95" s="123">
        <v>80500</v>
      </c>
    </row>
    <row r="96" spans="1:3">
      <c r="A96" s="122" t="s">
        <v>1229</v>
      </c>
      <c r="B96" s="123">
        <v>65000</v>
      </c>
      <c r="C96" s="123">
        <v>53000</v>
      </c>
    </row>
    <row r="97" spans="1:3">
      <c r="A97" s="122" t="s">
        <v>971</v>
      </c>
      <c r="B97" s="123">
        <v>55000</v>
      </c>
      <c r="C97" s="123">
        <v>50000</v>
      </c>
    </row>
    <row r="98" spans="1:3">
      <c r="A98" s="122" t="s">
        <v>1181</v>
      </c>
      <c r="B98" s="123">
        <v>65000</v>
      </c>
      <c r="C98" s="123">
        <v>55000</v>
      </c>
    </row>
    <row r="99" spans="1:3">
      <c r="A99" s="122" t="s">
        <v>1693</v>
      </c>
      <c r="B99" s="123">
        <v>95000</v>
      </c>
      <c r="C99" s="123">
        <v>84000</v>
      </c>
    </row>
    <row r="100" spans="1:3">
      <c r="A100" s="122" t="s">
        <v>659</v>
      </c>
      <c r="B100" s="123">
        <v>40000</v>
      </c>
      <c r="C100" s="123">
        <v>29500</v>
      </c>
    </row>
    <row r="101" spans="1:3">
      <c r="A101" s="122" t="s">
        <v>1239</v>
      </c>
      <c r="B101" s="123">
        <v>65000</v>
      </c>
      <c r="C101" s="123">
        <v>57000</v>
      </c>
    </row>
    <row r="102" spans="1:3">
      <c r="A102" s="122" t="s">
        <v>623</v>
      </c>
      <c r="B102" s="123">
        <v>40000</v>
      </c>
      <c r="C102" s="123">
        <v>32500</v>
      </c>
    </row>
    <row r="103" spans="1:3">
      <c r="A103" s="122" t="s">
        <v>505</v>
      </c>
      <c r="B103" s="123">
        <v>30000</v>
      </c>
      <c r="C103" s="123">
        <v>30000</v>
      </c>
    </row>
    <row r="104" spans="1:3">
      <c r="A104" s="122" t="s">
        <v>691</v>
      </c>
      <c r="B104" s="123">
        <v>40000</v>
      </c>
      <c r="C104" s="123">
        <v>31000</v>
      </c>
    </row>
    <row r="105" spans="1:3">
      <c r="A105" s="122" t="s">
        <v>865</v>
      </c>
      <c r="B105" s="123">
        <v>50000</v>
      </c>
      <c r="C105" s="123">
        <v>47500</v>
      </c>
    </row>
    <row r="106" spans="1:3">
      <c r="A106" s="122" t="s">
        <v>260</v>
      </c>
      <c r="B106" s="123">
        <v>20000</v>
      </c>
      <c r="C106" s="123">
        <v>19500</v>
      </c>
    </row>
    <row r="107" spans="1:3">
      <c r="A107" s="122" t="s">
        <v>987</v>
      </c>
      <c r="B107" s="123">
        <v>55000</v>
      </c>
      <c r="C107" s="123">
        <v>52000</v>
      </c>
    </row>
    <row r="108" spans="1:3">
      <c r="A108" s="122" t="s">
        <v>1509</v>
      </c>
      <c r="B108" s="123">
        <v>85000</v>
      </c>
      <c r="C108" s="123">
        <v>78000</v>
      </c>
    </row>
    <row r="109" spans="1:3">
      <c r="A109" s="122" t="s">
        <v>82</v>
      </c>
      <c r="B109" s="123">
        <v>10000</v>
      </c>
      <c r="C109" s="123">
        <v>6500</v>
      </c>
    </row>
    <row r="110" spans="1:3">
      <c r="A110" s="122" t="s">
        <v>56</v>
      </c>
      <c r="B110" s="123">
        <v>10000</v>
      </c>
      <c r="C110" s="123">
        <v>6500</v>
      </c>
    </row>
    <row r="111" spans="1:3">
      <c r="A111" s="122" t="s">
        <v>969</v>
      </c>
      <c r="B111" s="123">
        <v>55000</v>
      </c>
      <c r="C111" s="123">
        <v>45500</v>
      </c>
    </row>
    <row r="112" spans="1:3">
      <c r="A112" s="122" t="s">
        <v>54</v>
      </c>
      <c r="B112" s="123">
        <v>10000</v>
      </c>
      <c r="C112" s="123">
        <v>8000</v>
      </c>
    </row>
    <row r="113" spans="1:3">
      <c r="A113" s="122" t="s">
        <v>357</v>
      </c>
      <c r="B113" s="123">
        <v>20000</v>
      </c>
      <c r="C113" s="123">
        <v>12500</v>
      </c>
    </row>
    <row r="114" spans="1:3">
      <c r="A114" s="122" t="s">
        <v>387</v>
      </c>
      <c r="B114" s="123">
        <v>30000</v>
      </c>
      <c r="C114" s="123">
        <v>20000</v>
      </c>
    </row>
    <row r="115" spans="1:3">
      <c r="A115" s="122" t="s">
        <v>467</v>
      </c>
      <c r="B115" s="123">
        <v>30000</v>
      </c>
      <c r="C115" s="123">
        <v>20000</v>
      </c>
    </row>
    <row r="116" spans="1:3">
      <c r="A116" s="122" t="s">
        <v>1531</v>
      </c>
      <c r="B116" s="123">
        <v>85000</v>
      </c>
      <c r="C116" s="123">
        <v>73500</v>
      </c>
    </row>
    <row r="117" spans="1:3">
      <c r="A117" s="122" t="s">
        <v>307</v>
      </c>
      <c r="B117" s="123">
        <v>20000</v>
      </c>
      <c r="C117" s="123">
        <v>20000</v>
      </c>
    </row>
    <row r="118" spans="1:3">
      <c r="A118" s="122" t="s">
        <v>379</v>
      </c>
      <c r="B118" s="123">
        <v>30000</v>
      </c>
      <c r="C118" s="123">
        <v>23500</v>
      </c>
    </row>
    <row r="119" spans="1:3">
      <c r="A119" s="122" t="s">
        <v>531</v>
      </c>
      <c r="B119" s="123">
        <v>30000</v>
      </c>
      <c r="C119" s="123">
        <v>26500</v>
      </c>
    </row>
    <row r="120" spans="1:3">
      <c r="A120" s="122" t="s">
        <v>86</v>
      </c>
      <c r="B120" s="123">
        <v>10000</v>
      </c>
      <c r="C120" s="123">
        <v>10000</v>
      </c>
    </row>
    <row r="121" spans="1:3">
      <c r="A121" s="122" t="s">
        <v>122</v>
      </c>
      <c r="B121" s="123">
        <v>10000</v>
      </c>
      <c r="C121" s="123">
        <v>7500</v>
      </c>
    </row>
    <row r="122" spans="1:3">
      <c r="A122" s="122" t="s">
        <v>124</v>
      </c>
      <c r="B122" s="123">
        <v>10000</v>
      </c>
      <c r="C122" s="123">
        <v>9000</v>
      </c>
    </row>
    <row r="123" spans="1:3">
      <c r="A123" s="122" t="s">
        <v>104</v>
      </c>
      <c r="B123" s="123">
        <v>10000</v>
      </c>
      <c r="C123" s="123">
        <v>7000</v>
      </c>
    </row>
    <row r="124" spans="1:3">
      <c r="A124" s="122" t="s">
        <v>875</v>
      </c>
      <c r="B124" s="123">
        <v>50000</v>
      </c>
      <c r="C124" s="123">
        <v>41000</v>
      </c>
    </row>
    <row r="125" spans="1:3">
      <c r="A125" s="122" t="s">
        <v>601</v>
      </c>
      <c r="B125" s="123">
        <v>40000</v>
      </c>
      <c r="C125" s="123">
        <v>35500</v>
      </c>
    </row>
    <row r="126" spans="1:3">
      <c r="A126" s="122" t="s">
        <v>1125</v>
      </c>
      <c r="B126" s="123">
        <v>65000</v>
      </c>
      <c r="C126" s="123">
        <v>54500</v>
      </c>
    </row>
    <row r="127" spans="1:3">
      <c r="A127" s="122" t="s">
        <v>1251</v>
      </c>
      <c r="B127" s="123">
        <v>65000</v>
      </c>
      <c r="C127" s="123">
        <v>61000</v>
      </c>
    </row>
    <row r="128" spans="1:3">
      <c r="A128" s="122" t="s">
        <v>172</v>
      </c>
      <c r="B128" s="123">
        <v>10000</v>
      </c>
      <c r="C128" s="123">
        <v>6000</v>
      </c>
    </row>
    <row r="129" spans="1:3">
      <c r="A129" s="122" t="s">
        <v>1607</v>
      </c>
      <c r="B129" s="123">
        <v>85000</v>
      </c>
      <c r="C129" s="123">
        <v>84000</v>
      </c>
    </row>
    <row r="130" spans="1:3">
      <c r="A130" s="122" t="s">
        <v>985</v>
      </c>
      <c r="B130" s="123">
        <v>55000</v>
      </c>
      <c r="C130" s="123">
        <v>43500</v>
      </c>
    </row>
    <row r="131" spans="1:3">
      <c r="A131" s="122" t="s">
        <v>222</v>
      </c>
      <c r="B131" s="123">
        <v>20000</v>
      </c>
      <c r="C131" s="123">
        <v>8500</v>
      </c>
    </row>
    <row r="132" spans="1:3">
      <c r="A132" s="122" t="s">
        <v>1467</v>
      </c>
      <c r="B132" s="123">
        <v>85000</v>
      </c>
      <c r="C132" s="123">
        <v>74000</v>
      </c>
    </row>
    <row r="133" spans="1:3">
      <c r="A133" s="122" t="s">
        <v>589</v>
      </c>
      <c r="B133" s="123">
        <v>40000</v>
      </c>
      <c r="C133" s="123">
        <v>33000</v>
      </c>
    </row>
    <row r="134" spans="1:3">
      <c r="A134" s="122" t="s">
        <v>88</v>
      </c>
      <c r="B134" s="123">
        <v>10000</v>
      </c>
      <c r="C134" s="123">
        <v>6000</v>
      </c>
    </row>
    <row r="135" spans="1:3">
      <c r="A135" s="122" t="s">
        <v>1081</v>
      </c>
      <c r="B135" s="123">
        <v>55000</v>
      </c>
      <c r="C135" s="123">
        <v>54000</v>
      </c>
    </row>
    <row r="136" spans="1:3">
      <c r="A136" s="122" t="s">
        <v>230</v>
      </c>
      <c r="B136" s="123">
        <v>20000</v>
      </c>
      <c r="C136" s="123">
        <v>15000</v>
      </c>
    </row>
    <row r="137" spans="1:3">
      <c r="A137" s="122" t="s">
        <v>19</v>
      </c>
      <c r="B137" s="123">
        <v>10000</v>
      </c>
      <c r="C137" s="123">
        <v>9000</v>
      </c>
    </row>
    <row r="138" spans="1:3">
      <c r="A138" s="122" t="s">
        <v>867</v>
      </c>
      <c r="B138" s="123">
        <v>50000</v>
      </c>
      <c r="C138" s="123">
        <v>40000</v>
      </c>
    </row>
    <row r="139" spans="1:3">
      <c r="A139" s="122" t="s">
        <v>371</v>
      </c>
      <c r="B139" s="123">
        <v>30000</v>
      </c>
      <c r="C139" s="123">
        <v>19000</v>
      </c>
    </row>
    <row r="140" spans="1:3">
      <c r="A140" s="122" t="s">
        <v>713</v>
      </c>
      <c r="B140" s="123">
        <v>40000</v>
      </c>
      <c r="C140" s="123">
        <v>38000</v>
      </c>
    </row>
    <row r="141" spans="1:3">
      <c r="A141" s="122" t="s">
        <v>383</v>
      </c>
      <c r="B141" s="123">
        <v>30000</v>
      </c>
      <c r="C141" s="123">
        <v>28000</v>
      </c>
    </row>
    <row r="142" spans="1:3">
      <c r="A142" s="122" t="s">
        <v>421</v>
      </c>
      <c r="B142" s="123">
        <v>30000</v>
      </c>
      <c r="C142" s="123">
        <v>28000</v>
      </c>
    </row>
    <row r="143" spans="1:3">
      <c r="A143" s="122" t="s">
        <v>547</v>
      </c>
      <c r="B143" s="123">
        <v>30000</v>
      </c>
      <c r="C143" s="123">
        <v>26500</v>
      </c>
    </row>
    <row r="144" spans="1:3">
      <c r="A144" s="122" t="s">
        <v>599</v>
      </c>
      <c r="B144" s="123">
        <v>40000</v>
      </c>
      <c r="C144" s="123">
        <v>35000</v>
      </c>
    </row>
    <row r="145" spans="1:3">
      <c r="A145" s="122" t="s">
        <v>15</v>
      </c>
      <c r="B145" s="123">
        <v>10000</v>
      </c>
      <c r="C145" s="123">
        <v>6500</v>
      </c>
    </row>
    <row r="146" spans="1:3">
      <c r="A146" s="122" t="s">
        <v>471</v>
      </c>
      <c r="B146" s="123">
        <v>30000</v>
      </c>
      <c r="C146" s="123">
        <v>27500</v>
      </c>
    </row>
    <row r="147" spans="1:3">
      <c r="A147" s="122" t="s">
        <v>58</v>
      </c>
      <c r="B147" s="123">
        <v>10000</v>
      </c>
      <c r="C147" s="123">
        <v>6500</v>
      </c>
    </row>
    <row r="148" spans="1:3">
      <c r="A148" s="122" t="s">
        <v>747</v>
      </c>
      <c r="B148" s="123">
        <v>50000</v>
      </c>
      <c r="C148" s="123">
        <v>39000</v>
      </c>
    </row>
    <row r="149" spans="1:3">
      <c r="A149" s="122" t="s">
        <v>1019</v>
      </c>
      <c r="B149" s="123">
        <v>55000</v>
      </c>
      <c r="C149" s="123">
        <v>54000</v>
      </c>
    </row>
    <row r="150" spans="1:3">
      <c r="A150" s="122" t="s">
        <v>1253</v>
      </c>
      <c r="B150" s="123">
        <v>65000</v>
      </c>
      <c r="C150" s="123">
        <v>55500</v>
      </c>
    </row>
    <row r="151" spans="1:3">
      <c r="A151" s="122" t="s">
        <v>112</v>
      </c>
      <c r="B151" s="123">
        <v>10000</v>
      </c>
      <c r="C151" s="123">
        <v>10000</v>
      </c>
    </row>
    <row r="152" spans="1:3">
      <c r="A152" s="122" t="s">
        <v>355</v>
      </c>
      <c r="B152" s="123">
        <v>20000</v>
      </c>
      <c r="C152" s="123">
        <v>18500</v>
      </c>
    </row>
    <row r="153" spans="1:3">
      <c r="A153" s="122" t="s">
        <v>1161</v>
      </c>
      <c r="B153" s="123">
        <v>65000</v>
      </c>
      <c r="C153" s="123">
        <v>61000</v>
      </c>
    </row>
    <row r="154" spans="1:3">
      <c r="A154" s="122" t="s">
        <v>62</v>
      </c>
      <c r="B154" s="123">
        <v>10000</v>
      </c>
      <c r="C154" s="123">
        <v>7000</v>
      </c>
    </row>
    <row r="155" spans="1:3">
      <c r="A155" s="122" t="s">
        <v>208</v>
      </c>
      <c r="B155" s="123">
        <v>20000</v>
      </c>
      <c r="C155" s="123">
        <v>16500</v>
      </c>
    </row>
    <row r="156" spans="1:3">
      <c r="A156" s="122" t="s">
        <v>447</v>
      </c>
      <c r="B156" s="123">
        <v>30000</v>
      </c>
      <c r="C156" s="123">
        <v>22500</v>
      </c>
    </row>
    <row r="157" spans="1:3">
      <c r="A157" s="122" t="s">
        <v>23</v>
      </c>
      <c r="B157" s="123">
        <v>10000</v>
      </c>
      <c r="C157" s="123">
        <v>7500</v>
      </c>
    </row>
    <row r="158" spans="1:3">
      <c r="A158" s="122" t="s">
        <v>775</v>
      </c>
      <c r="B158" s="123">
        <v>50000</v>
      </c>
      <c r="C158" s="123">
        <v>42500</v>
      </c>
    </row>
    <row r="159" spans="1:3">
      <c r="A159" s="122" t="s">
        <v>669</v>
      </c>
      <c r="B159" s="123">
        <v>40000</v>
      </c>
      <c r="C159" s="123">
        <v>32000</v>
      </c>
    </row>
    <row r="160" spans="1:3">
      <c r="A160" s="122" t="s">
        <v>254</v>
      </c>
      <c r="B160" s="123">
        <v>20000</v>
      </c>
      <c r="C160" s="123">
        <v>17000</v>
      </c>
    </row>
    <row r="161" spans="1:3">
      <c r="A161" s="122" t="s">
        <v>40</v>
      </c>
      <c r="B161" s="123">
        <v>10000</v>
      </c>
      <c r="C161" s="123">
        <v>6000</v>
      </c>
    </row>
    <row r="162" spans="1:3">
      <c r="A162" s="122" t="s">
        <v>949</v>
      </c>
      <c r="B162" s="123">
        <v>55000</v>
      </c>
      <c r="C162" s="123">
        <v>46000</v>
      </c>
    </row>
    <row r="163" spans="1:3">
      <c r="A163" s="122" t="s">
        <v>567</v>
      </c>
      <c r="B163" s="123">
        <v>30000</v>
      </c>
      <c r="C163" s="123">
        <v>30000</v>
      </c>
    </row>
    <row r="164" spans="1:3">
      <c r="A164" s="122" t="s">
        <v>272</v>
      </c>
      <c r="B164" s="123">
        <v>20000</v>
      </c>
      <c r="C164" s="123">
        <v>9000</v>
      </c>
    </row>
    <row r="165" spans="1:3">
      <c r="A165" s="122" t="s">
        <v>148</v>
      </c>
      <c r="B165" s="123">
        <v>10000</v>
      </c>
      <c r="C165" s="123">
        <v>9000</v>
      </c>
    </row>
    <row r="166" spans="1:3">
      <c r="A166" s="122" t="s">
        <v>947</v>
      </c>
      <c r="B166" s="123">
        <v>55000</v>
      </c>
      <c r="C166" s="123">
        <v>42000</v>
      </c>
    </row>
    <row r="167" spans="1:3">
      <c r="A167" s="122" t="s">
        <v>1311</v>
      </c>
      <c r="B167" s="123">
        <v>75000</v>
      </c>
      <c r="C167" s="123">
        <v>70500</v>
      </c>
    </row>
    <row r="168" spans="1:3">
      <c r="A168" s="122" t="s">
        <v>917</v>
      </c>
      <c r="B168" s="123">
        <v>50000</v>
      </c>
      <c r="C168" s="123">
        <v>46500</v>
      </c>
    </row>
    <row r="169" spans="1:3">
      <c r="A169" s="122" t="s">
        <v>1349</v>
      </c>
      <c r="B169" s="123">
        <v>75000</v>
      </c>
      <c r="C169" s="123">
        <v>72000</v>
      </c>
    </row>
    <row r="170" spans="1:3">
      <c r="A170" s="122" t="s">
        <v>1185</v>
      </c>
      <c r="B170" s="123">
        <v>65000</v>
      </c>
      <c r="C170" s="123">
        <v>55500</v>
      </c>
    </row>
    <row r="171" spans="1:3">
      <c r="A171" s="122" t="s">
        <v>1011</v>
      </c>
      <c r="B171" s="123">
        <v>55000</v>
      </c>
      <c r="C171" s="123">
        <v>40500</v>
      </c>
    </row>
    <row r="172" spans="1:3">
      <c r="A172" s="122" t="s">
        <v>1767</v>
      </c>
      <c r="B172" s="123">
        <v>95000</v>
      </c>
      <c r="C172" s="123">
        <v>86500</v>
      </c>
    </row>
    <row r="173" spans="1:3">
      <c r="A173" s="122" t="s">
        <v>565</v>
      </c>
      <c r="B173" s="123">
        <v>30000</v>
      </c>
      <c r="C173" s="123">
        <v>27500</v>
      </c>
    </row>
    <row r="174" spans="1:3">
      <c r="A174" s="122" t="s">
        <v>1323</v>
      </c>
      <c r="B174" s="123">
        <v>75000</v>
      </c>
      <c r="C174" s="123">
        <v>62500</v>
      </c>
    </row>
    <row r="175" spans="1:3">
      <c r="A175" s="122" t="s">
        <v>1199</v>
      </c>
      <c r="B175" s="123">
        <v>65000</v>
      </c>
      <c r="C175" s="123">
        <v>59500</v>
      </c>
    </row>
    <row r="176" spans="1:3">
      <c r="A176" s="122" t="s">
        <v>595</v>
      </c>
      <c r="B176" s="123">
        <v>40000</v>
      </c>
      <c r="C176" s="123">
        <v>32500</v>
      </c>
    </row>
    <row r="177" spans="1:3">
      <c r="A177" s="122" t="s">
        <v>90</v>
      </c>
      <c r="B177" s="123">
        <v>10000</v>
      </c>
      <c r="C177" s="123">
        <v>6000</v>
      </c>
    </row>
    <row r="178" spans="1:3">
      <c r="A178" s="122" t="s">
        <v>1585</v>
      </c>
      <c r="B178" s="123">
        <v>85000</v>
      </c>
      <c r="C178" s="123">
        <v>71000</v>
      </c>
    </row>
    <row r="179" spans="1:3">
      <c r="A179" s="122" t="s">
        <v>1415</v>
      </c>
      <c r="B179" s="123">
        <v>75000</v>
      </c>
      <c r="C179" s="123">
        <v>64000</v>
      </c>
    </row>
    <row r="180" spans="1:3">
      <c r="A180" s="122" t="s">
        <v>102</v>
      </c>
      <c r="B180" s="123">
        <v>10000</v>
      </c>
      <c r="C180" s="123">
        <v>9500</v>
      </c>
    </row>
    <row r="181" spans="1:3">
      <c r="A181" s="122" t="s">
        <v>1309</v>
      </c>
      <c r="B181" s="123">
        <v>75000</v>
      </c>
      <c r="C181" s="123">
        <v>74500</v>
      </c>
    </row>
    <row r="182" spans="1:3">
      <c r="A182" s="122" t="s">
        <v>1379</v>
      </c>
      <c r="B182" s="123">
        <v>75000</v>
      </c>
      <c r="C182" s="123">
        <v>62000</v>
      </c>
    </row>
    <row r="183" spans="1:3">
      <c r="A183" s="122" t="s">
        <v>685</v>
      </c>
      <c r="B183" s="123">
        <v>40000</v>
      </c>
      <c r="C183" s="123">
        <v>30000</v>
      </c>
    </row>
    <row r="184" spans="1:3">
      <c r="A184" s="122" t="s">
        <v>1189</v>
      </c>
      <c r="B184" s="123">
        <v>65000</v>
      </c>
      <c r="C184" s="123">
        <v>51000</v>
      </c>
    </row>
    <row r="185" spans="1:3">
      <c r="A185" s="122" t="s">
        <v>361</v>
      </c>
      <c r="B185" s="123">
        <v>30000</v>
      </c>
      <c r="C185" s="123">
        <v>27500</v>
      </c>
    </row>
    <row r="186" spans="1:3">
      <c r="A186" s="122" t="s">
        <v>1533</v>
      </c>
      <c r="B186" s="123">
        <v>85000</v>
      </c>
      <c r="C186" s="123">
        <v>83500</v>
      </c>
    </row>
    <row r="187" spans="1:3">
      <c r="A187" s="122" t="s">
        <v>1669</v>
      </c>
      <c r="B187" s="123">
        <v>95000</v>
      </c>
      <c r="C187" s="123">
        <v>87000</v>
      </c>
    </row>
    <row r="188" spans="1:3">
      <c r="A188" s="122" t="s">
        <v>1577</v>
      </c>
      <c r="B188" s="123">
        <v>85000</v>
      </c>
      <c r="C188" s="123">
        <v>75500</v>
      </c>
    </row>
    <row r="189" spans="1:3">
      <c r="A189" s="122" t="s">
        <v>1461</v>
      </c>
      <c r="B189" s="123">
        <v>85000</v>
      </c>
      <c r="C189" s="123">
        <v>78000</v>
      </c>
    </row>
    <row r="190" spans="1:3">
      <c r="A190" s="122" t="s">
        <v>1281</v>
      </c>
      <c r="B190" s="123">
        <v>65000</v>
      </c>
      <c r="C190" s="123">
        <v>64000</v>
      </c>
    </row>
    <row r="191" spans="1:3">
      <c r="A191" s="122" t="s">
        <v>1435</v>
      </c>
      <c r="B191" s="123">
        <v>75000</v>
      </c>
      <c r="C191" s="123">
        <v>74000</v>
      </c>
    </row>
    <row r="192" spans="1:3">
      <c r="A192" s="122" t="s">
        <v>529</v>
      </c>
      <c r="B192" s="123">
        <v>30000</v>
      </c>
      <c r="C192" s="123">
        <v>23000</v>
      </c>
    </row>
    <row r="193" spans="1:3">
      <c r="A193" s="122" t="s">
        <v>339</v>
      </c>
      <c r="B193" s="123">
        <v>20000</v>
      </c>
      <c r="C193" s="123">
        <v>19500</v>
      </c>
    </row>
    <row r="194" spans="1:3">
      <c r="A194" s="122" t="s">
        <v>617</v>
      </c>
      <c r="B194" s="123">
        <v>40000</v>
      </c>
      <c r="C194" s="123">
        <v>32500</v>
      </c>
    </row>
    <row r="195" spans="1:3">
      <c r="A195" s="122" t="s">
        <v>1661</v>
      </c>
      <c r="B195" s="123">
        <v>95000</v>
      </c>
      <c r="C195" s="123">
        <v>83500</v>
      </c>
    </row>
    <row r="196" spans="1:3">
      <c r="A196" s="122" t="s">
        <v>533</v>
      </c>
      <c r="B196" s="123">
        <v>30000</v>
      </c>
      <c r="C196" s="123">
        <v>19500</v>
      </c>
    </row>
    <row r="197" spans="1:3">
      <c r="A197" s="122" t="s">
        <v>1145</v>
      </c>
      <c r="B197" s="123">
        <v>65000</v>
      </c>
      <c r="C197" s="123">
        <v>58500</v>
      </c>
    </row>
    <row r="198" spans="1:3">
      <c r="A198" s="122" t="s">
        <v>803</v>
      </c>
      <c r="B198" s="123">
        <v>50000</v>
      </c>
      <c r="C198" s="123">
        <v>46500</v>
      </c>
    </row>
    <row r="199" spans="1:3">
      <c r="A199" s="122" t="s">
        <v>200</v>
      </c>
      <c r="B199" s="123">
        <v>20000</v>
      </c>
      <c r="C199" s="123">
        <v>17500</v>
      </c>
    </row>
    <row r="200" spans="1:3">
      <c r="A200" s="122" t="s">
        <v>891</v>
      </c>
      <c r="B200" s="123">
        <v>50000</v>
      </c>
      <c r="C200" s="123">
        <v>50000</v>
      </c>
    </row>
    <row r="201" spans="1:3">
      <c r="A201" s="122" t="s">
        <v>293</v>
      </c>
      <c r="B201" s="123">
        <v>20000</v>
      </c>
      <c r="C201" s="123">
        <v>17000</v>
      </c>
    </row>
    <row r="202" spans="1:3">
      <c r="A202" s="122" t="s">
        <v>1137</v>
      </c>
      <c r="B202" s="123">
        <v>65000</v>
      </c>
      <c r="C202" s="123">
        <v>57500</v>
      </c>
    </row>
    <row r="203" spans="1:3">
      <c r="A203" s="122" t="s">
        <v>853</v>
      </c>
      <c r="B203" s="123">
        <v>50000</v>
      </c>
      <c r="C203" s="123">
        <v>42000</v>
      </c>
    </row>
    <row r="204" spans="1:3">
      <c r="A204" s="122" t="s">
        <v>805</v>
      </c>
      <c r="B204" s="123">
        <v>50000</v>
      </c>
      <c r="C204" s="123">
        <v>39500</v>
      </c>
    </row>
    <row r="205" spans="1:3">
      <c r="A205" s="122" t="s">
        <v>1195</v>
      </c>
      <c r="B205" s="123">
        <v>65000</v>
      </c>
      <c r="C205" s="123">
        <v>58500</v>
      </c>
    </row>
    <row r="206" spans="1:3">
      <c r="A206" s="122" t="s">
        <v>236</v>
      </c>
      <c r="B206" s="123">
        <v>20000</v>
      </c>
      <c r="C206" s="123">
        <v>15500</v>
      </c>
    </row>
    <row r="207" spans="1:3">
      <c r="A207" s="122" t="s">
        <v>445</v>
      </c>
      <c r="B207" s="123">
        <v>30000</v>
      </c>
      <c r="C207" s="123">
        <v>27000</v>
      </c>
    </row>
    <row r="208" spans="1:3">
      <c r="A208" s="122" t="s">
        <v>717</v>
      </c>
      <c r="B208" s="123">
        <v>40000</v>
      </c>
      <c r="C208" s="123">
        <v>31000</v>
      </c>
    </row>
    <row r="209" spans="1:3">
      <c r="A209" s="122" t="s">
        <v>549</v>
      </c>
      <c r="B209" s="123">
        <v>30000</v>
      </c>
      <c r="C209" s="123">
        <v>19000</v>
      </c>
    </row>
    <row r="210" spans="1:3">
      <c r="A210" s="122" t="s">
        <v>611</v>
      </c>
      <c r="B210" s="123">
        <v>40000</v>
      </c>
      <c r="C210" s="123">
        <v>32000</v>
      </c>
    </row>
    <row r="211" spans="1:3">
      <c r="A211" s="122" t="s">
        <v>1457</v>
      </c>
      <c r="B211" s="123">
        <v>85000</v>
      </c>
      <c r="C211" s="123">
        <v>82000</v>
      </c>
    </row>
    <row r="212" spans="1:3">
      <c r="A212" s="122" t="s">
        <v>1121</v>
      </c>
      <c r="B212" s="123">
        <v>65000</v>
      </c>
      <c r="C212" s="123">
        <v>55000</v>
      </c>
    </row>
    <row r="213" spans="1:3">
      <c r="A213" s="122" t="s">
        <v>951</v>
      </c>
      <c r="B213" s="123">
        <v>55000</v>
      </c>
      <c r="C213" s="123">
        <v>43500</v>
      </c>
    </row>
    <row r="214" spans="1:3">
      <c r="A214" s="122" t="s">
        <v>226</v>
      </c>
      <c r="B214" s="123">
        <v>20000</v>
      </c>
      <c r="C214" s="123">
        <v>16000</v>
      </c>
    </row>
    <row r="215" spans="1:3">
      <c r="A215" s="122" t="s">
        <v>1581</v>
      </c>
      <c r="B215" s="123">
        <v>85000</v>
      </c>
      <c r="C215" s="123">
        <v>73000</v>
      </c>
    </row>
    <row r="216" spans="1:3">
      <c r="A216" s="122" t="s">
        <v>1197</v>
      </c>
      <c r="B216" s="123">
        <v>65000</v>
      </c>
      <c r="C216" s="123">
        <v>52500</v>
      </c>
    </row>
    <row r="217" spans="1:3">
      <c r="A217" s="122" t="s">
        <v>793</v>
      </c>
      <c r="B217" s="123">
        <v>50000</v>
      </c>
      <c r="C217" s="123">
        <v>43000</v>
      </c>
    </row>
    <row r="218" spans="1:3">
      <c r="A218" s="122" t="s">
        <v>1737</v>
      </c>
      <c r="B218" s="123">
        <v>95000</v>
      </c>
      <c r="C218" s="123">
        <v>87000</v>
      </c>
    </row>
    <row r="219" spans="1:3">
      <c r="A219" s="122" t="s">
        <v>1493</v>
      </c>
      <c r="B219" s="123">
        <v>85000</v>
      </c>
      <c r="C219" s="123">
        <v>77000</v>
      </c>
    </row>
    <row r="220" spans="1:3">
      <c r="A220" s="122" t="s">
        <v>190</v>
      </c>
      <c r="B220" s="123">
        <v>20000</v>
      </c>
      <c r="C220" s="123">
        <v>16000</v>
      </c>
    </row>
    <row r="221" spans="1:3">
      <c r="A221" s="122" t="s">
        <v>1641</v>
      </c>
      <c r="B221" s="123">
        <v>95000</v>
      </c>
      <c r="C221" s="123">
        <v>94000</v>
      </c>
    </row>
    <row r="222" spans="1:3">
      <c r="A222" s="122" t="s">
        <v>1565</v>
      </c>
      <c r="B222" s="123">
        <v>85000</v>
      </c>
      <c r="C222" s="123">
        <v>77000</v>
      </c>
    </row>
    <row r="223" spans="1:3">
      <c r="A223" s="122" t="s">
        <v>1789</v>
      </c>
      <c r="B223" s="123">
        <v>95000</v>
      </c>
      <c r="C223" s="123">
        <v>93000</v>
      </c>
    </row>
    <row r="224" spans="1:3">
      <c r="A224" s="122" t="s">
        <v>839</v>
      </c>
      <c r="B224" s="123">
        <v>50000</v>
      </c>
      <c r="C224" s="123">
        <v>39500</v>
      </c>
    </row>
    <row r="225" spans="1:3">
      <c r="A225" s="122" t="s">
        <v>1739</v>
      </c>
      <c r="B225" s="123">
        <v>95000</v>
      </c>
      <c r="C225" s="123">
        <v>85000</v>
      </c>
    </row>
    <row r="226" spans="1:3">
      <c r="A226" s="122" t="s">
        <v>150</v>
      </c>
      <c r="B226" s="123">
        <v>10000</v>
      </c>
      <c r="C226" s="123">
        <v>9500</v>
      </c>
    </row>
    <row r="227" spans="1:3">
      <c r="A227" s="122" t="s">
        <v>921</v>
      </c>
      <c r="B227" s="123">
        <v>50000</v>
      </c>
      <c r="C227" s="123">
        <v>49000</v>
      </c>
    </row>
    <row r="228" spans="1:3">
      <c r="A228" s="122" t="s">
        <v>1749</v>
      </c>
      <c r="B228" s="123">
        <v>95000</v>
      </c>
      <c r="C228" s="123">
        <v>80500</v>
      </c>
    </row>
    <row r="229" spans="1:3">
      <c r="A229" s="122" t="s">
        <v>278</v>
      </c>
      <c r="B229" s="123">
        <v>20000</v>
      </c>
      <c r="C229" s="123">
        <v>12500</v>
      </c>
    </row>
    <row r="230" spans="1:3">
      <c r="A230" s="122" t="s">
        <v>1603</v>
      </c>
      <c r="B230" s="123">
        <v>85000</v>
      </c>
      <c r="C230" s="123">
        <v>81500</v>
      </c>
    </row>
    <row r="231" spans="1:3">
      <c r="A231" s="122" t="s">
        <v>250</v>
      </c>
      <c r="B231" s="123">
        <v>20000</v>
      </c>
      <c r="C231" s="123">
        <v>14000</v>
      </c>
    </row>
    <row r="232" spans="1:3">
      <c r="A232" s="122" t="s">
        <v>1499</v>
      </c>
      <c r="B232" s="123">
        <v>85000</v>
      </c>
      <c r="C232" s="123">
        <v>72000</v>
      </c>
    </row>
    <row r="233" spans="1:3">
      <c r="A233" s="122" t="s">
        <v>1439</v>
      </c>
      <c r="B233" s="123">
        <v>75000</v>
      </c>
      <c r="C233" s="123">
        <v>69500</v>
      </c>
    </row>
    <row r="234" spans="1:3">
      <c r="A234" s="122" t="s">
        <v>1147</v>
      </c>
      <c r="B234" s="123">
        <v>65000</v>
      </c>
      <c r="C234" s="123">
        <v>57000</v>
      </c>
    </row>
    <row r="235" spans="1:3">
      <c r="A235" s="122" t="s">
        <v>523</v>
      </c>
      <c r="B235" s="123">
        <v>30000</v>
      </c>
      <c r="C235" s="123">
        <v>29000</v>
      </c>
    </row>
    <row r="236" spans="1:3">
      <c r="A236" s="122" t="s">
        <v>1751</v>
      </c>
      <c r="B236" s="123">
        <v>95000</v>
      </c>
      <c r="C236" s="123">
        <v>82000</v>
      </c>
    </row>
    <row r="237" spans="1:3">
      <c r="A237" s="122" t="s">
        <v>28</v>
      </c>
      <c r="B237" s="123">
        <v>10000</v>
      </c>
      <c r="C237" s="123">
        <v>10000</v>
      </c>
    </row>
    <row r="238" spans="1:3">
      <c r="A238" s="122" t="s">
        <v>1233</v>
      </c>
      <c r="B238" s="123">
        <v>65000</v>
      </c>
      <c r="C238" s="123">
        <v>58000</v>
      </c>
    </row>
    <row r="239" spans="1:3">
      <c r="A239" s="122" t="s">
        <v>1615</v>
      </c>
      <c r="B239" s="123">
        <v>85000</v>
      </c>
      <c r="C239" s="123">
        <v>75500</v>
      </c>
    </row>
    <row r="240" spans="1:3">
      <c r="A240" s="122" t="s">
        <v>1373</v>
      </c>
      <c r="B240" s="123">
        <v>75000</v>
      </c>
      <c r="C240" s="123">
        <v>69000</v>
      </c>
    </row>
    <row r="241" spans="1:3">
      <c r="A241" s="122" t="s">
        <v>1399</v>
      </c>
      <c r="B241" s="123">
        <v>75000</v>
      </c>
      <c r="C241" s="123">
        <v>63000</v>
      </c>
    </row>
    <row r="242" spans="1:3">
      <c r="A242" s="122" t="s">
        <v>1203</v>
      </c>
      <c r="B242" s="123">
        <v>65000</v>
      </c>
      <c r="C242" s="123">
        <v>63000</v>
      </c>
    </row>
    <row r="243" spans="1:3">
      <c r="A243" s="122" t="s">
        <v>1703</v>
      </c>
      <c r="B243" s="123">
        <v>95000</v>
      </c>
      <c r="C243" s="123">
        <v>94000</v>
      </c>
    </row>
    <row r="244" spans="1:3">
      <c r="A244" s="122" t="s">
        <v>1205</v>
      </c>
      <c r="B244" s="123">
        <v>65000</v>
      </c>
      <c r="C244" s="123">
        <v>64000</v>
      </c>
    </row>
    <row r="245" spans="1:3">
      <c r="A245" s="122" t="s">
        <v>1099</v>
      </c>
      <c r="B245" s="123">
        <v>55000</v>
      </c>
      <c r="C245" s="123">
        <v>43000</v>
      </c>
    </row>
    <row r="246" spans="1:3">
      <c r="A246" s="122" t="s">
        <v>1395</v>
      </c>
      <c r="B246" s="123">
        <v>75000</v>
      </c>
      <c r="C246" s="123">
        <v>68000</v>
      </c>
    </row>
    <row r="247" spans="1:3">
      <c r="A247" s="122" t="s">
        <v>1171</v>
      </c>
      <c r="B247" s="123">
        <v>65000</v>
      </c>
      <c r="C247" s="123">
        <v>58500</v>
      </c>
    </row>
    <row r="248" spans="1:3">
      <c r="A248" s="122" t="s">
        <v>1625</v>
      </c>
      <c r="B248" s="123">
        <v>95000</v>
      </c>
      <c r="C248" s="123">
        <v>93500</v>
      </c>
    </row>
    <row r="249" spans="1:3">
      <c r="A249" s="122" t="s">
        <v>1061</v>
      </c>
      <c r="B249" s="123">
        <v>55000</v>
      </c>
      <c r="C249" s="123">
        <v>49000</v>
      </c>
    </row>
    <row r="250" spans="1:3">
      <c r="A250" s="122" t="s">
        <v>34</v>
      </c>
      <c r="B250" s="123">
        <v>10000</v>
      </c>
      <c r="C250" s="123">
        <v>9500</v>
      </c>
    </row>
    <row r="251" spans="1:3">
      <c r="A251" s="122" t="s">
        <v>593</v>
      </c>
      <c r="B251" s="123">
        <v>40000</v>
      </c>
      <c r="C251" s="123">
        <v>31500</v>
      </c>
    </row>
    <row r="252" spans="1:3">
      <c r="A252" s="122" t="s">
        <v>1237</v>
      </c>
      <c r="B252" s="123">
        <v>65000</v>
      </c>
      <c r="C252" s="123">
        <v>59500</v>
      </c>
    </row>
    <row r="253" spans="1:3">
      <c r="A253" s="122" t="s">
        <v>1695</v>
      </c>
      <c r="B253" s="123">
        <v>95000</v>
      </c>
      <c r="C253" s="123">
        <v>92500</v>
      </c>
    </row>
    <row r="254" spans="1:3">
      <c r="A254" s="122" t="s">
        <v>995</v>
      </c>
      <c r="B254" s="123">
        <v>55000</v>
      </c>
      <c r="C254" s="123">
        <v>53500</v>
      </c>
    </row>
    <row r="255" spans="1:3">
      <c r="A255" s="122" t="s">
        <v>935</v>
      </c>
      <c r="B255" s="123">
        <v>50000</v>
      </c>
      <c r="C255" s="123">
        <v>44500</v>
      </c>
    </row>
    <row r="256" spans="1:3">
      <c r="A256" s="122" t="s">
        <v>625</v>
      </c>
      <c r="B256" s="123">
        <v>40000</v>
      </c>
      <c r="C256" s="123">
        <v>30500</v>
      </c>
    </row>
    <row r="257" spans="1:3">
      <c r="A257" s="122" t="s">
        <v>1573</v>
      </c>
      <c r="B257" s="123">
        <v>85000</v>
      </c>
      <c r="C257" s="123">
        <v>83000</v>
      </c>
    </row>
    <row r="258" spans="1:3">
      <c r="A258" s="122" t="s">
        <v>1325</v>
      </c>
      <c r="B258" s="123">
        <v>75000</v>
      </c>
      <c r="C258" s="123">
        <v>67000</v>
      </c>
    </row>
    <row r="259" spans="1:3">
      <c r="A259" s="122" t="s">
        <v>170</v>
      </c>
      <c r="B259" s="123">
        <v>10000</v>
      </c>
      <c r="C259" s="123">
        <v>5500</v>
      </c>
    </row>
    <row r="260" spans="1:3">
      <c r="A260" s="122" t="s">
        <v>1267</v>
      </c>
      <c r="B260" s="123">
        <v>65000</v>
      </c>
      <c r="C260" s="123">
        <v>54500</v>
      </c>
    </row>
    <row r="261" spans="1:3">
      <c r="A261" s="122" t="s">
        <v>345</v>
      </c>
      <c r="B261" s="123">
        <v>20000</v>
      </c>
      <c r="C261" s="123">
        <v>18000</v>
      </c>
    </row>
    <row r="262" spans="1:3">
      <c r="A262" s="122" t="s">
        <v>553</v>
      </c>
      <c r="B262" s="123">
        <v>30000</v>
      </c>
      <c r="C262" s="123">
        <v>24500</v>
      </c>
    </row>
    <row r="263" spans="1:3">
      <c r="A263" s="122" t="s">
        <v>359</v>
      </c>
      <c r="B263" s="123">
        <v>20000</v>
      </c>
      <c r="C263" s="123">
        <v>17000</v>
      </c>
    </row>
    <row r="264" spans="1:3">
      <c r="A264" s="122" t="s">
        <v>1521</v>
      </c>
      <c r="B264" s="123">
        <v>85000</v>
      </c>
      <c r="C264" s="123">
        <v>71000</v>
      </c>
    </row>
    <row r="265" spans="1:3">
      <c r="A265" s="122" t="s">
        <v>1519</v>
      </c>
      <c r="B265" s="123">
        <v>85000</v>
      </c>
      <c r="C265" s="123">
        <v>71000</v>
      </c>
    </row>
    <row r="266" spans="1:3">
      <c r="A266" s="122" t="s">
        <v>407</v>
      </c>
      <c r="B266" s="123">
        <v>30000</v>
      </c>
      <c r="C266" s="123">
        <v>27500</v>
      </c>
    </row>
    <row r="267" spans="1:3">
      <c r="A267" s="122" t="s">
        <v>715</v>
      </c>
      <c r="B267" s="123">
        <v>40000</v>
      </c>
      <c r="C267" s="123">
        <v>38500</v>
      </c>
    </row>
    <row r="268" spans="1:3">
      <c r="A268" s="122" t="s">
        <v>777</v>
      </c>
      <c r="B268" s="123">
        <v>50000</v>
      </c>
      <c r="C268" s="123">
        <v>47500</v>
      </c>
    </row>
    <row r="269" spans="1:3">
      <c r="A269" s="122" t="s">
        <v>527</v>
      </c>
      <c r="B269" s="123">
        <v>30000</v>
      </c>
      <c r="C269" s="123">
        <v>23000</v>
      </c>
    </row>
    <row r="270" spans="1:3">
      <c r="A270" s="122" t="s">
        <v>343</v>
      </c>
      <c r="B270" s="123">
        <v>20000</v>
      </c>
      <c r="C270" s="123">
        <v>15000</v>
      </c>
    </row>
    <row r="271" spans="1:3">
      <c r="A271" s="122" t="s">
        <v>509</v>
      </c>
      <c r="B271" s="123">
        <v>30000</v>
      </c>
      <c r="C271" s="123">
        <v>20000</v>
      </c>
    </row>
    <row r="272" spans="1:3">
      <c r="A272" s="122" t="s">
        <v>511</v>
      </c>
      <c r="B272" s="123">
        <v>30000</v>
      </c>
      <c r="C272" s="123">
        <v>22000</v>
      </c>
    </row>
    <row r="273" spans="1:3">
      <c r="A273" s="122" t="s">
        <v>733</v>
      </c>
      <c r="B273" s="123">
        <v>40000</v>
      </c>
      <c r="C273" s="123">
        <v>36500</v>
      </c>
    </row>
    <row r="274" spans="1:3">
      <c r="A274" s="122" t="s">
        <v>1131</v>
      </c>
      <c r="B274" s="123">
        <v>65000</v>
      </c>
      <c r="C274" s="123">
        <v>56000</v>
      </c>
    </row>
    <row r="275" spans="1:3">
      <c r="A275" s="122" t="s">
        <v>413</v>
      </c>
      <c r="B275" s="123">
        <v>30000</v>
      </c>
      <c r="C275" s="123">
        <v>23500</v>
      </c>
    </row>
    <row r="276" spans="1:3">
      <c r="A276" s="122" t="s">
        <v>1425</v>
      </c>
      <c r="B276" s="123">
        <v>75000</v>
      </c>
      <c r="C276" s="123">
        <v>64500</v>
      </c>
    </row>
    <row r="277" spans="1:3">
      <c r="A277" s="122" t="s">
        <v>1365</v>
      </c>
      <c r="B277" s="123">
        <v>75000</v>
      </c>
      <c r="C277" s="123">
        <v>71000</v>
      </c>
    </row>
    <row r="278" spans="1:3">
      <c r="A278" s="122" t="s">
        <v>136</v>
      </c>
      <c r="B278" s="123">
        <v>10000</v>
      </c>
      <c r="C278" s="123">
        <v>8500</v>
      </c>
    </row>
    <row r="279" spans="1:3">
      <c r="A279" s="122" t="s">
        <v>152</v>
      </c>
      <c r="B279" s="123">
        <v>10000</v>
      </c>
      <c r="C279" s="123">
        <v>7000</v>
      </c>
    </row>
    <row r="280" spans="1:3">
      <c r="A280" s="122" t="s">
        <v>106</v>
      </c>
      <c r="B280" s="123">
        <v>10000</v>
      </c>
      <c r="C280" s="123">
        <v>9500</v>
      </c>
    </row>
    <row r="281" spans="1:3">
      <c r="A281" s="122" t="s">
        <v>188</v>
      </c>
      <c r="B281" s="123">
        <v>20000</v>
      </c>
      <c r="C281" s="123">
        <v>9000</v>
      </c>
    </row>
    <row r="282" spans="1:3">
      <c r="A282" s="122" t="s">
        <v>206</v>
      </c>
      <c r="B282" s="123">
        <v>20000</v>
      </c>
      <c r="C282" s="123">
        <v>11500</v>
      </c>
    </row>
    <row r="283" spans="1:3">
      <c r="A283" s="122" t="s">
        <v>729</v>
      </c>
      <c r="B283" s="123">
        <v>40000</v>
      </c>
      <c r="C283" s="123">
        <v>31500</v>
      </c>
    </row>
    <row r="284" spans="1:3">
      <c r="A284" s="122" t="s">
        <v>32</v>
      </c>
      <c r="B284" s="123">
        <v>10000</v>
      </c>
      <c r="C284" s="123">
        <v>10000</v>
      </c>
    </row>
    <row r="285" spans="1:3">
      <c r="A285" s="122" t="s">
        <v>214</v>
      </c>
      <c r="B285" s="123">
        <v>20000</v>
      </c>
      <c r="C285" s="123">
        <v>18000</v>
      </c>
    </row>
    <row r="286" spans="1:3">
      <c r="A286" s="122" t="s">
        <v>301</v>
      </c>
      <c r="B286" s="123">
        <v>20000</v>
      </c>
      <c r="C286" s="123">
        <v>15500</v>
      </c>
    </row>
    <row r="287" spans="1:3">
      <c r="A287" s="122" t="s">
        <v>1347</v>
      </c>
      <c r="B287" s="123">
        <v>75000</v>
      </c>
      <c r="C287" s="123">
        <v>72000</v>
      </c>
    </row>
    <row r="288" spans="1:3">
      <c r="A288" s="122" t="s">
        <v>731</v>
      </c>
      <c r="B288" s="123">
        <v>40000</v>
      </c>
      <c r="C288" s="123">
        <v>28500</v>
      </c>
    </row>
    <row r="289" spans="1:3">
      <c r="A289" s="122" t="s">
        <v>841</v>
      </c>
      <c r="B289" s="123">
        <v>50000</v>
      </c>
      <c r="C289" s="123">
        <v>46500</v>
      </c>
    </row>
    <row r="290" spans="1:3">
      <c r="A290" s="122" t="s">
        <v>349</v>
      </c>
      <c r="B290" s="123">
        <v>20000</v>
      </c>
      <c r="C290" s="123">
        <v>12000</v>
      </c>
    </row>
    <row r="291" spans="1:3">
      <c r="A291" s="122" t="s">
        <v>1587</v>
      </c>
      <c r="B291" s="123">
        <v>85000</v>
      </c>
      <c r="C291" s="123">
        <v>80500</v>
      </c>
    </row>
    <row r="292" spans="1:3">
      <c r="A292" s="122" t="s">
        <v>1045</v>
      </c>
      <c r="B292" s="123">
        <v>55000</v>
      </c>
      <c r="C292" s="123">
        <v>49000</v>
      </c>
    </row>
    <row r="293" spans="1:3">
      <c r="A293" s="122" t="s">
        <v>1263</v>
      </c>
      <c r="B293" s="123">
        <v>65000</v>
      </c>
      <c r="C293" s="123">
        <v>56000</v>
      </c>
    </row>
    <row r="294" spans="1:3">
      <c r="A294" s="122" t="s">
        <v>619</v>
      </c>
      <c r="B294" s="123">
        <v>40000</v>
      </c>
      <c r="C294" s="123">
        <v>38000</v>
      </c>
    </row>
    <row r="295" spans="1:3">
      <c r="A295" s="122" t="s">
        <v>92</v>
      </c>
      <c r="B295" s="123">
        <v>10000</v>
      </c>
      <c r="C295" s="123">
        <v>5500</v>
      </c>
    </row>
    <row r="296" spans="1:3">
      <c r="A296" s="122" t="s">
        <v>1619</v>
      </c>
      <c r="B296" s="123">
        <v>95000</v>
      </c>
      <c r="C296" s="123">
        <v>87500</v>
      </c>
    </row>
    <row r="297" spans="1:3">
      <c r="A297" s="122" t="s">
        <v>873</v>
      </c>
      <c r="B297" s="123">
        <v>50000</v>
      </c>
      <c r="C297" s="123">
        <v>44500</v>
      </c>
    </row>
    <row r="298" spans="1:3">
      <c r="A298" s="122" t="s">
        <v>1551</v>
      </c>
      <c r="B298" s="123">
        <v>85000</v>
      </c>
      <c r="C298" s="123">
        <v>73500</v>
      </c>
    </row>
    <row r="299" spans="1:3">
      <c r="A299" s="122" t="s">
        <v>1445</v>
      </c>
      <c r="B299" s="123">
        <v>85000</v>
      </c>
      <c r="C299" s="123">
        <v>74000</v>
      </c>
    </row>
    <row r="300" spans="1:3">
      <c r="A300" s="122" t="s">
        <v>1377</v>
      </c>
      <c r="B300" s="123">
        <v>75000</v>
      </c>
      <c r="C300" s="123">
        <v>70500</v>
      </c>
    </row>
    <row r="301" spans="1:3">
      <c r="A301" s="122" t="s">
        <v>305</v>
      </c>
      <c r="B301" s="123">
        <v>20000</v>
      </c>
      <c r="C301" s="123">
        <v>20000</v>
      </c>
    </row>
    <row r="302" spans="1:3">
      <c r="A302" s="122" t="s">
        <v>1135</v>
      </c>
      <c r="B302" s="123">
        <v>65000</v>
      </c>
      <c r="C302" s="123">
        <v>64000</v>
      </c>
    </row>
    <row r="303" spans="1:3">
      <c r="A303" s="122" t="s">
        <v>186</v>
      </c>
      <c r="B303" s="123">
        <v>20000</v>
      </c>
      <c r="C303" s="123">
        <v>13000</v>
      </c>
    </row>
    <row r="304" spans="1:3">
      <c r="A304" s="122" t="s">
        <v>1689</v>
      </c>
      <c r="B304" s="123">
        <v>95000</v>
      </c>
      <c r="C304" s="123">
        <v>93500</v>
      </c>
    </row>
    <row r="305" spans="1:3">
      <c r="A305" s="122" t="s">
        <v>1455</v>
      </c>
      <c r="B305" s="123">
        <v>85000</v>
      </c>
      <c r="C305" s="123">
        <v>74500</v>
      </c>
    </row>
    <row r="306" spans="1:3">
      <c r="A306" s="122" t="s">
        <v>68</v>
      </c>
      <c r="B306" s="123">
        <v>10000</v>
      </c>
      <c r="C306" s="123">
        <v>7000</v>
      </c>
    </row>
    <row r="307" spans="1:3">
      <c r="A307" s="122" t="s">
        <v>1357</v>
      </c>
      <c r="B307" s="123">
        <v>75000</v>
      </c>
      <c r="C307" s="123">
        <v>67500</v>
      </c>
    </row>
    <row r="308" spans="1:3">
      <c r="A308" s="122" t="s">
        <v>1771</v>
      </c>
      <c r="B308" s="123">
        <v>95000</v>
      </c>
      <c r="C308" s="123">
        <v>81000</v>
      </c>
    </row>
    <row r="309" spans="1:3">
      <c r="A309" s="122" t="s">
        <v>741</v>
      </c>
      <c r="B309" s="123">
        <v>40000</v>
      </c>
      <c r="C309" s="123">
        <v>35500</v>
      </c>
    </row>
    <row r="310" spans="1:3">
      <c r="A310" s="122" t="s">
        <v>1287</v>
      </c>
      <c r="B310" s="123">
        <v>75000</v>
      </c>
      <c r="C310" s="123">
        <v>63500</v>
      </c>
    </row>
    <row r="311" spans="1:3">
      <c r="A311" s="122" t="s">
        <v>202</v>
      </c>
      <c r="B311" s="123">
        <v>20000</v>
      </c>
      <c r="C311" s="123">
        <v>16500</v>
      </c>
    </row>
    <row r="312" spans="1:3">
      <c r="A312" s="122" t="s">
        <v>1053</v>
      </c>
      <c r="B312" s="123">
        <v>55000</v>
      </c>
      <c r="C312" s="123">
        <v>42000</v>
      </c>
    </row>
    <row r="313" spans="1:3">
      <c r="A313" s="122" t="s">
        <v>679</v>
      </c>
      <c r="B313" s="123">
        <v>40000</v>
      </c>
      <c r="C313" s="123">
        <v>35500</v>
      </c>
    </row>
    <row r="314" spans="1:3">
      <c r="A314" s="122" t="s">
        <v>1723</v>
      </c>
      <c r="B314" s="123">
        <v>95000</v>
      </c>
      <c r="C314" s="123">
        <v>89500</v>
      </c>
    </row>
    <row r="315" spans="1:3">
      <c r="A315" s="122" t="s">
        <v>959</v>
      </c>
      <c r="B315" s="123">
        <v>55000</v>
      </c>
      <c r="C315" s="123">
        <v>48000</v>
      </c>
    </row>
    <row r="316" spans="1:3">
      <c r="A316" s="122" t="s">
        <v>1333</v>
      </c>
      <c r="B316" s="123">
        <v>75000</v>
      </c>
      <c r="C316" s="123">
        <v>72500</v>
      </c>
    </row>
    <row r="317" spans="1:3">
      <c r="A317" s="122" t="s">
        <v>1127</v>
      </c>
      <c r="B317" s="123">
        <v>65000</v>
      </c>
      <c r="C317" s="123">
        <v>58000</v>
      </c>
    </row>
    <row r="318" spans="1:3">
      <c r="A318" s="122" t="s">
        <v>515</v>
      </c>
      <c r="B318" s="123">
        <v>30000</v>
      </c>
      <c r="C318" s="123">
        <v>26000</v>
      </c>
    </row>
    <row r="319" spans="1:3">
      <c r="A319" s="122" t="s">
        <v>367</v>
      </c>
      <c r="B319" s="123">
        <v>30000</v>
      </c>
      <c r="C319" s="123">
        <v>27500</v>
      </c>
    </row>
    <row r="320" spans="1:3">
      <c r="A320" s="122" t="s">
        <v>291</v>
      </c>
      <c r="B320" s="123">
        <v>20000</v>
      </c>
      <c r="C320" s="123">
        <v>17500</v>
      </c>
    </row>
    <row r="321" spans="1:3">
      <c r="A321" s="122" t="s">
        <v>427</v>
      </c>
      <c r="B321" s="123">
        <v>30000</v>
      </c>
      <c r="C321" s="123">
        <v>26000</v>
      </c>
    </row>
    <row r="322" spans="1:3">
      <c r="A322" s="122" t="s">
        <v>1103</v>
      </c>
      <c r="B322" s="123">
        <v>55000</v>
      </c>
      <c r="C322" s="123">
        <v>47000</v>
      </c>
    </row>
    <row r="323" spans="1:3">
      <c r="A323" s="122" t="s">
        <v>1745</v>
      </c>
      <c r="B323" s="123">
        <v>95000</v>
      </c>
      <c r="C323" s="123">
        <v>92000</v>
      </c>
    </row>
    <row r="324" spans="1:3">
      <c r="A324" s="122" t="s">
        <v>212</v>
      </c>
      <c r="B324" s="123">
        <v>20000</v>
      </c>
      <c r="C324" s="123">
        <v>17500</v>
      </c>
    </row>
    <row r="325" spans="1:3">
      <c r="A325" s="122" t="s">
        <v>981</v>
      </c>
      <c r="B325" s="123">
        <v>55000</v>
      </c>
      <c r="C325" s="123">
        <v>50500</v>
      </c>
    </row>
    <row r="326" spans="1:3">
      <c r="A326" s="122" t="s">
        <v>545</v>
      </c>
      <c r="B326" s="123">
        <v>30000</v>
      </c>
      <c r="C326" s="123">
        <v>23500</v>
      </c>
    </row>
    <row r="327" spans="1:3">
      <c r="A327" s="122" t="s">
        <v>1479</v>
      </c>
      <c r="B327" s="123">
        <v>85000</v>
      </c>
      <c r="C327" s="123">
        <v>80500</v>
      </c>
    </row>
    <row r="328" spans="1:3">
      <c r="A328" s="122" t="s">
        <v>1075</v>
      </c>
      <c r="B328" s="123">
        <v>55000</v>
      </c>
      <c r="C328" s="123">
        <v>51500</v>
      </c>
    </row>
    <row r="329" spans="1:3">
      <c r="A329" s="122" t="s">
        <v>1431</v>
      </c>
      <c r="B329" s="123">
        <v>75000</v>
      </c>
      <c r="C329" s="123">
        <v>71500</v>
      </c>
    </row>
    <row r="330" spans="1:3">
      <c r="A330" s="122" t="s">
        <v>621</v>
      </c>
      <c r="B330" s="123">
        <v>40000</v>
      </c>
      <c r="C330" s="123">
        <v>31000</v>
      </c>
    </row>
    <row r="331" spans="1:3">
      <c r="A331" s="122" t="s">
        <v>1741</v>
      </c>
      <c r="B331" s="123">
        <v>95000</v>
      </c>
      <c r="C331" s="123">
        <v>94000</v>
      </c>
    </row>
    <row r="332" spans="1:3">
      <c r="A332" s="122" t="s">
        <v>583</v>
      </c>
      <c r="B332" s="123">
        <v>40000</v>
      </c>
      <c r="C332" s="123">
        <v>39000</v>
      </c>
    </row>
    <row r="333" spans="1:3">
      <c r="A333" s="122" t="s">
        <v>1155</v>
      </c>
      <c r="B333" s="123">
        <v>65000</v>
      </c>
      <c r="C333" s="123">
        <v>61000</v>
      </c>
    </row>
    <row r="334" spans="1:3">
      <c r="A334" s="122" t="s">
        <v>1313</v>
      </c>
      <c r="B334" s="123">
        <v>75000</v>
      </c>
      <c r="C334" s="123">
        <v>70500</v>
      </c>
    </row>
    <row r="335" spans="1:3">
      <c r="A335" s="122" t="s">
        <v>649</v>
      </c>
      <c r="B335" s="123">
        <v>40000</v>
      </c>
      <c r="C335" s="123">
        <v>37000</v>
      </c>
    </row>
    <row r="336" spans="1:3">
      <c r="A336" s="122" t="s">
        <v>1021</v>
      </c>
      <c r="B336" s="123">
        <v>55000</v>
      </c>
      <c r="C336" s="123">
        <v>42500</v>
      </c>
    </row>
    <row r="337" spans="1:3">
      <c r="A337" s="122" t="s">
        <v>1463</v>
      </c>
      <c r="B337" s="123">
        <v>85000</v>
      </c>
      <c r="C337" s="123">
        <v>76000</v>
      </c>
    </row>
    <row r="338" spans="1:3">
      <c r="A338" s="122" t="s">
        <v>779</v>
      </c>
      <c r="B338" s="123">
        <v>50000</v>
      </c>
      <c r="C338" s="123">
        <v>40500</v>
      </c>
    </row>
    <row r="339" spans="1:3">
      <c r="A339" s="122" t="s">
        <v>1375</v>
      </c>
      <c r="B339" s="123">
        <v>75000</v>
      </c>
      <c r="C339" s="123">
        <v>70000</v>
      </c>
    </row>
    <row r="340" spans="1:3">
      <c r="A340" s="122" t="s">
        <v>1165</v>
      </c>
      <c r="B340" s="123">
        <v>65000</v>
      </c>
      <c r="C340" s="123">
        <v>52500</v>
      </c>
    </row>
    <row r="341" spans="1:3">
      <c r="A341" s="122" t="s">
        <v>1783</v>
      </c>
      <c r="B341" s="123">
        <v>95000</v>
      </c>
      <c r="C341" s="123">
        <v>90000</v>
      </c>
    </row>
    <row r="342" spans="1:3">
      <c r="A342" s="122" t="s">
        <v>1553</v>
      </c>
      <c r="B342" s="123">
        <v>85000</v>
      </c>
      <c r="C342" s="123">
        <v>75500</v>
      </c>
    </row>
    <row r="343" spans="1:3">
      <c r="A343" s="122" t="s">
        <v>140</v>
      </c>
      <c r="B343" s="123">
        <v>10000</v>
      </c>
      <c r="C343" s="123">
        <v>8500</v>
      </c>
    </row>
    <row r="344" spans="1:3">
      <c r="A344" s="122" t="s">
        <v>351</v>
      </c>
      <c r="B344" s="123">
        <v>20000</v>
      </c>
      <c r="C344" s="123">
        <v>14000</v>
      </c>
    </row>
    <row r="345" spans="1:3">
      <c r="A345" s="122" t="s">
        <v>1039</v>
      </c>
      <c r="B345" s="123">
        <v>55000</v>
      </c>
      <c r="C345" s="123">
        <v>50000</v>
      </c>
    </row>
    <row r="346" spans="1:3">
      <c r="A346" s="122" t="s">
        <v>479</v>
      </c>
      <c r="B346" s="123">
        <v>30000</v>
      </c>
      <c r="C346" s="123">
        <v>26000</v>
      </c>
    </row>
    <row r="347" spans="1:3">
      <c r="A347" s="122" t="s">
        <v>1503</v>
      </c>
      <c r="B347" s="123">
        <v>85000</v>
      </c>
      <c r="C347" s="123">
        <v>83000</v>
      </c>
    </row>
    <row r="348" spans="1:3">
      <c r="A348" s="122" t="s">
        <v>1663</v>
      </c>
      <c r="B348" s="123">
        <v>95000</v>
      </c>
      <c r="C348" s="123">
        <v>85000</v>
      </c>
    </row>
    <row r="349" spans="1:3">
      <c r="A349" s="122" t="s">
        <v>134</v>
      </c>
      <c r="B349" s="123">
        <v>10000</v>
      </c>
      <c r="C349" s="123">
        <v>6000</v>
      </c>
    </row>
    <row r="350" spans="1:3">
      <c r="A350" s="122" t="s">
        <v>1071</v>
      </c>
      <c r="B350" s="123">
        <v>55000</v>
      </c>
      <c r="C350" s="123">
        <v>41000</v>
      </c>
    </row>
    <row r="351" spans="1:3">
      <c r="A351" s="122" t="s">
        <v>1543</v>
      </c>
      <c r="B351" s="123">
        <v>85000</v>
      </c>
      <c r="C351" s="123">
        <v>71500</v>
      </c>
    </row>
    <row r="352" spans="1:3">
      <c r="A352" s="122" t="s">
        <v>1763</v>
      </c>
      <c r="B352" s="123">
        <v>95000</v>
      </c>
      <c r="C352" s="123">
        <v>85000</v>
      </c>
    </row>
    <row r="353" spans="1:3">
      <c r="A353" s="122" t="s">
        <v>965</v>
      </c>
      <c r="B353" s="123">
        <v>55000</v>
      </c>
      <c r="C353" s="123">
        <v>49500</v>
      </c>
    </row>
    <row r="354" spans="1:3">
      <c r="A354" s="122" t="s">
        <v>234</v>
      </c>
      <c r="B354" s="123">
        <v>20000</v>
      </c>
      <c r="C354" s="123">
        <v>17000</v>
      </c>
    </row>
    <row r="355" spans="1:3">
      <c r="A355" s="122" t="s">
        <v>1343</v>
      </c>
      <c r="B355" s="123">
        <v>75000</v>
      </c>
      <c r="C355" s="123">
        <v>62000</v>
      </c>
    </row>
    <row r="356" spans="1:3">
      <c r="A356" s="122" t="s">
        <v>1513</v>
      </c>
      <c r="B356" s="123">
        <v>85000</v>
      </c>
      <c r="C356" s="123">
        <v>77500</v>
      </c>
    </row>
    <row r="357" spans="1:3">
      <c r="A357" s="122" t="s">
        <v>1711</v>
      </c>
      <c r="B357" s="123">
        <v>95000</v>
      </c>
      <c r="C357" s="123">
        <v>80500</v>
      </c>
    </row>
    <row r="358" spans="1:3">
      <c r="A358" s="122" t="s">
        <v>1555</v>
      </c>
      <c r="B358" s="123">
        <v>85000</v>
      </c>
      <c r="C358" s="123">
        <v>73000</v>
      </c>
    </row>
    <row r="359" spans="1:3">
      <c r="A359" s="122" t="s">
        <v>1085</v>
      </c>
      <c r="B359" s="123">
        <v>55000</v>
      </c>
      <c r="C359" s="123">
        <v>40500</v>
      </c>
    </row>
    <row r="360" spans="1:3">
      <c r="A360" s="122" t="s">
        <v>1069</v>
      </c>
      <c r="B360" s="123">
        <v>55000</v>
      </c>
      <c r="C360" s="123">
        <v>46500</v>
      </c>
    </row>
    <row r="361" spans="1:3">
      <c r="A361" s="122" t="s">
        <v>1193</v>
      </c>
      <c r="B361" s="123">
        <v>65000</v>
      </c>
      <c r="C361" s="123">
        <v>58500</v>
      </c>
    </row>
    <row r="362" spans="1:3">
      <c r="A362" s="122" t="s">
        <v>709</v>
      </c>
      <c r="B362" s="123">
        <v>40000</v>
      </c>
      <c r="C362" s="123">
        <v>37000</v>
      </c>
    </row>
    <row r="363" spans="1:3">
      <c r="A363" s="122" t="s">
        <v>1213</v>
      </c>
      <c r="B363" s="123">
        <v>65000</v>
      </c>
      <c r="C363" s="123">
        <v>50500</v>
      </c>
    </row>
    <row r="364" spans="1:3">
      <c r="A364" s="122" t="s">
        <v>168</v>
      </c>
      <c r="B364" s="123">
        <v>10000</v>
      </c>
      <c r="C364" s="123">
        <v>9000</v>
      </c>
    </row>
    <row r="365" spans="1:3">
      <c r="A365" s="122" t="s">
        <v>1033</v>
      </c>
      <c r="B365" s="123">
        <v>55000</v>
      </c>
      <c r="C365" s="123">
        <v>46500</v>
      </c>
    </row>
    <row r="366" spans="1:3">
      <c r="A366" s="122" t="s">
        <v>1753</v>
      </c>
      <c r="B366" s="123">
        <v>95000</v>
      </c>
      <c r="C366" s="123">
        <v>83500</v>
      </c>
    </row>
    <row r="367" spans="1:3">
      <c r="A367" s="122" t="s">
        <v>1709</v>
      </c>
      <c r="B367" s="123">
        <v>95000</v>
      </c>
      <c r="C367" s="123">
        <v>87000</v>
      </c>
    </row>
    <row r="368" spans="1:3">
      <c r="A368" s="122" t="s">
        <v>723</v>
      </c>
      <c r="B368" s="123">
        <v>40000</v>
      </c>
      <c r="C368" s="123">
        <v>33500</v>
      </c>
    </row>
    <row r="369" spans="1:3">
      <c r="A369" s="122" t="s">
        <v>1355</v>
      </c>
      <c r="B369" s="123">
        <v>75000</v>
      </c>
      <c r="C369" s="123">
        <v>62000</v>
      </c>
    </row>
    <row r="370" spans="1:3">
      <c r="A370" s="122" t="s">
        <v>559</v>
      </c>
      <c r="B370" s="123">
        <v>30000</v>
      </c>
      <c r="C370" s="123">
        <v>29500</v>
      </c>
    </row>
    <row r="371" spans="1:3">
      <c r="A371" s="122" t="s">
        <v>295</v>
      </c>
      <c r="B371" s="123">
        <v>20000</v>
      </c>
      <c r="C371" s="123">
        <v>13500</v>
      </c>
    </row>
    <row r="372" spans="1:3">
      <c r="A372" s="122" t="s">
        <v>284</v>
      </c>
      <c r="B372" s="123">
        <v>20000</v>
      </c>
      <c r="C372" s="123">
        <v>10000</v>
      </c>
    </row>
    <row r="373" spans="1:3">
      <c r="A373" s="122" t="s">
        <v>831</v>
      </c>
      <c r="B373" s="123">
        <v>50000</v>
      </c>
      <c r="C373" s="123">
        <v>38500</v>
      </c>
    </row>
    <row r="374" spans="1:3">
      <c r="A374" s="122" t="s">
        <v>1207</v>
      </c>
      <c r="B374" s="123">
        <v>65000</v>
      </c>
      <c r="C374" s="123">
        <v>62500</v>
      </c>
    </row>
    <row r="375" spans="1:3">
      <c r="A375" s="122" t="s">
        <v>128</v>
      </c>
      <c r="B375" s="123">
        <v>10000</v>
      </c>
      <c r="C375" s="123">
        <v>7000</v>
      </c>
    </row>
    <row r="376" spans="1:3">
      <c r="A376" s="122" t="s">
        <v>1087</v>
      </c>
      <c r="B376" s="123">
        <v>55000</v>
      </c>
      <c r="C376" s="123">
        <v>52500</v>
      </c>
    </row>
    <row r="377" spans="1:3">
      <c r="A377" s="122" t="s">
        <v>1611</v>
      </c>
      <c r="B377" s="123">
        <v>85000</v>
      </c>
      <c r="C377" s="123">
        <v>83000</v>
      </c>
    </row>
    <row r="378" spans="1:3">
      <c r="A378" s="122" t="s">
        <v>1617</v>
      </c>
      <c r="B378" s="123">
        <v>85000</v>
      </c>
      <c r="C378" s="123">
        <v>85000</v>
      </c>
    </row>
    <row r="379" spans="1:3">
      <c r="A379" s="122" t="s">
        <v>801</v>
      </c>
      <c r="B379" s="123">
        <v>50000</v>
      </c>
      <c r="C379" s="123">
        <v>39000</v>
      </c>
    </row>
    <row r="380" spans="1:3">
      <c r="A380" s="122" t="s">
        <v>297</v>
      </c>
      <c r="B380" s="123">
        <v>20000</v>
      </c>
      <c r="C380" s="123">
        <v>9500</v>
      </c>
    </row>
    <row r="381" spans="1:3">
      <c r="A381" s="122" t="s">
        <v>256</v>
      </c>
      <c r="B381" s="123">
        <v>20000</v>
      </c>
      <c r="C381" s="123">
        <v>10000</v>
      </c>
    </row>
    <row r="382" spans="1:3">
      <c r="A382" s="122" t="s">
        <v>333</v>
      </c>
      <c r="B382" s="123">
        <v>20000</v>
      </c>
      <c r="C382" s="123">
        <v>14500</v>
      </c>
    </row>
    <row r="383" spans="1:3">
      <c r="A383" s="122" t="s">
        <v>1475</v>
      </c>
      <c r="B383" s="123">
        <v>85000</v>
      </c>
      <c r="C383" s="123">
        <v>71500</v>
      </c>
    </row>
    <row r="384" spans="1:3">
      <c r="A384" s="122" t="s">
        <v>162</v>
      </c>
      <c r="B384" s="123">
        <v>10000</v>
      </c>
      <c r="C384" s="123">
        <v>6500</v>
      </c>
    </row>
    <row r="385" spans="1:3">
      <c r="A385" s="122" t="s">
        <v>46</v>
      </c>
      <c r="B385" s="123">
        <v>10000</v>
      </c>
      <c r="C385" s="123">
        <v>8500</v>
      </c>
    </row>
    <row r="386" spans="1:3">
      <c r="A386" s="122" t="s">
        <v>110</v>
      </c>
      <c r="B386" s="123">
        <v>10000</v>
      </c>
      <c r="C386" s="123">
        <v>9500</v>
      </c>
    </row>
    <row r="387" spans="1:3">
      <c r="A387" s="122" t="s">
        <v>1201</v>
      </c>
      <c r="B387" s="123">
        <v>65000</v>
      </c>
      <c r="C387" s="123">
        <v>58500</v>
      </c>
    </row>
    <row r="388" spans="1:3">
      <c r="A388" s="122" t="s">
        <v>1449</v>
      </c>
      <c r="B388" s="123">
        <v>85000</v>
      </c>
      <c r="C388" s="123">
        <v>75500</v>
      </c>
    </row>
    <row r="389" spans="1:3">
      <c r="A389" s="122" t="s">
        <v>929</v>
      </c>
      <c r="B389" s="123">
        <v>50000</v>
      </c>
      <c r="C389" s="123">
        <v>45500</v>
      </c>
    </row>
    <row r="390" spans="1:3">
      <c r="A390" s="122" t="s">
        <v>1561</v>
      </c>
      <c r="B390" s="123">
        <v>85000</v>
      </c>
      <c r="C390" s="123">
        <v>81500</v>
      </c>
    </row>
    <row r="391" spans="1:3">
      <c r="A391" s="122" t="s">
        <v>1601</v>
      </c>
      <c r="B391" s="123">
        <v>85000</v>
      </c>
      <c r="C391" s="123">
        <v>70500</v>
      </c>
    </row>
    <row r="392" spans="1:3">
      <c r="A392" s="122" t="s">
        <v>845</v>
      </c>
      <c r="B392" s="123">
        <v>50000</v>
      </c>
      <c r="C392" s="123">
        <v>45500</v>
      </c>
    </row>
    <row r="393" spans="1:3">
      <c r="A393" s="122" t="s">
        <v>1345</v>
      </c>
      <c r="B393" s="123">
        <v>75000</v>
      </c>
      <c r="C393" s="123">
        <v>61000</v>
      </c>
    </row>
    <row r="394" spans="1:3">
      <c r="A394" s="122" t="s">
        <v>268</v>
      </c>
      <c r="B394" s="123">
        <v>20000</v>
      </c>
      <c r="C394" s="123">
        <v>14500</v>
      </c>
    </row>
    <row r="395" spans="1:3">
      <c r="A395" s="122" t="s">
        <v>180</v>
      </c>
      <c r="B395" s="123">
        <v>10000</v>
      </c>
      <c r="C395" s="123">
        <v>10000</v>
      </c>
    </row>
    <row r="396" spans="1:3">
      <c r="A396" s="122" t="s">
        <v>543</v>
      </c>
      <c r="B396" s="123">
        <v>30000</v>
      </c>
      <c r="C396" s="123">
        <v>29000</v>
      </c>
    </row>
    <row r="397" spans="1:3">
      <c r="A397" s="122" t="s">
        <v>647</v>
      </c>
      <c r="B397" s="123">
        <v>40000</v>
      </c>
      <c r="C397" s="123">
        <v>38500</v>
      </c>
    </row>
    <row r="398" spans="1:3">
      <c r="A398" s="122" t="s">
        <v>521</v>
      </c>
      <c r="B398" s="123">
        <v>30000</v>
      </c>
      <c r="C398" s="123">
        <v>24500</v>
      </c>
    </row>
    <row r="399" spans="1:3">
      <c r="A399" s="122" t="s">
        <v>847</v>
      </c>
      <c r="B399" s="123">
        <v>50000</v>
      </c>
      <c r="C399" s="123">
        <v>42000</v>
      </c>
    </row>
    <row r="400" spans="1:3">
      <c r="A400" s="122" t="s">
        <v>369</v>
      </c>
      <c r="B400" s="123">
        <v>30000</v>
      </c>
      <c r="C400" s="123">
        <v>19000</v>
      </c>
    </row>
    <row r="401" spans="1:3">
      <c r="A401" s="122" t="s">
        <v>1609</v>
      </c>
      <c r="B401" s="123">
        <v>85000</v>
      </c>
      <c r="C401" s="123">
        <v>78000</v>
      </c>
    </row>
    <row r="402" spans="1:3">
      <c r="A402" s="122" t="s">
        <v>1579</v>
      </c>
      <c r="B402" s="123">
        <v>85000</v>
      </c>
      <c r="C402" s="123">
        <v>78000</v>
      </c>
    </row>
    <row r="403" spans="1:3">
      <c r="A403" s="122" t="s">
        <v>1413</v>
      </c>
      <c r="B403" s="123">
        <v>75000</v>
      </c>
      <c r="C403" s="123">
        <v>68000</v>
      </c>
    </row>
    <row r="404" spans="1:3">
      <c r="A404" s="122" t="s">
        <v>120</v>
      </c>
      <c r="B404" s="123">
        <v>10000</v>
      </c>
      <c r="C404" s="123">
        <v>9500</v>
      </c>
    </row>
    <row r="405" spans="1:3">
      <c r="A405" s="122" t="s">
        <v>871</v>
      </c>
      <c r="B405" s="123">
        <v>50000</v>
      </c>
      <c r="C405" s="123">
        <v>49500</v>
      </c>
    </row>
    <row r="406" spans="1:3">
      <c r="A406" s="122" t="s">
        <v>1337</v>
      </c>
      <c r="B406" s="123">
        <v>75000</v>
      </c>
      <c r="C406" s="123">
        <v>74500</v>
      </c>
    </row>
    <row r="407" spans="1:3">
      <c r="A407" s="122" t="s">
        <v>1699</v>
      </c>
      <c r="B407" s="123">
        <v>95000</v>
      </c>
      <c r="C407" s="123">
        <v>94500</v>
      </c>
    </row>
    <row r="408" spans="1:3">
      <c r="A408" s="122" t="s">
        <v>1247</v>
      </c>
      <c r="B408" s="123">
        <v>65000</v>
      </c>
      <c r="C408" s="123">
        <v>55000</v>
      </c>
    </row>
    <row r="409" spans="1:3">
      <c r="A409" s="122" t="s">
        <v>108</v>
      </c>
      <c r="B409" s="123">
        <v>10000</v>
      </c>
      <c r="C409" s="123">
        <v>7000</v>
      </c>
    </row>
    <row r="410" spans="1:3">
      <c r="A410" s="122" t="s">
        <v>258</v>
      </c>
      <c r="B410" s="123">
        <v>20000</v>
      </c>
      <c r="C410" s="123">
        <v>13500</v>
      </c>
    </row>
    <row r="411" spans="1:3">
      <c r="A411" s="122" t="s">
        <v>1549</v>
      </c>
      <c r="B411" s="123">
        <v>85000</v>
      </c>
      <c r="C411" s="123">
        <v>80500</v>
      </c>
    </row>
    <row r="412" spans="1:3">
      <c r="A412" s="122" t="s">
        <v>1417</v>
      </c>
      <c r="B412" s="123">
        <v>75000</v>
      </c>
      <c r="C412" s="123">
        <v>65500</v>
      </c>
    </row>
    <row r="413" spans="1:3">
      <c r="A413" s="122" t="s">
        <v>66</v>
      </c>
      <c r="B413" s="123">
        <v>10000</v>
      </c>
      <c r="C413" s="123">
        <v>8000</v>
      </c>
    </row>
    <row r="414" spans="1:3">
      <c r="A414" s="122" t="s">
        <v>130</v>
      </c>
      <c r="B414" s="123">
        <v>10000</v>
      </c>
      <c r="C414" s="123">
        <v>9000</v>
      </c>
    </row>
    <row r="415" spans="1:3">
      <c r="A415" s="122" t="s">
        <v>1327</v>
      </c>
      <c r="B415" s="123">
        <v>75000</v>
      </c>
      <c r="C415" s="123">
        <v>61500</v>
      </c>
    </row>
    <row r="416" spans="1:3">
      <c r="A416" s="122" t="s">
        <v>751</v>
      </c>
      <c r="B416" s="123">
        <v>50000</v>
      </c>
      <c r="C416" s="123">
        <v>42000</v>
      </c>
    </row>
    <row r="417" spans="1:3">
      <c r="A417" s="122" t="s">
        <v>1779</v>
      </c>
      <c r="B417" s="123">
        <v>95000</v>
      </c>
      <c r="C417" s="123">
        <v>92500</v>
      </c>
    </row>
    <row r="418" spans="1:3">
      <c r="A418" s="122" t="s">
        <v>1707</v>
      </c>
      <c r="B418" s="123">
        <v>95000</v>
      </c>
      <c r="C418" s="123">
        <v>94500</v>
      </c>
    </row>
    <row r="419" spans="1:3">
      <c r="A419" s="122" t="s">
        <v>381</v>
      </c>
      <c r="B419" s="123">
        <v>30000</v>
      </c>
      <c r="C419" s="123">
        <v>26000</v>
      </c>
    </row>
    <row r="420" spans="1:3">
      <c r="A420" s="122" t="s">
        <v>282</v>
      </c>
      <c r="B420" s="123">
        <v>20000</v>
      </c>
      <c r="C420" s="123">
        <v>13000</v>
      </c>
    </row>
    <row r="421" spans="1:3">
      <c r="A421" s="122" t="s">
        <v>1261</v>
      </c>
      <c r="B421" s="123">
        <v>65000</v>
      </c>
      <c r="C421" s="123">
        <v>55000</v>
      </c>
    </row>
    <row r="422" spans="1:3">
      <c r="A422" s="122" t="s">
        <v>843</v>
      </c>
      <c r="B422" s="123">
        <v>50000</v>
      </c>
      <c r="C422" s="123">
        <v>41500</v>
      </c>
    </row>
    <row r="423" spans="1:3">
      <c r="A423" s="122" t="s">
        <v>1009</v>
      </c>
      <c r="B423" s="123">
        <v>55000</v>
      </c>
      <c r="C423" s="123">
        <v>44000</v>
      </c>
    </row>
    <row r="424" spans="1:3">
      <c r="A424" s="122" t="s">
        <v>909</v>
      </c>
      <c r="B424" s="123">
        <v>50000</v>
      </c>
      <c r="C424" s="123">
        <v>43500</v>
      </c>
    </row>
    <row r="425" spans="1:3">
      <c r="A425" s="122" t="s">
        <v>48</v>
      </c>
      <c r="B425" s="123">
        <v>10000</v>
      </c>
      <c r="C425" s="123">
        <v>6000</v>
      </c>
    </row>
    <row r="426" spans="1:3">
      <c r="A426" s="122" t="s">
        <v>497</v>
      </c>
      <c r="B426" s="123">
        <v>30000</v>
      </c>
      <c r="C426" s="123">
        <v>20500</v>
      </c>
    </row>
    <row r="427" spans="1:3">
      <c r="A427" s="122" t="s">
        <v>274</v>
      </c>
      <c r="B427" s="123">
        <v>20000</v>
      </c>
      <c r="C427" s="123">
        <v>16000</v>
      </c>
    </row>
    <row r="428" spans="1:3">
      <c r="A428" s="122" t="s">
        <v>915</v>
      </c>
      <c r="B428" s="123">
        <v>50000</v>
      </c>
      <c r="C428" s="123">
        <v>49000</v>
      </c>
    </row>
    <row r="429" spans="1:3">
      <c r="A429" s="122" t="s">
        <v>1787</v>
      </c>
      <c r="B429" s="123">
        <v>95000</v>
      </c>
      <c r="C429" s="123">
        <v>87500</v>
      </c>
    </row>
    <row r="430" spans="1:3">
      <c r="A430" s="122" t="s">
        <v>1341</v>
      </c>
      <c r="B430" s="123">
        <v>75000</v>
      </c>
      <c r="C430" s="123">
        <v>67500</v>
      </c>
    </row>
    <row r="431" spans="1:3">
      <c r="A431" s="122" t="s">
        <v>1765</v>
      </c>
      <c r="B431" s="123">
        <v>95000</v>
      </c>
      <c r="C431" s="123">
        <v>84000</v>
      </c>
    </row>
    <row r="432" spans="1:3">
      <c r="A432" s="122" t="s">
        <v>537</v>
      </c>
      <c r="B432" s="123">
        <v>30000</v>
      </c>
      <c r="C432" s="123">
        <v>24000</v>
      </c>
    </row>
    <row r="433" spans="1:3">
      <c r="A433" s="122" t="s">
        <v>1447</v>
      </c>
      <c r="B433" s="123">
        <v>85000</v>
      </c>
      <c r="C433" s="123">
        <v>79500</v>
      </c>
    </row>
    <row r="434" spans="1:3">
      <c r="A434" s="122" t="s">
        <v>335</v>
      </c>
      <c r="B434" s="123">
        <v>20000</v>
      </c>
      <c r="C434" s="123">
        <v>18000</v>
      </c>
    </row>
    <row r="435" spans="1:3">
      <c r="A435" s="122" t="s">
        <v>443</v>
      </c>
      <c r="B435" s="123">
        <v>30000</v>
      </c>
      <c r="C435" s="123">
        <v>22500</v>
      </c>
    </row>
    <row r="436" spans="1:3">
      <c r="A436" s="122" t="s">
        <v>837</v>
      </c>
      <c r="B436" s="123">
        <v>50000</v>
      </c>
      <c r="C436" s="123">
        <v>41000</v>
      </c>
    </row>
    <row r="437" spans="1:3">
      <c r="A437" s="122" t="s">
        <v>907</v>
      </c>
      <c r="B437" s="123">
        <v>50000</v>
      </c>
      <c r="C437" s="123">
        <v>45500</v>
      </c>
    </row>
    <row r="438" spans="1:3">
      <c r="A438" s="122" t="s">
        <v>1419</v>
      </c>
      <c r="B438" s="123">
        <v>75000</v>
      </c>
      <c r="C438" s="123">
        <v>65000</v>
      </c>
    </row>
    <row r="439" spans="1:3">
      <c r="A439" s="122" t="s">
        <v>861</v>
      </c>
      <c r="B439" s="123">
        <v>50000</v>
      </c>
      <c r="C439" s="123">
        <v>42500</v>
      </c>
    </row>
    <row r="440" spans="1:3">
      <c r="A440" s="122" t="s">
        <v>1339</v>
      </c>
      <c r="B440" s="123">
        <v>75000</v>
      </c>
      <c r="C440" s="123">
        <v>74500</v>
      </c>
    </row>
    <row r="441" spans="1:3">
      <c r="A441" s="122" t="s">
        <v>166</v>
      </c>
      <c r="B441" s="123">
        <v>10000</v>
      </c>
      <c r="C441" s="123">
        <v>7000</v>
      </c>
    </row>
    <row r="442" spans="1:3">
      <c r="A442" s="122" t="s">
        <v>1595</v>
      </c>
      <c r="B442" s="123">
        <v>85000</v>
      </c>
      <c r="C442" s="123">
        <v>78000</v>
      </c>
    </row>
    <row r="443" spans="1:3">
      <c r="A443" s="122" t="s">
        <v>1293</v>
      </c>
      <c r="B443" s="123">
        <v>75000</v>
      </c>
      <c r="C443" s="123">
        <v>74500</v>
      </c>
    </row>
    <row r="444" spans="1:3">
      <c r="A444" s="122" t="s">
        <v>857</v>
      </c>
      <c r="B444" s="123">
        <v>50000</v>
      </c>
      <c r="C444" s="123">
        <v>45500</v>
      </c>
    </row>
    <row r="445" spans="1:3">
      <c r="A445" s="122" t="s">
        <v>1759</v>
      </c>
      <c r="B445" s="123">
        <v>95000</v>
      </c>
      <c r="C445" s="123">
        <v>91500</v>
      </c>
    </row>
    <row r="446" spans="1:3">
      <c r="A446" s="122" t="s">
        <v>1055</v>
      </c>
      <c r="B446" s="123">
        <v>55000</v>
      </c>
      <c r="C446" s="123">
        <v>41500</v>
      </c>
    </row>
    <row r="447" spans="1:3">
      <c r="A447" s="122" t="s">
        <v>1401</v>
      </c>
      <c r="B447" s="123">
        <v>75000</v>
      </c>
      <c r="C447" s="123">
        <v>70500</v>
      </c>
    </row>
    <row r="448" spans="1:3">
      <c r="A448" s="122" t="s">
        <v>587</v>
      </c>
      <c r="B448" s="123">
        <v>40000</v>
      </c>
      <c r="C448" s="123">
        <v>37500</v>
      </c>
    </row>
    <row r="449" spans="1:3">
      <c r="A449" s="122" t="s">
        <v>455</v>
      </c>
      <c r="B449" s="123">
        <v>30000</v>
      </c>
      <c r="C449" s="123">
        <v>27500</v>
      </c>
    </row>
    <row r="450" spans="1:3">
      <c r="A450" s="122" t="s">
        <v>429</v>
      </c>
      <c r="B450" s="123">
        <v>30000</v>
      </c>
      <c r="C450" s="123">
        <v>29000</v>
      </c>
    </row>
    <row r="451" spans="1:3">
      <c r="A451" s="122" t="s">
        <v>707</v>
      </c>
      <c r="B451" s="123">
        <v>40000</v>
      </c>
      <c r="C451" s="123">
        <v>38000</v>
      </c>
    </row>
    <row r="452" spans="1:3">
      <c r="A452" s="122" t="s">
        <v>883</v>
      </c>
      <c r="B452" s="123">
        <v>50000</v>
      </c>
      <c r="C452" s="123">
        <v>44000</v>
      </c>
    </row>
    <row r="453" spans="1:3">
      <c r="A453" s="122" t="s">
        <v>1225</v>
      </c>
      <c r="B453" s="123">
        <v>65000</v>
      </c>
      <c r="C453" s="123">
        <v>53500</v>
      </c>
    </row>
    <row r="454" spans="1:3">
      <c r="A454" s="122" t="s">
        <v>1605</v>
      </c>
      <c r="B454" s="123">
        <v>85000</v>
      </c>
      <c r="C454" s="123">
        <v>80000</v>
      </c>
    </row>
    <row r="455" spans="1:3">
      <c r="A455" s="122" t="s">
        <v>280</v>
      </c>
      <c r="B455" s="123">
        <v>20000</v>
      </c>
      <c r="C455" s="123">
        <v>13500</v>
      </c>
    </row>
    <row r="456" spans="1:3">
      <c r="A456" s="122" t="s">
        <v>146</v>
      </c>
      <c r="B456" s="123">
        <v>10000</v>
      </c>
      <c r="C456" s="123">
        <v>5500</v>
      </c>
    </row>
    <row r="457" spans="1:3">
      <c r="A457" s="122" t="s">
        <v>1381</v>
      </c>
      <c r="B457" s="123">
        <v>75000</v>
      </c>
      <c r="C457" s="123">
        <v>65000</v>
      </c>
    </row>
    <row r="458" spans="1:3">
      <c r="A458" s="122" t="s">
        <v>641</v>
      </c>
      <c r="B458" s="123">
        <v>40000</v>
      </c>
      <c r="C458" s="123">
        <v>29500</v>
      </c>
    </row>
    <row r="459" spans="1:3">
      <c r="A459" s="122" t="s">
        <v>154</v>
      </c>
      <c r="B459" s="123">
        <v>10000</v>
      </c>
      <c r="C459" s="123">
        <v>10000</v>
      </c>
    </row>
    <row r="460" spans="1:3">
      <c r="A460" s="122" t="s">
        <v>1803</v>
      </c>
      <c r="B460" s="123">
        <v>95000</v>
      </c>
      <c r="C460" s="123">
        <v>84500</v>
      </c>
    </row>
    <row r="461" spans="1:3">
      <c r="A461" s="122" t="s">
        <v>163</v>
      </c>
      <c r="B461" s="123">
        <v>20000</v>
      </c>
      <c r="C461" s="123">
        <v>17500</v>
      </c>
    </row>
    <row r="462" spans="1:3">
      <c r="A462" s="122" t="s">
        <v>789</v>
      </c>
      <c r="B462" s="123">
        <v>50000</v>
      </c>
      <c r="C462" s="123">
        <v>50000</v>
      </c>
    </row>
    <row r="463" spans="1:3">
      <c r="A463" s="122" t="s">
        <v>72</v>
      </c>
      <c r="B463" s="123">
        <v>10000</v>
      </c>
      <c r="C463" s="123">
        <v>9500</v>
      </c>
    </row>
    <row r="464" spans="1:3">
      <c r="A464" s="122" t="s">
        <v>409</v>
      </c>
      <c r="B464" s="123">
        <v>30000</v>
      </c>
      <c r="C464" s="123">
        <v>25500</v>
      </c>
    </row>
    <row r="465" spans="1:3">
      <c r="A465" s="122" t="s">
        <v>903</v>
      </c>
      <c r="B465" s="123">
        <v>50000</v>
      </c>
      <c r="C465" s="123">
        <v>48500</v>
      </c>
    </row>
    <row r="466" spans="1:3">
      <c r="A466" s="122" t="s">
        <v>1057</v>
      </c>
      <c r="B466" s="123">
        <v>55000</v>
      </c>
      <c r="C466" s="123">
        <v>45500</v>
      </c>
    </row>
    <row r="467" spans="1:3">
      <c r="A467" s="122" t="s">
        <v>94</v>
      </c>
      <c r="B467" s="123">
        <v>10000</v>
      </c>
      <c r="C467" s="123">
        <v>6500</v>
      </c>
    </row>
    <row r="468" spans="1:3">
      <c r="A468" s="122" t="s">
        <v>815</v>
      </c>
      <c r="B468" s="123">
        <v>50000</v>
      </c>
      <c r="C468" s="123">
        <v>39500</v>
      </c>
    </row>
    <row r="469" spans="1:3">
      <c r="A469" s="122" t="s">
        <v>963</v>
      </c>
      <c r="B469" s="123">
        <v>55000</v>
      </c>
      <c r="C469" s="123">
        <v>41500</v>
      </c>
    </row>
    <row r="470" spans="1:3">
      <c r="A470" s="122" t="s">
        <v>1535</v>
      </c>
      <c r="B470" s="123">
        <v>85000</v>
      </c>
      <c r="C470" s="123">
        <v>72500</v>
      </c>
    </row>
    <row r="471" spans="1:3">
      <c r="A471" s="122" t="s">
        <v>643</v>
      </c>
      <c r="B471" s="123">
        <v>40000</v>
      </c>
      <c r="C471" s="123">
        <v>28500</v>
      </c>
    </row>
    <row r="472" spans="1:3">
      <c r="A472" s="122" t="s">
        <v>813</v>
      </c>
      <c r="B472" s="123">
        <v>50000</v>
      </c>
      <c r="C472" s="123">
        <v>50000</v>
      </c>
    </row>
    <row r="473" spans="1:3">
      <c r="A473" s="122" t="s">
        <v>1633</v>
      </c>
      <c r="B473" s="123">
        <v>95000</v>
      </c>
      <c r="C473" s="123">
        <v>83000</v>
      </c>
    </row>
    <row r="474" spans="1:3">
      <c r="A474" s="122" t="s">
        <v>116</v>
      </c>
      <c r="B474" s="123">
        <v>10000</v>
      </c>
      <c r="C474" s="123">
        <v>6500</v>
      </c>
    </row>
    <row r="475" spans="1:3">
      <c r="A475" s="122" t="s">
        <v>216</v>
      </c>
      <c r="B475" s="123">
        <v>20000</v>
      </c>
      <c r="C475" s="123">
        <v>18500</v>
      </c>
    </row>
    <row r="476" spans="1:3">
      <c r="A476" s="122" t="s">
        <v>973</v>
      </c>
      <c r="B476" s="123">
        <v>55000</v>
      </c>
      <c r="C476" s="123">
        <v>40500</v>
      </c>
    </row>
    <row r="477" spans="1:3">
      <c r="A477" s="122" t="s">
        <v>1505</v>
      </c>
      <c r="B477" s="123">
        <v>85000</v>
      </c>
      <c r="C477" s="123">
        <v>80000</v>
      </c>
    </row>
    <row r="478" spans="1:3">
      <c r="A478" s="122" t="s">
        <v>753</v>
      </c>
      <c r="B478" s="123">
        <v>50000</v>
      </c>
      <c r="C478" s="123">
        <v>44000</v>
      </c>
    </row>
    <row r="479" spans="1:3">
      <c r="A479" s="122" t="s">
        <v>138</v>
      </c>
      <c r="B479" s="123">
        <v>10000</v>
      </c>
      <c r="C479" s="123">
        <v>6000</v>
      </c>
    </row>
    <row r="480" spans="1:3">
      <c r="A480" s="122" t="s">
        <v>270</v>
      </c>
      <c r="B480" s="123">
        <v>20000</v>
      </c>
      <c r="C480" s="123">
        <v>10500</v>
      </c>
    </row>
    <row r="481" spans="1:3">
      <c r="A481" s="122" t="s">
        <v>1755</v>
      </c>
      <c r="B481" s="123">
        <v>95000</v>
      </c>
      <c r="C481" s="123">
        <v>88500</v>
      </c>
    </row>
    <row r="482" spans="1:3">
      <c r="A482" s="122" t="s">
        <v>1025</v>
      </c>
      <c r="B482" s="123">
        <v>55000</v>
      </c>
      <c r="C482" s="123">
        <v>52000</v>
      </c>
    </row>
    <row r="483" spans="1:3">
      <c r="A483" s="122" t="s">
        <v>967</v>
      </c>
      <c r="B483" s="123">
        <v>55000</v>
      </c>
      <c r="C483" s="123">
        <v>43500</v>
      </c>
    </row>
    <row r="484" spans="1:3">
      <c r="A484" s="122" t="s">
        <v>1639</v>
      </c>
      <c r="B484" s="123">
        <v>95000</v>
      </c>
      <c r="C484" s="123">
        <v>88000</v>
      </c>
    </row>
    <row r="485" spans="1:3">
      <c r="A485" s="122" t="s">
        <v>1793</v>
      </c>
      <c r="B485" s="123">
        <v>95000</v>
      </c>
      <c r="C485" s="123">
        <v>87500</v>
      </c>
    </row>
    <row r="486" spans="1:3">
      <c r="A486" s="122" t="s">
        <v>1407</v>
      </c>
      <c r="B486" s="123">
        <v>75000</v>
      </c>
      <c r="C486" s="123">
        <v>73000</v>
      </c>
    </row>
    <row r="487" spans="1:3">
      <c r="A487" s="122" t="s">
        <v>118</v>
      </c>
      <c r="B487" s="123">
        <v>10000</v>
      </c>
      <c r="C487" s="123">
        <v>7000</v>
      </c>
    </row>
    <row r="488" spans="1:3">
      <c r="A488" s="122" t="s">
        <v>581</v>
      </c>
      <c r="B488" s="123">
        <v>40000</v>
      </c>
      <c r="C488" s="123">
        <v>30500</v>
      </c>
    </row>
    <row r="489" spans="1:3">
      <c r="A489" s="122" t="s">
        <v>1097</v>
      </c>
      <c r="B489" s="123">
        <v>55000</v>
      </c>
      <c r="C489" s="123">
        <v>51000</v>
      </c>
    </row>
    <row r="490" spans="1:3">
      <c r="A490" s="122" t="s">
        <v>17</v>
      </c>
      <c r="B490" s="123">
        <v>10000</v>
      </c>
      <c r="C490" s="123">
        <v>6000</v>
      </c>
    </row>
    <row r="491" spans="1:3">
      <c r="A491" s="122" t="s">
        <v>699</v>
      </c>
      <c r="B491" s="123">
        <v>40000</v>
      </c>
      <c r="C491" s="123">
        <v>33000</v>
      </c>
    </row>
    <row r="492" spans="1:3">
      <c r="A492" s="122" t="s">
        <v>457</v>
      </c>
      <c r="B492" s="123">
        <v>30000</v>
      </c>
      <c r="C492" s="123">
        <v>24000</v>
      </c>
    </row>
    <row r="493" spans="1:3">
      <c r="A493" s="122" t="s">
        <v>1451</v>
      </c>
      <c r="B493" s="123">
        <v>85000</v>
      </c>
      <c r="C493" s="123">
        <v>83500</v>
      </c>
    </row>
    <row r="494" spans="1:3">
      <c r="A494" s="122" t="s">
        <v>1635</v>
      </c>
      <c r="B494" s="123">
        <v>95000</v>
      </c>
      <c r="C494" s="123">
        <v>94500</v>
      </c>
    </row>
    <row r="495" spans="1:3">
      <c r="A495" s="122" t="s">
        <v>98</v>
      </c>
      <c r="B495" s="123">
        <v>10000</v>
      </c>
      <c r="C495" s="123">
        <v>8000</v>
      </c>
    </row>
    <row r="496" spans="1:3">
      <c r="A496" s="122" t="s">
        <v>675</v>
      </c>
      <c r="B496" s="123">
        <v>40000</v>
      </c>
      <c r="C496" s="123">
        <v>31500</v>
      </c>
    </row>
    <row r="497" spans="1:3">
      <c r="A497" s="122" t="s">
        <v>721</v>
      </c>
      <c r="B497" s="123">
        <v>40000</v>
      </c>
      <c r="C497" s="123">
        <v>30500</v>
      </c>
    </row>
    <row r="498" spans="1:3">
      <c r="A498" s="122" t="s">
        <v>1367</v>
      </c>
      <c r="B498" s="123">
        <v>75000</v>
      </c>
      <c r="C498" s="123">
        <v>67500</v>
      </c>
    </row>
    <row r="499" spans="1:3">
      <c r="A499" s="122" t="s">
        <v>749</v>
      </c>
      <c r="B499" s="123">
        <v>50000</v>
      </c>
      <c r="C499" s="123">
        <v>42000</v>
      </c>
    </row>
    <row r="500" spans="1:3">
      <c r="A500" s="122" t="s">
        <v>825</v>
      </c>
      <c r="B500" s="123">
        <v>50000</v>
      </c>
      <c r="C500" s="123">
        <v>42500</v>
      </c>
    </row>
    <row r="501" spans="1:3">
      <c r="A501" s="122" t="s">
        <v>1545</v>
      </c>
      <c r="B501" s="123">
        <v>85000</v>
      </c>
      <c r="C501" s="123">
        <v>82000</v>
      </c>
    </row>
    <row r="502" spans="1:3">
      <c r="A502" s="122" t="s">
        <v>881</v>
      </c>
      <c r="B502" s="123">
        <v>50000</v>
      </c>
      <c r="C502" s="123">
        <v>48500</v>
      </c>
    </row>
    <row r="503" spans="1:3">
      <c r="A503" s="122" t="s">
        <v>781</v>
      </c>
      <c r="B503" s="123">
        <v>50000</v>
      </c>
      <c r="C503" s="123">
        <v>46000</v>
      </c>
    </row>
    <row r="504" spans="1:3">
      <c r="A504" s="122" t="s">
        <v>449</v>
      </c>
      <c r="B504" s="123">
        <v>30000</v>
      </c>
      <c r="C504" s="123">
        <v>27500</v>
      </c>
    </row>
    <row r="505" spans="1:3">
      <c r="A505" s="122" t="s">
        <v>1005</v>
      </c>
      <c r="B505" s="123">
        <v>55000</v>
      </c>
      <c r="C505" s="123">
        <v>44000</v>
      </c>
    </row>
    <row r="506" spans="1:3">
      <c r="A506" s="122" t="s">
        <v>653</v>
      </c>
      <c r="B506" s="123">
        <v>40000</v>
      </c>
      <c r="C506" s="123">
        <v>38500</v>
      </c>
    </row>
    <row r="507" spans="1:3">
      <c r="A507" s="122" t="s">
        <v>1317</v>
      </c>
      <c r="B507" s="123">
        <v>75000</v>
      </c>
      <c r="C507" s="123">
        <v>61000</v>
      </c>
    </row>
    <row r="508" spans="1:3">
      <c r="A508" s="122" t="s">
        <v>739</v>
      </c>
      <c r="B508" s="123">
        <v>40000</v>
      </c>
      <c r="C508" s="123">
        <v>36000</v>
      </c>
    </row>
    <row r="509" spans="1:3">
      <c r="A509" s="122" t="s">
        <v>1037</v>
      </c>
      <c r="B509" s="123">
        <v>55000</v>
      </c>
      <c r="C509" s="123">
        <v>45000</v>
      </c>
    </row>
    <row r="510" spans="1:3">
      <c r="A510" s="122" t="s">
        <v>1017</v>
      </c>
      <c r="B510" s="123">
        <v>55000</v>
      </c>
      <c r="C510" s="123">
        <v>45500</v>
      </c>
    </row>
    <row r="511" spans="1:3">
      <c r="A511" s="122" t="s">
        <v>64</v>
      </c>
      <c r="B511" s="123">
        <v>10000</v>
      </c>
      <c r="C511" s="123">
        <v>9000</v>
      </c>
    </row>
    <row r="512" spans="1:3">
      <c r="A512" s="122" t="s">
        <v>1095</v>
      </c>
      <c r="B512" s="123">
        <v>55000</v>
      </c>
      <c r="C512" s="123">
        <v>54000</v>
      </c>
    </row>
    <row r="513" spans="1:3">
      <c r="A513" s="122" t="s">
        <v>403</v>
      </c>
      <c r="B513" s="123">
        <v>30000</v>
      </c>
      <c r="C513" s="123">
        <v>22000</v>
      </c>
    </row>
    <row r="514" spans="1:3">
      <c r="A514" s="122" t="s">
        <v>1353</v>
      </c>
      <c r="B514" s="123">
        <v>75000</v>
      </c>
      <c r="C514" s="123">
        <v>75000</v>
      </c>
    </row>
    <row r="515" spans="1:3">
      <c r="A515" s="122" t="s">
        <v>1387</v>
      </c>
      <c r="B515" s="123">
        <v>75000</v>
      </c>
      <c r="C515" s="123">
        <v>70500</v>
      </c>
    </row>
    <row r="516" spans="1:3">
      <c r="A516" s="122" t="s">
        <v>1331</v>
      </c>
      <c r="B516" s="123">
        <v>75000</v>
      </c>
      <c r="C516" s="123">
        <v>74000</v>
      </c>
    </row>
    <row r="517" spans="1:3">
      <c r="A517" s="122" t="s">
        <v>1511</v>
      </c>
      <c r="B517" s="123">
        <v>85000</v>
      </c>
      <c r="C517" s="123">
        <v>82500</v>
      </c>
    </row>
    <row r="518" spans="1:3">
      <c r="A518" s="122" t="s">
        <v>1149</v>
      </c>
      <c r="B518" s="123">
        <v>65000</v>
      </c>
      <c r="C518" s="123">
        <v>63000</v>
      </c>
    </row>
    <row r="519" spans="1:3">
      <c r="A519" s="122" t="s">
        <v>176</v>
      </c>
      <c r="B519" s="123">
        <v>10000</v>
      </c>
      <c r="C519" s="123">
        <v>10000</v>
      </c>
    </row>
    <row r="520" spans="1:3">
      <c r="A520" s="122" t="s">
        <v>1575</v>
      </c>
      <c r="B520" s="123">
        <v>85000</v>
      </c>
      <c r="C520" s="123">
        <v>82500</v>
      </c>
    </row>
    <row r="521" spans="1:3">
      <c r="A521" s="122" t="s">
        <v>435</v>
      </c>
      <c r="B521" s="123">
        <v>30000</v>
      </c>
      <c r="C521" s="123">
        <v>23500</v>
      </c>
    </row>
    <row r="522" spans="1:3">
      <c r="A522" s="122" t="s">
        <v>132</v>
      </c>
      <c r="B522" s="123">
        <v>10000</v>
      </c>
      <c r="C522" s="123">
        <v>8500</v>
      </c>
    </row>
    <row r="523" spans="1:3">
      <c r="A523" s="122" t="s">
        <v>1691</v>
      </c>
      <c r="B523" s="123">
        <v>95000</v>
      </c>
      <c r="C523" s="123">
        <v>81500</v>
      </c>
    </row>
    <row r="524" spans="1:3">
      <c r="A524" s="122" t="s">
        <v>50</v>
      </c>
      <c r="B524" s="123">
        <v>10000</v>
      </c>
      <c r="C524" s="123">
        <v>7000</v>
      </c>
    </row>
    <row r="525" spans="1:3">
      <c r="A525" s="122" t="s">
        <v>757</v>
      </c>
      <c r="B525" s="123">
        <v>50000</v>
      </c>
      <c r="C525" s="123">
        <v>48000</v>
      </c>
    </row>
    <row r="526" spans="1:3">
      <c r="A526" s="122" t="s">
        <v>1427</v>
      </c>
      <c r="B526" s="123">
        <v>75000</v>
      </c>
      <c r="C526" s="123">
        <v>72500</v>
      </c>
    </row>
    <row r="527" spans="1:3">
      <c r="A527" s="122" t="s">
        <v>1541</v>
      </c>
      <c r="B527" s="123">
        <v>85000</v>
      </c>
      <c r="C527" s="123">
        <v>82000</v>
      </c>
    </row>
    <row r="528" spans="1:3">
      <c r="A528" s="122" t="s">
        <v>1359</v>
      </c>
      <c r="B528" s="123">
        <v>75000</v>
      </c>
      <c r="C528" s="123">
        <v>68500</v>
      </c>
    </row>
    <row r="529" spans="1:3">
      <c r="A529" s="122" t="s">
        <v>363</v>
      </c>
      <c r="B529" s="123">
        <v>30000</v>
      </c>
      <c r="C529" s="123">
        <v>21500</v>
      </c>
    </row>
    <row r="530" spans="1:3">
      <c r="A530" s="122" t="s">
        <v>453</v>
      </c>
      <c r="B530" s="123">
        <v>30000</v>
      </c>
      <c r="C530" s="123">
        <v>29500</v>
      </c>
    </row>
    <row r="531" spans="1:3">
      <c r="A531" s="122" t="s">
        <v>299</v>
      </c>
      <c r="B531" s="123">
        <v>20000</v>
      </c>
      <c r="C531" s="123">
        <v>19000</v>
      </c>
    </row>
    <row r="532" spans="1:3">
      <c r="A532" s="122" t="s">
        <v>1003</v>
      </c>
      <c r="B532" s="123">
        <v>55000</v>
      </c>
      <c r="C532" s="123">
        <v>53000</v>
      </c>
    </row>
    <row r="533" spans="1:3">
      <c r="A533" s="122" t="s">
        <v>1679</v>
      </c>
      <c r="B533" s="123">
        <v>95000</v>
      </c>
      <c r="C533" s="123">
        <v>82500</v>
      </c>
    </row>
    <row r="534" spans="1:3">
      <c r="A534" s="122" t="s">
        <v>411</v>
      </c>
      <c r="B534" s="123">
        <v>30000</v>
      </c>
      <c r="C534" s="123">
        <v>29500</v>
      </c>
    </row>
    <row r="535" spans="1:3">
      <c r="A535" s="122" t="s">
        <v>1217</v>
      </c>
      <c r="B535" s="123">
        <v>65000</v>
      </c>
      <c r="C535" s="123">
        <v>53000</v>
      </c>
    </row>
    <row r="536" spans="1:3">
      <c r="A536" s="122" t="s">
        <v>1409</v>
      </c>
      <c r="B536" s="123">
        <v>75000</v>
      </c>
      <c r="C536" s="123">
        <v>71000</v>
      </c>
    </row>
    <row r="537" spans="1:3">
      <c r="A537" s="122" t="s">
        <v>1041</v>
      </c>
      <c r="B537" s="123">
        <v>55000</v>
      </c>
      <c r="C537" s="123">
        <v>44000</v>
      </c>
    </row>
    <row r="538" spans="1:3">
      <c r="A538" s="122" t="s">
        <v>160</v>
      </c>
      <c r="B538" s="123">
        <v>10000</v>
      </c>
      <c r="C538" s="123">
        <v>6500</v>
      </c>
    </row>
    <row r="539" spans="1:3">
      <c r="A539" s="122" t="s">
        <v>1027</v>
      </c>
      <c r="B539" s="123">
        <v>55000</v>
      </c>
      <c r="C539" s="123">
        <v>44000</v>
      </c>
    </row>
    <row r="540" spans="1:3">
      <c r="A540" s="122" t="s">
        <v>1733</v>
      </c>
      <c r="B540" s="123">
        <v>95000</v>
      </c>
      <c r="C540" s="123">
        <v>80500</v>
      </c>
    </row>
    <row r="541" spans="1:3">
      <c r="A541" s="122" t="s">
        <v>763</v>
      </c>
      <c r="B541" s="123">
        <v>50000</v>
      </c>
      <c r="C541" s="123">
        <v>43500</v>
      </c>
    </row>
    <row r="542" spans="1:3">
      <c r="A542" s="122" t="s">
        <v>1705</v>
      </c>
      <c r="B542" s="123">
        <v>95000</v>
      </c>
      <c r="C542" s="123">
        <v>86000</v>
      </c>
    </row>
    <row r="543" spans="1:3">
      <c r="A543" s="122" t="s">
        <v>683</v>
      </c>
      <c r="B543" s="123">
        <v>40000</v>
      </c>
      <c r="C543" s="123">
        <v>32500</v>
      </c>
    </row>
    <row r="544" spans="1:3">
      <c r="A544" s="122" t="s">
        <v>577</v>
      </c>
      <c r="B544" s="123">
        <v>40000</v>
      </c>
      <c r="C544" s="123">
        <v>29000</v>
      </c>
    </row>
    <row r="545" spans="1:3">
      <c r="A545" s="122" t="s">
        <v>114</v>
      </c>
      <c r="B545" s="123">
        <v>10000</v>
      </c>
      <c r="C545" s="123">
        <v>8500</v>
      </c>
    </row>
    <row r="546" spans="1:3">
      <c r="A546" s="122" t="s">
        <v>1649</v>
      </c>
      <c r="B546" s="123">
        <v>95000</v>
      </c>
      <c r="C546" s="123">
        <v>85500</v>
      </c>
    </row>
    <row r="547" spans="1:3">
      <c r="A547" s="122" t="s">
        <v>1279</v>
      </c>
      <c r="B547" s="123">
        <v>65000</v>
      </c>
      <c r="C547" s="123">
        <v>55500</v>
      </c>
    </row>
    <row r="548" spans="1:3">
      <c r="A548" s="122" t="s">
        <v>1305</v>
      </c>
      <c r="B548" s="123">
        <v>75000</v>
      </c>
      <c r="C548" s="123">
        <v>62000</v>
      </c>
    </row>
    <row r="549" spans="1:3">
      <c r="A549" s="122" t="s">
        <v>84</v>
      </c>
      <c r="B549" s="123">
        <v>10000</v>
      </c>
      <c r="C549" s="123">
        <v>5500</v>
      </c>
    </row>
    <row r="550" spans="1:3">
      <c r="A550" s="122" t="s">
        <v>1629</v>
      </c>
      <c r="B550" s="123">
        <v>95000</v>
      </c>
      <c r="C550" s="123">
        <v>83500</v>
      </c>
    </row>
    <row r="551" spans="1:3">
      <c r="A551" s="122" t="s">
        <v>276</v>
      </c>
      <c r="B551" s="123">
        <v>20000</v>
      </c>
      <c r="C551" s="123">
        <v>10000</v>
      </c>
    </row>
    <row r="552" spans="1:3">
      <c r="A552" s="122" t="s">
        <v>1523</v>
      </c>
      <c r="B552" s="123">
        <v>85000</v>
      </c>
      <c r="C552" s="123">
        <v>81000</v>
      </c>
    </row>
    <row r="553" spans="1:3">
      <c r="A553" s="122" t="s">
        <v>1029</v>
      </c>
      <c r="B553" s="123">
        <v>55000</v>
      </c>
      <c r="C553" s="123">
        <v>54000</v>
      </c>
    </row>
    <row r="554" spans="1:3">
      <c r="A554" s="122" t="s">
        <v>1489</v>
      </c>
      <c r="B554" s="123">
        <v>85000</v>
      </c>
      <c r="C554" s="123">
        <v>79500</v>
      </c>
    </row>
    <row r="555" spans="1:3">
      <c r="A555" s="122" t="s">
        <v>1801</v>
      </c>
      <c r="B555" s="123">
        <v>95000</v>
      </c>
      <c r="C555" s="123">
        <v>86000</v>
      </c>
    </row>
    <row r="556" spans="1:3">
      <c r="A556" s="122" t="s">
        <v>1465</v>
      </c>
      <c r="B556" s="123">
        <v>85000</v>
      </c>
      <c r="C556" s="123">
        <v>81000</v>
      </c>
    </row>
    <row r="557" spans="1:3">
      <c r="A557" s="122" t="s">
        <v>228</v>
      </c>
      <c r="B557" s="123">
        <v>20000</v>
      </c>
      <c r="C557" s="123">
        <v>14500</v>
      </c>
    </row>
    <row r="558" spans="1:3">
      <c r="A558" s="122" t="s">
        <v>1059</v>
      </c>
      <c r="B558" s="123">
        <v>55000</v>
      </c>
      <c r="C558" s="123">
        <v>43000</v>
      </c>
    </row>
    <row r="559" spans="1:3">
      <c r="A559" s="122" t="s">
        <v>52</v>
      </c>
      <c r="B559" s="123">
        <v>10000</v>
      </c>
      <c r="C559" s="123">
        <v>8500</v>
      </c>
    </row>
    <row r="560" spans="1:3">
      <c r="A560" s="122" t="s">
        <v>1301</v>
      </c>
      <c r="B560" s="123">
        <v>75000</v>
      </c>
      <c r="C560" s="123">
        <v>70000</v>
      </c>
    </row>
    <row r="561" spans="1:3">
      <c r="A561" s="122" t="s">
        <v>791</v>
      </c>
      <c r="B561" s="123">
        <v>50000</v>
      </c>
      <c r="C561" s="123">
        <v>45500</v>
      </c>
    </row>
    <row r="562" spans="1:3">
      <c r="A562" s="122" t="s">
        <v>1215</v>
      </c>
      <c r="B562" s="123">
        <v>65000</v>
      </c>
      <c r="C562" s="123">
        <v>59500</v>
      </c>
    </row>
    <row r="563" spans="1:3">
      <c r="A563" s="122" t="s">
        <v>603</v>
      </c>
      <c r="B563" s="123">
        <v>40000</v>
      </c>
      <c r="C563" s="123">
        <v>32500</v>
      </c>
    </row>
    <row r="564" spans="1:3">
      <c r="A564" s="122" t="s">
        <v>375</v>
      </c>
      <c r="B564" s="123">
        <v>30000</v>
      </c>
      <c r="C564" s="123">
        <v>20000</v>
      </c>
    </row>
    <row r="565" spans="1:3">
      <c r="A565" s="122" t="s">
        <v>142</v>
      </c>
      <c r="B565" s="123">
        <v>10000</v>
      </c>
      <c r="C565" s="123">
        <v>9000</v>
      </c>
    </row>
    <row r="566" spans="1:3">
      <c r="A566" s="122" t="s">
        <v>198</v>
      </c>
      <c r="B566" s="123">
        <v>20000</v>
      </c>
      <c r="C566" s="123">
        <v>12500</v>
      </c>
    </row>
    <row r="567" spans="1:3">
      <c r="A567" s="122" t="s">
        <v>953</v>
      </c>
      <c r="B567" s="123">
        <v>55000</v>
      </c>
      <c r="C567" s="123">
        <v>43500</v>
      </c>
    </row>
    <row r="568" spans="1:3">
      <c r="A568" s="122" t="s">
        <v>585</v>
      </c>
      <c r="B568" s="123">
        <v>40000</v>
      </c>
      <c r="C568" s="123">
        <v>38500</v>
      </c>
    </row>
    <row r="569" spans="1:3">
      <c r="A569" s="122" t="s">
        <v>1671</v>
      </c>
      <c r="B569" s="123">
        <v>95000</v>
      </c>
      <c r="C569" s="123">
        <v>94000</v>
      </c>
    </row>
    <row r="570" spans="1:3">
      <c r="A570" s="122" t="s">
        <v>178</v>
      </c>
      <c r="B570" s="123">
        <v>10000</v>
      </c>
      <c r="C570" s="123">
        <v>8000</v>
      </c>
    </row>
    <row r="571" spans="1:3">
      <c r="A571" s="122" t="s">
        <v>425</v>
      </c>
      <c r="B571" s="123">
        <v>30000</v>
      </c>
      <c r="C571" s="123">
        <v>23500</v>
      </c>
    </row>
    <row r="572" spans="1:3">
      <c r="A572" s="122" t="s">
        <v>1271</v>
      </c>
      <c r="B572" s="123">
        <v>65000</v>
      </c>
      <c r="C572" s="123">
        <v>55500</v>
      </c>
    </row>
    <row r="573" spans="1:3">
      <c r="A573" s="122" t="s">
        <v>1729</v>
      </c>
      <c r="B573" s="123">
        <v>95000</v>
      </c>
      <c r="C573" s="123">
        <v>81000</v>
      </c>
    </row>
    <row r="574" spans="1:3">
      <c r="A574" s="122" t="s">
        <v>1143</v>
      </c>
      <c r="B574" s="123">
        <v>65000</v>
      </c>
      <c r="C574" s="123">
        <v>60000</v>
      </c>
    </row>
    <row r="575" spans="1:3">
      <c r="A575" s="122" t="s">
        <v>1775</v>
      </c>
      <c r="B575" s="123">
        <v>95000</v>
      </c>
      <c r="C575" s="123">
        <v>82500</v>
      </c>
    </row>
    <row r="576" spans="1:3">
      <c r="A576" s="122" t="s">
        <v>1269</v>
      </c>
      <c r="B576" s="123">
        <v>65000</v>
      </c>
      <c r="C576" s="123">
        <v>60500</v>
      </c>
    </row>
    <row r="577" spans="1:3">
      <c r="A577" s="122" t="s">
        <v>238</v>
      </c>
      <c r="B577" s="123">
        <v>20000</v>
      </c>
      <c r="C577" s="123">
        <v>16500</v>
      </c>
    </row>
    <row r="578" spans="1:3">
      <c r="A578" s="122" t="s">
        <v>1243</v>
      </c>
      <c r="B578" s="123">
        <v>65000</v>
      </c>
      <c r="C578" s="123">
        <v>51500</v>
      </c>
    </row>
    <row r="579" spans="1:3">
      <c r="A579" s="122" t="s">
        <v>80</v>
      </c>
      <c r="B579" s="123">
        <v>10000</v>
      </c>
      <c r="C579" s="123">
        <v>9500</v>
      </c>
    </row>
    <row r="580" spans="1:3">
      <c r="A580" s="122" t="s">
        <v>1089</v>
      </c>
      <c r="B580" s="123">
        <v>55000</v>
      </c>
      <c r="C580" s="123">
        <v>52500</v>
      </c>
    </row>
    <row r="581" spans="1:3">
      <c r="A581" s="122" t="s">
        <v>1221</v>
      </c>
      <c r="B581" s="123">
        <v>65000</v>
      </c>
      <c r="C581" s="123">
        <v>59000</v>
      </c>
    </row>
    <row r="582" spans="1:3">
      <c r="A582" s="122" t="s">
        <v>1757</v>
      </c>
      <c r="B582" s="123">
        <v>95000</v>
      </c>
      <c r="C582" s="123">
        <v>88500</v>
      </c>
    </row>
    <row r="583" spans="1:3">
      <c r="A583" s="122" t="s">
        <v>196</v>
      </c>
      <c r="B583" s="123">
        <v>20000</v>
      </c>
      <c r="C583" s="123">
        <v>19000</v>
      </c>
    </row>
    <row r="584" spans="1:3">
      <c r="A584" s="122" t="s">
        <v>1777</v>
      </c>
      <c r="B584" s="123">
        <v>95000</v>
      </c>
      <c r="C584" s="123">
        <v>87500</v>
      </c>
    </row>
    <row r="585" spans="1:3">
      <c r="A585" s="122" t="s">
        <v>1083</v>
      </c>
      <c r="B585" s="123">
        <v>55000</v>
      </c>
      <c r="C585" s="123">
        <v>49000</v>
      </c>
    </row>
    <row r="586" spans="1:3">
      <c r="A586" s="122" t="s">
        <v>939</v>
      </c>
      <c r="B586" s="123">
        <v>55000</v>
      </c>
      <c r="C586" s="123">
        <v>50000</v>
      </c>
    </row>
    <row r="587" spans="1:3">
      <c r="A587" s="122" t="s">
        <v>1209</v>
      </c>
      <c r="B587" s="123">
        <v>65000</v>
      </c>
      <c r="C587" s="123">
        <v>62000</v>
      </c>
    </row>
    <row r="588" spans="1:3">
      <c r="A588" s="122" t="s">
        <v>765</v>
      </c>
      <c r="B588" s="123">
        <v>50000</v>
      </c>
      <c r="C588" s="123">
        <v>44500</v>
      </c>
    </row>
    <row r="589" spans="1:3">
      <c r="A589" s="122" t="s">
        <v>1295</v>
      </c>
      <c r="B589" s="123">
        <v>75000</v>
      </c>
      <c r="C589" s="123">
        <v>64000</v>
      </c>
    </row>
    <row r="590" spans="1:3">
      <c r="A590" s="122" t="s">
        <v>210</v>
      </c>
      <c r="B590" s="123">
        <v>20000</v>
      </c>
      <c r="C590" s="123">
        <v>9000</v>
      </c>
    </row>
    <row r="591" spans="1:3">
      <c r="A591" s="122" t="s">
        <v>925</v>
      </c>
      <c r="B591" s="123">
        <v>50000</v>
      </c>
      <c r="C591" s="123">
        <v>47500</v>
      </c>
    </row>
    <row r="592" spans="1:3">
      <c r="A592" s="122" t="s">
        <v>759</v>
      </c>
      <c r="B592" s="123">
        <v>50000</v>
      </c>
      <c r="C592" s="123">
        <v>47000</v>
      </c>
    </row>
    <row r="593" spans="1:3">
      <c r="A593" s="122" t="s">
        <v>78</v>
      </c>
      <c r="B593" s="123">
        <v>10000</v>
      </c>
      <c r="C593" s="123">
        <v>9500</v>
      </c>
    </row>
    <row r="594" spans="1:3">
      <c r="A594" s="122" t="s">
        <v>937</v>
      </c>
      <c r="B594" s="123">
        <v>55000</v>
      </c>
      <c r="C594" s="123">
        <v>46500</v>
      </c>
    </row>
    <row r="595" spans="1:3">
      <c r="A595" s="122" t="s">
        <v>817</v>
      </c>
      <c r="B595" s="123">
        <v>50000</v>
      </c>
      <c r="C595" s="123">
        <v>39500</v>
      </c>
    </row>
    <row r="596" spans="1:3">
      <c r="A596" s="122" t="s">
        <v>1179</v>
      </c>
      <c r="B596" s="123">
        <v>65000</v>
      </c>
      <c r="C596" s="123">
        <v>51500</v>
      </c>
    </row>
    <row r="597" spans="1:3">
      <c r="A597" s="122" t="s">
        <v>1109</v>
      </c>
      <c r="B597" s="123">
        <v>65000</v>
      </c>
      <c r="C597" s="123">
        <v>59000</v>
      </c>
    </row>
    <row r="598" spans="1:3">
      <c r="A598" s="122" t="s">
        <v>30</v>
      </c>
      <c r="B598" s="123">
        <v>10000</v>
      </c>
      <c r="C598" s="123">
        <v>8500</v>
      </c>
    </row>
    <row r="599" spans="1:3">
      <c r="A599" s="122" t="s">
        <v>661</v>
      </c>
      <c r="B599" s="123">
        <v>40000</v>
      </c>
      <c r="C599" s="123">
        <v>29500</v>
      </c>
    </row>
    <row r="600" spans="1:3">
      <c r="A600" s="122" t="s">
        <v>252</v>
      </c>
      <c r="B600" s="123">
        <v>20000</v>
      </c>
      <c r="C600" s="123">
        <v>15500</v>
      </c>
    </row>
    <row r="601" spans="1:3">
      <c r="A601" s="122" t="s">
        <v>323</v>
      </c>
      <c r="B601" s="123">
        <v>20000</v>
      </c>
      <c r="C601" s="123">
        <v>16000</v>
      </c>
    </row>
    <row r="602" spans="1:3">
      <c r="A602" s="122" t="s">
        <v>1525</v>
      </c>
      <c r="B602" s="123">
        <v>85000</v>
      </c>
      <c r="C602" s="123">
        <v>76000</v>
      </c>
    </row>
    <row r="603" spans="1:3">
      <c r="A603" s="122" t="s">
        <v>541</v>
      </c>
      <c r="B603" s="123">
        <v>30000</v>
      </c>
      <c r="C603" s="123">
        <v>25500</v>
      </c>
    </row>
    <row r="604" spans="1:3">
      <c r="A604" s="122" t="s">
        <v>513</v>
      </c>
      <c r="B604" s="123">
        <v>30000</v>
      </c>
      <c r="C604" s="123">
        <v>18500</v>
      </c>
    </row>
    <row r="605" spans="1:3">
      <c r="A605" s="122" t="s">
        <v>433</v>
      </c>
      <c r="B605" s="123">
        <v>30000</v>
      </c>
      <c r="C605" s="123">
        <v>25500</v>
      </c>
    </row>
    <row r="606" spans="1:3">
      <c r="A606" s="122" t="s">
        <v>1653</v>
      </c>
      <c r="B606" s="123">
        <v>95000</v>
      </c>
      <c r="C606" s="123">
        <v>81500</v>
      </c>
    </row>
    <row r="607" spans="1:3">
      <c r="A607" s="122" t="s">
        <v>897</v>
      </c>
      <c r="B607" s="123">
        <v>50000</v>
      </c>
      <c r="C607" s="123">
        <v>39000</v>
      </c>
    </row>
    <row r="608" spans="1:3">
      <c r="A608" s="122" t="s">
        <v>1175</v>
      </c>
      <c r="B608" s="123">
        <v>65000</v>
      </c>
      <c r="C608" s="123">
        <v>51500</v>
      </c>
    </row>
    <row r="609" spans="1:3">
      <c r="A609" s="122" t="s">
        <v>1539</v>
      </c>
      <c r="B609" s="123">
        <v>85000</v>
      </c>
      <c r="C609" s="123">
        <v>75000</v>
      </c>
    </row>
    <row r="610" spans="1:3">
      <c r="A610" s="122" t="s">
        <v>1391</v>
      </c>
      <c r="B610" s="123">
        <v>75000</v>
      </c>
      <c r="C610" s="123">
        <v>61000</v>
      </c>
    </row>
    <row r="611" spans="1:3">
      <c r="A611" s="122" t="s">
        <v>957</v>
      </c>
      <c r="B611" s="123">
        <v>55000</v>
      </c>
      <c r="C611" s="123">
        <v>47500</v>
      </c>
    </row>
    <row r="612" spans="1:3">
      <c r="A612" s="122" t="s">
        <v>1007</v>
      </c>
      <c r="B612" s="123">
        <v>55000</v>
      </c>
      <c r="C612" s="123">
        <v>40500</v>
      </c>
    </row>
    <row r="613" spans="1:3">
      <c r="A613" s="122" t="s">
        <v>571</v>
      </c>
      <c r="B613" s="123">
        <v>40000</v>
      </c>
      <c r="C613" s="123">
        <v>37000</v>
      </c>
    </row>
    <row r="614" spans="1:3">
      <c r="A614" s="122" t="s">
        <v>557</v>
      </c>
      <c r="B614" s="123">
        <v>30000</v>
      </c>
      <c r="C614" s="123">
        <v>23000</v>
      </c>
    </row>
    <row r="615" spans="1:3">
      <c r="A615" s="122" t="s">
        <v>1781</v>
      </c>
      <c r="B615" s="123">
        <v>95000</v>
      </c>
      <c r="C615" s="123">
        <v>95000</v>
      </c>
    </row>
    <row r="616" spans="1:3">
      <c r="A616" s="122" t="s">
        <v>337</v>
      </c>
      <c r="B616" s="123">
        <v>20000</v>
      </c>
      <c r="C616" s="123">
        <v>13500</v>
      </c>
    </row>
    <row r="617" spans="1:3">
      <c r="A617" s="122" t="s">
        <v>1675</v>
      </c>
      <c r="B617" s="123">
        <v>95000</v>
      </c>
      <c r="C617" s="123">
        <v>93500</v>
      </c>
    </row>
    <row r="618" spans="1:3">
      <c r="A618" s="122" t="s">
        <v>461</v>
      </c>
      <c r="B618" s="123">
        <v>30000</v>
      </c>
      <c r="C618" s="123">
        <v>25500</v>
      </c>
    </row>
    <row r="619" spans="1:3">
      <c r="A619" s="122" t="s">
        <v>829</v>
      </c>
      <c r="B619" s="123">
        <v>50000</v>
      </c>
      <c r="C619" s="123">
        <v>39000</v>
      </c>
    </row>
    <row r="620" spans="1:3">
      <c r="A620" s="122" t="s">
        <v>1537</v>
      </c>
      <c r="B620" s="123">
        <v>85000</v>
      </c>
      <c r="C620" s="123">
        <v>75500</v>
      </c>
    </row>
    <row r="621" spans="1:3">
      <c r="A621" s="122" t="s">
        <v>1547</v>
      </c>
      <c r="B621" s="123">
        <v>85000</v>
      </c>
      <c r="C621" s="123">
        <v>76000</v>
      </c>
    </row>
    <row r="622" spans="1:3">
      <c r="A622" s="122" t="s">
        <v>1139</v>
      </c>
      <c r="B622" s="123">
        <v>65000</v>
      </c>
      <c r="C622" s="123">
        <v>52000</v>
      </c>
    </row>
    <row r="623" spans="1:3">
      <c r="A623" s="122" t="s">
        <v>1687</v>
      </c>
      <c r="B623" s="123">
        <v>95000</v>
      </c>
      <c r="C623" s="123">
        <v>94500</v>
      </c>
    </row>
    <row r="624" spans="1:3">
      <c r="A624" s="122" t="s">
        <v>1031</v>
      </c>
      <c r="B624" s="123">
        <v>55000</v>
      </c>
      <c r="C624" s="123">
        <v>48000</v>
      </c>
    </row>
    <row r="625" spans="1:3">
      <c r="A625" s="122" t="s">
        <v>977</v>
      </c>
      <c r="B625" s="123">
        <v>55000</v>
      </c>
      <c r="C625" s="123">
        <v>55000</v>
      </c>
    </row>
    <row r="626" spans="1:3">
      <c r="A626" s="122" t="s">
        <v>329</v>
      </c>
      <c r="B626" s="123">
        <v>20000</v>
      </c>
      <c r="C626" s="123">
        <v>11500</v>
      </c>
    </row>
    <row r="627" spans="1:3">
      <c r="A627" s="122" t="s">
        <v>1315</v>
      </c>
      <c r="B627" s="123">
        <v>75000</v>
      </c>
      <c r="C627" s="123">
        <v>72000</v>
      </c>
    </row>
    <row r="628" spans="1:3">
      <c r="A628" s="122" t="s">
        <v>1797</v>
      </c>
      <c r="B628" s="123">
        <v>95000</v>
      </c>
      <c r="C628" s="123">
        <v>89000</v>
      </c>
    </row>
    <row r="629" spans="1:3">
      <c r="A629" s="122" t="s">
        <v>855</v>
      </c>
      <c r="B629" s="123">
        <v>50000</v>
      </c>
      <c r="C629" s="123">
        <v>44000</v>
      </c>
    </row>
    <row r="630" spans="1:3">
      <c r="A630" s="122" t="s">
        <v>905</v>
      </c>
      <c r="B630" s="123">
        <v>50000</v>
      </c>
      <c r="C630" s="123">
        <v>47500</v>
      </c>
    </row>
    <row r="631" spans="1:3">
      <c r="A631" s="122" t="s">
        <v>1153</v>
      </c>
      <c r="B631" s="123">
        <v>65000</v>
      </c>
      <c r="C631" s="123">
        <v>57000</v>
      </c>
    </row>
    <row r="632" spans="1:3">
      <c r="A632" s="122" t="s">
        <v>1183</v>
      </c>
      <c r="B632" s="123">
        <v>65000</v>
      </c>
      <c r="C632" s="123">
        <v>53000</v>
      </c>
    </row>
    <row r="633" spans="1:3">
      <c r="A633" s="122" t="s">
        <v>311</v>
      </c>
      <c r="B633" s="123">
        <v>20000</v>
      </c>
      <c r="C633" s="123">
        <v>11000</v>
      </c>
    </row>
    <row r="634" spans="1:3">
      <c r="A634" s="122" t="s">
        <v>38</v>
      </c>
      <c r="B634" s="123">
        <v>10000</v>
      </c>
      <c r="C634" s="123">
        <v>8000</v>
      </c>
    </row>
    <row r="635" spans="1:3">
      <c r="A635" s="122" t="s">
        <v>1717</v>
      </c>
      <c r="B635" s="123">
        <v>95000</v>
      </c>
      <c r="C635" s="123">
        <v>94000</v>
      </c>
    </row>
    <row r="636" spans="1:3">
      <c r="A636" s="122" t="s">
        <v>1389</v>
      </c>
      <c r="B636" s="123">
        <v>75000</v>
      </c>
      <c r="C636" s="123">
        <v>61000</v>
      </c>
    </row>
    <row r="637" spans="1:3">
      <c r="A637" s="122" t="s">
        <v>319</v>
      </c>
      <c r="B637" s="123">
        <v>20000</v>
      </c>
      <c r="C637" s="123">
        <v>11500</v>
      </c>
    </row>
    <row r="638" spans="1:3">
      <c r="A638" s="122" t="s">
        <v>1471</v>
      </c>
      <c r="B638" s="123">
        <v>85000</v>
      </c>
      <c r="C638" s="123">
        <v>70500</v>
      </c>
    </row>
    <row r="639" spans="1:3">
      <c r="A639" s="122" t="s">
        <v>811</v>
      </c>
      <c r="B639" s="123">
        <v>50000</v>
      </c>
      <c r="C639" s="123">
        <v>38500</v>
      </c>
    </row>
    <row r="640" spans="1:3">
      <c r="A640" s="122" t="s">
        <v>725</v>
      </c>
      <c r="B640" s="123">
        <v>40000</v>
      </c>
      <c r="C640" s="123">
        <v>34000</v>
      </c>
    </row>
    <row r="641" spans="1:3">
      <c r="A641" s="122" t="s">
        <v>1721</v>
      </c>
      <c r="B641" s="123">
        <v>95000</v>
      </c>
      <c r="C641" s="123">
        <v>87000</v>
      </c>
    </row>
    <row r="642" spans="1:3">
      <c r="A642" s="122" t="s">
        <v>317</v>
      </c>
      <c r="B642" s="123">
        <v>20000</v>
      </c>
      <c r="C642" s="123">
        <v>12000</v>
      </c>
    </row>
    <row r="643" spans="1:3">
      <c r="A643" s="122" t="s">
        <v>126</v>
      </c>
      <c r="B643" s="123">
        <v>10000</v>
      </c>
      <c r="C643" s="123">
        <v>7000</v>
      </c>
    </row>
    <row r="644" spans="1:3">
      <c r="A644" s="122" t="s">
        <v>1157</v>
      </c>
      <c r="B644" s="123">
        <v>65000</v>
      </c>
      <c r="C644" s="123">
        <v>64000</v>
      </c>
    </row>
    <row r="645" spans="1:3">
      <c r="A645" s="122" t="s">
        <v>451</v>
      </c>
      <c r="B645" s="123">
        <v>30000</v>
      </c>
      <c r="C645" s="123">
        <v>26000</v>
      </c>
    </row>
    <row r="646" spans="1:3">
      <c r="A646" s="122" t="s">
        <v>483</v>
      </c>
      <c r="B646" s="123">
        <v>30000</v>
      </c>
      <c r="C646" s="123">
        <v>26500</v>
      </c>
    </row>
    <row r="647" spans="1:3">
      <c r="A647" s="122" t="s">
        <v>697</v>
      </c>
      <c r="B647" s="123">
        <v>40000</v>
      </c>
      <c r="C647" s="123">
        <v>39000</v>
      </c>
    </row>
    <row r="648" spans="1:3">
      <c r="A648" s="122" t="s">
        <v>1001</v>
      </c>
      <c r="B648" s="123">
        <v>55000</v>
      </c>
      <c r="C648" s="123">
        <v>44000</v>
      </c>
    </row>
    <row r="649" spans="1:3">
      <c r="A649" s="122" t="s">
        <v>182</v>
      </c>
      <c r="B649" s="123">
        <v>10000</v>
      </c>
      <c r="C649" s="123">
        <v>7000</v>
      </c>
    </row>
    <row r="650" spans="1:3">
      <c r="A650" s="122" t="s">
        <v>415</v>
      </c>
      <c r="B650" s="123">
        <v>30000</v>
      </c>
      <c r="C650" s="123">
        <v>22500</v>
      </c>
    </row>
    <row r="651" spans="1:3">
      <c r="A651" s="122" t="s">
        <v>889</v>
      </c>
      <c r="B651" s="123">
        <v>50000</v>
      </c>
      <c r="C651" s="123">
        <v>41000</v>
      </c>
    </row>
    <row r="652" spans="1:3">
      <c r="A652" s="122" t="s">
        <v>961</v>
      </c>
      <c r="B652" s="123">
        <v>55000</v>
      </c>
      <c r="C652" s="123">
        <v>50000</v>
      </c>
    </row>
    <row r="653" spans="1:3">
      <c r="A653" s="122" t="s">
        <v>655</v>
      </c>
      <c r="B653" s="123">
        <v>40000</v>
      </c>
      <c r="C653" s="123">
        <v>33500</v>
      </c>
    </row>
    <row r="654" spans="1:3">
      <c r="A654" s="122" t="s">
        <v>287</v>
      </c>
      <c r="B654" s="123">
        <v>20000</v>
      </c>
      <c r="C654" s="123">
        <v>18000</v>
      </c>
    </row>
    <row r="655" spans="1:3">
      <c r="A655" s="122" t="s">
        <v>689</v>
      </c>
      <c r="B655" s="123">
        <v>40000</v>
      </c>
      <c r="C655" s="123">
        <v>32500</v>
      </c>
    </row>
    <row r="656" spans="1:3">
      <c r="A656" s="122" t="s">
        <v>1497</v>
      </c>
      <c r="B656" s="123">
        <v>85000</v>
      </c>
      <c r="C656" s="123">
        <v>85000</v>
      </c>
    </row>
    <row r="657" spans="1:3">
      <c r="A657" s="122" t="s">
        <v>1159</v>
      </c>
      <c r="B657" s="123">
        <v>65000</v>
      </c>
      <c r="C657" s="123">
        <v>59500</v>
      </c>
    </row>
    <row r="658" spans="1:3">
      <c r="A658" s="122" t="s">
        <v>1769</v>
      </c>
      <c r="B658" s="123">
        <v>95000</v>
      </c>
      <c r="C658" s="123">
        <v>94000</v>
      </c>
    </row>
    <row r="659" spans="1:3">
      <c r="A659" s="122" t="s">
        <v>1169</v>
      </c>
      <c r="B659" s="123">
        <v>65000</v>
      </c>
      <c r="C659" s="123">
        <v>60500</v>
      </c>
    </row>
    <row r="660" spans="1:3">
      <c r="A660" s="122" t="s">
        <v>399</v>
      </c>
      <c r="B660" s="123">
        <v>30000</v>
      </c>
      <c r="C660" s="123">
        <v>20500</v>
      </c>
    </row>
    <row r="661" spans="1:3">
      <c r="A661" s="122" t="s">
        <v>517</v>
      </c>
      <c r="B661" s="123">
        <v>30000</v>
      </c>
      <c r="C661" s="123">
        <v>21000</v>
      </c>
    </row>
    <row r="662" spans="1:3">
      <c r="A662" s="122" t="s">
        <v>1335</v>
      </c>
      <c r="B662" s="123">
        <v>75000</v>
      </c>
      <c r="C662" s="123">
        <v>66000</v>
      </c>
    </row>
    <row r="663" spans="1:3">
      <c r="A663" s="122" t="s">
        <v>1351</v>
      </c>
      <c r="B663" s="123">
        <v>75000</v>
      </c>
      <c r="C663" s="123">
        <v>74000</v>
      </c>
    </row>
    <row r="664" spans="1:3">
      <c r="A664" s="122" t="s">
        <v>799</v>
      </c>
      <c r="B664" s="123">
        <v>50000</v>
      </c>
      <c r="C664" s="123">
        <v>46500</v>
      </c>
    </row>
    <row r="665" spans="1:3">
      <c r="A665" s="122" t="s">
        <v>693</v>
      </c>
      <c r="B665" s="123">
        <v>40000</v>
      </c>
      <c r="C665" s="123">
        <v>32500</v>
      </c>
    </row>
    <row r="666" spans="1:3">
      <c r="A666" s="122" t="s">
        <v>1667</v>
      </c>
      <c r="B666" s="123">
        <v>95000</v>
      </c>
      <c r="C666" s="123">
        <v>90500</v>
      </c>
    </row>
    <row r="667" spans="1:3">
      <c r="A667" s="122" t="s">
        <v>240</v>
      </c>
      <c r="B667" s="123">
        <v>20000</v>
      </c>
      <c r="C667" s="123">
        <v>17000</v>
      </c>
    </row>
    <row r="668" spans="1:3">
      <c r="A668" s="122" t="s">
        <v>703</v>
      </c>
      <c r="B668" s="123">
        <v>40000</v>
      </c>
      <c r="C668" s="123">
        <v>32000</v>
      </c>
    </row>
    <row r="669" spans="1:3">
      <c r="A669" s="122" t="s">
        <v>1067</v>
      </c>
      <c r="B669" s="123">
        <v>55000</v>
      </c>
      <c r="C669" s="123">
        <v>50500</v>
      </c>
    </row>
    <row r="670" spans="1:3">
      <c r="A670" s="122" t="s">
        <v>1443</v>
      </c>
      <c r="B670" s="123">
        <v>75000</v>
      </c>
      <c r="C670" s="123">
        <v>62000</v>
      </c>
    </row>
    <row r="671" spans="1:3">
      <c r="A671" s="122" t="s">
        <v>1073</v>
      </c>
      <c r="B671" s="123">
        <v>55000</v>
      </c>
      <c r="C671" s="123">
        <v>52500</v>
      </c>
    </row>
    <row r="672" spans="1:3">
      <c r="A672" s="122" t="s">
        <v>377</v>
      </c>
      <c r="B672" s="123">
        <v>30000</v>
      </c>
      <c r="C672" s="123">
        <v>22500</v>
      </c>
    </row>
    <row r="673" spans="1:3">
      <c r="A673" s="122" t="s">
        <v>1589</v>
      </c>
      <c r="B673" s="123">
        <v>85000</v>
      </c>
      <c r="C673" s="123">
        <v>84500</v>
      </c>
    </row>
    <row r="674" spans="1:3">
      <c r="A674" s="122" t="s">
        <v>773</v>
      </c>
      <c r="B674" s="123">
        <v>50000</v>
      </c>
      <c r="C674" s="123">
        <v>45500</v>
      </c>
    </row>
    <row r="675" spans="1:3">
      <c r="A675" s="122" t="s">
        <v>365</v>
      </c>
      <c r="B675" s="123">
        <v>30000</v>
      </c>
      <c r="C675" s="123">
        <v>20500</v>
      </c>
    </row>
    <row r="676" spans="1:3">
      <c r="A676" s="122" t="s">
        <v>1559</v>
      </c>
      <c r="B676" s="123">
        <v>85000</v>
      </c>
      <c r="C676" s="123">
        <v>80000</v>
      </c>
    </row>
    <row r="677" spans="1:3">
      <c r="A677" s="122" t="s">
        <v>60</v>
      </c>
      <c r="B677" s="123">
        <v>10000</v>
      </c>
      <c r="C677" s="123">
        <v>7000</v>
      </c>
    </row>
    <row r="678" spans="1:3">
      <c r="A678" s="122" t="s">
        <v>1631</v>
      </c>
      <c r="B678" s="123">
        <v>95000</v>
      </c>
      <c r="C678" s="123">
        <v>83500</v>
      </c>
    </row>
    <row r="679" spans="1:3">
      <c r="A679" s="122" t="s">
        <v>1807</v>
      </c>
      <c r="B679" s="123">
        <v>95000</v>
      </c>
      <c r="C679" s="123">
        <v>90500</v>
      </c>
    </row>
    <row r="680" spans="1:3">
      <c r="A680" s="122" t="s">
        <v>993</v>
      </c>
      <c r="B680" s="123">
        <v>55000</v>
      </c>
      <c r="C680" s="123">
        <v>48500</v>
      </c>
    </row>
    <row r="681" spans="1:3">
      <c r="A681" s="122" t="s">
        <v>242</v>
      </c>
      <c r="B681" s="123">
        <v>20000</v>
      </c>
      <c r="C681" s="123">
        <v>14000</v>
      </c>
    </row>
    <row r="682" spans="1:3">
      <c r="A682" s="122" t="s">
        <v>21</v>
      </c>
      <c r="B682" s="123">
        <v>10000</v>
      </c>
      <c r="C682" s="123">
        <v>10000</v>
      </c>
    </row>
    <row r="683" spans="1:3">
      <c r="A683" s="122" t="s">
        <v>96</v>
      </c>
      <c r="B683" s="123">
        <v>10000</v>
      </c>
      <c r="C683" s="123">
        <v>6000</v>
      </c>
    </row>
    <row r="684" spans="1:3">
      <c r="A684" s="122" t="s">
        <v>1093</v>
      </c>
      <c r="B684" s="123">
        <v>55000</v>
      </c>
      <c r="C684" s="123">
        <v>52000</v>
      </c>
    </row>
    <row r="685" spans="1:3">
      <c r="A685" s="122" t="s">
        <v>1685</v>
      </c>
      <c r="B685" s="123">
        <v>95000</v>
      </c>
      <c r="C685" s="123">
        <v>80500</v>
      </c>
    </row>
    <row r="686" spans="1:3">
      <c r="A686" s="122" t="s">
        <v>401</v>
      </c>
      <c r="B686" s="123">
        <v>30000</v>
      </c>
      <c r="C686" s="123">
        <v>30000</v>
      </c>
    </row>
    <row r="687" spans="1:3">
      <c r="A687" s="122" t="s">
        <v>1567</v>
      </c>
      <c r="B687" s="123">
        <v>85000</v>
      </c>
      <c r="C687" s="123">
        <v>79000</v>
      </c>
    </row>
    <row r="688" spans="1:3">
      <c r="A688" s="122" t="s">
        <v>1529</v>
      </c>
      <c r="B688" s="123">
        <v>85000</v>
      </c>
      <c r="C688" s="123">
        <v>79000</v>
      </c>
    </row>
    <row r="689" spans="1:3">
      <c r="A689" s="122" t="s">
        <v>911</v>
      </c>
      <c r="B689" s="123">
        <v>50000</v>
      </c>
      <c r="C689" s="123">
        <v>40500</v>
      </c>
    </row>
    <row r="690" spans="1:3">
      <c r="A690" s="122" t="s">
        <v>1303</v>
      </c>
      <c r="B690" s="123">
        <v>75000</v>
      </c>
      <c r="C690" s="123">
        <v>68500</v>
      </c>
    </row>
    <row r="691" spans="1:3">
      <c r="A691" s="122" t="s">
        <v>1385</v>
      </c>
      <c r="B691" s="123">
        <v>75000</v>
      </c>
      <c r="C691" s="123">
        <v>67000</v>
      </c>
    </row>
    <row r="692" spans="1:3">
      <c r="A692" s="122" t="s">
        <v>224</v>
      </c>
      <c r="B692" s="123">
        <v>20000</v>
      </c>
      <c r="C692" s="123">
        <v>11000</v>
      </c>
    </row>
    <row r="693" spans="1:3">
      <c r="A693" s="122" t="s">
        <v>1211</v>
      </c>
      <c r="B693" s="123">
        <v>65000</v>
      </c>
      <c r="C693" s="123">
        <v>53500</v>
      </c>
    </row>
    <row r="694" spans="1:3">
      <c r="A694" s="122" t="s">
        <v>1453</v>
      </c>
      <c r="B694" s="123">
        <v>85000</v>
      </c>
      <c r="C694" s="123">
        <v>76000</v>
      </c>
    </row>
    <row r="695" spans="1:3">
      <c r="A695" s="122" t="s">
        <v>573</v>
      </c>
      <c r="B695" s="123">
        <v>40000</v>
      </c>
      <c r="C695" s="123">
        <v>39000</v>
      </c>
    </row>
    <row r="696" spans="1:3">
      <c r="A696" s="122" t="s">
        <v>933</v>
      </c>
      <c r="B696" s="123">
        <v>50000</v>
      </c>
      <c r="C696" s="123">
        <v>46500</v>
      </c>
    </row>
    <row r="697" spans="1:3">
      <c r="A697" s="122" t="s">
        <v>645</v>
      </c>
      <c r="B697" s="123">
        <v>40000</v>
      </c>
      <c r="C697" s="123">
        <v>38000</v>
      </c>
    </row>
    <row r="698" spans="1:3">
      <c r="A698" s="122" t="s">
        <v>795</v>
      </c>
      <c r="B698" s="123">
        <v>50000</v>
      </c>
      <c r="C698" s="123">
        <v>38500</v>
      </c>
    </row>
    <row r="699" spans="1:3">
      <c r="A699" s="122" t="s">
        <v>1621</v>
      </c>
      <c r="B699" s="123">
        <v>95000</v>
      </c>
      <c r="C699" s="123">
        <v>89000</v>
      </c>
    </row>
    <row r="700" spans="1:3">
      <c r="A700" s="122" t="s">
        <v>1701</v>
      </c>
      <c r="B700" s="123">
        <v>95000</v>
      </c>
      <c r="C700" s="123">
        <v>81000</v>
      </c>
    </row>
    <row r="701" spans="1:3">
      <c r="A701" s="122" t="s">
        <v>1677</v>
      </c>
      <c r="B701" s="123">
        <v>95000</v>
      </c>
      <c r="C701" s="123">
        <v>90000</v>
      </c>
    </row>
    <row r="702" spans="1:3">
      <c r="A702" s="122" t="s">
        <v>100</v>
      </c>
      <c r="B702" s="123">
        <v>10000</v>
      </c>
      <c r="C702" s="123">
        <v>9500</v>
      </c>
    </row>
    <row r="703" spans="1:3">
      <c r="A703" s="122" t="s">
        <v>1091</v>
      </c>
      <c r="B703" s="123">
        <v>55000</v>
      </c>
      <c r="C703" s="123">
        <v>44500</v>
      </c>
    </row>
    <row r="704" spans="1:3">
      <c r="A704" s="122" t="s">
        <v>144</v>
      </c>
      <c r="B704" s="123">
        <v>10000</v>
      </c>
      <c r="C704" s="123">
        <v>7500</v>
      </c>
    </row>
    <row r="705" spans="1:3">
      <c r="A705" s="122" t="s">
        <v>1101</v>
      </c>
      <c r="B705" s="123">
        <v>55000</v>
      </c>
      <c r="C705" s="123">
        <v>42000</v>
      </c>
    </row>
    <row r="706" spans="1:3">
      <c r="A706" s="122" t="s">
        <v>1681</v>
      </c>
      <c r="B706" s="123">
        <v>95000</v>
      </c>
      <c r="C706" s="123">
        <v>91000</v>
      </c>
    </row>
    <row r="707" spans="1:3">
      <c r="A707" s="122" t="s">
        <v>501</v>
      </c>
      <c r="B707" s="123">
        <v>30000</v>
      </c>
      <c r="C707" s="123">
        <v>24500</v>
      </c>
    </row>
    <row r="708" spans="1:3">
      <c r="A708" s="122" t="s">
        <v>1299</v>
      </c>
      <c r="B708" s="123">
        <v>75000</v>
      </c>
      <c r="C708" s="123">
        <v>73000</v>
      </c>
    </row>
    <row r="709" spans="1:3">
      <c r="A709" s="122" t="s">
        <v>1571</v>
      </c>
      <c r="B709" s="123">
        <v>85000</v>
      </c>
      <c r="C709" s="123">
        <v>81000</v>
      </c>
    </row>
    <row r="710" spans="1:3">
      <c r="A710" s="122" t="s">
        <v>1557</v>
      </c>
      <c r="B710" s="123">
        <v>85000</v>
      </c>
      <c r="C710" s="123">
        <v>78500</v>
      </c>
    </row>
    <row r="711" spans="1:3">
      <c r="A711" s="122" t="s">
        <v>631</v>
      </c>
      <c r="B711" s="123">
        <v>40000</v>
      </c>
      <c r="C711" s="123">
        <v>31000</v>
      </c>
    </row>
    <row r="712" spans="1:3">
      <c r="A712" s="122" t="s">
        <v>1051</v>
      </c>
      <c r="B712" s="123">
        <v>55000</v>
      </c>
      <c r="C712" s="123">
        <v>51500</v>
      </c>
    </row>
    <row r="713" spans="1:3">
      <c r="A713" s="122" t="s">
        <v>1683</v>
      </c>
      <c r="B713" s="123">
        <v>95000</v>
      </c>
      <c r="C713" s="123">
        <v>90000</v>
      </c>
    </row>
    <row r="714" spans="1:3">
      <c r="A714" s="122" t="s">
        <v>1655</v>
      </c>
      <c r="B714" s="123">
        <v>95000</v>
      </c>
      <c r="C714" s="123">
        <v>87500</v>
      </c>
    </row>
    <row r="715" spans="1:3">
      <c r="A715" s="122" t="s">
        <v>1583</v>
      </c>
      <c r="B715" s="123">
        <v>85000</v>
      </c>
      <c r="C715" s="123">
        <v>77500</v>
      </c>
    </row>
    <row r="716" spans="1:3">
      <c r="A716" s="122" t="s">
        <v>999</v>
      </c>
      <c r="B716" s="123">
        <v>55000</v>
      </c>
      <c r="C716" s="123">
        <v>54500</v>
      </c>
    </row>
    <row r="717" spans="1:3">
      <c r="A717" s="122" t="s">
        <v>607</v>
      </c>
      <c r="B717" s="123">
        <v>40000</v>
      </c>
      <c r="C717" s="123">
        <v>29500</v>
      </c>
    </row>
    <row r="718" spans="1:3">
      <c r="A718" s="122" t="s">
        <v>1255</v>
      </c>
      <c r="B718" s="123">
        <v>65000</v>
      </c>
      <c r="C718" s="123">
        <v>59000</v>
      </c>
    </row>
    <row r="719" spans="1:3">
      <c r="A719" s="122" t="s">
        <v>309</v>
      </c>
      <c r="B719" s="123">
        <v>20000</v>
      </c>
      <c r="C719" s="123">
        <v>14500</v>
      </c>
    </row>
    <row r="720" spans="1:3">
      <c r="A720" s="122" t="s">
        <v>657</v>
      </c>
      <c r="B720" s="123">
        <v>40000</v>
      </c>
      <c r="C720" s="123">
        <v>38000</v>
      </c>
    </row>
    <row r="721" spans="1:3">
      <c r="A721" s="122" t="s">
        <v>1259</v>
      </c>
      <c r="B721" s="123">
        <v>65000</v>
      </c>
      <c r="C721" s="123">
        <v>63000</v>
      </c>
    </row>
    <row r="722" spans="1:3">
      <c r="A722" s="122" t="s">
        <v>493</v>
      </c>
      <c r="B722" s="123">
        <v>30000</v>
      </c>
      <c r="C722" s="123">
        <v>19500</v>
      </c>
    </row>
    <row r="723" spans="1:3">
      <c r="A723" s="122" t="s">
        <v>1441</v>
      </c>
      <c r="B723" s="123">
        <v>75000</v>
      </c>
      <c r="C723" s="123">
        <v>72500</v>
      </c>
    </row>
    <row r="724" spans="1:3">
      <c r="A724" s="122" t="s">
        <v>705</v>
      </c>
      <c r="B724" s="123">
        <v>40000</v>
      </c>
      <c r="C724" s="123">
        <v>34000</v>
      </c>
    </row>
    <row r="725" spans="1:3">
      <c r="A725" s="122" t="s">
        <v>945</v>
      </c>
      <c r="B725" s="123">
        <v>55000</v>
      </c>
      <c r="C725" s="123">
        <v>55000</v>
      </c>
    </row>
    <row r="726" spans="1:3">
      <c r="A726" s="122" t="s">
        <v>1361</v>
      </c>
      <c r="B726" s="123">
        <v>75000</v>
      </c>
      <c r="C726" s="123">
        <v>65000</v>
      </c>
    </row>
    <row r="727" spans="1:3">
      <c r="A727" s="122" t="s">
        <v>639</v>
      </c>
      <c r="B727" s="123">
        <v>40000</v>
      </c>
      <c r="C727" s="123">
        <v>31500</v>
      </c>
    </row>
    <row r="728" spans="1:3">
      <c r="A728" s="122" t="s">
        <v>218</v>
      </c>
      <c r="B728" s="123">
        <v>20000</v>
      </c>
      <c r="C728" s="123">
        <v>17000</v>
      </c>
    </row>
    <row r="729" spans="1:3">
      <c r="A729" s="122" t="s">
        <v>489</v>
      </c>
      <c r="B729" s="123">
        <v>30000</v>
      </c>
      <c r="C729" s="123">
        <v>24500</v>
      </c>
    </row>
    <row r="730" spans="1:3">
      <c r="A730" s="122" t="s">
        <v>1483</v>
      </c>
      <c r="B730" s="123">
        <v>85000</v>
      </c>
      <c r="C730" s="123">
        <v>82000</v>
      </c>
    </row>
    <row r="731" spans="1:3">
      <c r="A731" s="122" t="s">
        <v>1627</v>
      </c>
      <c r="B731" s="123">
        <v>95000</v>
      </c>
      <c r="C731" s="123">
        <v>86000</v>
      </c>
    </row>
    <row r="732" spans="1:3">
      <c r="A732" s="122" t="s">
        <v>1761</v>
      </c>
      <c r="B732" s="123">
        <v>95000</v>
      </c>
      <c r="C732" s="123">
        <v>94000</v>
      </c>
    </row>
    <row r="733" spans="1:3">
      <c r="A733" s="122" t="s">
        <v>1697</v>
      </c>
      <c r="B733" s="123">
        <v>95000</v>
      </c>
      <c r="C733" s="123">
        <v>87000</v>
      </c>
    </row>
    <row r="734" spans="1:3">
      <c r="A734" s="122" t="s">
        <v>887</v>
      </c>
      <c r="B734" s="123">
        <v>50000</v>
      </c>
      <c r="C734" s="123">
        <v>48000</v>
      </c>
    </row>
    <row r="735" spans="1:3">
      <c r="A735" s="122" t="s">
        <v>1273</v>
      </c>
      <c r="B735" s="123">
        <v>65000</v>
      </c>
      <c r="C735" s="123">
        <v>62500</v>
      </c>
    </row>
    <row r="736" spans="1:3">
      <c r="A736" s="122" t="s">
        <v>313</v>
      </c>
      <c r="B736" s="123">
        <v>20000</v>
      </c>
      <c r="C736" s="123">
        <v>9500</v>
      </c>
    </row>
    <row r="737" spans="1:3">
      <c r="A737" s="122" t="s">
        <v>315</v>
      </c>
      <c r="B737" s="123">
        <v>20000</v>
      </c>
      <c r="C737" s="123">
        <v>20000</v>
      </c>
    </row>
    <row r="738" spans="1:3">
      <c r="A738" s="122" t="s">
        <v>551</v>
      </c>
      <c r="B738" s="123">
        <v>30000</v>
      </c>
      <c r="C738" s="123">
        <v>25500</v>
      </c>
    </row>
    <row r="739" spans="1:3">
      <c r="A739" s="122" t="s">
        <v>687</v>
      </c>
      <c r="B739" s="123">
        <v>40000</v>
      </c>
      <c r="C739" s="123">
        <v>37000</v>
      </c>
    </row>
    <row r="740" spans="1:3">
      <c r="A740" s="122" t="s">
        <v>1477</v>
      </c>
      <c r="B740" s="123">
        <v>85000</v>
      </c>
      <c r="C740" s="123">
        <v>73000</v>
      </c>
    </row>
    <row r="741" spans="1:3">
      <c r="A741" s="122" t="s">
        <v>605</v>
      </c>
      <c r="B741" s="123">
        <v>40000</v>
      </c>
      <c r="C741" s="123">
        <v>31500</v>
      </c>
    </row>
    <row r="742" spans="1:3">
      <c r="A742" s="122" t="s">
        <v>893</v>
      </c>
      <c r="B742" s="123">
        <v>50000</v>
      </c>
      <c r="C742" s="123">
        <v>46000</v>
      </c>
    </row>
    <row r="743" spans="1:3">
      <c r="A743" s="122" t="s">
        <v>373</v>
      </c>
      <c r="B743" s="123">
        <v>30000</v>
      </c>
      <c r="C743" s="123">
        <v>29500</v>
      </c>
    </row>
    <row r="744" spans="1:3">
      <c r="A744" s="122" t="s">
        <v>389</v>
      </c>
      <c r="B744" s="123">
        <v>30000</v>
      </c>
      <c r="C744" s="123">
        <v>28500</v>
      </c>
    </row>
    <row r="745" spans="1:3">
      <c r="A745" s="122" t="s">
        <v>393</v>
      </c>
      <c r="B745" s="123">
        <v>30000</v>
      </c>
      <c r="C745" s="123">
        <v>25000</v>
      </c>
    </row>
    <row r="746" spans="1:3">
      <c r="A746" s="122" t="s">
        <v>1107</v>
      </c>
      <c r="B746" s="123">
        <v>55000</v>
      </c>
      <c r="C746" s="123">
        <v>49500</v>
      </c>
    </row>
    <row r="747" spans="1:3">
      <c r="A747" s="122" t="s">
        <v>1151</v>
      </c>
      <c r="B747" s="123">
        <v>65000</v>
      </c>
      <c r="C747" s="123">
        <v>50500</v>
      </c>
    </row>
    <row r="748" spans="1:3">
      <c r="A748" s="122" t="s">
        <v>1163</v>
      </c>
      <c r="B748" s="123">
        <v>65000</v>
      </c>
      <c r="C748" s="123">
        <v>63000</v>
      </c>
    </row>
    <row r="749" spans="1:3">
      <c r="A749" s="122" t="s">
        <v>395</v>
      </c>
      <c r="B749" s="123">
        <v>30000</v>
      </c>
      <c r="C749" s="123">
        <v>22500</v>
      </c>
    </row>
    <row r="750" spans="1:3">
      <c r="A750" s="122" t="s">
        <v>1383</v>
      </c>
      <c r="B750" s="123">
        <v>75000</v>
      </c>
      <c r="C750" s="123">
        <v>70500</v>
      </c>
    </row>
    <row r="751" spans="1:3">
      <c r="A751" s="122" t="s">
        <v>923</v>
      </c>
      <c r="B751" s="123">
        <v>50000</v>
      </c>
      <c r="C751" s="123">
        <v>45000</v>
      </c>
    </row>
    <row r="752" spans="1:3">
      <c r="A752" s="122" t="s">
        <v>1283</v>
      </c>
      <c r="B752" s="123">
        <v>65000</v>
      </c>
      <c r="C752" s="123">
        <v>56000</v>
      </c>
    </row>
    <row r="753" spans="1:3">
      <c r="A753" s="122" t="s">
        <v>419</v>
      </c>
      <c r="B753" s="123">
        <v>30000</v>
      </c>
      <c r="C753" s="123">
        <v>26500</v>
      </c>
    </row>
    <row r="754" spans="1:3">
      <c r="A754" s="122" t="s">
        <v>677</v>
      </c>
      <c r="B754" s="123">
        <v>40000</v>
      </c>
      <c r="C754" s="123">
        <v>28500</v>
      </c>
    </row>
    <row r="755" spans="1:3">
      <c r="A755" s="122" t="s">
        <v>701</v>
      </c>
      <c r="B755" s="123">
        <v>40000</v>
      </c>
      <c r="C755" s="123">
        <v>35000</v>
      </c>
    </row>
    <row r="756" spans="1:3">
      <c r="A756" s="122" t="s">
        <v>1727</v>
      </c>
      <c r="B756" s="123">
        <v>95000</v>
      </c>
      <c r="C756" s="123">
        <v>91000</v>
      </c>
    </row>
    <row r="757" spans="1:3">
      <c r="A757" s="122" t="s">
        <v>851</v>
      </c>
      <c r="B757" s="123">
        <v>50000</v>
      </c>
      <c r="C757" s="123">
        <v>46000</v>
      </c>
    </row>
    <row r="758" spans="1:3">
      <c r="A758" s="122" t="s">
        <v>1651</v>
      </c>
      <c r="B758" s="123">
        <v>95000</v>
      </c>
      <c r="C758" s="123">
        <v>86500</v>
      </c>
    </row>
    <row r="759" spans="1:3">
      <c r="A759" s="122" t="s">
        <v>761</v>
      </c>
      <c r="B759" s="123">
        <v>50000</v>
      </c>
      <c r="C759" s="123">
        <v>41000</v>
      </c>
    </row>
    <row r="760" spans="1:3">
      <c r="A760" s="122" t="s">
        <v>1371</v>
      </c>
      <c r="B760" s="123">
        <v>75000</v>
      </c>
      <c r="C760" s="123">
        <v>63000</v>
      </c>
    </row>
    <row r="761" spans="1:3">
      <c r="A761" s="122" t="s">
        <v>1785</v>
      </c>
      <c r="B761" s="123">
        <v>95000</v>
      </c>
      <c r="C761" s="123">
        <v>86500</v>
      </c>
    </row>
    <row r="762" spans="1:3">
      <c r="A762" s="122" t="s">
        <v>1245</v>
      </c>
      <c r="B762" s="123">
        <v>65000</v>
      </c>
      <c r="C762" s="123">
        <v>59000</v>
      </c>
    </row>
    <row r="763" spans="1:3">
      <c r="A763" s="122" t="s">
        <v>1517</v>
      </c>
      <c r="B763" s="123">
        <v>85000</v>
      </c>
      <c r="C763" s="123">
        <v>84000</v>
      </c>
    </row>
    <row r="764" spans="1:3">
      <c r="A764" s="122" t="s">
        <v>42</v>
      </c>
      <c r="B764" s="123">
        <v>10000</v>
      </c>
      <c r="C764" s="123">
        <v>7500</v>
      </c>
    </row>
    <row r="765" spans="1:3">
      <c r="A765" s="122" t="s">
        <v>192</v>
      </c>
      <c r="B765" s="123">
        <v>20000</v>
      </c>
      <c r="C765" s="123">
        <v>20000</v>
      </c>
    </row>
    <row r="766" spans="1:3">
      <c r="A766" s="122" t="s">
        <v>927</v>
      </c>
      <c r="B766" s="123">
        <v>50000</v>
      </c>
      <c r="C766" s="123">
        <v>40500</v>
      </c>
    </row>
    <row r="767" spans="1:3">
      <c r="A767" s="122" t="s">
        <v>1013</v>
      </c>
      <c r="B767" s="123">
        <v>55000</v>
      </c>
      <c r="C767" s="123">
        <v>48500</v>
      </c>
    </row>
    <row r="768" spans="1:3">
      <c r="A768" s="122" t="s">
        <v>989</v>
      </c>
      <c r="B768" s="123">
        <v>55000</v>
      </c>
      <c r="C768" s="123">
        <v>42000</v>
      </c>
    </row>
    <row r="769" spans="1:3">
      <c r="A769" s="122" t="s">
        <v>719</v>
      </c>
      <c r="B769" s="123">
        <v>40000</v>
      </c>
      <c r="C769" s="123">
        <v>38000</v>
      </c>
    </row>
    <row r="770" spans="1:3">
      <c r="A770" s="122" t="s">
        <v>1117</v>
      </c>
      <c r="B770" s="123">
        <v>65000</v>
      </c>
      <c r="C770" s="123">
        <v>55500</v>
      </c>
    </row>
    <row r="771" spans="1:3">
      <c r="A771" s="122" t="s">
        <v>1665</v>
      </c>
      <c r="B771" s="123">
        <v>95000</v>
      </c>
      <c r="C771" s="123">
        <v>88500</v>
      </c>
    </row>
    <row r="772" spans="1:3">
      <c r="A772" s="122" t="s">
        <v>321</v>
      </c>
      <c r="B772" s="123">
        <v>20000</v>
      </c>
      <c r="C772" s="123">
        <v>8500</v>
      </c>
    </row>
    <row r="773" spans="1:3">
      <c r="A773" s="122" t="s">
        <v>615</v>
      </c>
      <c r="B773" s="123">
        <v>40000</v>
      </c>
      <c r="C773" s="123">
        <v>35500</v>
      </c>
    </row>
    <row r="774" spans="1:3">
      <c r="A774" s="122" t="s">
        <v>1485</v>
      </c>
      <c r="B774" s="123">
        <v>85000</v>
      </c>
      <c r="C774" s="123">
        <v>83000</v>
      </c>
    </row>
    <row r="775" spans="1:3">
      <c r="A775" s="122" t="s">
        <v>681</v>
      </c>
      <c r="B775" s="123">
        <v>40000</v>
      </c>
      <c r="C775" s="123">
        <v>39000</v>
      </c>
    </row>
    <row r="776" spans="1:3">
      <c r="A776" s="122" t="s">
        <v>1241</v>
      </c>
      <c r="B776" s="123">
        <v>65000</v>
      </c>
      <c r="C776" s="123">
        <v>62500</v>
      </c>
    </row>
    <row r="777" spans="1:3">
      <c r="A777" s="122" t="s">
        <v>1599</v>
      </c>
      <c r="B777" s="123">
        <v>85000</v>
      </c>
      <c r="C777" s="123">
        <v>79500</v>
      </c>
    </row>
    <row r="778" spans="1:3">
      <c r="A778" s="122" t="s">
        <v>613</v>
      </c>
      <c r="B778" s="123">
        <v>40000</v>
      </c>
      <c r="C778" s="123">
        <v>38000</v>
      </c>
    </row>
    <row r="779" spans="1:3">
      <c r="A779" s="122" t="s">
        <v>1065</v>
      </c>
      <c r="B779" s="123">
        <v>55000</v>
      </c>
      <c r="C779" s="123">
        <v>50000</v>
      </c>
    </row>
    <row r="780" spans="1:3">
      <c r="A780" s="122" t="s">
        <v>673</v>
      </c>
      <c r="B780" s="123">
        <v>40000</v>
      </c>
      <c r="C780" s="123">
        <v>37000</v>
      </c>
    </row>
    <row r="781" spans="1:3">
      <c r="A781" s="122" t="s">
        <v>821</v>
      </c>
      <c r="B781" s="123">
        <v>50000</v>
      </c>
      <c r="C781" s="123">
        <v>39000</v>
      </c>
    </row>
    <row r="782" spans="1:3">
      <c r="A782" s="122" t="s">
        <v>941</v>
      </c>
      <c r="B782" s="123">
        <v>55000</v>
      </c>
      <c r="C782" s="123">
        <v>48500</v>
      </c>
    </row>
    <row r="783" spans="1:3">
      <c r="A783" s="122" t="s">
        <v>771</v>
      </c>
      <c r="B783" s="123">
        <v>50000</v>
      </c>
      <c r="C783" s="123">
        <v>40000</v>
      </c>
    </row>
    <row r="784" spans="1:3">
      <c r="A784" s="122" t="s">
        <v>535</v>
      </c>
      <c r="B784" s="123">
        <v>30000</v>
      </c>
      <c r="C784" s="123">
        <v>27500</v>
      </c>
    </row>
    <row r="785" spans="1:3">
      <c r="A785" s="122" t="s">
        <v>1321</v>
      </c>
      <c r="B785" s="123">
        <v>75000</v>
      </c>
      <c r="C785" s="123">
        <v>62000</v>
      </c>
    </row>
    <row r="786" spans="1:3">
      <c r="A786" s="122" t="s">
        <v>12</v>
      </c>
      <c r="B786" s="123">
        <v>10000</v>
      </c>
      <c r="C786" s="123">
        <v>10000</v>
      </c>
    </row>
    <row r="787" spans="1:3">
      <c r="A787" s="122" t="s">
        <v>1111</v>
      </c>
      <c r="B787" s="123">
        <v>65000</v>
      </c>
      <c r="C787" s="123">
        <v>54500</v>
      </c>
    </row>
    <row r="788" spans="1:3">
      <c r="A788" s="122" t="s">
        <v>563</v>
      </c>
      <c r="B788" s="123">
        <v>30000</v>
      </c>
      <c r="C788" s="123">
        <v>23000</v>
      </c>
    </row>
    <row r="789" spans="1:3">
      <c r="A789" s="122" t="s">
        <v>1173</v>
      </c>
      <c r="B789" s="123">
        <v>65000</v>
      </c>
      <c r="C789" s="123">
        <v>50500</v>
      </c>
    </row>
    <row r="790" spans="1:3">
      <c r="A790" s="122" t="s">
        <v>503</v>
      </c>
      <c r="B790" s="123">
        <v>30000</v>
      </c>
      <c r="C790" s="123">
        <v>25000</v>
      </c>
    </row>
    <row r="791" spans="1:3">
      <c r="A791" s="122" t="s">
        <v>885</v>
      </c>
      <c r="B791" s="123">
        <v>50000</v>
      </c>
      <c r="C791" s="123">
        <v>38500</v>
      </c>
    </row>
    <row r="792" spans="1:3">
      <c r="A792" s="122" t="s">
        <v>1459</v>
      </c>
      <c r="B792" s="123">
        <v>85000</v>
      </c>
      <c r="C792" s="123">
        <v>71500</v>
      </c>
    </row>
    <row r="793" spans="1:3">
      <c r="A793" s="122" t="s">
        <v>1123</v>
      </c>
      <c r="B793" s="123">
        <v>65000</v>
      </c>
      <c r="C793" s="123">
        <v>59000</v>
      </c>
    </row>
    <row r="794" spans="1:3">
      <c r="A794" s="122" t="s">
        <v>819</v>
      </c>
      <c r="B794" s="123">
        <v>50000</v>
      </c>
      <c r="C794" s="123">
        <v>45000</v>
      </c>
    </row>
    <row r="795" spans="1:3">
      <c r="A795" s="122" t="s">
        <v>481</v>
      </c>
      <c r="B795" s="123">
        <v>30000</v>
      </c>
      <c r="C795" s="123">
        <v>19500</v>
      </c>
    </row>
    <row r="796" spans="1:3">
      <c r="A796" s="122" t="s">
        <v>665</v>
      </c>
      <c r="B796" s="123">
        <v>40000</v>
      </c>
      <c r="C796" s="123">
        <v>32000</v>
      </c>
    </row>
    <row r="797" spans="1:3">
      <c r="A797" s="122" t="s">
        <v>184</v>
      </c>
      <c r="B797" s="123">
        <v>10000</v>
      </c>
      <c r="C797" s="123">
        <v>6000</v>
      </c>
    </row>
    <row r="798" spans="1:3">
      <c r="A798" s="122" t="s">
        <v>899</v>
      </c>
      <c r="B798" s="123">
        <v>50000</v>
      </c>
      <c r="C798" s="123">
        <v>45500</v>
      </c>
    </row>
    <row r="799" spans="1:3">
      <c r="A799" s="122" t="s">
        <v>158</v>
      </c>
      <c r="B799" s="123">
        <v>10000</v>
      </c>
      <c r="C799" s="123">
        <v>7000</v>
      </c>
    </row>
    <row r="800" spans="1:3">
      <c r="A800" s="122" t="s">
        <v>1023</v>
      </c>
      <c r="B800" s="123">
        <v>55000</v>
      </c>
      <c r="C800" s="123">
        <v>43500</v>
      </c>
    </row>
    <row r="801" spans="1:3">
      <c r="A801" s="122" t="s">
        <v>1481</v>
      </c>
      <c r="B801" s="123">
        <v>85000</v>
      </c>
      <c r="C801" s="123">
        <v>70500</v>
      </c>
    </row>
    <row r="802" spans="1:3">
      <c r="A802" s="122" t="s">
        <v>1219</v>
      </c>
      <c r="B802" s="123">
        <v>65000</v>
      </c>
      <c r="C802" s="123">
        <v>58000</v>
      </c>
    </row>
    <row r="803" spans="1:3">
      <c r="A803" s="122" t="s">
        <v>1265</v>
      </c>
      <c r="B803" s="123">
        <v>65000</v>
      </c>
      <c r="C803" s="123">
        <v>56000</v>
      </c>
    </row>
    <row r="804" spans="1:3">
      <c r="A804" s="122" t="s">
        <v>1119</v>
      </c>
      <c r="B804" s="123">
        <v>65000</v>
      </c>
      <c r="C804" s="123">
        <v>59500</v>
      </c>
    </row>
    <row r="805" spans="1:3">
      <c r="A805" s="122" t="s">
        <v>931</v>
      </c>
      <c r="B805" s="123">
        <v>50000</v>
      </c>
      <c r="C805" s="123">
        <v>46500</v>
      </c>
    </row>
    <row r="806" spans="1:3">
      <c r="A806" s="122" t="s">
        <v>1473</v>
      </c>
      <c r="B806" s="123">
        <v>85000</v>
      </c>
      <c r="C806" s="123">
        <v>82000</v>
      </c>
    </row>
    <row r="807" spans="1:3">
      <c r="A807" s="122" t="s">
        <v>635</v>
      </c>
      <c r="B807" s="123">
        <v>40000</v>
      </c>
      <c r="C807" s="123">
        <v>39500</v>
      </c>
    </row>
    <row r="808" spans="1:3">
      <c r="A808" s="122" t="s">
        <v>27</v>
      </c>
      <c r="B808" s="123">
        <v>10000</v>
      </c>
      <c r="C808" s="123">
        <v>6000</v>
      </c>
    </row>
    <row r="809" spans="1:3">
      <c r="A809" s="122" t="s">
        <v>737</v>
      </c>
      <c r="B809" s="123">
        <v>40000</v>
      </c>
      <c r="C809" s="123">
        <v>28500</v>
      </c>
    </row>
    <row r="810" spans="1:3">
      <c r="A810" s="122" t="s">
        <v>1495</v>
      </c>
      <c r="B810" s="123">
        <v>85000</v>
      </c>
      <c r="C810" s="123">
        <v>76000</v>
      </c>
    </row>
    <row r="811" spans="1:3">
      <c r="A811" s="122" t="s">
        <v>44</v>
      </c>
      <c r="B811" s="123">
        <v>10000</v>
      </c>
      <c r="C811" s="123">
        <v>9500</v>
      </c>
    </row>
    <row r="812" spans="1:3">
      <c r="A812" s="122" t="s">
        <v>1795</v>
      </c>
      <c r="B812" s="123">
        <v>95000</v>
      </c>
      <c r="C812" s="123">
        <v>93000</v>
      </c>
    </row>
    <row r="813" spans="1:3">
      <c r="A813" s="122" t="s">
        <v>561</v>
      </c>
      <c r="B813" s="123">
        <v>30000</v>
      </c>
      <c r="C813" s="123">
        <v>29000</v>
      </c>
    </row>
    <row r="814" spans="1:3">
      <c r="A814" s="122" t="s">
        <v>1115</v>
      </c>
      <c r="B814" s="123">
        <v>65000</v>
      </c>
      <c r="C814" s="123">
        <v>57500</v>
      </c>
    </row>
    <row r="815" spans="1:3">
      <c r="A815" s="122" t="s">
        <v>469</v>
      </c>
      <c r="B815" s="123">
        <v>30000</v>
      </c>
      <c r="C815" s="123">
        <v>23000</v>
      </c>
    </row>
    <row r="816" spans="1:3">
      <c r="A816" s="122" t="s">
        <v>823</v>
      </c>
      <c r="B816" s="123">
        <v>50000</v>
      </c>
      <c r="C816" s="123">
        <v>45500</v>
      </c>
    </row>
    <row r="817" spans="1:3">
      <c r="A817" s="122" t="s">
        <v>711</v>
      </c>
      <c r="B817" s="123">
        <v>40000</v>
      </c>
      <c r="C817" s="123">
        <v>32500</v>
      </c>
    </row>
    <row r="818" spans="1:3">
      <c r="A818" s="122" t="s">
        <v>437</v>
      </c>
      <c r="B818" s="123">
        <v>30000</v>
      </c>
      <c r="C818" s="123">
        <v>18500</v>
      </c>
    </row>
    <row r="819" spans="1:3">
      <c r="A819" s="122" t="s">
        <v>1411</v>
      </c>
      <c r="B819" s="123">
        <v>75000</v>
      </c>
      <c r="C819" s="123">
        <v>61000</v>
      </c>
    </row>
    <row r="820" spans="1:3">
      <c r="A820" s="122" t="s">
        <v>1487</v>
      </c>
      <c r="B820" s="123">
        <v>85000</v>
      </c>
      <c r="C820" s="123">
        <v>80000</v>
      </c>
    </row>
    <row r="821" spans="1:3">
      <c r="A821" s="122" t="s">
        <v>1257</v>
      </c>
      <c r="B821" s="123">
        <v>65000</v>
      </c>
      <c r="C821" s="123">
        <v>61000</v>
      </c>
    </row>
    <row r="822" spans="1:3">
      <c r="A822" s="122" t="s">
        <v>735</v>
      </c>
      <c r="B822" s="123">
        <v>40000</v>
      </c>
      <c r="C822" s="123">
        <v>32000</v>
      </c>
    </row>
    <row r="823" spans="1:3">
      <c r="A823" s="122" t="s">
        <v>164</v>
      </c>
      <c r="B823" s="123">
        <v>10000</v>
      </c>
      <c r="C823" s="123">
        <v>6500</v>
      </c>
    </row>
    <row r="824" spans="1:3">
      <c r="A824" s="122" t="s">
        <v>769</v>
      </c>
      <c r="B824" s="123">
        <v>50000</v>
      </c>
      <c r="C824" s="123">
        <v>49000</v>
      </c>
    </row>
    <row r="825" spans="1:3">
      <c r="A825" s="122" t="s">
        <v>877</v>
      </c>
      <c r="B825" s="123">
        <v>50000</v>
      </c>
      <c r="C825" s="123">
        <v>48000</v>
      </c>
    </row>
    <row r="826" spans="1:3">
      <c r="A826" s="122" t="s">
        <v>745</v>
      </c>
      <c r="B826" s="123">
        <v>50000</v>
      </c>
      <c r="C826" s="123">
        <v>46500</v>
      </c>
    </row>
    <row r="827" spans="1:3">
      <c r="A827" s="122" t="s">
        <v>244</v>
      </c>
      <c r="B827" s="123">
        <v>20000</v>
      </c>
      <c r="C827" s="123">
        <v>15000</v>
      </c>
    </row>
    <row r="828" spans="1:3">
      <c r="A828" s="122" t="s">
        <v>1515</v>
      </c>
      <c r="B828" s="123">
        <v>85000</v>
      </c>
      <c r="C828" s="123">
        <v>72500</v>
      </c>
    </row>
    <row r="829" spans="1:3">
      <c r="A829" s="122" t="s">
        <v>353</v>
      </c>
      <c r="B829" s="123">
        <v>20000</v>
      </c>
      <c r="C829" s="123">
        <v>9000</v>
      </c>
    </row>
    <row r="830" spans="1:3">
      <c r="A830" s="122" t="s">
        <v>579</v>
      </c>
      <c r="B830" s="123">
        <v>40000</v>
      </c>
      <c r="C830" s="123">
        <v>31500</v>
      </c>
    </row>
    <row r="831" spans="1:3">
      <c r="A831" s="122" t="s">
        <v>1637</v>
      </c>
      <c r="B831" s="123">
        <v>95000</v>
      </c>
      <c r="C831" s="123">
        <v>84500</v>
      </c>
    </row>
    <row r="832" spans="1:3">
      <c r="A832" s="122" t="s">
        <v>507</v>
      </c>
      <c r="B832" s="123">
        <v>30000</v>
      </c>
      <c r="C832" s="123">
        <v>28000</v>
      </c>
    </row>
    <row r="833" spans="1:3">
      <c r="A833" s="122" t="s">
        <v>539</v>
      </c>
      <c r="B833" s="123">
        <v>30000</v>
      </c>
      <c r="C833" s="123">
        <v>19500</v>
      </c>
    </row>
    <row r="834" spans="1:3">
      <c r="A834" s="122" t="s">
        <v>569</v>
      </c>
      <c r="B834" s="123">
        <v>40000</v>
      </c>
      <c r="C834" s="123">
        <v>32000</v>
      </c>
    </row>
    <row r="835" spans="1:3">
      <c r="A835" s="122" t="s">
        <v>785</v>
      </c>
      <c r="B835" s="123">
        <v>50000</v>
      </c>
      <c r="C835" s="123">
        <v>40500</v>
      </c>
    </row>
    <row r="836" spans="1:3">
      <c r="A836" s="122" t="s">
        <v>833</v>
      </c>
      <c r="B836" s="123">
        <v>50000</v>
      </c>
      <c r="C836" s="123">
        <v>49500</v>
      </c>
    </row>
    <row r="837" spans="1:3">
      <c r="A837" s="122" t="s">
        <v>487</v>
      </c>
      <c r="B837" s="123">
        <v>30000</v>
      </c>
      <c r="C837" s="123">
        <v>20000</v>
      </c>
    </row>
    <row r="838" spans="1:3">
      <c r="A838" s="122" t="s">
        <v>1591</v>
      </c>
      <c r="B838" s="123">
        <v>85000</v>
      </c>
      <c r="C838" s="123">
        <v>81500</v>
      </c>
    </row>
    <row r="839" spans="1:3">
      <c r="A839" s="122" t="s">
        <v>783</v>
      </c>
      <c r="B839" s="123">
        <v>50000</v>
      </c>
      <c r="C839" s="123">
        <v>45000</v>
      </c>
    </row>
    <row r="840" spans="1:3">
      <c r="A840" s="122" t="s">
        <v>913</v>
      </c>
      <c r="B840" s="123">
        <v>50000</v>
      </c>
      <c r="C840" s="123">
        <v>49000</v>
      </c>
    </row>
    <row r="841" spans="1:3">
      <c r="A841" s="122" t="s">
        <v>1277</v>
      </c>
      <c r="B841" s="123">
        <v>65000</v>
      </c>
      <c r="C841" s="123">
        <v>52500</v>
      </c>
    </row>
    <row r="842" spans="1:3">
      <c r="A842" s="122" t="s">
        <v>1047</v>
      </c>
      <c r="B842" s="123">
        <v>55000</v>
      </c>
      <c r="C842" s="123">
        <v>41000</v>
      </c>
    </row>
    <row r="843" spans="1:3">
      <c r="A843" s="122" t="s">
        <v>575</v>
      </c>
      <c r="B843" s="123">
        <v>40000</v>
      </c>
      <c r="C843" s="123">
        <v>28500</v>
      </c>
    </row>
    <row r="844" spans="1:3">
      <c r="A844" s="122" t="s">
        <v>879</v>
      </c>
      <c r="B844" s="123">
        <v>50000</v>
      </c>
      <c r="C844" s="123">
        <v>39500</v>
      </c>
    </row>
    <row r="845" spans="1:3">
      <c r="A845" s="122" t="s">
        <v>204</v>
      </c>
      <c r="B845" s="123">
        <v>20000</v>
      </c>
      <c r="C845" s="123">
        <v>10500</v>
      </c>
    </row>
    <row r="846" spans="1:3">
      <c r="A846" s="122" t="s">
        <v>1659</v>
      </c>
      <c r="B846" s="123">
        <v>95000</v>
      </c>
      <c r="C846" s="123">
        <v>89000</v>
      </c>
    </row>
    <row r="847" spans="1:3">
      <c r="A847" s="122" t="s">
        <v>1079</v>
      </c>
      <c r="B847" s="123">
        <v>55000</v>
      </c>
      <c r="C847" s="123">
        <v>43500</v>
      </c>
    </row>
    <row r="848" spans="1:3">
      <c r="A848" s="122" t="s">
        <v>1773</v>
      </c>
      <c r="B848" s="123">
        <v>95000</v>
      </c>
      <c r="C848" s="123">
        <v>80500</v>
      </c>
    </row>
    <row r="849" spans="1:3">
      <c r="A849" s="122" t="s">
        <v>1735</v>
      </c>
      <c r="B849" s="123">
        <v>95000</v>
      </c>
      <c r="C849" s="123">
        <v>84500</v>
      </c>
    </row>
    <row r="850" spans="1:3">
      <c r="A850" s="122" t="s">
        <v>979</v>
      </c>
      <c r="B850" s="123">
        <v>55000</v>
      </c>
      <c r="C850" s="123">
        <v>46500</v>
      </c>
    </row>
    <row r="851" spans="1:3">
      <c r="A851" s="122" t="s">
        <v>943</v>
      </c>
      <c r="B851" s="123">
        <v>55000</v>
      </c>
      <c r="C851" s="123">
        <v>49000</v>
      </c>
    </row>
    <row r="852" spans="1:3">
      <c r="A852" s="122" t="s">
        <v>919</v>
      </c>
      <c r="B852" s="123">
        <v>50000</v>
      </c>
      <c r="C852" s="123">
        <v>50000</v>
      </c>
    </row>
    <row r="853" spans="1:3">
      <c r="A853" s="122" t="s">
        <v>1747</v>
      </c>
      <c r="B853" s="123">
        <v>95000</v>
      </c>
      <c r="C853" s="123">
        <v>85000</v>
      </c>
    </row>
    <row r="854" spans="1:3">
      <c r="A854" s="122" t="s">
        <v>975</v>
      </c>
      <c r="B854" s="123">
        <v>55000</v>
      </c>
      <c r="C854" s="123">
        <v>50000</v>
      </c>
    </row>
    <row r="855" spans="1:3">
      <c r="A855" s="122" t="s">
        <v>1433</v>
      </c>
      <c r="B855" s="123">
        <v>75000</v>
      </c>
      <c r="C855" s="123">
        <v>69000</v>
      </c>
    </row>
    <row r="856" spans="1:3">
      <c r="A856" s="122" t="s">
        <v>397</v>
      </c>
      <c r="B856" s="123">
        <v>30000</v>
      </c>
      <c r="C856" s="123">
        <v>28500</v>
      </c>
    </row>
    <row r="857" spans="1:3">
      <c r="A857" s="122" t="s">
        <v>1297</v>
      </c>
      <c r="B857" s="123">
        <v>75000</v>
      </c>
      <c r="C857" s="123">
        <v>66000</v>
      </c>
    </row>
    <row r="858" spans="1:3">
      <c r="A858" s="122" t="s">
        <v>1049</v>
      </c>
      <c r="B858" s="123">
        <v>55000</v>
      </c>
      <c r="C858" s="123">
        <v>42500</v>
      </c>
    </row>
    <row r="859" spans="1:3">
      <c r="A859" s="122" t="s">
        <v>1035</v>
      </c>
      <c r="B859" s="123">
        <v>55000</v>
      </c>
      <c r="C859" s="123">
        <v>45500</v>
      </c>
    </row>
    <row r="860" spans="1:3">
      <c r="A860" s="122" t="s">
        <v>797</v>
      </c>
      <c r="B860" s="123">
        <v>50000</v>
      </c>
      <c r="C860" s="123">
        <v>46500</v>
      </c>
    </row>
    <row r="861" spans="1:3">
      <c r="A861" s="122" t="s">
        <v>859</v>
      </c>
      <c r="B861" s="123">
        <v>50000</v>
      </c>
      <c r="C861" s="123">
        <v>41500</v>
      </c>
    </row>
    <row r="862" spans="1:3">
      <c r="A862" s="122" t="s">
        <v>1719</v>
      </c>
      <c r="B862" s="123">
        <v>95000</v>
      </c>
      <c r="C862" s="123">
        <v>94000</v>
      </c>
    </row>
    <row r="863" spans="1:3">
      <c r="A863" s="122" t="s">
        <v>1527</v>
      </c>
      <c r="B863" s="123">
        <v>85000</v>
      </c>
      <c r="C863" s="123">
        <v>74000</v>
      </c>
    </row>
    <row r="864" spans="1:3">
      <c r="A864" s="122" t="s">
        <v>25</v>
      </c>
      <c r="B864" s="123">
        <v>10000</v>
      </c>
      <c r="C864" s="123">
        <v>10000</v>
      </c>
    </row>
    <row r="865" spans="1:3">
      <c r="A865" s="122" t="s">
        <v>1363</v>
      </c>
      <c r="B865" s="123">
        <v>75000</v>
      </c>
      <c r="C865" s="123">
        <v>68500</v>
      </c>
    </row>
    <row r="866" spans="1:3">
      <c r="A866" s="122" t="s">
        <v>787</v>
      </c>
      <c r="B866" s="123">
        <v>50000</v>
      </c>
      <c r="C866" s="123">
        <v>45500</v>
      </c>
    </row>
    <row r="867" spans="1:3">
      <c r="A867" s="122" t="s">
        <v>1187</v>
      </c>
      <c r="B867" s="123">
        <v>65000</v>
      </c>
      <c r="C867" s="123">
        <v>52000</v>
      </c>
    </row>
    <row r="868" spans="1:3">
      <c r="A868" s="122" t="s">
        <v>439</v>
      </c>
      <c r="B868" s="123">
        <v>30000</v>
      </c>
      <c r="C868" s="123">
        <v>22000</v>
      </c>
    </row>
    <row r="869" spans="1:3">
      <c r="A869" s="122" t="s">
        <v>423</v>
      </c>
      <c r="B869" s="123">
        <v>30000</v>
      </c>
      <c r="C869" s="123">
        <v>22000</v>
      </c>
    </row>
    <row r="870" spans="1:3">
      <c r="A870" s="122" t="s">
        <v>194</v>
      </c>
      <c r="B870" s="123">
        <v>20000</v>
      </c>
      <c r="C870" s="123">
        <v>16000</v>
      </c>
    </row>
    <row r="871" spans="1:3">
      <c r="A871" s="122" t="s">
        <v>727</v>
      </c>
      <c r="B871" s="123">
        <v>40000</v>
      </c>
      <c r="C871" s="123">
        <v>29500</v>
      </c>
    </row>
    <row r="872" spans="1:3">
      <c r="A872" s="122" t="s">
        <v>651</v>
      </c>
      <c r="B872" s="123">
        <v>40000</v>
      </c>
      <c r="C872" s="123">
        <v>30000</v>
      </c>
    </row>
    <row r="873" spans="1:3">
      <c r="A873" s="122" t="s">
        <v>519</v>
      </c>
      <c r="B873" s="123">
        <v>30000</v>
      </c>
      <c r="C873" s="123">
        <v>20500</v>
      </c>
    </row>
    <row r="874" spans="1:3">
      <c r="A874" s="122" t="s">
        <v>1791</v>
      </c>
      <c r="B874" s="123">
        <v>95000</v>
      </c>
      <c r="C874" s="123">
        <v>91500</v>
      </c>
    </row>
    <row r="875" spans="1:3">
      <c r="A875" s="122" t="s">
        <v>1319</v>
      </c>
      <c r="B875" s="123">
        <v>75000</v>
      </c>
      <c r="C875" s="123">
        <v>68000</v>
      </c>
    </row>
    <row r="876" spans="1:3">
      <c r="A876" s="122" t="s">
        <v>1713</v>
      </c>
      <c r="B876" s="123">
        <v>95000</v>
      </c>
      <c r="C876" s="123">
        <v>87500</v>
      </c>
    </row>
    <row r="877" spans="1:3">
      <c r="A877" s="122" t="s">
        <v>997</v>
      </c>
      <c r="B877" s="123">
        <v>55000</v>
      </c>
      <c r="C877" s="123">
        <v>48500</v>
      </c>
    </row>
    <row r="878" spans="1:3">
      <c r="A878" s="122" t="s">
        <v>1231</v>
      </c>
      <c r="B878" s="123">
        <v>65000</v>
      </c>
      <c r="C878" s="123">
        <v>57500</v>
      </c>
    </row>
    <row r="879" spans="1:3">
      <c r="A879" s="122" t="s">
        <v>1805</v>
      </c>
      <c r="B879" s="123">
        <v>95000</v>
      </c>
      <c r="C879" s="123">
        <v>84500</v>
      </c>
    </row>
    <row r="880" spans="1:3">
      <c r="A880" s="122" t="s">
        <v>1043</v>
      </c>
      <c r="B880" s="123">
        <v>55000</v>
      </c>
      <c r="C880" s="123">
        <v>41500</v>
      </c>
    </row>
    <row r="881" spans="1:3">
      <c r="A881" s="122" t="s">
        <v>667</v>
      </c>
      <c r="B881" s="123">
        <v>40000</v>
      </c>
      <c r="C881" s="123">
        <v>30500</v>
      </c>
    </row>
    <row r="882" spans="1:3">
      <c r="A882" s="122" t="s">
        <v>1227</v>
      </c>
      <c r="B882" s="123">
        <v>65000</v>
      </c>
      <c r="C882" s="123">
        <v>55000</v>
      </c>
    </row>
    <row r="883" spans="1:3">
      <c r="A883" s="122" t="s">
        <v>1469</v>
      </c>
      <c r="B883" s="123">
        <v>85000</v>
      </c>
      <c r="C883" s="123">
        <v>75500</v>
      </c>
    </row>
    <row r="884" spans="1:3">
      <c r="A884" s="122" t="s">
        <v>463</v>
      </c>
      <c r="B884" s="123">
        <v>30000</v>
      </c>
      <c r="C884" s="123">
        <v>20000</v>
      </c>
    </row>
    <row r="885" spans="1:3">
      <c r="A885" s="122" t="s">
        <v>441</v>
      </c>
      <c r="B885" s="123">
        <v>30000</v>
      </c>
      <c r="C885" s="123">
        <v>20500</v>
      </c>
    </row>
    <row r="886" spans="1:3">
      <c r="A886" s="122" t="s">
        <v>1423</v>
      </c>
      <c r="B886" s="123">
        <v>75000</v>
      </c>
      <c r="C886" s="123">
        <v>69500</v>
      </c>
    </row>
    <row r="887" spans="1:3">
      <c r="A887" s="122" t="s">
        <v>405</v>
      </c>
      <c r="B887" s="123">
        <v>30000</v>
      </c>
      <c r="C887" s="123">
        <v>24000</v>
      </c>
    </row>
    <row r="888" spans="1:3">
      <c r="A888" s="122" t="s">
        <v>1569</v>
      </c>
      <c r="B888" s="123">
        <v>85000</v>
      </c>
      <c r="C888" s="123">
        <v>85000</v>
      </c>
    </row>
    <row r="889" spans="1:3">
      <c r="A889" s="122" t="s">
        <v>303</v>
      </c>
      <c r="B889" s="123">
        <v>20000</v>
      </c>
      <c r="C889" s="123">
        <v>12500</v>
      </c>
    </row>
    <row r="890" spans="1:3">
      <c r="A890" s="122" t="s">
        <v>289</v>
      </c>
      <c r="B890" s="123">
        <v>20000</v>
      </c>
      <c r="C890" s="123">
        <v>10500</v>
      </c>
    </row>
    <row r="891" spans="1:3">
      <c r="A891" s="122" t="s">
        <v>1491</v>
      </c>
      <c r="B891" s="123">
        <v>85000</v>
      </c>
      <c r="C891" s="123">
        <v>80000</v>
      </c>
    </row>
    <row r="892" spans="1:3">
      <c r="A892" s="122" t="s">
        <v>1437</v>
      </c>
      <c r="B892" s="123">
        <v>75000</v>
      </c>
      <c r="C892" s="123">
        <v>69000</v>
      </c>
    </row>
    <row r="893" spans="1:3">
      <c r="A893" s="122" t="s">
        <v>1501</v>
      </c>
      <c r="B893" s="123">
        <v>85000</v>
      </c>
      <c r="C893" s="123">
        <v>75000</v>
      </c>
    </row>
    <row r="894" spans="1:3">
      <c r="A894" s="122" t="s">
        <v>431</v>
      </c>
      <c r="B894" s="123">
        <v>30000</v>
      </c>
      <c r="C894" s="123">
        <v>19500</v>
      </c>
    </row>
    <row r="895" spans="1:3">
      <c r="A895" s="122" t="s">
        <v>1167</v>
      </c>
      <c r="B895" s="123">
        <v>65000</v>
      </c>
      <c r="C895" s="123">
        <v>60500</v>
      </c>
    </row>
    <row r="896" spans="1:3">
      <c r="A896" s="122" t="s">
        <v>1613</v>
      </c>
      <c r="B896" s="123">
        <v>85000</v>
      </c>
      <c r="C896" s="123">
        <v>79000</v>
      </c>
    </row>
    <row r="897" spans="1:3">
      <c r="A897" s="122" t="s">
        <v>671</v>
      </c>
      <c r="B897" s="123">
        <v>40000</v>
      </c>
      <c r="C897" s="123">
        <v>39500</v>
      </c>
    </row>
    <row r="898" spans="1:3">
      <c r="A898" s="122" t="s">
        <v>1507</v>
      </c>
      <c r="B898" s="123">
        <v>85000</v>
      </c>
      <c r="C898" s="123">
        <v>85000</v>
      </c>
    </row>
    <row r="899" spans="1:3">
      <c r="A899" s="122" t="s">
        <v>1289</v>
      </c>
      <c r="B899" s="123">
        <v>75000</v>
      </c>
      <c r="C899" s="123">
        <v>63000</v>
      </c>
    </row>
    <row r="900" spans="1:3">
      <c r="A900" s="122" t="s">
        <v>264</v>
      </c>
      <c r="B900" s="123">
        <v>20000</v>
      </c>
      <c r="C900" s="123">
        <v>19000</v>
      </c>
    </row>
    <row r="901" spans="1:3">
      <c r="A901" s="122" t="s">
        <v>1731</v>
      </c>
      <c r="B901" s="123">
        <v>95000</v>
      </c>
      <c r="C901" s="123">
        <v>82500</v>
      </c>
    </row>
    <row r="902" spans="1:3">
      <c r="A902" s="122" t="s">
        <v>1177</v>
      </c>
      <c r="B902" s="123">
        <v>65000</v>
      </c>
      <c r="C902" s="123">
        <v>57500</v>
      </c>
    </row>
    <row r="903" spans="1:3">
      <c r="A903" s="122" t="s">
        <v>1623</v>
      </c>
      <c r="B903" s="123">
        <v>95000</v>
      </c>
      <c r="C903" s="123">
        <v>80500</v>
      </c>
    </row>
    <row r="904" spans="1:3">
      <c r="A904" s="122" t="s">
        <v>4666</v>
      </c>
      <c r="B904" s="123">
        <v>46950000</v>
      </c>
      <c r="C904" s="123">
        <v>41376500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
  <sheetViews>
    <sheetView showGridLines="0" showRowColHeaders="0" workbookViewId="0"/>
  </sheetViews>
  <sheetFormatPr defaultRowHeight="15"/>
  <cols>
    <col min="1" max="1" width="13.140625" bestFit="1" customWidth="1"/>
    <col min="2" max="2" width="14.5703125" style="124" customWidth="1"/>
  </cols>
  <sheetData>
    <row r="2" spans="1:2" ht="23.25" customHeight="1"/>
    <row r="3" spans="1:2">
      <c r="A3" s="121" t="s">
        <v>4665</v>
      </c>
      <c r="B3" t="s">
        <v>4669</v>
      </c>
    </row>
    <row r="4" spans="1:2">
      <c r="A4" s="122">
        <v>1</v>
      </c>
      <c r="B4" s="123">
        <v>194000</v>
      </c>
    </row>
    <row r="5" spans="1:2">
      <c r="A5" s="122">
        <v>2</v>
      </c>
      <c r="B5" s="123">
        <v>487500</v>
      </c>
    </row>
    <row r="6" spans="1:2">
      <c r="A6" s="122">
        <v>3</v>
      </c>
      <c r="B6" s="123">
        <v>575000</v>
      </c>
    </row>
    <row r="7" spans="1:2">
      <c r="A7" s="122">
        <v>4</v>
      </c>
      <c r="B7" s="123">
        <v>550500</v>
      </c>
    </row>
    <row r="8" spans="1:2">
      <c r="A8" s="122">
        <v>5</v>
      </c>
      <c r="B8" s="123">
        <v>556000</v>
      </c>
    </row>
    <row r="9" spans="1:2">
      <c r="A9" s="122">
        <v>6</v>
      </c>
      <c r="B9" s="123">
        <v>659000</v>
      </c>
    </row>
    <row r="10" spans="1:2">
      <c r="A10" s="122">
        <v>7</v>
      </c>
      <c r="B10" s="123">
        <v>665000</v>
      </c>
    </row>
    <row r="11" spans="1:2">
      <c r="A11" s="122">
        <v>8</v>
      </c>
      <c r="B11" s="123">
        <v>570000</v>
      </c>
    </row>
    <row r="12" spans="1:2">
      <c r="A12" s="122">
        <v>9</v>
      </c>
      <c r="B12" s="123">
        <v>601500</v>
      </c>
    </row>
    <row r="13" spans="1:2">
      <c r="A13" s="122">
        <v>10</v>
      </c>
      <c r="B13" s="123">
        <v>715000</v>
      </c>
    </row>
    <row r="14" spans="1:2">
      <c r="A14" s="122" t="s">
        <v>4666</v>
      </c>
      <c r="B14" s="123">
        <v>5573500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showGridLines="0" showRowColHeaders="0" workbookViewId="0"/>
  </sheetViews>
  <sheetFormatPr defaultRowHeight="15"/>
  <cols>
    <col min="1" max="1" width="15.85546875" customWidth="1"/>
    <col min="2" max="2" width="16.28515625" customWidth="1"/>
    <col min="3" max="3" width="5.5703125" customWidth="1"/>
    <col min="4" max="4" width="11.28515625" customWidth="1"/>
    <col min="5" max="13" width="7.5703125" customWidth="1"/>
    <col min="14" max="14" width="6.5703125" customWidth="1"/>
    <col min="15" max="24" width="7.5703125" customWidth="1"/>
    <col min="25" max="25" width="6.5703125" customWidth="1"/>
    <col min="26" max="35" width="7.5703125" customWidth="1"/>
    <col min="36" max="36" width="6.5703125" customWidth="1"/>
    <col min="37" max="46" width="7.5703125" customWidth="1"/>
    <col min="47" max="47" width="6.5703125" customWidth="1"/>
    <col min="48" max="57" width="7.5703125" customWidth="1"/>
    <col min="58" max="58" width="6.5703125" customWidth="1"/>
    <col min="59" max="68" width="7.5703125" customWidth="1"/>
    <col min="69" max="69" width="6.5703125" customWidth="1"/>
    <col min="70" max="79" width="7.5703125" customWidth="1"/>
    <col min="80" max="80" width="6.5703125" customWidth="1"/>
    <col min="81" max="90" width="7.5703125" customWidth="1"/>
    <col min="91" max="91" width="6.5703125" customWidth="1"/>
    <col min="92" max="101" width="7.5703125" customWidth="1"/>
    <col min="102" max="102" width="6.5703125" customWidth="1"/>
    <col min="103" max="112" width="7.5703125" customWidth="1"/>
    <col min="113" max="113" width="5.5703125" customWidth="1"/>
    <col min="114" max="114" width="6.5703125" customWidth="1"/>
    <col min="115" max="124" width="7.5703125" customWidth="1"/>
    <col min="125" max="125" width="6.5703125" customWidth="1"/>
    <col min="126" max="135" width="7.5703125" customWidth="1"/>
    <col min="136" max="136" width="6.5703125" customWidth="1"/>
    <col min="137" max="146" width="7.5703125" customWidth="1"/>
    <col min="147" max="147" width="6.5703125" customWidth="1"/>
    <col min="148" max="157" width="7.5703125" customWidth="1"/>
    <col min="158" max="158" width="6.5703125" customWidth="1"/>
    <col min="159" max="168" width="7.5703125" customWidth="1"/>
    <col min="169" max="169" width="6.5703125" customWidth="1"/>
    <col min="170" max="179" width="7.5703125" customWidth="1"/>
    <col min="180" max="180" width="6.5703125" customWidth="1"/>
    <col min="181" max="190" width="7.5703125" customWidth="1"/>
    <col min="191" max="191" width="6.5703125" customWidth="1"/>
    <col min="192" max="201" width="7.5703125" customWidth="1"/>
    <col min="202" max="202" width="6.5703125" customWidth="1"/>
    <col min="203" max="212" width="7.5703125" customWidth="1"/>
    <col min="213" max="213" width="6.5703125" customWidth="1"/>
    <col min="214" max="223" width="7.5703125" customWidth="1"/>
    <col min="224" max="224" width="5.5703125" customWidth="1"/>
    <col min="225" max="225" width="6.5703125" customWidth="1"/>
    <col min="226" max="235" width="7.5703125" customWidth="1"/>
    <col min="236" max="236" width="6.5703125" customWidth="1"/>
    <col min="237" max="246" width="7.5703125" customWidth="1"/>
    <col min="247" max="247" width="6.5703125" customWidth="1"/>
    <col min="248" max="257" width="7.5703125" customWidth="1"/>
    <col min="258" max="258" width="6.5703125" customWidth="1"/>
    <col min="259" max="268" width="7.5703125" customWidth="1"/>
    <col min="269" max="269" width="6.5703125" customWidth="1"/>
    <col min="270" max="279" width="7.5703125" customWidth="1"/>
    <col min="280" max="280" width="6.5703125" customWidth="1"/>
    <col min="281" max="290" width="7.5703125" customWidth="1"/>
    <col min="291" max="291" width="6.5703125" customWidth="1"/>
    <col min="292" max="301" width="7.5703125" customWidth="1"/>
    <col min="302" max="302" width="6.5703125" customWidth="1"/>
    <col min="303" max="312" width="7.5703125" customWidth="1"/>
    <col min="313" max="313" width="6.5703125" customWidth="1"/>
    <col min="314" max="323" width="7.5703125" customWidth="1"/>
    <col min="324" max="324" width="6.5703125" customWidth="1"/>
    <col min="325" max="334" width="7.5703125" customWidth="1"/>
    <col min="335" max="335" width="5.5703125" customWidth="1"/>
    <col min="336" max="336" width="6.5703125" customWidth="1"/>
    <col min="337" max="346" width="7.5703125" customWidth="1"/>
    <col min="347" max="347" width="6.5703125" customWidth="1"/>
    <col min="348" max="357" width="7.5703125" customWidth="1"/>
    <col min="358" max="358" width="6.5703125" customWidth="1"/>
    <col min="359" max="368" width="7.5703125" customWidth="1"/>
    <col min="369" max="369" width="6.5703125" customWidth="1"/>
    <col min="370" max="379" width="7.5703125" customWidth="1"/>
    <col min="380" max="380" width="6.5703125" customWidth="1"/>
    <col min="381" max="390" width="7.5703125" customWidth="1"/>
    <col min="391" max="391" width="6.5703125" customWidth="1"/>
    <col min="392" max="401" width="7.5703125" customWidth="1"/>
    <col min="402" max="402" width="6.5703125" customWidth="1"/>
    <col min="403" max="412" width="7.5703125" customWidth="1"/>
    <col min="413" max="413" width="6.5703125" customWidth="1"/>
    <col min="414" max="423" width="7.5703125" customWidth="1"/>
    <col min="424" max="424" width="6.5703125" customWidth="1"/>
    <col min="425" max="434" width="7.5703125" customWidth="1"/>
    <col min="435" max="435" width="6.5703125" customWidth="1"/>
    <col min="436" max="445" width="7.5703125" customWidth="1"/>
    <col min="446" max="446" width="5.5703125" customWidth="1"/>
    <col min="447" max="447" width="6.5703125" customWidth="1"/>
    <col min="448" max="457" width="7.5703125" customWidth="1"/>
    <col min="458" max="458" width="6.5703125" customWidth="1"/>
    <col min="459" max="468" width="7.5703125" customWidth="1"/>
    <col min="469" max="469" width="6.5703125" customWidth="1"/>
    <col min="470" max="479" width="7.5703125" customWidth="1"/>
    <col min="480" max="480" width="6.5703125" customWidth="1"/>
    <col min="481" max="490" width="7.5703125" customWidth="1"/>
    <col min="491" max="491" width="6.5703125" customWidth="1"/>
    <col min="492" max="501" width="7.5703125" customWidth="1"/>
    <col min="502" max="502" width="6.5703125" customWidth="1"/>
    <col min="503" max="512" width="7.5703125" customWidth="1"/>
    <col min="513" max="513" width="6.5703125" customWidth="1"/>
    <col min="514" max="523" width="7.5703125" customWidth="1"/>
    <col min="524" max="524" width="6.5703125" customWidth="1"/>
    <col min="525" max="534" width="7.5703125" customWidth="1"/>
    <col min="535" max="535" width="6.5703125" customWidth="1"/>
    <col min="536" max="545" width="7.5703125" customWidth="1"/>
    <col min="546" max="546" width="6.5703125" customWidth="1"/>
    <col min="547" max="556" width="7.5703125" customWidth="1"/>
    <col min="557" max="557" width="5.5703125" customWidth="1"/>
    <col min="558" max="558" width="6.5703125" customWidth="1"/>
    <col min="559" max="568" width="7.5703125" customWidth="1"/>
    <col min="569" max="569" width="6.5703125" customWidth="1"/>
    <col min="570" max="579" width="7.5703125" customWidth="1"/>
    <col min="580" max="580" width="6.5703125" customWidth="1"/>
    <col min="581" max="590" width="7.5703125" customWidth="1"/>
    <col min="591" max="591" width="6.5703125" customWidth="1"/>
    <col min="592" max="601" width="7.5703125" customWidth="1"/>
    <col min="602" max="602" width="6.5703125" customWidth="1"/>
    <col min="603" max="612" width="7.5703125" customWidth="1"/>
    <col min="613" max="613" width="6.5703125" customWidth="1"/>
    <col min="614" max="623" width="7.5703125" customWidth="1"/>
    <col min="624" max="624" width="6.5703125" customWidth="1"/>
    <col min="625" max="634" width="7.5703125" customWidth="1"/>
    <col min="635" max="635" width="6.5703125" customWidth="1"/>
    <col min="636" max="645" width="7.5703125" customWidth="1"/>
    <col min="646" max="646" width="6.5703125" customWidth="1"/>
    <col min="647" max="656" width="7.5703125" customWidth="1"/>
    <col min="657" max="657" width="6.5703125" customWidth="1"/>
    <col min="658" max="667" width="7.5703125" customWidth="1"/>
    <col min="668" max="668" width="5.5703125" customWidth="1"/>
    <col min="669" max="669" width="6.5703125" customWidth="1"/>
    <col min="670" max="679" width="7.5703125" customWidth="1"/>
    <col min="680" max="680" width="6.5703125" customWidth="1"/>
    <col min="681" max="690" width="7.5703125" customWidth="1"/>
    <col min="691" max="691" width="6.5703125" customWidth="1"/>
    <col min="692" max="701" width="7.5703125" customWidth="1"/>
    <col min="702" max="702" width="6.5703125" customWidth="1"/>
    <col min="703" max="712" width="7.5703125" customWidth="1"/>
    <col min="713" max="713" width="6.5703125" customWidth="1"/>
    <col min="714" max="723" width="7.5703125" customWidth="1"/>
    <col min="724" max="724" width="6.5703125" customWidth="1"/>
    <col min="725" max="734" width="7.5703125" customWidth="1"/>
    <col min="735" max="735" width="6.5703125" customWidth="1"/>
    <col min="736" max="745" width="7.5703125" customWidth="1"/>
    <col min="746" max="746" width="6.5703125" customWidth="1"/>
    <col min="747" max="756" width="7.5703125" customWidth="1"/>
    <col min="757" max="757" width="6.5703125" customWidth="1"/>
    <col min="758" max="767" width="7.5703125" customWidth="1"/>
    <col min="768" max="768" width="6.5703125" customWidth="1"/>
    <col min="769" max="778" width="7.5703125" customWidth="1"/>
    <col min="779" max="779" width="5.5703125" customWidth="1"/>
    <col min="780" max="780" width="6.5703125" customWidth="1"/>
    <col min="781" max="790" width="7.5703125" customWidth="1"/>
    <col min="791" max="791" width="6.5703125" customWidth="1"/>
    <col min="792" max="801" width="7.5703125" customWidth="1"/>
    <col min="802" max="802" width="6.5703125" customWidth="1"/>
    <col min="803" max="812" width="7.5703125" customWidth="1"/>
    <col min="813" max="813" width="6.5703125" customWidth="1"/>
    <col min="814" max="823" width="7.5703125" customWidth="1"/>
    <col min="824" max="824" width="6.5703125" customWidth="1"/>
    <col min="825" max="834" width="7.5703125" customWidth="1"/>
    <col min="835" max="835" width="6.5703125" customWidth="1"/>
    <col min="836" max="845" width="7.5703125" customWidth="1"/>
    <col min="846" max="846" width="6.5703125" customWidth="1"/>
    <col min="847" max="856" width="7.5703125" customWidth="1"/>
    <col min="857" max="857" width="6.5703125" customWidth="1"/>
    <col min="858" max="867" width="7.5703125" customWidth="1"/>
    <col min="868" max="868" width="6.5703125" customWidth="1"/>
    <col min="869" max="878" width="7.5703125" customWidth="1"/>
    <col min="879" max="879" width="6.5703125" customWidth="1"/>
    <col min="880" max="889" width="7.5703125" customWidth="1"/>
    <col min="890" max="890" width="5.5703125" customWidth="1"/>
    <col min="891" max="891" width="6.5703125" customWidth="1"/>
    <col min="892" max="892" width="7.5703125" customWidth="1"/>
    <col min="893" max="901" width="6.5703125" customWidth="1"/>
    <col min="902" max="902" width="11.28515625" bestFit="1" customWidth="1"/>
  </cols>
  <sheetData>
    <row r="3" spans="1:4">
      <c r="A3" s="121" t="s">
        <v>4671</v>
      </c>
      <c r="B3" s="121" t="s">
        <v>4670</v>
      </c>
    </row>
    <row r="4" spans="1:4">
      <c r="A4" s="121" t="s">
        <v>4665</v>
      </c>
      <c r="B4" t="s">
        <v>11</v>
      </c>
      <c r="C4" t="s">
        <v>14</v>
      </c>
      <c r="D4" t="s">
        <v>4666</v>
      </c>
    </row>
    <row r="5" spans="1:4">
      <c r="A5" s="122">
        <v>1</v>
      </c>
      <c r="B5" s="123">
        <v>35</v>
      </c>
      <c r="C5" s="123">
        <v>53</v>
      </c>
      <c r="D5" s="123">
        <v>88</v>
      </c>
    </row>
    <row r="6" spans="1:4">
      <c r="A6" s="122">
        <v>2</v>
      </c>
      <c r="B6" s="123">
        <v>38</v>
      </c>
      <c r="C6" s="123">
        <v>50</v>
      </c>
      <c r="D6" s="123">
        <v>88</v>
      </c>
    </row>
    <row r="7" spans="1:4">
      <c r="A7" s="122">
        <v>3</v>
      </c>
      <c r="B7" s="123">
        <v>37</v>
      </c>
      <c r="C7" s="123">
        <v>67</v>
      </c>
      <c r="D7" s="123">
        <v>104</v>
      </c>
    </row>
    <row r="8" spans="1:4">
      <c r="A8" s="122">
        <v>4</v>
      </c>
      <c r="B8" s="123">
        <v>42</v>
      </c>
      <c r="C8" s="123">
        <v>46</v>
      </c>
      <c r="D8" s="123">
        <v>88</v>
      </c>
    </row>
    <row r="9" spans="1:4">
      <c r="A9" s="122">
        <v>5</v>
      </c>
      <c r="B9" s="123">
        <v>43</v>
      </c>
      <c r="C9" s="123">
        <v>53</v>
      </c>
      <c r="D9" s="123">
        <v>96</v>
      </c>
    </row>
    <row r="10" spans="1:4">
      <c r="A10" s="122">
        <v>6</v>
      </c>
      <c r="B10" s="123">
        <v>40</v>
      </c>
      <c r="C10" s="123">
        <v>46</v>
      </c>
      <c r="D10" s="123">
        <v>86</v>
      </c>
    </row>
    <row r="11" spans="1:4">
      <c r="A11" s="122">
        <v>7</v>
      </c>
      <c r="B11" s="123">
        <v>46</v>
      </c>
      <c r="C11" s="123">
        <v>42</v>
      </c>
      <c r="D11" s="123">
        <v>88</v>
      </c>
    </row>
    <row r="12" spans="1:4">
      <c r="A12" s="122">
        <v>8</v>
      </c>
      <c r="B12" s="123">
        <v>39</v>
      </c>
      <c r="C12" s="123">
        <v>41</v>
      </c>
      <c r="D12" s="123">
        <v>80</v>
      </c>
    </row>
    <row r="13" spans="1:4">
      <c r="A13" s="122">
        <v>9</v>
      </c>
      <c r="B13" s="123">
        <v>36</v>
      </c>
      <c r="C13" s="123">
        <v>51</v>
      </c>
      <c r="D13" s="123">
        <v>87</v>
      </c>
    </row>
    <row r="14" spans="1:4">
      <c r="A14" s="122">
        <v>10</v>
      </c>
      <c r="B14" s="123">
        <v>44</v>
      </c>
      <c r="C14" s="123">
        <v>51</v>
      </c>
      <c r="D14" s="123">
        <v>95</v>
      </c>
    </row>
    <row r="15" spans="1:4">
      <c r="A15" s="122" t="s">
        <v>4666</v>
      </c>
      <c r="B15" s="123">
        <v>400</v>
      </c>
      <c r="C15" s="123">
        <v>500</v>
      </c>
      <c r="D15" s="123">
        <v>900</v>
      </c>
    </row>
  </sheetData>
  <pageMargins left="0.7" right="0.7" top="0.75" bottom="0.75" header="0.3" footer="0.3"/>
  <pageSetup orientation="portrait" horizontalDpi="300" verticalDpi="30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J24" sqref="J24"/>
    </sheetView>
  </sheetViews>
  <sheetFormatPr defaultRowHeight="15"/>
  <cols>
    <col min="1" max="1" width="13.140625" bestFit="1" customWidth="1"/>
    <col min="2" max="2" width="19.5703125" bestFit="1" customWidth="1"/>
  </cols>
  <sheetData>
    <row r="3" spans="1:2">
      <c r="A3" s="121" t="s">
        <v>4665</v>
      </c>
      <c r="B3" t="s">
        <v>4676</v>
      </c>
    </row>
    <row r="4" spans="1:2">
      <c r="A4" s="122">
        <v>1</v>
      </c>
      <c r="B4" s="123">
        <v>5831</v>
      </c>
    </row>
    <row r="5" spans="1:2">
      <c r="A5" s="122">
        <v>2</v>
      </c>
      <c r="B5" s="123">
        <v>5909.5</v>
      </c>
    </row>
    <row r="6" spans="1:2">
      <c r="A6" s="122">
        <v>3</v>
      </c>
      <c r="B6" s="123">
        <v>7078.25</v>
      </c>
    </row>
    <row r="7" spans="1:2">
      <c r="A7" s="122">
        <v>4</v>
      </c>
      <c r="B7" s="123">
        <v>5909.5</v>
      </c>
    </row>
    <row r="8" spans="1:2">
      <c r="A8" s="122">
        <v>5</v>
      </c>
      <c r="B8" s="123">
        <v>6403</v>
      </c>
    </row>
    <row r="9" spans="1:2">
      <c r="A9" s="122">
        <v>6</v>
      </c>
      <c r="B9" s="123">
        <v>5778.25</v>
      </c>
    </row>
    <row r="10" spans="1:2">
      <c r="A10" s="122">
        <v>7</v>
      </c>
      <c r="B10" s="123">
        <v>5971.75</v>
      </c>
    </row>
    <row r="11" spans="1:2">
      <c r="A11" s="122">
        <v>8</v>
      </c>
      <c r="B11" s="123">
        <v>5395.75</v>
      </c>
    </row>
    <row r="12" spans="1:2">
      <c r="A12" s="122">
        <v>9</v>
      </c>
      <c r="B12" s="123">
        <v>5840.25</v>
      </c>
    </row>
    <row r="13" spans="1:2">
      <c r="A13" s="122">
        <v>10</v>
      </c>
      <c r="B13" s="123">
        <v>6482</v>
      </c>
    </row>
    <row r="14" spans="1:2">
      <c r="A14" s="122" t="s">
        <v>4666</v>
      </c>
      <c r="B14" s="123">
        <v>60599.25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8" sqref="B8"/>
    </sheetView>
  </sheetViews>
  <sheetFormatPr defaultRowHeight="15"/>
  <cols>
    <col min="1" max="1" width="13.140625" bestFit="1" customWidth="1"/>
    <col min="2" max="2" width="19.5703125" bestFit="1" customWidth="1"/>
  </cols>
  <sheetData>
    <row r="3" spans="1:2">
      <c r="A3" s="121" t="s">
        <v>4665</v>
      </c>
      <c r="B3" t="s">
        <v>4677</v>
      </c>
    </row>
    <row r="4" spans="1:2">
      <c r="A4" s="122">
        <v>1</v>
      </c>
      <c r="B4" s="123">
        <v>5946.5</v>
      </c>
    </row>
    <row r="5" spans="1:2">
      <c r="A5" s="122">
        <v>2</v>
      </c>
      <c r="B5" s="123">
        <v>5875.75</v>
      </c>
    </row>
    <row r="6" spans="1:2">
      <c r="A6" s="122">
        <v>3</v>
      </c>
      <c r="B6" s="123">
        <v>6943.25</v>
      </c>
    </row>
    <row r="7" spans="1:2">
      <c r="A7" s="122">
        <v>4</v>
      </c>
      <c r="B7" s="123">
        <v>5838.75</v>
      </c>
    </row>
    <row r="8" spans="1:2">
      <c r="A8" s="122">
        <v>5</v>
      </c>
      <c r="B8" s="123">
        <v>6629.5</v>
      </c>
    </row>
    <row r="9" spans="1:2">
      <c r="A9" s="122">
        <v>6</v>
      </c>
      <c r="B9" s="123">
        <v>5626.25</v>
      </c>
    </row>
    <row r="10" spans="1:2">
      <c r="A10" s="122">
        <v>7</v>
      </c>
      <c r="B10" s="123">
        <v>5737.25</v>
      </c>
    </row>
    <row r="11" spans="1:2">
      <c r="A11" s="122">
        <v>8</v>
      </c>
      <c r="B11" s="123">
        <v>5241.5</v>
      </c>
    </row>
    <row r="12" spans="1:2">
      <c r="A12" s="122">
        <v>9</v>
      </c>
      <c r="B12" s="123">
        <v>5879.5</v>
      </c>
    </row>
    <row r="13" spans="1:2">
      <c r="A13" s="122">
        <v>10</v>
      </c>
      <c r="B13" s="123">
        <v>6364.25</v>
      </c>
    </row>
    <row r="14" spans="1:2">
      <c r="A14" s="122" t="s">
        <v>4666</v>
      </c>
      <c r="B14" s="123">
        <v>60082.5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defaultRowHeight="15"/>
  <cols>
    <col min="1" max="1" width="13.140625" bestFit="1" customWidth="1"/>
    <col min="2" max="2" width="19.85546875" bestFit="1" customWidth="1"/>
  </cols>
  <sheetData>
    <row r="3" spans="1:2">
      <c r="A3" s="121" t="s">
        <v>4665</v>
      </c>
      <c r="B3" t="s">
        <v>4678</v>
      </c>
    </row>
    <row r="4" spans="1:2">
      <c r="A4" s="122">
        <v>1</v>
      </c>
      <c r="B4" s="123">
        <v>5907.25</v>
      </c>
    </row>
    <row r="5" spans="1:2">
      <c r="A5" s="122">
        <v>2</v>
      </c>
      <c r="B5" s="123">
        <v>5991</v>
      </c>
    </row>
    <row r="6" spans="1:2">
      <c r="A6" s="122">
        <v>3</v>
      </c>
      <c r="B6" s="123">
        <v>6934</v>
      </c>
    </row>
    <row r="7" spans="1:2">
      <c r="A7" s="122">
        <v>4</v>
      </c>
      <c r="B7" s="123">
        <v>5827</v>
      </c>
    </row>
    <row r="8" spans="1:2">
      <c r="A8" s="122">
        <v>5</v>
      </c>
      <c r="B8" s="123">
        <v>6520.25</v>
      </c>
    </row>
    <row r="9" spans="1:2">
      <c r="A9" s="122">
        <v>6</v>
      </c>
      <c r="B9" s="123">
        <v>5697</v>
      </c>
    </row>
    <row r="10" spans="1:2">
      <c r="A10" s="122">
        <v>7</v>
      </c>
      <c r="B10" s="123">
        <v>6035.5</v>
      </c>
    </row>
    <row r="11" spans="1:2">
      <c r="A11" s="122">
        <v>8</v>
      </c>
      <c r="B11" s="123">
        <v>5395.25</v>
      </c>
    </row>
    <row r="12" spans="1:2">
      <c r="A12" s="122">
        <v>9</v>
      </c>
      <c r="B12" s="123">
        <v>5806.75</v>
      </c>
    </row>
    <row r="13" spans="1:2">
      <c r="A13" s="122">
        <v>10</v>
      </c>
      <c r="B13" s="123">
        <v>6477.25</v>
      </c>
    </row>
    <row r="14" spans="1:2">
      <c r="A14" s="122" t="s">
        <v>4666</v>
      </c>
      <c r="B14" s="123">
        <v>60591.25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7" sqref="B7"/>
    </sheetView>
  </sheetViews>
  <sheetFormatPr defaultRowHeight="15"/>
  <cols>
    <col min="1" max="1" width="13.140625" bestFit="1" customWidth="1"/>
    <col min="2" max="2" width="19.5703125" bestFit="1" customWidth="1"/>
  </cols>
  <sheetData>
    <row r="3" spans="1:2">
      <c r="A3" s="121" t="s">
        <v>4665</v>
      </c>
      <c r="B3" t="s">
        <v>4679</v>
      </c>
    </row>
    <row r="4" spans="1:2">
      <c r="A4" s="122">
        <v>1</v>
      </c>
      <c r="B4" s="123">
        <v>6003.75</v>
      </c>
    </row>
    <row r="5" spans="1:2">
      <c r="A5" s="122">
        <v>2</v>
      </c>
      <c r="B5" s="123">
        <v>5862.25</v>
      </c>
    </row>
    <row r="6" spans="1:2">
      <c r="A6" s="122">
        <v>3</v>
      </c>
      <c r="B6" s="123">
        <v>7159.75</v>
      </c>
    </row>
    <row r="7" spans="1:2">
      <c r="A7" s="122">
        <v>4</v>
      </c>
      <c r="B7" s="123">
        <v>5893.5</v>
      </c>
    </row>
    <row r="8" spans="1:2">
      <c r="A8" s="122">
        <v>5</v>
      </c>
      <c r="B8" s="123">
        <v>6356</v>
      </c>
    </row>
    <row r="9" spans="1:2">
      <c r="A9" s="122">
        <v>6</v>
      </c>
      <c r="B9" s="123">
        <v>5594.5</v>
      </c>
    </row>
    <row r="10" spans="1:2">
      <c r="A10" s="122">
        <v>7</v>
      </c>
      <c r="B10" s="123">
        <v>5828.5</v>
      </c>
    </row>
    <row r="11" spans="1:2">
      <c r="A11" s="122">
        <v>8</v>
      </c>
      <c r="B11" s="123">
        <v>5331.25</v>
      </c>
    </row>
    <row r="12" spans="1:2">
      <c r="A12" s="122">
        <v>9</v>
      </c>
      <c r="B12" s="123">
        <v>5851.5</v>
      </c>
    </row>
    <row r="13" spans="1:2">
      <c r="A13" s="122">
        <v>10</v>
      </c>
      <c r="B13" s="123">
        <v>6430.75</v>
      </c>
    </row>
    <row r="14" spans="1:2">
      <c r="A14" s="122" t="s">
        <v>4666</v>
      </c>
      <c r="B14" s="123">
        <v>60311.75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1"/>
  <sheetViews>
    <sheetView showGridLines="0" showRowColHeaders="0" workbookViewId="0"/>
  </sheetViews>
  <sheetFormatPr defaultRowHeight="15"/>
  <cols>
    <col min="1" max="1" width="13.140625" bestFit="1" customWidth="1"/>
    <col min="2" max="2" width="15.28515625" bestFit="1" customWidth="1"/>
  </cols>
  <sheetData>
    <row r="3" spans="1:2">
      <c r="A3" s="121" t="s">
        <v>4665</v>
      </c>
      <c r="B3" t="s">
        <v>4668</v>
      </c>
    </row>
    <row r="4" spans="1:2">
      <c r="A4" s="122" t="s">
        <v>2072</v>
      </c>
      <c r="B4" s="123">
        <v>208000</v>
      </c>
    </row>
    <row r="5" spans="1:2">
      <c r="A5" s="122" t="s">
        <v>2015</v>
      </c>
      <c r="B5" s="123">
        <v>397500</v>
      </c>
    </row>
    <row r="6" spans="1:2">
      <c r="A6" s="122" t="s">
        <v>2087</v>
      </c>
      <c r="B6" s="123">
        <v>390000</v>
      </c>
    </row>
    <row r="7" spans="1:2">
      <c r="A7" s="122" t="s">
        <v>2105</v>
      </c>
      <c r="B7" s="123">
        <v>297500</v>
      </c>
    </row>
    <row r="8" spans="1:2">
      <c r="A8" s="122" t="s">
        <v>1937</v>
      </c>
      <c r="B8" s="123">
        <v>215000</v>
      </c>
    </row>
    <row r="9" spans="1:2">
      <c r="A9" s="122" t="s">
        <v>1984</v>
      </c>
      <c r="B9" s="123">
        <v>201500</v>
      </c>
    </row>
    <row r="10" spans="1:2">
      <c r="A10" s="122" t="s">
        <v>1868</v>
      </c>
      <c r="B10" s="123">
        <v>530500</v>
      </c>
    </row>
    <row r="11" spans="1:2">
      <c r="A11" s="122" t="s">
        <v>1844</v>
      </c>
      <c r="B11" s="123">
        <v>458500</v>
      </c>
    </row>
    <row r="12" spans="1:2">
      <c r="A12" s="122" t="s">
        <v>2049</v>
      </c>
      <c r="B12" s="123">
        <v>372500</v>
      </c>
    </row>
    <row r="13" spans="1:2">
      <c r="A13" s="122" t="s">
        <v>2095</v>
      </c>
      <c r="B13" s="123">
        <v>431000</v>
      </c>
    </row>
    <row r="14" spans="1:2">
      <c r="A14" s="122" t="s">
        <v>2225</v>
      </c>
      <c r="B14" s="123">
        <v>289500</v>
      </c>
    </row>
    <row r="15" spans="1:2">
      <c r="A15" s="122" t="s">
        <v>2121</v>
      </c>
      <c r="B15" s="123">
        <v>115000</v>
      </c>
    </row>
    <row r="16" spans="1:2">
      <c r="A16" s="122" t="s">
        <v>1947</v>
      </c>
      <c r="B16" s="123">
        <v>177000</v>
      </c>
    </row>
    <row r="17" spans="1:2">
      <c r="A17" s="122" t="s">
        <v>1870</v>
      </c>
      <c r="B17" s="123">
        <v>404000</v>
      </c>
    </row>
    <row r="18" spans="1:2">
      <c r="A18" s="122" t="s">
        <v>2197</v>
      </c>
      <c r="B18" s="123">
        <v>367000</v>
      </c>
    </row>
    <row r="19" spans="1:2">
      <c r="A19" s="122" t="s">
        <v>2145</v>
      </c>
      <c r="B19" s="123">
        <v>272000</v>
      </c>
    </row>
    <row r="20" spans="1:2">
      <c r="A20" s="122" t="s">
        <v>1900</v>
      </c>
      <c r="B20" s="123">
        <v>304500</v>
      </c>
    </row>
    <row r="21" spans="1:2">
      <c r="A21" s="122" t="s">
        <v>1872</v>
      </c>
      <c r="B21" s="123">
        <v>533000</v>
      </c>
    </row>
    <row r="22" spans="1:2">
      <c r="A22" s="122" t="s">
        <v>1927</v>
      </c>
      <c r="B22" s="123">
        <v>270000</v>
      </c>
    </row>
    <row r="23" spans="1:2">
      <c r="A23" s="122" t="s">
        <v>1846</v>
      </c>
      <c r="B23" s="123">
        <v>474000</v>
      </c>
    </row>
    <row r="24" spans="1:2">
      <c r="A24" s="122" t="s">
        <v>1902</v>
      </c>
      <c r="B24" s="123">
        <v>400500</v>
      </c>
    </row>
    <row r="25" spans="1:2">
      <c r="A25" s="122" t="s">
        <v>1912</v>
      </c>
      <c r="B25" s="123">
        <v>469500</v>
      </c>
    </row>
    <row r="26" spans="1:2">
      <c r="A26" s="122" t="s">
        <v>2007</v>
      </c>
      <c r="B26" s="123">
        <v>266500</v>
      </c>
    </row>
    <row r="27" spans="1:2">
      <c r="A27" s="122" t="s">
        <v>1986</v>
      </c>
      <c r="B27" s="123">
        <v>143500</v>
      </c>
    </row>
    <row r="28" spans="1:2">
      <c r="A28" s="122" t="s">
        <v>2158</v>
      </c>
      <c r="B28" s="123">
        <v>388500</v>
      </c>
    </row>
    <row r="29" spans="1:2">
      <c r="A29" s="122" t="s">
        <v>1878</v>
      </c>
      <c r="B29" s="123">
        <v>216500</v>
      </c>
    </row>
    <row r="30" spans="1:2">
      <c r="A30" s="122" t="s">
        <v>2199</v>
      </c>
      <c r="B30" s="123">
        <v>365500</v>
      </c>
    </row>
    <row r="31" spans="1:2">
      <c r="A31" s="122" t="s">
        <v>1856</v>
      </c>
      <c r="B31" s="123">
        <v>296000</v>
      </c>
    </row>
    <row r="32" spans="1:2">
      <c r="A32" s="122" t="s">
        <v>2018</v>
      </c>
      <c r="B32" s="123">
        <v>355500</v>
      </c>
    </row>
    <row r="33" spans="1:2">
      <c r="A33" s="122" t="s">
        <v>2132</v>
      </c>
      <c r="B33" s="123">
        <v>293000</v>
      </c>
    </row>
    <row r="34" spans="1:2">
      <c r="A34" s="122" t="s">
        <v>1886</v>
      </c>
      <c r="B34" s="123">
        <v>253000</v>
      </c>
    </row>
    <row r="35" spans="1:2">
      <c r="A35" s="122" t="s">
        <v>1893</v>
      </c>
      <c r="B35" s="123">
        <v>638500</v>
      </c>
    </row>
    <row r="36" spans="1:2">
      <c r="A36" s="122" t="s">
        <v>1988</v>
      </c>
      <c r="B36" s="123">
        <v>451500</v>
      </c>
    </row>
    <row r="37" spans="1:2">
      <c r="A37" s="122" t="s">
        <v>1914</v>
      </c>
      <c r="B37" s="123">
        <v>33500</v>
      </c>
    </row>
    <row r="38" spans="1:2">
      <c r="A38" s="122" t="s">
        <v>1922</v>
      </c>
      <c r="B38" s="123">
        <v>136000</v>
      </c>
    </row>
    <row r="39" spans="1:2">
      <c r="A39" s="122" t="s">
        <v>1848</v>
      </c>
      <c r="B39" s="123">
        <v>489500</v>
      </c>
    </row>
    <row r="40" spans="1:2">
      <c r="A40" s="122" t="s">
        <v>2084</v>
      </c>
      <c r="B40" s="123">
        <v>247500</v>
      </c>
    </row>
    <row r="41" spans="1:2">
      <c r="A41" s="122" t="s">
        <v>1916</v>
      </c>
      <c r="B41" s="123">
        <v>209500</v>
      </c>
    </row>
    <row r="42" spans="1:2">
      <c r="A42" s="122" t="s">
        <v>1828</v>
      </c>
      <c r="B42" s="123">
        <v>351000</v>
      </c>
    </row>
    <row r="43" spans="1:2">
      <c r="A43" s="122" t="s">
        <v>2115</v>
      </c>
      <c r="B43" s="123">
        <v>186500</v>
      </c>
    </row>
    <row r="44" spans="1:2">
      <c r="A44" s="122" t="s">
        <v>1858</v>
      </c>
      <c r="B44" s="123">
        <v>506000</v>
      </c>
    </row>
    <row r="45" spans="1:2">
      <c r="A45" s="122" t="s">
        <v>2020</v>
      </c>
      <c r="B45" s="123">
        <v>333500</v>
      </c>
    </row>
    <row r="46" spans="1:2">
      <c r="A46" s="122" t="s">
        <v>2186</v>
      </c>
      <c r="B46" s="123">
        <v>426500</v>
      </c>
    </row>
    <row r="47" spans="1:2">
      <c r="A47" s="122" t="s">
        <v>2193</v>
      </c>
      <c r="B47" s="123">
        <v>417500</v>
      </c>
    </row>
    <row r="48" spans="1:2">
      <c r="A48" s="122" t="s">
        <v>1888</v>
      </c>
      <c r="B48" s="123">
        <v>195500</v>
      </c>
    </row>
    <row r="49" spans="1:2">
      <c r="A49" s="122" t="s">
        <v>1974</v>
      </c>
      <c r="B49" s="123">
        <v>289500</v>
      </c>
    </row>
    <row r="50" spans="1:2">
      <c r="A50" s="122" t="s">
        <v>1860</v>
      </c>
      <c r="B50" s="123">
        <v>393000</v>
      </c>
    </row>
    <row r="51" spans="1:2">
      <c r="A51" s="122" t="s">
        <v>2294</v>
      </c>
      <c r="B51" s="123">
        <v>328000</v>
      </c>
    </row>
    <row r="52" spans="1:2">
      <c r="A52" s="122" t="s">
        <v>2109</v>
      </c>
      <c r="B52" s="123">
        <v>494500</v>
      </c>
    </row>
    <row r="53" spans="1:2">
      <c r="A53" s="122" t="s">
        <v>1976</v>
      </c>
      <c r="B53" s="123">
        <v>231000</v>
      </c>
    </row>
    <row r="54" spans="1:2">
      <c r="A54" s="122" t="s">
        <v>1862</v>
      </c>
      <c r="B54" s="123">
        <v>193500</v>
      </c>
    </row>
    <row r="55" spans="1:2">
      <c r="A55" s="122" t="s">
        <v>2296</v>
      </c>
      <c r="B55" s="123">
        <v>609500</v>
      </c>
    </row>
    <row r="56" spans="1:2">
      <c r="A56" s="122" t="s">
        <v>1969</v>
      </c>
      <c r="B56" s="123">
        <v>379500</v>
      </c>
    </row>
    <row r="57" spans="1:2">
      <c r="A57" s="122" t="s">
        <v>1941</v>
      </c>
      <c r="B57" s="123">
        <v>507500</v>
      </c>
    </row>
    <row r="58" spans="1:2">
      <c r="A58" s="122" t="s">
        <v>1864</v>
      </c>
      <c r="B58" s="123">
        <v>292500</v>
      </c>
    </row>
    <row r="59" spans="1:2">
      <c r="A59" s="122" t="s">
        <v>2135</v>
      </c>
      <c r="B59" s="123">
        <v>305500</v>
      </c>
    </row>
    <row r="60" spans="1:2">
      <c r="A60" s="122" t="s">
        <v>1930</v>
      </c>
      <c r="B60" s="123">
        <v>212000</v>
      </c>
    </row>
    <row r="61" spans="1:2">
      <c r="A61" s="122" t="s">
        <v>2052</v>
      </c>
      <c r="B61" s="123">
        <v>422500</v>
      </c>
    </row>
    <row r="62" spans="1:2">
      <c r="A62" s="122" t="s">
        <v>2023</v>
      </c>
      <c r="B62" s="123">
        <v>219500</v>
      </c>
    </row>
    <row r="63" spans="1:2">
      <c r="A63" s="122" t="s">
        <v>2274</v>
      </c>
      <c r="B63" s="123">
        <v>418000</v>
      </c>
    </row>
    <row r="64" spans="1:2">
      <c r="A64" s="122" t="s">
        <v>2075</v>
      </c>
      <c r="B64" s="123">
        <v>230500</v>
      </c>
    </row>
    <row r="65" spans="1:2">
      <c r="A65" s="122" t="s">
        <v>2080</v>
      </c>
      <c r="B65" s="123">
        <v>336500</v>
      </c>
    </row>
    <row r="66" spans="1:2">
      <c r="A66" s="122" t="s">
        <v>2054</v>
      </c>
      <c r="B66" s="123">
        <v>378000</v>
      </c>
    </row>
    <row r="67" spans="1:2">
      <c r="A67" s="122" t="s">
        <v>1997</v>
      </c>
      <c r="B67" s="123">
        <v>139000</v>
      </c>
    </row>
    <row r="68" spans="1:2">
      <c r="A68" s="122" t="s">
        <v>1830</v>
      </c>
      <c r="B68" s="123">
        <v>351500</v>
      </c>
    </row>
    <row r="69" spans="1:2">
      <c r="A69" s="122" t="s">
        <v>1850</v>
      </c>
      <c r="B69" s="123">
        <v>392000</v>
      </c>
    </row>
    <row r="70" spans="1:2">
      <c r="A70" s="122" t="s">
        <v>2152</v>
      </c>
      <c r="B70" s="123">
        <v>387000</v>
      </c>
    </row>
    <row r="71" spans="1:2">
      <c r="A71" s="122" t="s">
        <v>1999</v>
      </c>
      <c r="B71" s="123">
        <v>405000</v>
      </c>
    </row>
    <row r="72" spans="1:2">
      <c r="A72" s="122" t="s">
        <v>1881</v>
      </c>
      <c r="B72" s="123">
        <v>325000</v>
      </c>
    </row>
    <row r="73" spans="1:2">
      <c r="A73" s="122" t="s">
        <v>1852</v>
      </c>
      <c r="B73" s="123">
        <v>367500</v>
      </c>
    </row>
    <row r="74" spans="1:2">
      <c r="A74" s="122" t="s">
        <v>2056</v>
      </c>
      <c r="B74" s="123">
        <v>390500</v>
      </c>
    </row>
    <row r="75" spans="1:2">
      <c r="A75" s="122" t="s">
        <v>1904</v>
      </c>
      <c r="B75" s="123">
        <v>192000</v>
      </c>
    </row>
    <row r="76" spans="1:2">
      <c r="A76" s="122" t="s">
        <v>1874</v>
      </c>
      <c r="B76" s="123">
        <v>334500</v>
      </c>
    </row>
    <row r="77" spans="1:2">
      <c r="A77" s="122" t="s">
        <v>2037</v>
      </c>
      <c r="B77" s="123">
        <v>402000</v>
      </c>
    </row>
    <row r="78" spans="1:2">
      <c r="A78" s="122" t="s">
        <v>1836</v>
      </c>
      <c r="B78" s="123">
        <v>150500</v>
      </c>
    </row>
    <row r="79" spans="1:2">
      <c r="A79" s="122" t="s">
        <v>2045</v>
      </c>
      <c r="B79" s="123">
        <v>346500</v>
      </c>
    </row>
    <row r="80" spans="1:2">
      <c r="A80" s="122" t="s">
        <v>1866</v>
      </c>
      <c r="B80" s="123">
        <v>459000</v>
      </c>
    </row>
    <row r="81" spans="1:2">
      <c r="A81" s="122" t="s">
        <v>1918</v>
      </c>
      <c r="B81" s="123">
        <v>210500</v>
      </c>
    </row>
    <row r="82" spans="1:2">
      <c r="A82" s="122" t="s">
        <v>1838</v>
      </c>
      <c r="B82" s="123">
        <v>387000</v>
      </c>
    </row>
    <row r="83" spans="1:2">
      <c r="A83" s="122" t="s">
        <v>2385</v>
      </c>
      <c r="B83" s="123">
        <v>175500</v>
      </c>
    </row>
    <row r="84" spans="1:2">
      <c r="A84" s="122" t="s">
        <v>1993</v>
      </c>
      <c r="B84" s="123">
        <v>227000</v>
      </c>
    </row>
    <row r="85" spans="1:2">
      <c r="A85" s="122" t="s">
        <v>1920</v>
      </c>
      <c r="B85" s="123">
        <v>409500</v>
      </c>
    </row>
    <row r="86" spans="1:2">
      <c r="A86" s="122" t="s">
        <v>2009</v>
      </c>
      <c r="B86" s="123">
        <v>310500</v>
      </c>
    </row>
    <row r="87" spans="1:2">
      <c r="A87" s="122" t="s">
        <v>1896</v>
      </c>
      <c r="B87" s="123">
        <v>512000</v>
      </c>
    </row>
    <row r="88" spans="1:2">
      <c r="A88" s="122" t="s">
        <v>1906</v>
      </c>
      <c r="B88" s="123">
        <v>368500</v>
      </c>
    </row>
    <row r="89" spans="1:2">
      <c r="A89" s="122" t="s">
        <v>1832</v>
      </c>
      <c r="B89" s="123">
        <v>159500</v>
      </c>
    </row>
    <row r="90" spans="1:2">
      <c r="A90" s="122" t="s">
        <v>1932</v>
      </c>
      <c r="B90" s="123">
        <v>317500</v>
      </c>
    </row>
    <row r="91" spans="1:2">
      <c r="A91" s="122" t="s">
        <v>2125</v>
      </c>
      <c r="B91" s="123">
        <v>226500</v>
      </c>
    </row>
    <row r="92" spans="1:2">
      <c r="A92" s="122" t="s">
        <v>1951</v>
      </c>
      <c r="B92" s="123">
        <v>347500</v>
      </c>
    </row>
    <row r="93" spans="1:2">
      <c r="A93" s="122" t="s">
        <v>1964</v>
      </c>
      <c r="B93" s="123">
        <v>618000</v>
      </c>
    </row>
    <row r="94" spans="1:2">
      <c r="A94" s="122" t="s">
        <v>2140</v>
      </c>
      <c r="B94" s="123">
        <v>252000</v>
      </c>
    </row>
    <row r="95" spans="1:2">
      <c r="A95" s="122" t="s">
        <v>1978</v>
      </c>
      <c r="B95" s="123">
        <v>373500</v>
      </c>
    </row>
    <row r="96" spans="1:2">
      <c r="A96" s="122" t="s">
        <v>2209</v>
      </c>
      <c r="B96" s="123">
        <v>427500</v>
      </c>
    </row>
    <row r="97" spans="1:2">
      <c r="A97" s="122" t="s">
        <v>2245</v>
      </c>
      <c r="B97" s="123">
        <v>440000</v>
      </c>
    </row>
    <row r="98" spans="1:2">
      <c r="A98" s="122" t="s">
        <v>1924</v>
      </c>
      <c r="B98" s="123">
        <v>351500</v>
      </c>
    </row>
    <row r="99" spans="1:2">
      <c r="A99" s="122" t="s">
        <v>1980</v>
      </c>
      <c r="B99" s="123">
        <v>304000</v>
      </c>
    </row>
    <row r="100" spans="1:2">
      <c r="A100" s="122" t="s">
        <v>2058</v>
      </c>
      <c r="B100" s="123">
        <v>346000</v>
      </c>
    </row>
    <row r="101" spans="1:2">
      <c r="A101" s="122" t="s">
        <v>2001</v>
      </c>
      <c r="B101" s="123">
        <v>210500</v>
      </c>
    </row>
    <row r="102" spans="1:2">
      <c r="A102" s="122" t="s">
        <v>1966</v>
      </c>
      <c r="B102" s="123">
        <v>87000</v>
      </c>
    </row>
    <row r="103" spans="1:2">
      <c r="A103" s="122" t="s">
        <v>1854</v>
      </c>
      <c r="B103" s="123">
        <v>260500</v>
      </c>
    </row>
    <row r="104" spans="1:2">
      <c r="A104" s="122" t="s">
        <v>1943</v>
      </c>
      <c r="B104" s="123">
        <v>228500</v>
      </c>
    </row>
    <row r="105" spans="1:2">
      <c r="A105" s="122" t="s">
        <v>1953</v>
      </c>
      <c r="B105" s="123">
        <v>296000</v>
      </c>
    </row>
    <row r="106" spans="1:2">
      <c r="A106" s="122" t="s">
        <v>2298</v>
      </c>
      <c r="B106" s="123">
        <v>373000</v>
      </c>
    </row>
    <row r="107" spans="1:2">
      <c r="A107" s="122" t="s">
        <v>1883</v>
      </c>
      <c r="B107" s="123">
        <v>408000</v>
      </c>
    </row>
    <row r="108" spans="1:2">
      <c r="A108" s="122" t="s">
        <v>2142</v>
      </c>
      <c r="B108" s="123">
        <v>302000</v>
      </c>
    </row>
    <row r="109" spans="1:2">
      <c r="A109" s="122" t="s">
        <v>1982</v>
      </c>
      <c r="B109" s="123">
        <v>442000</v>
      </c>
    </row>
    <row r="110" spans="1:2">
      <c r="A110" s="122" t="s">
        <v>1908</v>
      </c>
      <c r="B110" s="123">
        <v>406000</v>
      </c>
    </row>
    <row r="111" spans="1:2">
      <c r="A111" s="122" t="s">
        <v>2034</v>
      </c>
      <c r="B111" s="123">
        <v>512000</v>
      </c>
    </row>
    <row r="112" spans="1:2">
      <c r="A112" s="122" t="s">
        <v>2011</v>
      </c>
      <c r="B112" s="123">
        <v>235500</v>
      </c>
    </row>
    <row r="113" spans="1:2">
      <c r="A113" s="122" t="s">
        <v>2013</v>
      </c>
      <c r="B113" s="123">
        <v>359500</v>
      </c>
    </row>
    <row r="114" spans="1:2">
      <c r="A114" s="122" t="s">
        <v>1955</v>
      </c>
      <c r="B114" s="123">
        <v>256000</v>
      </c>
    </row>
    <row r="115" spans="1:2">
      <c r="A115" s="122" t="s">
        <v>1961</v>
      </c>
      <c r="B115" s="123">
        <v>202000</v>
      </c>
    </row>
    <row r="116" spans="1:2">
      <c r="A116" s="122" t="s">
        <v>1840</v>
      </c>
      <c r="B116" s="123">
        <v>315000</v>
      </c>
    </row>
    <row r="117" spans="1:2">
      <c r="A117" s="122" t="s">
        <v>2155</v>
      </c>
      <c r="B117" s="123">
        <v>114500</v>
      </c>
    </row>
    <row r="118" spans="1:2">
      <c r="A118" s="122" t="s">
        <v>1910</v>
      </c>
      <c r="B118" s="123">
        <v>368500</v>
      </c>
    </row>
    <row r="119" spans="1:2">
      <c r="A119" s="122" t="s">
        <v>1834</v>
      </c>
      <c r="B119" s="123">
        <v>407500</v>
      </c>
    </row>
    <row r="120" spans="1:2">
      <c r="A120" s="122" t="s">
        <v>1842</v>
      </c>
      <c r="B120" s="123">
        <v>240500</v>
      </c>
    </row>
    <row r="121" spans="1:2">
      <c r="A121" s="122" t="s">
        <v>1898</v>
      </c>
      <c r="B121" s="123">
        <v>298000</v>
      </c>
    </row>
    <row r="122" spans="1:2">
      <c r="A122" s="122" t="s">
        <v>1957</v>
      </c>
      <c r="B122" s="123">
        <v>94500</v>
      </c>
    </row>
    <row r="123" spans="1:2">
      <c r="A123" s="122" t="s">
        <v>2249</v>
      </c>
      <c r="B123" s="123">
        <v>234500</v>
      </c>
    </row>
    <row r="124" spans="1:2">
      <c r="A124" s="122" t="s">
        <v>1935</v>
      </c>
      <c r="B124" s="123">
        <v>410000</v>
      </c>
    </row>
    <row r="125" spans="1:2">
      <c r="A125" s="122" t="s">
        <v>2119</v>
      </c>
      <c r="B125" s="123">
        <v>193500</v>
      </c>
    </row>
    <row r="126" spans="1:2">
      <c r="A126" s="122" t="s">
        <v>2518</v>
      </c>
      <c r="B126" s="123">
        <v>295500</v>
      </c>
    </row>
    <row r="127" spans="1:2">
      <c r="A127" s="122" t="s">
        <v>1876</v>
      </c>
      <c r="B127" s="123">
        <v>382000</v>
      </c>
    </row>
    <row r="128" spans="1:2">
      <c r="A128" s="122" t="s">
        <v>2102</v>
      </c>
      <c r="B128" s="123">
        <v>412500</v>
      </c>
    </row>
    <row r="129" spans="1:2">
      <c r="A129" s="122" t="s">
        <v>1945</v>
      </c>
      <c r="B129" s="123">
        <v>455500</v>
      </c>
    </row>
    <row r="130" spans="1:2">
      <c r="A130" s="122" t="s">
        <v>2190</v>
      </c>
      <c r="B130" s="123">
        <v>150500</v>
      </c>
    </row>
    <row r="131" spans="1:2">
      <c r="A131" s="122" t="s">
        <v>4666</v>
      </c>
      <c r="B131" s="123">
        <v>41376500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2"/>
  <sheetViews>
    <sheetView workbookViewId="0"/>
  </sheetViews>
  <sheetFormatPr defaultRowHeight="15"/>
  <cols>
    <col min="1" max="1" width="10.7109375" customWidth="1"/>
    <col min="2" max="2" width="20.28515625" customWidth="1"/>
    <col min="4" max="4" width="16.42578125" customWidth="1"/>
    <col min="5" max="5" width="0" hidden="1" customWidth="1"/>
    <col min="6" max="6" width="12.140625" customWidth="1"/>
    <col min="7" max="7" width="11.28515625" customWidth="1"/>
    <col min="8" max="8" width="12" customWidth="1"/>
    <col min="9" max="9" width="15.28515625" customWidth="1"/>
  </cols>
  <sheetData>
    <row r="1" spans="1:9">
      <c r="A1" s="59" t="s">
        <v>1817</v>
      </c>
      <c r="B1" s="60" t="s">
        <v>0</v>
      </c>
      <c r="C1" s="60" t="s">
        <v>8</v>
      </c>
      <c r="D1" s="60" t="s">
        <v>1823</v>
      </c>
      <c r="E1" s="61" t="s">
        <v>2855</v>
      </c>
      <c r="F1" s="60" t="s">
        <v>1824</v>
      </c>
      <c r="G1" s="60" t="s">
        <v>1825</v>
      </c>
      <c r="H1" s="60" t="s">
        <v>1826</v>
      </c>
      <c r="I1" s="62" t="s">
        <v>1827</v>
      </c>
    </row>
    <row r="2" spans="1:9" ht="25.5" customHeight="1">
      <c r="A2" s="54">
        <v>11100108</v>
      </c>
      <c r="B2" s="1" t="s">
        <v>9</v>
      </c>
      <c r="C2" s="3">
        <v>1</v>
      </c>
      <c r="D2" s="9">
        <v>10000</v>
      </c>
      <c r="E2" s="2">
        <v>5159</v>
      </c>
      <c r="F2" s="10">
        <f t="shared" ref="F2:F65" si="0">CEILING(E2,500)</f>
        <v>5500</v>
      </c>
      <c r="G2" s="10">
        <f t="shared" ref="G2:G65" si="1">D2-F2</f>
        <v>4500</v>
      </c>
      <c r="H2" s="1" t="s">
        <v>1828</v>
      </c>
      <c r="I2" s="56" t="s">
        <v>1829</v>
      </c>
    </row>
    <row r="3" spans="1:9">
      <c r="A3" s="55">
        <v>11108503</v>
      </c>
      <c r="B3" s="4" t="s">
        <v>12</v>
      </c>
      <c r="C3" s="6">
        <v>1</v>
      </c>
      <c r="D3" s="11">
        <v>10000</v>
      </c>
      <c r="E3" s="5">
        <v>9545</v>
      </c>
      <c r="F3" s="12">
        <f t="shared" si="0"/>
        <v>10000</v>
      </c>
      <c r="G3" s="12">
        <f t="shared" si="1"/>
        <v>0</v>
      </c>
      <c r="H3" s="4" t="s">
        <v>1830</v>
      </c>
      <c r="I3" s="57" t="s">
        <v>1831</v>
      </c>
    </row>
    <row r="4" spans="1:9">
      <c r="A4" s="55">
        <v>11101621</v>
      </c>
      <c r="B4" s="4" t="s">
        <v>15</v>
      </c>
      <c r="C4" s="6">
        <v>1</v>
      </c>
      <c r="D4" s="11">
        <v>10000</v>
      </c>
      <c r="E4" s="5">
        <v>6450</v>
      </c>
      <c r="F4" s="12">
        <f t="shared" si="0"/>
        <v>6500</v>
      </c>
      <c r="G4" s="12">
        <f t="shared" si="1"/>
        <v>3500</v>
      </c>
      <c r="H4" s="4" t="s">
        <v>1832</v>
      </c>
      <c r="I4" s="57" t="s">
        <v>1833</v>
      </c>
    </row>
    <row r="5" spans="1:9">
      <c r="A5" s="55">
        <v>11103563</v>
      </c>
      <c r="B5" s="4" t="s">
        <v>17</v>
      </c>
      <c r="C5" s="6">
        <v>1</v>
      </c>
      <c r="D5" s="11">
        <v>10000</v>
      </c>
      <c r="E5" s="5">
        <v>5797</v>
      </c>
      <c r="F5" s="12">
        <f t="shared" si="0"/>
        <v>6000</v>
      </c>
      <c r="G5" s="12">
        <f t="shared" si="1"/>
        <v>4000</v>
      </c>
      <c r="H5" s="4" t="s">
        <v>1834</v>
      </c>
      <c r="I5" s="57" t="s">
        <v>1835</v>
      </c>
    </row>
    <row r="6" spans="1:9">
      <c r="A6" s="55">
        <v>11100048</v>
      </c>
      <c r="B6" s="4" t="s">
        <v>19</v>
      </c>
      <c r="C6" s="6">
        <v>1</v>
      </c>
      <c r="D6" s="11">
        <v>10000</v>
      </c>
      <c r="E6" s="5">
        <v>8536</v>
      </c>
      <c r="F6" s="12">
        <f t="shared" si="0"/>
        <v>9000</v>
      </c>
      <c r="G6" s="12">
        <f t="shared" si="1"/>
        <v>1000</v>
      </c>
      <c r="H6" s="4" t="s">
        <v>1836</v>
      </c>
      <c r="I6" s="57" t="s">
        <v>1837</v>
      </c>
    </row>
    <row r="7" spans="1:9">
      <c r="A7" s="55">
        <v>11104076</v>
      </c>
      <c r="B7" s="4" t="s">
        <v>21</v>
      </c>
      <c r="C7" s="6">
        <v>1</v>
      </c>
      <c r="D7" s="11">
        <v>10000</v>
      </c>
      <c r="E7" s="5">
        <v>9747</v>
      </c>
      <c r="F7" s="12">
        <f t="shared" si="0"/>
        <v>10000</v>
      </c>
      <c r="G7" s="12">
        <f t="shared" si="1"/>
        <v>0</v>
      </c>
      <c r="H7" s="4" t="s">
        <v>1838</v>
      </c>
      <c r="I7" s="57" t="s">
        <v>1839</v>
      </c>
    </row>
    <row r="8" spans="1:9">
      <c r="A8" s="55">
        <v>11107385</v>
      </c>
      <c r="B8" s="4" t="s">
        <v>23</v>
      </c>
      <c r="C8" s="6">
        <v>1</v>
      </c>
      <c r="D8" s="11">
        <v>10000</v>
      </c>
      <c r="E8" s="5">
        <v>7486</v>
      </c>
      <c r="F8" s="12">
        <f t="shared" si="0"/>
        <v>7500</v>
      </c>
      <c r="G8" s="12">
        <f t="shared" si="1"/>
        <v>2500</v>
      </c>
      <c r="H8" s="4" t="s">
        <v>1840</v>
      </c>
      <c r="I8" s="57" t="s">
        <v>1841</v>
      </c>
    </row>
    <row r="9" spans="1:9">
      <c r="A9" s="55">
        <v>11103077</v>
      </c>
      <c r="B9" s="4" t="s">
        <v>25</v>
      </c>
      <c r="C9" s="6">
        <v>1</v>
      </c>
      <c r="D9" s="11">
        <v>10000</v>
      </c>
      <c r="E9" s="5">
        <v>9882</v>
      </c>
      <c r="F9" s="12">
        <f t="shared" si="0"/>
        <v>10000</v>
      </c>
      <c r="G9" s="12">
        <f t="shared" si="1"/>
        <v>0</v>
      </c>
      <c r="H9" s="4" t="s">
        <v>1842</v>
      </c>
      <c r="I9" s="57" t="s">
        <v>1843</v>
      </c>
    </row>
    <row r="10" spans="1:9">
      <c r="A10" s="55">
        <v>11106571</v>
      </c>
      <c r="B10" s="4" t="s">
        <v>27</v>
      </c>
      <c r="C10" s="6">
        <v>1</v>
      </c>
      <c r="D10" s="11">
        <v>10000</v>
      </c>
      <c r="E10" s="5">
        <v>5614</v>
      </c>
      <c r="F10" s="12">
        <f t="shared" si="0"/>
        <v>6000</v>
      </c>
      <c r="G10" s="12">
        <f t="shared" si="1"/>
        <v>4000</v>
      </c>
      <c r="H10" s="4" t="s">
        <v>1844</v>
      </c>
      <c r="I10" s="57" t="s">
        <v>1845</v>
      </c>
    </row>
    <row r="11" spans="1:9">
      <c r="A11" s="55">
        <v>11105486</v>
      </c>
      <c r="B11" s="4" t="s">
        <v>28</v>
      </c>
      <c r="C11" s="6">
        <v>1</v>
      </c>
      <c r="D11" s="11">
        <v>10000</v>
      </c>
      <c r="E11" s="5">
        <v>9954</v>
      </c>
      <c r="F11" s="12">
        <f t="shared" si="0"/>
        <v>10000</v>
      </c>
      <c r="G11" s="12">
        <f t="shared" si="1"/>
        <v>0</v>
      </c>
      <c r="H11" s="4" t="s">
        <v>1846</v>
      </c>
      <c r="I11" s="57" t="s">
        <v>1847</v>
      </c>
    </row>
    <row r="12" spans="1:9">
      <c r="A12" s="55">
        <v>11103955</v>
      </c>
      <c r="B12" s="4" t="s">
        <v>30</v>
      </c>
      <c r="C12" s="6">
        <v>1</v>
      </c>
      <c r="D12" s="11">
        <v>10000</v>
      </c>
      <c r="E12" s="5">
        <v>8146</v>
      </c>
      <c r="F12" s="12">
        <f t="shared" si="0"/>
        <v>8500</v>
      </c>
      <c r="G12" s="12">
        <f t="shared" si="1"/>
        <v>1500</v>
      </c>
      <c r="H12" s="4" t="s">
        <v>1848</v>
      </c>
      <c r="I12" s="57" t="s">
        <v>1849</v>
      </c>
    </row>
    <row r="13" spans="1:9">
      <c r="A13" s="55">
        <v>11104438</v>
      </c>
      <c r="B13" s="4" t="s">
        <v>32</v>
      </c>
      <c r="C13" s="6">
        <v>1</v>
      </c>
      <c r="D13" s="11">
        <v>10000</v>
      </c>
      <c r="E13" s="5">
        <v>9963</v>
      </c>
      <c r="F13" s="12">
        <f t="shared" si="0"/>
        <v>10000</v>
      </c>
      <c r="G13" s="12">
        <f t="shared" si="1"/>
        <v>0</v>
      </c>
      <c r="H13" s="4" t="s">
        <v>1850</v>
      </c>
      <c r="I13" s="57" t="s">
        <v>1851</v>
      </c>
    </row>
    <row r="14" spans="1:9">
      <c r="A14" s="55">
        <v>11101293</v>
      </c>
      <c r="B14" s="4" t="s">
        <v>34</v>
      </c>
      <c r="C14" s="6">
        <v>1</v>
      </c>
      <c r="D14" s="11">
        <v>10000</v>
      </c>
      <c r="E14" s="5">
        <v>9011</v>
      </c>
      <c r="F14" s="12">
        <f t="shared" si="0"/>
        <v>9500</v>
      </c>
      <c r="G14" s="12">
        <f t="shared" si="1"/>
        <v>500</v>
      </c>
      <c r="H14" s="4" t="s">
        <v>1852</v>
      </c>
      <c r="I14" s="57" t="s">
        <v>1853</v>
      </c>
    </row>
    <row r="15" spans="1:9">
      <c r="A15" s="55">
        <v>11101182</v>
      </c>
      <c r="B15" s="4" t="s">
        <v>36</v>
      </c>
      <c r="C15" s="6">
        <v>1</v>
      </c>
      <c r="D15" s="11">
        <v>10000</v>
      </c>
      <c r="E15" s="5">
        <v>8483</v>
      </c>
      <c r="F15" s="12">
        <f t="shared" si="0"/>
        <v>8500</v>
      </c>
      <c r="G15" s="12">
        <f t="shared" si="1"/>
        <v>1500</v>
      </c>
      <c r="H15" s="4" t="s">
        <v>1854</v>
      </c>
      <c r="I15" s="57" t="s">
        <v>1855</v>
      </c>
    </row>
    <row r="16" spans="1:9">
      <c r="A16" s="55">
        <v>11108170</v>
      </c>
      <c r="B16" s="4" t="s">
        <v>38</v>
      </c>
      <c r="C16" s="6">
        <v>1</v>
      </c>
      <c r="D16" s="11">
        <v>10000</v>
      </c>
      <c r="E16" s="5">
        <v>7748</v>
      </c>
      <c r="F16" s="12">
        <f t="shared" si="0"/>
        <v>8000</v>
      </c>
      <c r="G16" s="12">
        <f t="shared" si="1"/>
        <v>2000</v>
      </c>
      <c r="H16" s="4" t="s">
        <v>1856</v>
      </c>
      <c r="I16" s="57" t="s">
        <v>1857</v>
      </c>
    </row>
    <row r="17" spans="1:9">
      <c r="A17" s="55">
        <v>11101866</v>
      </c>
      <c r="B17" s="4" t="s">
        <v>40</v>
      </c>
      <c r="C17" s="6">
        <v>1</v>
      </c>
      <c r="D17" s="11">
        <v>10000</v>
      </c>
      <c r="E17" s="5">
        <v>5692</v>
      </c>
      <c r="F17" s="12">
        <f t="shared" si="0"/>
        <v>6000</v>
      </c>
      <c r="G17" s="12">
        <f t="shared" si="1"/>
        <v>4000</v>
      </c>
      <c r="H17" s="4" t="s">
        <v>1858</v>
      </c>
      <c r="I17" s="57" t="s">
        <v>1859</v>
      </c>
    </row>
    <row r="18" spans="1:9">
      <c r="A18" s="55">
        <v>11102134</v>
      </c>
      <c r="B18" s="4" t="s">
        <v>42</v>
      </c>
      <c r="C18" s="6">
        <v>1</v>
      </c>
      <c r="D18" s="11">
        <v>10000</v>
      </c>
      <c r="E18" s="5">
        <v>7357</v>
      </c>
      <c r="F18" s="12">
        <f t="shared" si="0"/>
        <v>7500</v>
      </c>
      <c r="G18" s="12">
        <f t="shared" si="1"/>
        <v>2500</v>
      </c>
      <c r="H18" s="4" t="s">
        <v>1860</v>
      </c>
      <c r="I18" s="57" t="s">
        <v>1861</v>
      </c>
    </row>
    <row r="19" spans="1:9">
      <c r="A19" s="55">
        <v>11108006</v>
      </c>
      <c r="B19" s="4" t="s">
        <v>44</v>
      </c>
      <c r="C19" s="6">
        <v>1</v>
      </c>
      <c r="D19" s="11">
        <v>10000</v>
      </c>
      <c r="E19" s="5">
        <v>9485</v>
      </c>
      <c r="F19" s="12">
        <f t="shared" si="0"/>
        <v>9500</v>
      </c>
      <c r="G19" s="12">
        <f t="shared" si="1"/>
        <v>500</v>
      </c>
      <c r="H19" s="4" t="s">
        <v>1862</v>
      </c>
      <c r="I19" s="57" t="s">
        <v>1863</v>
      </c>
    </row>
    <row r="20" spans="1:9">
      <c r="A20" s="55">
        <v>11104011</v>
      </c>
      <c r="B20" s="4" t="s">
        <v>46</v>
      </c>
      <c r="C20" s="6">
        <v>1</v>
      </c>
      <c r="D20" s="11">
        <v>10000</v>
      </c>
      <c r="E20" s="5">
        <v>8100</v>
      </c>
      <c r="F20" s="12">
        <f t="shared" si="0"/>
        <v>8500</v>
      </c>
      <c r="G20" s="12">
        <f t="shared" si="1"/>
        <v>1500</v>
      </c>
      <c r="H20" s="4" t="s">
        <v>1864</v>
      </c>
      <c r="I20" s="57" t="s">
        <v>1865</v>
      </c>
    </row>
    <row r="21" spans="1:9">
      <c r="A21" s="55">
        <v>11105853</v>
      </c>
      <c r="B21" s="4" t="s">
        <v>48</v>
      </c>
      <c r="C21" s="6">
        <v>1</v>
      </c>
      <c r="D21" s="11">
        <v>10000</v>
      </c>
      <c r="E21" s="5">
        <v>5753</v>
      </c>
      <c r="F21" s="12">
        <f t="shared" si="0"/>
        <v>6000</v>
      </c>
      <c r="G21" s="12">
        <f t="shared" si="1"/>
        <v>4000</v>
      </c>
      <c r="H21" s="4" t="s">
        <v>1866</v>
      </c>
      <c r="I21" s="57" t="s">
        <v>1867</v>
      </c>
    </row>
    <row r="22" spans="1:9">
      <c r="A22" s="55">
        <v>11106556</v>
      </c>
      <c r="B22" s="4" t="s">
        <v>50</v>
      </c>
      <c r="C22" s="6">
        <v>1</v>
      </c>
      <c r="D22" s="11">
        <v>10000</v>
      </c>
      <c r="E22" s="5">
        <v>6842</v>
      </c>
      <c r="F22" s="12">
        <f t="shared" si="0"/>
        <v>7000</v>
      </c>
      <c r="G22" s="12">
        <f t="shared" si="1"/>
        <v>3000</v>
      </c>
      <c r="H22" s="4" t="s">
        <v>1868</v>
      </c>
      <c r="I22" s="57" t="s">
        <v>1869</v>
      </c>
    </row>
    <row r="23" spans="1:9">
      <c r="A23" s="55">
        <v>11108195</v>
      </c>
      <c r="B23" s="4" t="s">
        <v>52</v>
      </c>
      <c r="C23" s="6">
        <v>1</v>
      </c>
      <c r="D23" s="11">
        <v>10000</v>
      </c>
      <c r="E23" s="5">
        <v>8438</v>
      </c>
      <c r="F23" s="12">
        <f t="shared" si="0"/>
        <v>8500</v>
      </c>
      <c r="G23" s="12">
        <f t="shared" si="1"/>
        <v>1500</v>
      </c>
      <c r="H23" s="4" t="s">
        <v>1870</v>
      </c>
      <c r="I23" s="57" t="s">
        <v>1871</v>
      </c>
    </row>
    <row r="24" spans="1:9">
      <c r="A24" s="55">
        <v>11108947</v>
      </c>
      <c r="B24" s="4" t="s">
        <v>54</v>
      </c>
      <c r="C24" s="6">
        <v>1</v>
      </c>
      <c r="D24" s="11">
        <v>10000</v>
      </c>
      <c r="E24" s="5">
        <v>7975</v>
      </c>
      <c r="F24" s="12">
        <f t="shared" si="0"/>
        <v>8000</v>
      </c>
      <c r="G24" s="12">
        <f t="shared" si="1"/>
        <v>2000</v>
      </c>
      <c r="H24" s="4" t="s">
        <v>1872</v>
      </c>
      <c r="I24" s="57" t="s">
        <v>1873</v>
      </c>
    </row>
    <row r="25" spans="1:9">
      <c r="A25" s="55">
        <v>11106464</v>
      </c>
      <c r="B25" s="4" t="s">
        <v>56</v>
      </c>
      <c r="C25" s="6">
        <v>1</v>
      </c>
      <c r="D25" s="11">
        <v>10000</v>
      </c>
      <c r="E25" s="5">
        <v>6090</v>
      </c>
      <c r="F25" s="12">
        <f t="shared" si="0"/>
        <v>6500</v>
      </c>
      <c r="G25" s="12">
        <f t="shared" si="1"/>
        <v>3500</v>
      </c>
      <c r="H25" s="4" t="s">
        <v>1874</v>
      </c>
      <c r="I25" s="57" t="s">
        <v>1875</v>
      </c>
    </row>
    <row r="26" spans="1:9">
      <c r="A26" s="55">
        <v>11101840</v>
      </c>
      <c r="B26" s="4" t="s">
        <v>58</v>
      </c>
      <c r="C26" s="6">
        <v>1</v>
      </c>
      <c r="D26" s="11">
        <v>10000</v>
      </c>
      <c r="E26" s="5">
        <v>6486</v>
      </c>
      <c r="F26" s="12">
        <f t="shared" si="0"/>
        <v>6500</v>
      </c>
      <c r="G26" s="12">
        <f t="shared" si="1"/>
        <v>3500</v>
      </c>
      <c r="H26" s="4" t="s">
        <v>1876</v>
      </c>
      <c r="I26" s="57" t="s">
        <v>1877</v>
      </c>
    </row>
    <row r="27" spans="1:9">
      <c r="A27" s="55">
        <v>11102531</v>
      </c>
      <c r="B27" s="4" t="s">
        <v>60</v>
      </c>
      <c r="C27" s="6">
        <v>1</v>
      </c>
      <c r="D27" s="11">
        <v>10000</v>
      </c>
      <c r="E27" s="5">
        <v>6555</v>
      </c>
      <c r="F27" s="12">
        <f t="shared" si="0"/>
        <v>7000</v>
      </c>
      <c r="G27" s="12">
        <f t="shared" si="1"/>
        <v>3000</v>
      </c>
      <c r="H27" s="4" t="s">
        <v>1878</v>
      </c>
      <c r="I27" s="57" t="s">
        <v>1879</v>
      </c>
    </row>
    <row r="28" spans="1:9">
      <c r="A28" s="55">
        <v>11109061</v>
      </c>
      <c r="B28" s="4" t="s">
        <v>62</v>
      </c>
      <c r="C28" s="6">
        <v>1</v>
      </c>
      <c r="D28" s="11">
        <v>10000</v>
      </c>
      <c r="E28" s="5">
        <v>6787</v>
      </c>
      <c r="F28" s="12">
        <f t="shared" si="0"/>
        <v>7000</v>
      </c>
      <c r="G28" s="12">
        <f t="shared" si="1"/>
        <v>3000</v>
      </c>
      <c r="H28" s="4" t="s">
        <v>1830</v>
      </c>
      <c r="I28" s="57" t="s">
        <v>1880</v>
      </c>
    </row>
    <row r="29" spans="1:9">
      <c r="A29" s="55">
        <v>11106203</v>
      </c>
      <c r="B29" s="4" t="s">
        <v>64</v>
      </c>
      <c r="C29" s="6">
        <v>1</v>
      </c>
      <c r="D29" s="11">
        <v>10000</v>
      </c>
      <c r="E29" s="5">
        <v>8836</v>
      </c>
      <c r="F29" s="12">
        <f t="shared" si="0"/>
        <v>9000</v>
      </c>
      <c r="G29" s="12">
        <f t="shared" si="1"/>
        <v>1000</v>
      </c>
      <c r="H29" s="4" t="s">
        <v>1881</v>
      </c>
      <c r="I29" s="57" t="s">
        <v>1882</v>
      </c>
    </row>
    <row r="30" spans="1:9">
      <c r="A30" s="55">
        <v>11108179</v>
      </c>
      <c r="B30" s="4" t="s">
        <v>66</v>
      </c>
      <c r="C30" s="6">
        <v>1</v>
      </c>
      <c r="D30" s="11">
        <v>10000</v>
      </c>
      <c r="E30" s="5">
        <v>7688</v>
      </c>
      <c r="F30" s="12">
        <f t="shared" si="0"/>
        <v>8000</v>
      </c>
      <c r="G30" s="12">
        <f t="shared" si="1"/>
        <v>2000</v>
      </c>
      <c r="H30" s="4" t="s">
        <v>1883</v>
      </c>
      <c r="I30" s="57" t="s">
        <v>1884</v>
      </c>
    </row>
    <row r="31" spans="1:9">
      <c r="A31" s="55">
        <v>11105862</v>
      </c>
      <c r="B31" s="4" t="s">
        <v>68</v>
      </c>
      <c r="C31" s="6">
        <v>1</v>
      </c>
      <c r="D31" s="11">
        <v>10000</v>
      </c>
      <c r="E31" s="5">
        <v>6797</v>
      </c>
      <c r="F31" s="12">
        <f t="shared" si="0"/>
        <v>7000</v>
      </c>
      <c r="G31" s="12">
        <f t="shared" si="1"/>
        <v>3000</v>
      </c>
      <c r="H31" s="4" t="s">
        <v>1834</v>
      </c>
      <c r="I31" s="57" t="s">
        <v>1885</v>
      </c>
    </row>
    <row r="32" spans="1:9">
      <c r="A32" s="55">
        <v>11108832</v>
      </c>
      <c r="B32" s="4" t="s">
        <v>70</v>
      </c>
      <c r="C32" s="6">
        <v>1</v>
      </c>
      <c r="D32" s="11">
        <v>10000</v>
      </c>
      <c r="E32" s="5">
        <v>7434</v>
      </c>
      <c r="F32" s="12">
        <f t="shared" si="0"/>
        <v>7500</v>
      </c>
      <c r="G32" s="12">
        <f t="shared" si="1"/>
        <v>2500</v>
      </c>
      <c r="H32" s="4" t="s">
        <v>1886</v>
      </c>
      <c r="I32" s="57" t="s">
        <v>1887</v>
      </c>
    </row>
    <row r="33" spans="1:9">
      <c r="A33" s="55">
        <v>11100000</v>
      </c>
      <c r="B33" s="4" t="s">
        <v>72</v>
      </c>
      <c r="C33" s="6">
        <v>1</v>
      </c>
      <c r="D33" s="11">
        <v>10000</v>
      </c>
      <c r="E33" s="5">
        <v>9480</v>
      </c>
      <c r="F33" s="12">
        <f t="shared" si="0"/>
        <v>9500</v>
      </c>
      <c r="G33" s="12">
        <f t="shared" si="1"/>
        <v>500</v>
      </c>
      <c r="H33" s="4" t="s">
        <v>1888</v>
      </c>
      <c r="I33" s="57" t="s">
        <v>1889</v>
      </c>
    </row>
    <row r="34" spans="1:9">
      <c r="A34" s="55">
        <v>11106682</v>
      </c>
      <c r="B34" s="4" t="s">
        <v>74</v>
      </c>
      <c r="C34" s="6">
        <v>1</v>
      </c>
      <c r="D34" s="11">
        <v>10000</v>
      </c>
      <c r="E34" s="5">
        <v>9926</v>
      </c>
      <c r="F34" s="12">
        <f t="shared" si="0"/>
        <v>10000</v>
      </c>
      <c r="G34" s="12">
        <f t="shared" si="1"/>
        <v>0</v>
      </c>
      <c r="H34" s="4" t="s">
        <v>1840</v>
      </c>
      <c r="I34" s="57" t="s">
        <v>1890</v>
      </c>
    </row>
    <row r="35" spans="1:9">
      <c r="A35" s="55">
        <v>11108680</v>
      </c>
      <c r="B35" s="4" t="s">
        <v>76</v>
      </c>
      <c r="C35" s="6">
        <v>1</v>
      </c>
      <c r="D35" s="11">
        <v>10000</v>
      </c>
      <c r="E35" s="5">
        <v>7194</v>
      </c>
      <c r="F35" s="12">
        <f t="shared" si="0"/>
        <v>7500</v>
      </c>
      <c r="G35" s="12">
        <f t="shared" si="1"/>
        <v>2500</v>
      </c>
      <c r="H35" s="4" t="s">
        <v>1842</v>
      </c>
      <c r="I35" s="57" t="s">
        <v>1891</v>
      </c>
    </row>
    <row r="36" spans="1:9">
      <c r="A36" s="55">
        <v>11105494</v>
      </c>
      <c r="B36" s="4" t="s">
        <v>78</v>
      </c>
      <c r="C36" s="6">
        <v>1</v>
      </c>
      <c r="D36" s="11">
        <v>10000</v>
      </c>
      <c r="E36" s="5">
        <v>9275</v>
      </c>
      <c r="F36" s="12">
        <f t="shared" si="0"/>
        <v>9500</v>
      </c>
      <c r="G36" s="12">
        <f t="shared" si="1"/>
        <v>500</v>
      </c>
      <c r="H36" s="4" t="s">
        <v>1844</v>
      </c>
      <c r="I36" s="57" t="s">
        <v>1892</v>
      </c>
    </row>
    <row r="37" spans="1:9">
      <c r="A37" s="55">
        <v>11103183</v>
      </c>
      <c r="B37" s="4" t="s">
        <v>80</v>
      </c>
      <c r="C37" s="6">
        <v>1</v>
      </c>
      <c r="D37" s="11">
        <v>10000</v>
      </c>
      <c r="E37" s="5">
        <v>9458</v>
      </c>
      <c r="F37" s="12">
        <f t="shared" si="0"/>
        <v>9500</v>
      </c>
      <c r="G37" s="12">
        <f t="shared" si="1"/>
        <v>500</v>
      </c>
      <c r="H37" s="4" t="s">
        <v>1893</v>
      </c>
      <c r="I37" s="57" t="s">
        <v>1894</v>
      </c>
    </row>
    <row r="38" spans="1:9">
      <c r="A38" s="55">
        <v>11107323</v>
      </c>
      <c r="B38" s="4" t="s">
        <v>82</v>
      </c>
      <c r="C38" s="6">
        <v>1</v>
      </c>
      <c r="D38" s="11">
        <v>10000</v>
      </c>
      <c r="E38" s="5">
        <v>6181</v>
      </c>
      <c r="F38" s="12">
        <f t="shared" si="0"/>
        <v>6500</v>
      </c>
      <c r="G38" s="12">
        <f t="shared" si="1"/>
        <v>3500</v>
      </c>
      <c r="H38" s="4" t="s">
        <v>1848</v>
      </c>
      <c r="I38" s="57" t="s">
        <v>1895</v>
      </c>
    </row>
    <row r="39" spans="1:9">
      <c r="A39" s="55">
        <v>11104249</v>
      </c>
      <c r="B39" s="4" t="s">
        <v>84</v>
      </c>
      <c r="C39" s="6">
        <v>1</v>
      </c>
      <c r="D39" s="11">
        <v>10000</v>
      </c>
      <c r="E39" s="5">
        <v>5454</v>
      </c>
      <c r="F39" s="12">
        <f t="shared" si="0"/>
        <v>5500</v>
      </c>
      <c r="G39" s="12">
        <f t="shared" si="1"/>
        <v>4500</v>
      </c>
      <c r="H39" s="4" t="s">
        <v>1896</v>
      </c>
      <c r="I39" s="57" t="s">
        <v>1897</v>
      </c>
    </row>
    <row r="40" spans="1:9">
      <c r="A40" s="55">
        <v>11105834</v>
      </c>
      <c r="B40" s="4" t="s">
        <v>86</v>
      </c>
      <c r="C40" s="6">
        <v>1</v>
      </c>
      <c r="D40" s="11">
        <v>10000</v>
      </c>
      <c r="E40" s="5">
        <v>9819</v>
      </c>
      <c r="F40" s="12">
        <f t="shared" si="0"/>
        <v>10000</v>
      </c>
      <c r="G40" s="12">
        <f t="shared" si="1"/>
        <v>0</v>
      </c>
      <c r="H40" s="4" t="s">
        <v>1898</v>
      </c>
      <c r="I40" s="57" t="s">
        <v>1899</v>
      </c>
    </row>
    <row r="41" spans="1:9">
      <c r="A41" s="55">
        <v>11100446</v>
      </c>
      <c r="B41" s="4" t="s">
        <v>88</v>
      </c>
      <c r="C41" s="6">
        <v>1</v>
      </c>
      <c r="D41" s="11">
        <v>10000</v>
      </c>
      <c r="E41" s="5">
        <v>5972</v>
      </c>
      <c r="F41" s="12">
        <f t="shared" si="0"/>
        <v>6000</v>
      </c>
      <c r="G41" s="12">
        <f t="shared" si="1"/>
        <v>4000</v>
      </c>
      <c r="H41" s="4" t="s">
        <v>1900</v>
      </c>
      <c r="I41" s="57" t="s">
        <v>1901</v>
      </c>
    </row>
    <row r="42" spans="1:9">
      <c r="A42" s="55">
        <v>11109139</v>
      </c>
      <c r="B42" s="4" t="s">
        <v>90</v>
      </c>
      <c r="C42" s="6">
        <v>1</v>
      </c>
      <c r="D42" s="11">
        <v>10000</v>
      </c>
      <c r="E42" s="5">
        <v>5621</v>
      </c>
      <c r="F42" s="12">
        <f t="shared" si="0"/>
        <v>6000</v>
      </c>
      <c r="G42" s="12">
        <f t="shared" si="1"/>
        <v>4000</v>
      </c>
      <c r="H42" s="4" t="s">
        <v>1902</v>
      </c>
      <c r="I42" s="57" t="s">
        <v>1903</v>
      </c>
    </row>
    <row r="43" spans="1:9">
      <c r="A43" s="55">
        <v>11109453</v>
      </c>
      <c r="B43" s="4" t="s">
        <v>92</v>
      </c>
      <c r="C43" s="6">
        <v>1</v>
      </c>
      <c r="D43" s="11">
        <v>10000</v>
      </c>
      <c r="E43" s="5">
        <v>5408</v>
      </c>
      <c r="F43" s="12">
        <f t="shared" si="0"/>
        <v>5500</v>
      </c>
      <c r="G43" s="12">
        <f t="shared" si="1"/>
        <v>4500</v>
      </c>
      <c r="H43" s="4" t="s">
        <v>1904</v>
      </c>
      <c r="I43" s="57" t="s">
        <v>1905</v>
      </c>
    </row>
    <row r="44" spans="1:9">
      <c r="A44" s="55">
        <v>11104875</v>
      </c>
      <c r="B44" s="4" t="s">
        <v>94</v>
      </c>
      <c r="C44" s="6">
        <v>1</v>
      </c>
      <c r="D44" s="11">
        <v>10000</v>
      </c>
      <c r="E44" s="5">
        <v>6496</v>
      </c>
      <c r="F44" s="12">
        <f t="shared" si="0"/>
        <v>6500</v>
      </c>
      <c r="G44" s="12">
        <f t="shared" si="1"/>
        <v>3500</v>
      </c>
      <c r="H44" s="4" t="s">
        <v>1906</v>
      </c>
      <c r="I44" s="57" t="s">
        <v>1907</v>
      </c>
    </row>
    <row r="45" spans="1:9">
      <c r="A45" s="55">
        <v>11100984</v>
      </c>
      <c r="B45" s="4" t="s">
        <v>96</v>
      </c>
      <c r="C45" s="6">
        <v>1</v>
      </c>
      <c r="D45" s="11">
        <v>10000</v>
      </c>
      <c r="E45" s="5">
        <v>5817</v>
      </c>
      <c r="F45" s="12">
        <f t="shared" si="0"/>
        <v>6000</v>
      </c>
      <c r="G45" s="12">
        <f t="shared" si="1"/>
        <v>4000</v>
      </c>
      <c r="H45" s="4" t="s">
        <v>1908</v>
      </c>
      <c r="I45" s="57" t="s">
        <v>1909</v>
      </c>
    </row>
    <row r="46" spans="1:9">
      <c r="A46" s="55">
        <v>11107761</v>
      </c>
      <c r="B46" s="4" t="s">
        <v>98</v>
      </c>
      <c r="C46" s="6">
        <v>1</v>
      </c>
      <c r="D46" s="11">
        <v>10000</v>
      </c>
      <c r="E46" s="5">
        <v>7624</v>
      </c>
      <c r="F46" s="12">
        <f t="shared" si="0"/>
        <v>8000</v>
      </c>
      <c r="G46" s="12">
        <f t="shared" si="1"/>
        <v>2000</v>
      </c>
      <c r="H46" s="4" t="s">
        <v>1910</v>
      </c>
      <c r="I46" s="57" t="s">
        <v>1911</v>
      </c>
    </row>
    <row r="47" spans="1:9">
      <c r="A47" s="55">
        <v>11105671</v>
      </c>
      <c r="B47" s="4" t="s">
        <v>100</v>
      </c>
      <c r="C47" s="6">
        <v>1</v>
      </c>
      <c r="D47" s="11">
        <v>10000</v>
      </c>
      <c r="E47" s="5">
        <v>9031</v>
      </c>
      <c r="F47" s="12">
        <f t="shared" si="0"/>
        <v>9500</v>
      </c>
      <c r="G47" s="12">
        <f t="shared" si="1"/>
        <v>500</v>
      </c>
      <c r="H47" s="4" t="s">
        <v>1912</v>
      </c>
      <c r="I47" s="57" t="s">
        <v>1913</v>
      </c>
    </row>
    <row r="48" spans="1:9">
      <c r="A48" s="55">
        <v>11104376</v>
      </c>
      <c r="B48" s="4" t="s">
        <v>102</v>
      </c>
      <c r="C48" s="6">
        <v>1</v>
      </c>
      <c r="D48" s="11">
        <v>10000</v>
      </c>
      <c r="E48" s="5">
        <v>9040</v>
      </c>
      <c r="F48" s="12">
        <f t="shared" si="0"/>
        <v>9500</v>
      </c>
      <c r="G48" s="12">
        <f t="shared" si="1"/>
        <v>500</v>
      </c>
      <c r="H48" s="4" t="s">
        <v>1914</v>
      </c>
      <c r="I48" s="57" t="s">
        <v>1915</v>
      </c>
    </row>
    <row r="49" spans="1:9">
      <c r="A49" s="55">
        <v>11109550</v>
      </c>
      <c r="B49" s="4" t="s">
        <v>104</v>
      </c>
      <c r="C49" s="6">
        <v>1</v>
      </c>
      <c r="D49" s="11">
        <v>10000</v>
      </c>
      <c r="E49" s="5">
        <v>6543</v>
      </c>
      <c r="F49" s="12">
        <f t="shared" si="0"/>
        <v>7000</v>
      </c>
      <c r="G49" s="12">
        <f t="shared" si="1"/>
        <v>3000</v>
      </c>
      <c r="H49" s="4" t="s">
        <v>1916</v>
      </c>
      <c r="I49" s="57" t="s">
        <v>1917</v>
      </c>
    </row>
    <row r="50" spans="1:9">
      <c r="A50" s="55">
        <v>11100281</v>
      </c>
      <c r="B50" s="4" t="s">
        <v>106</v>
      </c>
      <c r="C50" s="6">
        <v>1</v>
      </c>
      <c r="D50" s="11">
        <v>10000</v>
      </c>
      <c r="E50" s="5">
        <v>9249</v>
      </c>
      <c r="F50" s="12">
        <f t="shared" si="0"/>
        <v>9500</v>
      </c>
      <c r="G50" s="12">
        <f t="shared" si="1"/>
        <v>500</v>
      </c>
      <c r="H50" s="4" t="s">
        <v>1918</v>
      </c>
      <c r="I50" s="57" t="s">
        <v>1919</v>
      </c>
    </row>
    <row r="51" spans="1:9">
      <c r="A51" s="55">
        <v>11106112</v>
      </c>
      <c r="B51" s="4" t="s">
        <v>108</v>
      </c>
      <c r="C51" s="6">
        <v>1</v>
      </c>
      <c r="D51" s="11">
        <v>10000</v>
      </c>
      <c r="E51" s="5">
        <v>6775</v>
      </c>
      <c r="F51" s="12">
        <f t="shared" si="0"/>
        <v>7000</v>
      </c>
      <c r="G51" s="12">
        <f t="shared" si="1"/>
        <v>3000</v>
      </c>
      <c r="H51" s="4" t="s">
        <v>1920</v>
      </c>
      <c r="I51" s="57" t="s">
        <v>1921</v>
      </c>
    </row>
    <row r="52" spans="1:9">
      <c r="A52" s="55">
        <v>11106578</v>
      </c>
      <c r="B52" s="4" t="s">
        <v>110</v>
      </c>
      <c r="C52" s="6">
        <v>1</v>
      </c>
      <c r="D52" s="11">
        <v>10000</v>
      </c>
      <c r="E52" s="5">
        <v>9095</v>
      </c>
      <c r="F52" s="12">
        <f t="shared" si="0"/>
        <v>9500</v>
      </c>
      <c r="G52" s="12">
        <f t="shared" si="1"/>
        <v>500</v>
      </c>
      <c r="H52" s="4" t="s">
        <v>1922</v>
      </c>
      <c r="I52" s="57" t="s">
        <v>1923</v>
      </c>
    </row>
    <row r="53" spans="1:9">
      <c r="A53" s="55">
        <v>11104970</v>
      </c>
      <c r="B53" s="4" t="s">
        <v>112</v>
      </c>
      <c r="C53" s="6">
        <v>1</v>
      </c>
      <c r="D53" s="11">
        <v>10000</v>
      </c>
      <c r="E53" s="5">
        <v>9857</v>
      </c>
      <c r="F53" s="12">
        <f t="shared" si="0"/>
        <v>10000</v>
      </c>
      <c r="G53" s="12">
        <f t="shared" si="1"/>
        <v>0</v>
      </c>
      <c r="H53" s="4" t="s">
        <v>1924</v>
      </c>
      <c r="I53" s="57" t="s">
        <v>1925</v>
      </c>
    </row>
    <row r="54" spans="1:9">
      <c r="A54" s="55">
        <v>11103227</v>
      </c>
      <c r="B54" s="4" t="s">
        <v>114</v>
      </c>
      <c r="C54" s="6">
        <v>1</v>
      </c>
      <c r="D54" s="11">
        <v>10000</v>
      </c>
      <c r="E54" s="5">
        <v>8179</v>
      </c>
      <c r="F54" s="12">
        <f t="shared" si="0"/>
        <v>8500</v>
      </c>
      <c r="G54" s="12">
        <f t="shared" si="1"/>
        <v>1500</v>
      </c>
      <c r="H54" s="4" t="s">
        <v>1834</v>
      </c>
      <c r="I54" s="57" t="s">
        <v>1926</v>
      </c>
    </row>
    <row r="55" spans="1:9">
      <c r="A55" s="55">
        <v>11102035</v>
      </c>
      <c r="B55" s="4" t="s">
        <v>116</v>
      </c>
      <c r="C55" s="6">
        <v>1</v>
      </c>
      <c r="D55" s="11">
        <v>10000</v>
      </c>
      <c r="E55" s="5">
        <v>6097</v>
      </c>
      <c r="F55" s="12">
        <f t="shared" si="0"/>
        <v>6500</v>
      </c>
      <c r="G55" s="12">
        <f t="shared" si="1"/>
        <v>3500</v>
      </c>
      <c r="H55" s="4" t="s">
        <v>1927</v>
      </c>
      <c r="I55" s="57" t="s">
        <v>1928</v>
      </c>
    </row>
    <row r="56" spans="1:9">
      <c r="A56" s="55">
        <v>11102631</v>
      </c>
      <c r="B56" s="4" t="s">
        <v>118</v>
      </c>
      <c r="C56" s="6">
        <v>1</v>
      </c>
      <c r="D56" s="11">
        <v>10000</v>
      </c>
      <c r="E56" s="5">
        <v>6754</v>
      </c>
      <c r="F56" s="12">
        <f t="shared" si="0"/>
        <v>7000</v>
      </c>
      <c r="G56" s="12">
        <f t="shared" si="1"/>
        <v>3000</v>
      </c>
      <c r="H56" s="4" t="s">
        <v>1886</v>
      </c>
      <c r="I56" s="57" t="s">
        <v>1929</v>
      </c>
    </row>
    <row r="57" spans="1:9">
      <c r="A57" s="55">
        <v>11104914</v>
      </c>
      <c r="B57" s="4" t="s">
        <v>120</v>
      </c>
      <c r="C57" s="6">
        <v>1</v>
      </c>
      <c r="D57" s="11">
        <v>10000</v>
      </c>
      <c r="E57" s="5">
        <v>9177</v>
      </c>
      <c r="F57" s="12">
        <f t="shared" si="0"/>
        <v>9500</v>
      </c>
      <c r="G57" s="12">
        <f t="shared" si="1"/>
        <v>500</v>
      </c>
      <c r="H57" s="4" t="s">
        <v>1930</v>
      </c>
      <c r="I57" s="57" t="s">
        <v>1931</v>
      </c>
    </row>
    <row r="58" spans="1:9">
      <c r="A58" s="55">
        <v>11107622</v>
      </c>
      <c r="B58" s="4" t="s">
        <v>122</v>
      </c>
      <c r="C58" s="6">
        <v>1</v>
      </c>
      <c r="D58" s="11">
        <v>10000</v>
      </c>
      <c r="E58" s="5">
        <v>7216</v>
      </c>
      <c r="F58" s="12">
        <f t="shared" si="0"/>
        <v>7500</v>
      </c>
      <c r="G58" s="12">
        <f t="shared" si="1"/>
        <v>2500</v>
      </c>
      <c r="H58" s="4" t="s">
        <v>1932</v>
      </c>
      <c r="I58" s="57" t="s">
        <v>1933</v>
      </c>
    </row>
    <row r="59" spans="1:9">
      <c r="A59" s="55">
        <v>11103321</v>
      </c>
      <c r="B59" s="4" t="s">
        <v>124</v>
      </c>
      <c r="C59" s="6">
        <v>1</v>
      </c>
      <c r="D59" s="11">
        <v>10000</v>
      </c>
      <c r="E59" s="5">
        <v>8827</v>
      </c>
      <c r="F59" s="12">
        <f t="shared" si="0"/>
        <v>9000</v>
      </c>
      <c r="G59" s="12">
        <f t="shared" si="1"/>
        <v>1000</v>
      </c>
      <c r="H59" s="4" t="s">
        <v>1840</v>
      </c>
      <c r="I59" s="57" t="s">
        <v>1934</v>
      </c>
    </row>
    <row r="60" spans="1:9">
      <c r="A60" s="55">
        <v>11105252</v>
      </c>
      <c r="B60" s="4" t="s">
        <v>126</v>
      </c>
      <c r="C60" s="6">
        <v>1</v>
      </c>
      <c r="D60" s="11">
        <v>10000</v>
      </c>
      <c r="E60" s="5">
        <v>6661</v>
      </c>
      <c r="F60" s="12">
        <f t="shared" si="0"/>
        <v>7000</v>
      </c>
      <c r="G60" s="12">
        <f t="shared" si="1"/>
        <v>3000</v>
      </c>
      <c r="H60" s="4" t="s">
        <v>1935</v>
      </c>
      <c r="I60" s="57" t="s">
        <v>1936</v>
      </c>
    </row>
    <row r="61" spans="1:9">
      <c r="A61" s="55">
        <v>11105369</v>
      </c>
      <c r="B61" s="4" t="s">
        <v>128</v>
      </c>
      <c r="C61" s="6">
        <v>1</v>
      </c>
      <c r="D61" s="11">
        <v>10000</v>
      </c>
      <c r="E61" s="5">
        <v>6780</v>
      </c>
      <c r="F61" s="12">
        <f t="shared" si="0"/>
        <v>7000</v>
      </c>
      <c r="G61" s="12">
        <f t="shared" si="1"/>
        <v>3000</v>
      </c>
      <c r="H61" s="4" t="s">
        <v>1937</v>
      </c>
      <c r="I61" s="57" t="s">
        <v>1938</v>
      </c>
    </row>
    <row r="62" spans="1:9">
      <c r="A62" s="55">
        <v>11109295</v>
      </c>
      <c r="B62" s="4" t="s">
        <v>130</v>
      </c>
      <c r="C62" s="6">
        <v>1</v>
      </c>
      <c r="D62" s="11">
        <v>10000</v>
      </c>
      <c r="E62" s="5">
        <v>8604</v>
      </c>
      <c r="F62" s="12">
        <f t="shared" si="0"/>
        <v>9000</v>
      </c>
      <c r="G62" s="12">
        <f t="shared" si="1"/>
        <v>1000</v>
      </c>
      <c r="H62" s="4" t="s">
        <v>1844</v>
      </c>
      <c r="I62" s="57" t="s">
        <v>1939</v>
      </c>
    </row>
    <row r="63" spans="1:9">
      <c r="A63" s="55">
        <v>11101557</v>
      </c>
      <c r="B63" s="4" t="s">
        <v>132</v>
      </c>
      <c r="C63" s="6">
        <v>1</v>
      </c>
      <c r="D63" s="11">
        <v>10000</v>
      </c>
      <c r="E63" s="5">
        <v>8162</v>
      </c>
      <c r="F63" s="12">
        <f t="shared" si="0"/>
        <v>8500</v>
      </c>
      <c r="G63" s="12">
        <f t="shared" si="1"/>
        <v>1500</v>
      </c>
      <c r="H63" s="4" t="s">
        <v>1848</v>
      </c>
      <c r="I63" s="57" t="s">
        <v>1940</v>
      </c>
    </row>
    <row r="64" spans="1:9">
      <c r="A64" s="55">
        <v>11106432</v>
      </c>
      <c r="B64" s="4" t="s">
        <v>134</v>
      </c>
      <c r="C64" s="6">
        <v>1</v>
      </c>
      <c r="D64" s="11">
        <v>10000</v>
      </c>
      <c r="E64" s="5">
        <v>5751</v>
      </c>
      <c r="F64" s="12">
        <f t="shared" si="0"/>
        <v>6000</v>
      </c>
      <c r="G64" s="12">
        <f t="shared" si="1"/>
        <v>4000</v>
      </c>
      <c r="H64" s="4" t="s">
        <v>1941</v>
      </c>
      <c r="I64" s="57" t="s">
        <v>1942</v>
      </c>
    </row>
    <row r="65" spans="1:9">
      <c r="A65" s="55">
        <v>11107644</v>
      </c>
      <c r="B65" s="4" t="s">
        <v>136</v>
      </c>
      <c r="C65" s="6">
        <v>1</v>
      </c>
      <c r="D65" s="11">
        <v>10000</v>
      </c>
      <c r="E65" s="5">
        <v>8348</v>
      </c>
      <c r="F65" s="12">
        <f t="shared" si="0"/>
        <v>8500</v>
      </c>
      <c r="G65" s="12">
        <f t="shared" si="1"/>
        <v>1500</v>
      </c>
      <c r="H65" s="4" t="s">
        <v>1943</v>
      </c>
      <c r="I65" s="57" t="s">
        <v>1944</v>
      </c>
    </row>
    <row r="66" spans="1:9">
      <c r="A66" s="55">
        <v>11109083</v>
      </c>
      <c r="B66" s="4" t="s">
        <v>138</v>
      </c>
      <c r="C66" s="6">
        <v>1</v>
      </c>
      <c r="D66" s="11">
        <v>10000</v>
      </c>
      <c r="E66" s="5">
        <v>5748</v>
      </c>
      <c r="F66" s="12">
        <f t="shared" ref="F66:F129" si="2">CEILING(E66,500)</f>
        <v>6000</v>
      </c>
      <c r="G66" s="12">
        <f t="shared" ref="G66:G129" si="3">D66-F66</f>
        <v>4000</v>
      </c>
      <c r="H66" s="4" t="s">
        <v>1945</v>
      </c>
      <c r="I66" s="57" t="s">
        <v>1946</v>
      </c>
    </row>
    <row r="67" spans="1:9">
      <c r="A67" s="55">
        <v>11104649</v>
      </c>
      <c r="B67" s="4" t="s">
        <v>140</v>
      </c>
      <c r="C67" s="6">
        <v>1</v>
      </c>
      <c r="D67" s="11">
        <v>10000</v>
      </c>
      <c r="E67" s="5">
        <v>8213</v>
      </c>
      <c r="F67" s="12">
        <f t="shared" si="2"/>
        <v>8500</v>
      </c>
      <c r="G67" s="12">
        <f t="shared" si="3"/>
        <v>1500</v>
      </c>
      <c r="H67" s="4" t="s">
        <v>1947</v>
      </c>
      <c r="I67" s="57" t="s">
        <v>1948</v>
      </c>
    </row>
    <row r="68" spans="1:9">
      <c r="A68" s="55">
        <v>11105735</v>
      </c>
      <c r="B68" s="4" t="s">
        <v>142</v>
      </c>
      <c r="C68" s="6">
        <v>1</v>
      </c>
      <c r="D68" s="11">
        <v>10000</v>
      </c>
      <c r="E68" s="5">
        <v>8753</v>
      </c>
      <c r="F68" s="12">
        <f t="shared" si="2"/>
        <v>9000</v>
      </c>
      <c r="G68" s="12">
        <f t="shared" si="3"/>
        <v>1000</v>
      </c>
      <c r="H68" s="4" t="s">
        <v>1902</v>
      </c>
      <c r="I68" s="57" t="s">
        <v>1949</v>
      </c>
    </row>
    <row r="69" spans="1:9">
      <c r="A69" s="55">
        <v>11105455</v>
      </c>
      <c r="B69" s="4" t="s">
        <v>144</v>
      </c>
      <c r="C69" s="6">
        <v>1</v>
      </c>
      <c r="D69" s="11">
        <v>10000</v>
      </c>
      <c r="E69" s="5">
        <v>7034</v>
      </c>
      <c r="F69" s="12">
        <f t="shared" si="2"/>
        <v>7500</v>
      </c>
      <c r="G69" s="12">
        <f t="shared" si="3"/>
        <v>2500</v>
      </c>
      <c r="H69" s="4" t="s">
        <v>1860</v>
      </c>
      <c r="I69" s="57" t="s">
        <v>1950</v>
      </c>
    </row>
    <row r="70" spans="1:9">
      <c r="A70" s="55">
        <v>11107136</v>
      </c>
      <c r="B70" s="4" t="s">
        <v>146</v>
      </c>
      <c r="C70" s="6">
        <v>1</v>
      </c>
      <c r="D70" s="11">
        <v>10000</v>
      </c>
      <c r="E70" s="5">
        <v>5292</v>
      </c>
      <c r="F70" s="12">
        <f t="shared" si="2"/>
        <v>5500</v>
      </c>
      <c r="G70" s="12">
        <f t="shared" si="3"/>
        <v>4500</v>
      </c>
      <c r="H70" s="4" t="s">
        <v>1951</v>
      </c>
      <c r="I70" s="57" t="s">
        <v>1952</v>
      </c>
    </row>
    <row r="71" spans="1:9">
      <c r="A71" s="55">
        <v>11100007</v>
      </c>
      <c r="B71" s="4" t="s">
        <v>148</v>
      </c>
      <c r="C71" s="6">
        <v>1</v>
      </c>
      <c r="D71" s="11">
        <v>10000</v>
      </c>
      <c r="E71" s="5">
        <v>8979</v>
      </c>
      <c r="F71" s="12">
        <f t="shared" si="2"/>
        <v>9000</v>
      </c>
      <c r="G71" s="12">
        <f t="shared" si="3"/>
        <v>1000</v>
      </c>
      <c r="H71" s="4" t="s">
        <v>1953</v>
      </c>
      <c r="I71" s="57" t="s">
        <v>1954</v>
      </c>
    </row>
    <row r="72" spans="1:9">
      <c r="A72" s="55">
        <v>11102699</v>
      </c>
      <c r="B72" s="4" t="s">
        <v>150</v>
      </c>
      <c r="C72" s="6">
        <v>1</v>
      </c>
      <c r="D72" s="11">
        <v>10000</v>
      </c>
      <c r="E72" s="5">
        <v>9368</v>
      </c>
      <c r="F72" s="12">
        <f t="shared" si="2"/>
        <v>9500</v>
      </c>
      <c r="G72" s="12">
        <f t="shared" si="3"/>
        <v>500</v>
      </c>
      <c r="H72" s="4" t="s">
        <v>1955</v>
      </c>
      <c r="I72" s="57" t="s">
        <v>1956</v>
      </c>
    </row>
    <row r="73" spans="1:9">
      <c r="A73" s="55">
        <v>11105935</v>
      </c>
      <c r="B73" s="4" t="s">
        <v>152</v>
      </c>
      <c r="C73" s="6">
        <v>1</v>
      </c>
      <c r="D73" s="11">
        <v>10000</v>
      </c>
      <c r="E73" s="5">
        <v>6937</v>
      </c>
      <c r="F73" s="12">
        <f t="shared" si="2"/>
        <v>7000</v>
      </c>
      <c r="G73" s="12">
        <f t="shared" si="3"/>
        <v>3000</v>
      </c>
      <c r="H73" s="4" t="s">
        <v>1957</v>
      </c>
      <c r="I73" s="57" t="s">
        <v>1958</v>
      </c>
    </row>
    <row r="74" spans="1:9">
      <c r="A74" s="55">
        <v>11107083</v>
      </c>
      <c r="B74" s="4" t="s">
        <v>154</v>
      </c>
      <c r="C74" s="6">
        <v>1</v>
      </c>
      <c r="D74" s="11">
        <v>10000</v>
      </c>
      <c r="E74" s="5">
        <v>9575</v>
      </c>
      <c r="F74" s="12">
        <f t="shared" si="2"/>
        <v>10000</v>
      </c>
      <c r="G74" s="12">
        <f t="shared" si="3"/>
        <v>0</v>
      </c>
      <c r="H74" s="4" t="s">
        <v>1868</v>
      </c>
      <c r="I74" s="57" t="s">
        <v>1959</v>
      </c>
    </row>
    <row r="75" spans="1:9">
      <c r="A75" s="55">
        <v>11106899</v>
      </c>
      <c r="B75" s="4" t="s">
        <v>156</v>
      </c>
      <c r="C75" s="6">
        <v>1</v>
      </c>
      <c r="D75" s="11">
        <v>10000</v>
      </c>
      <c r="E75" s="5">
        <v>5359</v>
      </c>
      <c r="F75" s="12">
        <f t="shared" si="2"/>
        <v>5500</v>
      </c>
      <c r="G75" s="12">
        <f t="shared" si="3"/>
        <v>4500</v>
      </c>
      <c r="H75" s="4" t="s">
        <v>1920</v>
      </c>
      <c r="I75" s="57" t="s">
        <v>1960</v>
      </c>
    </row>
    <row r="76" spans="1:9">
      <c r="A76" s="55">
        <v>11101251</v>
      </c>
      <c r="B76" s="4" t="s">
        <v>158</v>
      </c>
      <c r="C76" s="6">
        <v>1</v>
      </c>
      <c r="D76" s="11">
        <v>10000</v>
      </c>
      <c r="E76" s="5">
        <v>6606</v>
      </c>
      <c r="F76" s="12">
        <f t="shared" si="2"/>
        <v>7000</v>
      </c>
      <c r="G76" s="12">
        <f t="shared" si="3"/>
        <v>3000</v>
      </c>
      <c r="H76" s="4" t="s">
        <v>1961</v>
      </c>
      <c r="I76" s="57" t="s">
        <v>1962</v>
      </c>
    </row>
    <row r="77" spans="1:9">
      <c r="A77" s="55">
        <v>11102502</v>
      </c>
      <c r="B77" s="4" t="s">
        <v>160</v>
      </c>
      <c r="C77" s="6">
        <v>1</v>
      </c>
      <c r="D77" s="11">
        <v>10000</v>
      </c>
      <c r="E77" s="5">
        <v>6230</v>
      </c>
      <c r="F77" s="12">
        <f t="shared" si="2"/>
        <v>6500</v>
      </c>
      <c r="G77" s="12">
        <f t="shared" si="3"/>
        <v>3500</v>
      </c>
      <c r="H77" s="4" t="s">
        <v>1830</v>
      </c>
      <c r="I77" s="57" t="s">
        <v>1963</v>
      </c>
    </row>
    <row r="78" spans="1:9">
      <c r="A78" s="55">
        <v>11107442</v>
      </c>
      <c r="B78" s="4" t="s">
        <v>162</v>
      </c>
      <c r="C78" s="6">
        <v>1</v>
      </c>
      <c r="D78" s="11">
        <v>10000</v>
      </c>
      <c r="E78" s="5">
        <v>6454</v>
      </c>
      <c r="F78" s="12">
        <f t="shared" si="2"/>
        <v>6500</v>
      </c>
      <c r="G78" s="12">
        <f t="shared" si="3"/>
        <v>3500</v>
      </c>
      <c r="H78" s="4" t="s">
        <v>1964</v>
      </c>
      <c r="I78" s="57" t="s">
        <v>1965</v>
      </c>
    </row>
    <row r="79" spans="1:9">
      <c r="A79" s="55">
        <v>11101145</v>
      </c>
      <c r="B79" s="4" t="s">
        <v>164</v>
      </c>
      <c r="C79" s="6">
        <v>1</v>
      </c>
      <c r="D79" s="11">
        <v>10000</v>
      </c>
      <c r="E79" s="5">
        <v>6228</v>
      </c>
      <c r="F79" s="12">
        <f t="shared" si="2"/>
        <v>6500</v>
      </c>
      <c r="G79" s="12">
        <f t="shared" si="3"/>
        <v>3500</v>
      </c>
      <c r="H79" s="4" t="s">
        <v>1966</v>
      </c>
      <c r="I79" s="57" t="s">
        <v>1967</v>
      </c>
    </row>
    <row r="80" spans="1:9">
      <c r="A80" s="55">
        <v>11102053</v>
      </c>
      <c r="B80" s="4" t="s">
        <v>166</v>
      </c>
      <c r="C80" s="6">
        <v>1</v>
      </c>
      <c r="D80" s="11">
        <v>10000</v>
      </c>
      <c r="E80" s="5">
        <v>6847</v>
      </c>
      <c r="F80" s="12">
        <f t="shared" si="2"/>
        <v>7000</v>
      </c>
      <c r="G80" s="12">
        <f t="shared" si="3"/>
        <v>3000</v>
      </c>
      <c r="H80" s="4" t="s">
        <v>1834</v>
      </c>
      <c r="I80" s="57" t="s">
        <v>1968</v>
      </c>
    </row>
    <row r="81" spans="1:9">
      <c r="A81" s="55">
        <v>11109721</v>
      </c>
      <c r="B81" s="4" t="s">
        <v>168</v>
      </c>
      <c r="C81" s="6">
        <v>1</v>
      </c>
      <c r="D81" s="11">
        <v>10000</v>
      </c>
      <c r="E81" s="5">
        <v>8775</v>
      </c>
      <c r="F81" s="12">
        <f t="shared" si="2"/>
        <v>9000</v>
      </c>
      <c r="G81" s="12">
        <f t="shared" si="3"/>
        <v>1000</v>
      </c>
      <c r="H81" s="4" t="s">
        <v>1969</v>
      </c>
      <c r="I81" s="57" t="s">
        <v>1970</v>
      </c>
    </row>
    <row r="82" spans="1:9">
      <c r="A82" s="55">
        <v>11107776</v>
      </c>
      <c r="B82" s="4" t="s">
        <v>170</v>
      </c>
      <c r="C82" s="6">
        <v>1</v>
      </c>
      <c r="D82" s="11">
        <v>10000</v>
      </c>
      <c r="E82" s="5">
        <v>5410</v>
      </c>
      <c r="F82" s="12">
        <f t="shared" si="2"/>
        <v>5500</v>
      </c>
      <c r="G82" s="12">
        <f t="shared" si="3"/>
        <v>4500</v>
      </c>
      <c r="H82" s="4" t="s">
        <v>1838</v>
      </c>
      <c r="I82" s="57" t="s">
        <v>1971</v>
      </c>
    </row>
    <row r="83" spans="1:9">
      <c r="A83" s="55">
        <v>11106090</v>
      </c>
      <c r="B83" s="4" t="s">
        <v>172</v>
      </c>
      <c r="C83" s="6">
        <v>1</v>
      </c>
      <c r="D83" s="11">
        <v>10000</v>
      </c>
      <c r="E83" s="5">
        <v>5662</v>
      </c>
      <c r="F83" s="12">
        <f t="shared" si="2"/>
        <v>6000</v>
      </c>
      <c r="G83" s="12">
        <f t="shared" si="3"/>
        <v>4000</v>
      </c>
      <c r="H83" s="4" t="s">
        <v>1937</v>
      </c>
      <c r="I83" s="57" t="s">
        <v>1972</v>
      </c>
    </row>
    <row r="84" spans="1:9">
      <c r="A84" s="55">
        <v>11107775</v>
      </c>
      <c r="B84" s="4" t="s">
        <v>174</v>
      </c>
      <c r="C84" s="6">
        <v>1</v>
      </c>
      <c r="D84" s="11">
        <v>10000</v>
      </c>
      <c r="E84" s="5">
        <v>6827</v>
      </c>
      <c r="F84" s="12">
        <f t="shared" si="2"/>
        <v>7000</v>
      </c>
      <c r="G84" s="12">
        <f t="shared" si="3"/>
        <v>3000</v>
      </c>
      <c r="H84" s="4" t="s">
        <v>1893</v>
      </c>
      <c r="I84" s="57" t="s">
        <v>1973</v>
      </c>
    </row>
    <row r="85" spans="1:9">
      <c r="A85" s="55">
        <v>11101421</v>
      </c>
      <c r="B85" s="4" t="s">
        <v>176</v>
      </c>
      <c r="C85" s="6">
        <v>1</v>
      </c>
      <c r="D85" s="11">
        <v>10000</v>
      </c>
      <c r="E85" s="5">
        <v>9754</v>
      </c>
      <c r="F85" s="12">
        <f t="shared" si="2"/>
        <v>10000</v>
      </c>
      <c r="G85" s="12">
        <f t="shared" si="3"/>
        <v>0</v>
      </c>
      <c r="H85" s="4" t="s">
        <v>1974</v>
      </c>
      <c r="I85" s="57" t="s">
        <v>1975</v>
      </c>
    </row>
    <row r="86" spans="1:9">
      <c r="A86" s="55">
        <v>11108028</v>
      </c>
      <c r="B86" s="4" t="s">
        <v>178</v>
      </c>
      <c r="C86" s="6">
        <v>1</v>
      </c>
      <c r="D86" s="11">
        <v>10000</v>
      </c>
      <c r="E86" s="5">
        <v>7964</v>
      </c>
      <c r="F86" s="12">
        <f t="shared" si="2"/>
        <v>8000</v>
      </c>
      <c r="G86" s="12">
        <f t="shared" si="3"/>
        <v>2000</v>
      </c>
      <c r="H86" s="4" t="s">
        <v>1976</v>
      </c>
      <c r="I86" s="57" t="s">
        <v>1977</v>
      </c>
    </row>
    <row r="87" spans="1:9">
      <c r="A87" s="55">
        <v>11101159</v>
      </c>
      <c r="B87" s="4" t="s">
        <v>180</v>
      </c>
      <c r="C87" s="6">
        <v>1</v>
      </c>
      <c r="D87" s="11">
        <v>10000</v>
      </c>
      <c r="E87" s="5">
        <v>9530</v>
      </c>
      <c r="F87" s="12">
        <f t="shared" si="2"/>
        <v>10000</v>
      </c>
      <c r="G87" s="12">
        <f t="shared" si="3"/>
        <v>0</v>
      </c>
      <c r="H87" s="4" t="s">
        <v>1978</v>
      </c>
      <c r="I87" s="57" t="s">
        <v>1979</v>
      </c>
    </row>
    <row r="88" spans="1:9">
      <c r="A88" s="55">
        <v>11107508</v>
      </c>
      <c r="B88" s="4" t="s">
        <v>182</v>
      </c>
      <c r="C88" s="6">
        <v>1</v>
      </c>
      <c r="D88" s="11">
        <v>10000</v>
      </c>
      <c r="E88" s="5">
        <v>6703</v>
      </c>
      <c r="F88" s="12">
        <f t="shared" si="2"/>
        <v>7000</v>
      </c>
      <c r="G88" s="12">
        <f t="shared" si="3"/>
        <v>3000</v>
      </c>
      <c r="H88" s="4" t="s">
        <v>1980</v>
      </c>
      <c r="I88" s="57" t="s">
        <v>1981</v>
      </c>
    </row>
    <row r="89" spans="1:9">
      <c r="A89" s="55">
        <v>11102403</v>
      </c>
      <c r="B89" s="4" t="s">
        <v>184</v>
      </c>
      <c r="C89" s="6">
        <v>1</v>
      </c>
      <c r="D89" s="11">
        <v>10000</v>
      </c>
      <c r="E89" s="5">
        <v>5878</v>
      </c>
      <c r="F89" s="12">
        <f t="shared" si="2"/>
        <v>6000</v>
      </c>
      <c r="G89" s="12">
        <f t="shared" si="3"/>
        <v>4000</v>
      </c>
      <c r="H89" s="4" t="s">
        <v>1982</v>
      </c>
      <c r="I89" s="57" t="s">
        <v>1983</v>
      </c>
    </row>
    <row r="90" spans="1:9">
      <c r="A90" s="55">
        <v>11102488</v>
      </c>
      <c r="B90" s="4" t="s">
        <v>186</v>
      </c>
      <c r="C90" s="6">
        <v>2</v>
      </c>
      <c r="D90" s="11">
        <v>20000</v>
      </c>
      <c r="E90" s="5">
        <v>12804</v>
      </c>
      <c r="F90" s="12">
        <f t="shared" si="2"/>
        <v>13000</v>
      </c>
      <c r="G90" s="12">
        <f t="shared" si="3"/>
        <v>7000</v>
      </c>
      <c r="H90" s="4" t="s">
        <v>1984</v>
      </c>
      <c r="I90" s="57" t="s">
        <v>1985</v>
      </c>
    </row>
    <row r="91" spans="1:9">
      <c r="A91" s="55">
        <v>11105419</v>
      </c>
      <c r="B91" s="4" t="s">
        <v>188</v>
      </c>
      <c r="C91" s="6">
        <v>2</v>
      </c>
      <c r="D91" s="11">
        <v>20000</v>
      </c>
      <c r="E91" s="5">
        <v>8942</v>
      </c>
      <c r="F91" s="12">
        <f t="shared" si="2"/>
        <v>9000</v>
      </c>
      <c r="G91" s="12">
        <f t="shared" si="3"/>
        <v>11000</v>
      </c>
      <c r="H91" s="4" t="s">
        <v>1986</v>
      </c>
      <c r="I91" s="57" t="s">
        <v>1987</v>
      </c>
    </row>
    <row r="92" spans="1:9">
      <c r="A92" s="55">
        <v>11101236</v>
      </c>
      <c r="B92" s="4" t="s">
        <v>190</v>
      </c>
      <c r="C92" s="6">
        <v>2</v>
      </c>
      <c r="D92" s="11">
        <v>20000</v>
      </c>
      <c r="E92" s="5">
        <v>15543</v>
      </c>
      <c r="F92" s="12">
        <f t="shared" si="2"/>
        <v>16000</v>
      </c>
      <c r="G92" s="12">
        <f t="shared" si="3"/>
        <v>4000</v>
      </c>
      <c r="H92" s="4" t="s">
        <v>1988</v>
      </c>
      <c r="I92" s="57" t="s">
        <v>1989</v>
      </c>
    </row>
    <row r="93" spans="1:9">
      <c r="A93" s="55">
        <v>11103718</v>
      </c>
      <c r="B93" s="4" t="s">
        <v>192</v>
      </c>
      <c r="C93" s="6">
        <v>2</v>
      </c>
      <c r="D93" s="11">
        <v>20000</v>
      </c>
      <c r="E93" s="5">
        <v>19957</v>
      </c>
      <c r="F93" s="12">
        <f t="shared" si="2"/>
        <v>20000</v>
      </c>
      <c r="G93" s="12">
        <f t="shared" si="3"/>
        <v>0</v>
      </c>
      <c r="H93" s="4" t="s">
        <v>1898</v>
      </c>
      <c r="I93" s="57" t="s">
        <v>1990</v>
      </c>
    </row>
    <row r="94" spans="1:9">
      <c r="A94" s="55">
        <v>11103101</v>
      </c>
      <c r="B94" s="4" t="s">
        <v>194</v>
      </c>
      <c r="C94" s="6">
        <v>2</v>
      </c>
      <c r="D94" s="11">
        <v>20000</v>
      </c>
      <c r="E94" s="5">
        <v>15549</v>
      </c>
      <c r="F94" s="12">
        <f t="shared" si="2"/>
        <v>16000</v>
      </c>
      <c r="G94" s="12">
        <f t="shared" si="3"/>
        <v>4000</v>
      </c>
      <c r="H94" s="4" t="s">
        <v>1900</v>
      </c>
      <c r="I94" s="57" t="s">
        <v>1991</v>
      </c>
    </row>
    <row r="95" spans="1:9">
      <c r="A95" s="55">
        <v>11105704</v>
      </c>
      <c r="B95" s="4" t="s">
        <v>196</v>
      </c>
      <c r="C95" s="6">
        <v>2</v>
      </c>
      <c r="D95" s="11">
        <v>20000</v>
      </c>
      <c r="E95" s="5">
        <v>18739</v>
      </c>
      <c r="F95" s="12">
        <f t="shared" si="2"/>
        <v>19000</v>
      </c>
      <c r="G95" s="12">
        <f t="shared" si="3"/>
        <v>1000</v>
      </c>
      <c r="H95" s="4" t="s">
        <v>1902</v>
      </c>
      <c r="I95" s="57" t="s">
        <v>1992</v>
      </c>
    </row>
    <row r="96" spans="1:9">
      <c r="A96" s="55">
        <v>11108490</v>
      </c>
      <c r="B96" s="4" t="s">
        <v>198</v>
      </c>
      <c r="C96" s="6">
        <v>2</v>
      </c>
      <c r="D96" s="11">
        <v>20000</v>
      </c>
      <c r="E96" s="5">
        <v>12407</v>
      </c>
      <c r="F96" s="12">
        <f t="shared" si="2"/>
        <v>12500</v>
      </c>
      <c r="G96" s="12">
        <f t="shared" si="3"/>
        <v>7500</v>
      </c>
      <c r="H96" s="4" t="s">
        <v>1993</v>
      </c>
      <c r="I96" s="57" t="s">
        <v>1994</v>
      </c>
    </row>
    <row r="97" spans="1:9">
      <c r="A97" s="55">
        <v>11100340</v>
      </c>
      <c r="B97" s="4" t="s">
        <v>200</v>
      </c>
      <c r="C97" s="6">
        <v>2</v>
      </c>
      <c r="D97" s="11">
        <v>20000</v>
      </c>
      <c r="E97" s="5">
        <v>17327</v>
      </c>
      <c r="F97" s="12">
        <f t="shared" si="2"/>
        <v>17500</v>
      </c>
      <c r="G97" s="12">
        <f t="shared" si="3"/>
        <v>2500</v>
      </c>
      <c r="H97" s="4" t="s">
        <v>1912</v>
      </c>
      <c r="I97" s="57" t="s">
        <v>1995</v>
      </c>
    </row>
    <row r="98" spans="1:9">
      <c r="A98" s="55">
        <v>11102001</v>
      </c>
      <c r="B98" s="4" t="s">
        <v>202</v>
      </c>
      <c r="C98" s="6">
        <v>2</v>
      </c>
      <c r="D98" s="11">
        <v>20000</v>
      </c>
      <c r="E98" s="5">
        <v>16129</v>
      </c>
      <c r="F98" s="12">
        <f t="shared" si="2"/>
        <v>16500</v>
      </c>
      <c r="G98" s="12">
        <f t="shared" si="3"/>
        <v>3500</v>
      </c>
      <c r="H98" s="4" t="s">
        <v>1916</v>
      </c>
      <c r="I98" s="57" t="s">
        <v>1996</v>
      </c>
    </row>
    <row r="99" spans="1:9">
      <c r="A99" s="55">
        <v>11102555</v>
      </c>
      <c r="B99" s="4" t="s">
        <v>204</v>
      </c>
      <c r="C99" s="6">
        <v>2</v>
      </c>
      <c r="D99" s="11">
        <v>20000</v>
      </c>
      <c r="E99" s="5">
        <v>10364</v>
      </c>
      <c r="F99" s="12">
        <f t="shared" si="2"/>
        <v>10500</v>
      </c>
      <c r="G99" s="12">
        <f t="shared" si="3"/>
        <v>9500</v>
      </c>
      <c r="H99" s="4" t="s">
        <v>1997</v>
      </c>
      <c r="I99" s="57" t="s">
        <v>1998</v>
      </c>
    </row>
    <row r="100" spans="1:9">
      <c r="A100" s="55">
        <v>11106154</v>
      </c>
      <c r="B100" s="4" t="s">
        <v>206</v>
      </c>
      <c r="C100" s="6">
        <v>2</v>
      </c>
      <c r="D100" s="11">
        <v>20000</v>
      </c>
      <c r="E100" s="5">
        <v>11231</v>
      </c>
      <c r="F100" s="12">
        <f t="shared" si="2"/>
        <v>11500</v>
      </c>
      <c r="G100" s="12">
        <f t="shared" si="3"/>
        <v>8500</v>
      </c>
      <c r="H100" s="4" t="s">
        <v>1999</v>
      </c>
      <c r="I100" s="57" t="s">
        <v>2000</v>
      </c>
    </row>
    <row r="101" spans="1:9">
      <c r="A101" s="55">
        <v>11106605</v>
      </c>
      <c r="B101" s="4" t="s">
        <v>208</v>
      </c>
      <c r="C101" s="6">
        <v>2</v>
      </c>
      <c r="D101" s="11">
        <v>20000</v>
      </c>
      <c r="E101" s="5">
        <v>16220</v>
      </c>
      <c r="F101" s="12">
        <f t="shared" si="2"/>
        <v>16500</v>
      </c>
      <c r="G101" s="12">
        <f t="shared" si="3"/>
        <v>3500</v>
      </c>
      <c r="H101" s="4" t="s">
        <v>2001</v>
      </c>
      <c r="I101" s="57" t="s">
        <v>2002</v>
      </c>
    </row>
    <row r="102" spans="1:9">
      <c r="A102" s="55">
        <v>11108333</v>
      </c>
      <c r="B102" s="4" t="s">
        <v>210</v>
      </c>
      <c r="C102" s="6">
        <v>2</v>
      </c>
      <c r="D102" s="11">
        <v>20000</v>
      </c>
      <c r="E102" s="5">
        <v>8687</v>
      </c>
      <c r="F102" s="12">
        <f t="shared" si="2"/>
        <v>9000</v>
      </c>
      <c r="G102" s="12">
        <f t="shared" si="3"/>
        <v>11000</v>
      </c>
      <c r="H102" s="4" t="s">
        <v>1878</v>
      </c>
      <c r="I102" s="57" t="s">
        <v>2003</v>
      </c>
    </row>
    <row r="103" spans="1:9">
      <c r="A103" s="55">
        <v>11109253</v>
      </c>
      <c r="B103" s="4" t="s">
        <v>212</v>
      </c>
      <c r="C103" s="6">
        <v>2</v>
      </c>
      <c r="D103" s="11">
        <v>20000</v>
      </c>
      <c r="E103" s="5">
        <v>17329</v>
      </c>
      <c r="F103" s="12">
        <f t="shared" si="2"/>
        <v>17500</v>
      </c>
      <c r="G103" s="12">
        <f t="shared" si="3"/>
        <v>2500</v>
      </c>
      <c r="H103" s="4" t="s">
        <v>1832</v>
      </c>
      <c r="I103" s="57" t="s">
        <v>2004</v>
      </c>
    </row>
    <row r="104" spans="1:9">
      <c r="A104" s="55">
        <v>11104747</v>
      </c>
      <c r="B104" s="4" t="s">
        <v>214</v>
      </c>
      <c r="C104" s="6">
        <v>2</v>
      </c>
      <c r="D104" s="11">
        <v>20000</v>
      </c>
      <c r="E104" s="5">
        <v>17782</v>
      </c>
      <c r="F104" s="12">
        <f t="shared" si="2"/>
        <v>18000</v>
      </c>
      <c r="G104" s="12">
        <f t="shared" si="3"/>
        <v>2000</v>
      </c>
      <c r="H104" s="4" t="s">
        <v>1964</v>
      </c>
      <c r="I104" s="57" t="s">
        <v>2005</v>
      </c>
    </row>
    <row r="105" spans="1:9">
      <c r="A105" s="55">
        <v>11106554</v>
      </c>
      <c r="B105" s="4" t="s">
        <v>216</v>
      </c>
      <c r="C105" s="6">
        <v>2</v>
      </c>
      <c r="D105" s="11">
        <v>20000</v>
      </c>
      <c r="E105" s="5">
        <v>18162</v>
      </c>
      <c r="F105" s="12">
        <f t="shared" si="2"/>
        <v>18500</v>
      </c>
      <c r="G105" s="12">
        <f t="shared" si="3"/>
        <v>1500</v>
      </c>
      <c r="H105" s="4" t="s">
        <v>1924</v>
      </c>
      <c r="I105" s="57" t="s">
        <v>2006</v>
      </c>
    </row>
    <row r="106" spans="1:9">
      <c r="A106" s="55">
        <v>11108627</v>
      </c>
      <c r="B106" s="4" t="s">
        <v>218</v>
      </c>
      <c r="C106" s="6">
        <v>2</v>
      </c>
      <c r="D106" s="11">
        <v>20000</v>
      </c>
      <c r="E106" s="5">
        <v>16913</v>
      </c>
      <c r="F106" s="12">
        <f t="shared" si="2"/>
        <v>17000</v>
      </c>
      <c r="G106" s="12">
        <f t="shared" si="3"/>
        <v>3000</v>
      </c>
      <c r="H106" s="4" t="s">
        <v>2007</v>
      </c>
      <c r="I106" s="57" t="s">
        <v>2008</v>
      </c>
    </row>
    <row r="107" spans="1:9">
      <c r="A107" s="55">
        <v>11103470</v>
      </c>
      <c r="B107" s="4" t="s">
        <v>220</v>
      </c>
      <c r="C107" s="6">
        <v>2</v>
      </c>
      <c r="D107" s="11">
        <v>20000</v>
      </c>
      <c r="E107" s="5">
        <v>15315</v>
      </c>
      <c r="F107" s="12">
        <f t="shared" si="2"/>
        <v>15500</v>
      </c>
      <c r="G107" s="12">
        <f t="shared" si="3"/>
        <v>4500</v>
      </c>
      <c r="H107" s="4" t="s">
        <v>2009</v>
      </c>
      <c r="I107" s="57" t="s">
        <v>2010</v>
      </c>
    </row>
    <row r="108" spans="1:9">
      <c r="A108" s="55">
        <v>11104004</v>
      </c>
      <c r="B108" s="4" t="s">
        <v>222</v>
      </c>
      <c r="C108" s="6">
        <v>2</v>
      </c>
      <c r="D108" s="11">
        <v>20000</v>
      </c>
      <c r="E108" s="5">
        <v>8057</v>
      </c>
      <c r="F108" s="12">
        <f t="shared" si="2"/>
        <v>8500</v>
      </c>
      <c r="G108" s="12">
        <f t="shared" si="3"/>
        <v>11500</v>
      </c>
      <c r="H108" s="4" t="s">
        <v>2011</v>
      </c>
      <c r="I108" s="57" t="s">
        <v>2012</v>
      </c>
    </row>
    <row r="109" spans="1:9">
      <c r="A109" s="55">
        <v>11104890</v>
      </c>
      <c r="B109" s="4" t="s">
        <v>224</v>
      </c>
      <c r="C109" s="6">
        <v>2</v>
      </c>
      <c r="D109" s="11">
        <v>20000</v>
      </c>
      <c r="E109" s="5">
        <v>10536</v>
      </c>
      <c r="F109" s="12">
        <f t="shared" si="2"/>
        <v>11000</v>
      </c>
      <c r="G109" s="12">
        <f t="shared" si="3"/>
        <v>9000</v>
      </c>
      <c r="H109" s="4" t="s">
        <v>2013</v>
      </c>
      <c r="I109" s="57" t="s">
        <v>2014</v>
      </c>
    </row>
    <row r="110" spans="1:9">
      <c r="A110" s="55">
        <v>11101537</v>
      </c>
      <c r="B110" s="4" t="s">
        <v>226</v>
      </c>
      <c r="C110" s="6">
        <v>2</v>
      </c>
      <c r="D110" s="11">
        <v>20000</v>
      </c>
      <c r="E110" s="5">
        <v>15930</v>
      </c>
      <c r="F110" s="12">
        <f t="shared" si="2"/>
        <v>16000</v>
      </c>
      <c r="G110" s="12">
        <f t="shared" si="3"/>
        <v>4000</v>
      </c>
      <c r="H110" s="4" t="s">
        <v>2015</v>
      </c>
      <c r="I110" s="57" t="s">
        <v>2016</v>
      </c>
    </row>
    <row r="111" spans="1:9">
      <c r="A111" s="55">
        <v>11108238</v>
      </c>
      <c r="B111" s="4" t="s">
        <v>228</v>
      </c>
      <c r="C111" s="6">
        <v>2</v>
      </c>
      <c r="D111" s="11">
        <v>20000</v>
      </c>
      <c r="E111" s="5">
        <v>14184</v>
      </c>
      <c r="F111" s="12">
        <f t="shared" si="2"/>
        <v>14500</v>
      </c>
      <c r="G111" s="12">
        <f t="shared" si="3"/>
        <v>5500</v>
      </c>
      <c r="H111" s="4" t="s">
        <v>1947</v>
      </c>
      <c r="I111" s="57" t="s">
        <v>2017</v>
      </c>
    </row>
    <row r="112" spans="1:9">
      <c r="A112" s="55">
        <v>11102520</v>
      </c>
      <c r="B112" s="4" t="s">
        <v>230</v>
      </c>
      <c r="C112" s="6">
        <v>2</v>
      </c>
      <c r="D112" s="11">
        <v>20000</v>
      </c>
      <c r="E112" s="5">
        <v>14838</v>
      </c>
      <c r="F112" s="12">
        <f t="shared" si="2"/>
        <v>15000</v>
      </c>
      <c r="G112" s="12">
        <f t="shared" si="3"/>
        <v>5000</v>
      </c>
      <c r="H112" s="4" t="s">
        <v>2018</v>
      </c>
      <c r="I112" s="57" t="s">
        <v>2019</v>
      </c>
    </row>
    <row r="113" spans="1:9">
      <c r="A113" s="55">
        <v>11104850</v>
      </c>
      <c r="B113" s="4" t="s">
        <v>232</v>
      </c>
      <c r="C113" s="6">
        <v>2</v>
      </c>
      <c r="D113" s="11">
        <v>20000</v>
      </c>
      <c r="E113" s="5">
        <v>8071</v>
      </c>
      <c r="F113" s="12">
        <f t="shared" si="2"/>
        <v>8500</v>
      </c>
      <c r="G113" s="12">
        <f t="shared" si="3"/>
        <v>11500</v>
      </c>
      <c r="H113" s="4" t="s">
        <v>2020</v>
      </c>
      <c r="I113" s="57" t="s">
        <v>2021</v>
      </c>
    </row>
    <row r="114" spans="1:9">
      <c r="A114" s="55">
        <v>11100683</v>
      </c>
      <c r="B114" s="4" t="s">
        <v>234</v>
      </c>
      <c r="C114" s="6">
        <v>2</v>
      </c>
      <c r="D114" s="11">
        <v>20000</v>
      </c>
      <c r="E114" s="5">
        <v>16901</v>
      </c>
      <c r="F114" s="12">
        <f t="shared" si="2"/>
        <v>17000</v>
      </c>
      <c r="G114" s="12">
        <f t="shared" si="3"/>
        <v>3000</v>
      </c>
      <c r="H114" s="4" t="s">
        <v>1864</v>
      </c>
      <c r="I114" s="57" t="s">
        <v>2022</v>
      </c>
    </row>
    <row r="115" spans="1:9">
      <c r="A115" s="55">
        <v>11109145</v>
      </c>
      <c r="B115" s="4" t="s">
        <v>236</v>
      </c>
      <c r="C115" s="6">
        <v>2</v>
      </c>
      <c r="D115" s="11">
        <v>20000</v>
      </c>
      <c r="E115" s="5">
        <v>15214</v>
      </c>
      <c r="F115" s="12">
        <f t="shared" si="2"/>
        <v>15500</v>
      </c>
      <c r="G115" s="12">
        <f t="shared" si="3"/>
        <v>4500</v>
      </c>
      <c r="H115" s="4" t="s">
        <v>2023</v>
      </c>
      <c r="I115" s="57" t="s">
        <v>2024</v>
      </c>
    </row>
    <row r="116" spans="1:9">
      <c r="A116" s="55">
        <v>11100922</v>
      </c>
      <c r="B116" s="4" t="s">
        <v>238</v>
      </c>
      <c r="C116" s="6">
        <v>2</v>
      </c>
      <c r="D116" s="11">
        <v>20000</v>
      </c>
      <c r="E116" s="5">
        <v>16289</v>
      </c>
      <c r="F116" s="12">
        <f t="shared" si="2"/>
        <v>16500</v>
      </c>
      <c r="G116" s="12">
        <f t="shared" si="3"/>
        <v>3500</v>
      </c>
      <c r="H116" s="4" t="s">
        <v>1953</v>
      </c>
      <c r="I116" s="57" t="s">
        <v>2025</v>
      </c>
    </row>
    <row r="117" spans="1:9">
      <c r="A117" s="55">
        <v>11108382</v>
      </c>
      <c r="B117" s="4" t="s">
        <v>240</v>
      </c>
      <c r="C117" s="6">
        <v>2</v>
      </c>
      <c r="D117" s="11">
        <v>20000</v>
      </c>
      <c r="E117" s="5">
        <v>16651</v>
      </c>
      <c r="F117" s="12">
        <f t="shared" si="2"/>
        <v>17000</v>
      </c>
      <c r="G117" s="12">
        <f t="shared" si="3"/>
        <v>3000</v>
      </c>
      <c r="H117" s="4" t="s">
        <v>1955</v>
      </c>
      <c r="I117" s="57" t="s">
        <v>2026</v>
      </c>
    </row>
    <row r="118" spans="1:9">
      <c r="A118" s="55">
        <v>11109460</v>
      </c>
      <c r="B118" s="4" t="s">
        <v>242</v>
      </c>
      <c r="C118" s="6">
        <v>2</v>
      </c>
      <c r="D118" s="11">
        <v>20000</v>
      </c>
      <c r="E118" s="5">
        <v>13919</v>
      </c>
      <c r="F118" s="12">
        <f t="shared" si="2"/>
        <v>14000</v>
      </c>
      <c r="G118" s="12">
        <f t="shared" si="3"/>
        <v>6000</v>
      </c>
      <c r="H118" s="4" t="s">
        <v>1868</v>
      </c>
      <c r="I118" s="57" t="s">
        <v>2027</v>
      </c>
    </row>
    <row r="119" spans="1:9">
      <c r="A119" s="55">
        <v>11103572</v>
      </c>
      <c r="B119" s="4" t="s">
        <v>244</v>
      </c>
      <c r="C119" s="6">
        <v>2</v>
      </c>
      <c r="D119" s="11">
        <v>20000</v>
      </c>
      <c r="E119" s="5">
        <v>14519</v>
      </c>
      <c r="F119" s="12">
        <f t="shared" si="2"/>
        <v>15000</v>
      </c>
      <c r="G119" s="12">
        <f t="shared" si="3"/>
        <v>5000</v>
      </c>
      <c r="H119" s="4" t="s">
        <v>1914</v>
      </c>
      <c r="I119" s="57" t="s">
        <v>2028</v>
      </c>
    </row>
    <row r="120" spans="1:9">
      <c r="A120" s="55">
        <v>11103604</v>
      </c>
      <c r="B120" s="4" t="s">
        <v>246</v>
      </c>
      <c r="C120" s="6">
        <v>2</v>
      </c>
      <c r="D120" s="11">
        <v>20000</v>
      </c>
      <c r="E120" s="5">
        <v>14527</v>
      </c>
      <c r="F120" s="12">
        <f t="shared" si="2"/>
        <v>15000</v>
      </c>
      <c r="G120" s="12">
        <f t="shared" si="3"/>
        <v>5000</v>
      </c>
      <c r="H120" s="4" t="s">
        <v>1916</v>
      </c>
      <c r="I120" s="57" t="s">
        <v>2029</v>
      </c>
    </row>
    <row r="121" spans="1:9">
      <c r="A121" s="55">
        <v>11107851</v>
      </c>
      <c r="B121" s="4" t="s">
        <v>248</v>
      </c>
      <c r="C121" s="6">
        <v>2</v>
      </c>
      <c r="D121" s="11">
        <v>20000</v>
      </c>
      <c r="E121" s="5">
        <v>8379</v>
      </c>
      <c r="F121" s="12">
        <f t="shared" si="2"/>
        <v>8500</v>
      </c>
      <c r="G121" s="12">
        <f t="shared" si="3"/>
        <v>11500</v>
      </c>
      <c r="H121" s="4" t="s">
        <v>1874</v>
      </c>
      <c r="I121" s="57" t="s">
        <v>2030</v>
      </c>
    </row>
    <row r="122" spans="1:9">
      <c r="A122" s="55">
        <v>11109785</v>
      </c>
      <c r="B122" s="4" t="s">
        <v>250</v>
      </c>
      <c r="C122" s="6">
        <v>2</v>
      </c>
      <c r="D122" s="11">
        <v>20000</v>
      </c>
      <c r="E122" s="5">
        <v>13561</v>
      </c>
      <c r="F122" s="12">
        <f t="shared" si="2"/>
        <v>14000</v>
      </c>
      <c r="G122" s="12">
        <f t="shared" si="3"/>
        <v>6000</v>
      </c>
      <c r="H122" s="4" t="s">
        <v>1918</v>
      </c>
      <c r="I122" s="57" t="s">
        <v>2031</v>
      </c>
    </row>
    <row r="123" spans="1:9">
      <c r="A123" s="55">
        <v>11100445</v>
      </c>
      <c r="B123" s="4" t="s">
        <v>252</v>
      </c>
      <c r="C123" s="6">
        <v>2</v>
      </c>
      <c r="D123" s="11">
        <v>20000</v>
      </c>
      <c r="E123" s="5">
        <v>15013</v>
      </c>
      <c r="F123" s="12">
        <f t="shared" si="2"/>
        <v>15500</v>
      </c>
      <c r="G123" s="12">
        <f t="shared" si="3"/>
        <v>4500</v>
      </c>
      <c r="H123" s="4" t="s">
        <v>1920</v>
      </c>
      <c r="I123" s="57" t="s">
        <v>2032</v>
      </c>
    </row>
    <row r="124" spans="1:9">
      <c r="A124" s="55">
        <v>11108348</v>
      </c>
      <c r="B124" s="4" t="s">
        <v>254</v>
      </c>
      <c r="C124" s="6">
        <v>2</v>
      </c>
      <c r="D124" s="11">
        <v>20000</v>
      </c>
      <c r="E124" s="5">
        <v>16907</v>
      </c>
      <c r="F124" s="12">
        <f t="shared" si="2"/>
        <v>17000</v>
      </c>
      <c r="G124" s="12">
        <f t="shared" si="3"/>
        <v>3000</v>
      </c>
      <c r="H124" s="4" t="s">
        <v>2001</v>
      </c>
      <c r="I124" s="57" t="s">
        <v>2033</v>
      </c>
    </row>
    <row r="125" spans="1:9">
      <c r="A125" s="55">
        <v>11101897</v>
      </c>
      <c r="B125" s="4" t="s">
        <v>256</v>
      </c>
      <c r="C125" s="6">
        <v>2</v>
      </c>
      <c r="D125" s="11">
        <v>20000</v>
      </c>
      <c r="E125" s="5">
        <v>9925</v>
      </c>
      <c r="F125" s="12">
        <f t="shared" si="2"/>
        <v>10000</v>
      </c>
      <c r="G125" s="12">
        <f t="shared" si="3"/>
        <v>10000</v>
      </c>
      <c r="H125" s="4" t="s">
        <v>2034</v>
      </c>
      <c r="I125" s="57" t="s">
        <v>2035</v>
      </c>
    </row>
    <row r="126" spans="1:9">
      <c r="A126" s="55">
        <v>11104531</v>
      </c>
      <c r="B126" s="4" t="s">
        <v>258</v>
      </c>
      <c r="C126" s="6">
        <v>2</v>
      </c>
      <c r="D126" s="11">
        <v>20000</v>
      </c>
      <c r="E126" s="5">
        <v>13193</v>
      </c>
      <c r="F126" s="12">
        <f t="shared" si="2"/>
        <v>13500</v>
      </c>
      <c r="G126" s="12">
        <f t="shared" si="3"/>
        <v>6500</v>
      </c>
      <c r="H126" s="4" t="s">
        <v>1876</v>
      </c>
      <c r="I126" s="57" t="s">
        <v>2036</v>
      </c>
    </row>
    <row r="127" spans="1:9">
      <c r="A127" s="55">
        <v>11103505</v>
      </c>
      <c r="B127" s="4" t="s">
        <v>260</v>
      </c>
      <c r="C127" s="6">
        <v>2</v>
      </c>
      <c r="D127" s="11">
        <v>20000</v>
      </c>
      <c r="E127" s="5">
        <v>19162</v>
      </c>
      <c r="F127" s="12">
        <f t="shared" si="2"/>
        <v>19500</v>
      </c>
      <c r="G127" s="12">
        <f t="shared" si="3"/>
        <v>500</v>
      </c>
      <c r="H127" s="4" t="s">
        <v>2037</v>
      </c>
      <c r="I127" s="57" t="s">
        <v>2038</v>
      </c>
    </row>
    <row r="128" spans="1:9">
      <c r="A128" s="55">
        <v>11109744</v>
      </c>
      <c r="B128" s="4" t="s">
        <v>262</v>
      </c>
      <c r="C128" s="6">
        <v>2</v>
      </c>
      <c r="D128" s="11">
        <v>20000</v>
      </c>
      <c r="E128" s="5">
        <v>12733</v>
      </c>
      <c r="F128" s="12">
        <f t="shared" si="2"/>
        <v>13000</v>
      </c>
      <c r="G128" s="12">
        <f t="shared" si="3"/>
        <v>7000</v>
      </c>
      <c r="H128" s="4" t="s">
        <v>1969</v>
      </c>
      <c r="I128" s="57" t="s">
        <v>2039</v>
      </c>
    </row>
    <row r="129" spans="1:9">
      <c r="A129" s="55">
        <v>11100428</v>
      </c>
      <c r="B129" s="4" t="s">
        <v>264</v>
      </c>
      <c r="C129" s="6">
        <v>2</v>
      </c>
      <c r="D129" s="11">
        <v>20000</v>
      </c>
      <c r="E129" s="5">
        <v>18612</v>
      </c>
      <c r="F129" s="12">
        <f t="shared" si="2"/>
        <v>19000</v>
      </c>
      <c r="G129" s="12">
        <f t="shared" si="3"/>
        <v>1000</v>
      </c>
      <c r="H129" s="4" t="s">
        <v>1836</v>
      </c>
      <c r="I129" s="57" t="s">
        <v>2040</v>
      </c>
    </row>
    <row r="130" spans="1:9">
      <c r="A130" s="55">
        <v>11102405</v>
      </c>
      <c r="B130" s="4" t="s">
        <v>266</v>
      </c>
      <c r="C130" s="6">
        <v>2</v>
      </c>
      <c r="D130" s="11">
        <v>20000</v>
      </c>
      <c r="E130" s="5">
        <v>8556</v>
      </c>
      <c r="F130" s="12">
        <f t="shared" ref="F130:F193" si="4">CEILING(E130,500)</f>
        <v>9000</v>
      </c>
      <c r="G130" s="12">
        <f t="shared" ref="G130:G193" si="5">D130-F130</f>
        <v>11000</v>
      </c>
      <c r="H130" s="4" t="s">
        <v>1840</v>
      </c>
      <c r="I130" s="57" t="s">
        <v>2041</v>
      </c>
    </row>
    <row r="131" spans="1:9">
      <c r="A131" s="55">
        <v>11107729</v>
      </c>
      <c r="B131" s="4" t="s">
        <v>268</v>
      </c>
      <c r="C131" s="6">
        <v>2</v>
      </c>
      <c r="D131" s="11">
        <v>20000</v>
      </c>
      <c r="E131" s="5">
        <v>14165</v>
      </c>
      <c r="F131" s="12">
        <f t="shared" si="4"/>
        <v>14500</v>
      </c>
      <c r="G131" s="12">
        <f t="shared" si="5"/>
        <v>5500</v>
      </c>
      <c r="H131" s="4" t="s">
        <v>1935</v>
      </c>
      <c r="I131" s="57" t="s">
        <v>2042</v>
      </c>
    </row>
    <row r="132" spans="1:9">
      <c r="A132" s="55">
        <v>11108816</v>
      </c>
      <c r="B132" s="4" t="s">
        <v>270</v>
      </c>
      <c r="C132" s="6">
        <v>2</v>
      </c>
      <c r="D132" s="11">
        <v>20000</v>
      </c>
      <c r="E132" s="5">
        <v>10268</v>
      </c>
      <c r="F132" s="12">
        <f t="shared" si="4"/>
        <v>10500</v>
      </c>
      <c r="G132" s="12">
        <f t="shared" si="5"/>
        <v>9500</v>
      </c>
      <c r="H132" s="4" t="s">
        <v>1937</v>
      </c>
      <c r="I132" s="57" t="s">
        <v>2043</v>
      </c>
    </row>
    <row r="133" spans="1:9">
      <c r="A133" s="55">
        <v>11104851</v>
      </c>
      <c r="B133" s="4" t="s">
        <v>272</v>
      </c>
      <c r="C133" s="6">
        <v>2</v>
      </c>
      <c r="D133" s="11">
        <v>20000</v>
      </c>
      <c r="E133" s="5">
        <v>8671</v>
      </c>
      <c r="F133" s="12">
        <f t="shared" si="4"/>
        <v>9000</v>
      </c>
      <c r="G133" s="12">
        <f t="shared" si="5"/>
        <v>11000</v>
      </c>
      <c r="H133" s="4" t="s">
        <v>1852</v>
      </c>
      <c r="I133" s="57" t="s">
        <v>2044</v>
      </c>
    </row>
    <row r="134" spans="1:9">
      <c r="A134" s="55">
        <v>11102194</v>
      </c>
      <c r="B134" s="4" t="s">
        <v>274</v>
      </c>
      <c r="C134" s="6">
        <v>2</v>
      </c>
      <c r="D134" s="11">
        <v>20000</v>
      </c>
      <c r="E134" s="5">
        <v>15855</v>
      </c>
      <c r="F134" s="12">
        <f t="shared" si="4"/>
        <v>16000</v>
      </c>
      <c r="G134" s="12">
        <f t="shared" si="5"/>
        <v>4000</v>
      </c>
      <c r="H134" s="4" t="s">
        <v>2045</v>
      </c>
      <c r="I134" s="57" t="s">
        <v>2046</v>
      </c>
    </row>
    <row r="135" spans="1:9">
      <c r="A135" s="55">
        <v>11105119</v>
      </c>
      <c r="B135" s="4" t="s">
        <v>276</v>
      </c>
      <c r="C135" s="6">
        <v>2</v>
      </c>
      <c r="D135" s="11">
        <v>20000</v>
      </c>
      <c r="E135" s="5">
        <v>9818</v>
      </c>
      <c r="F135" s="12">
        <f t="shared" si="4"/>
        <v>10000</v>
      </c>
      <c r="G135" s="12">
        <f t="shared" si="5"/>
        <v>10000</v>
      </c>
      <c r="H135" s="4" t="s">
        <v>1980</v>
      </c>
      <c r="I135" s="57" t="s">
        <v>2047</v>
      </c>
    </row>
    <row r="136" spans="1:9">
      <c r="A136" s="55">
        <v>11103219</v>
      </c>
      <c r="B136" s="4" t="s">
        <v>278</v>
      </c>
      <c r="C136" s="6">
        <v>2</v>
      </c>
      <c r="D136" s="11">
        <v>20000</v>
      </c>
      <c r="E136" s="5">
        <v>12413</v>
      </c>
      <c r="F136" s="12">
        <f t="shared" si="4"/>
        <v>12500</v>
      </c>
      <c r="G136" s="12">
        <f t="shared" si="5"/>
        <v>7500</v>
      </c>
      <c r="H136" s="4" t="s">
        <v>1982</v>
      </c>
      <c r="I136" s="57" t="s">
        <v>2048</v>
      </c>
    </row>
    <row r="137" spans="1:9">
      <c r="A137" s="55">
        <v>11107470</v>
      </c>
      <c r="B137" s="4" t="s">
        <v>280</v>
      </c>
      <c r="C137" s="6">
        <v>2</v>
      </c>
      <c r="D137" s="11">
        <v>20000</v>
      </c>
      <c r="E137" s="5">
        <v>13345</v>
      </c>
      <c r="F137" s="12">
        <f t="shared" si="4"/>
        <v>13500</v>
      </c>
      <c r="G137" s="12">
        <f t="shared" si="5"/>
        <v>6500</v>
      </c>
      <c r="H137" s="4" t="s">
        <v>2049</v>
      </c>
      <c r="I137" s="57" t="s">
        <v>2050</v>
      </c>
    </row>
    <row r="138" spans="1:9">
      <c r="A138" s="55">
        <v>11100225</v>
      </c>
      <c r="B138" s="4" t="s">
        <v>282</v>
      </c>
      <c r="C138" s="6">
        <v>2</v>
      </c>
      <c r="D138" s="11">
        <v>20000</v>
      </c>
      <c r="E138" s="5">
        <v>12738</v>
      </c>
      <c r="F138" s="12">
        <f t="shared" si="4"/>
        <v>13000</v>
      </c>
      <c r="G138" s="12">
        <f t="shared" si="5"/>
        <v>7000</v>
      </c>
      <c r="H138" s="4" t="s">
        <v>1858</v>
      </c>
      <c r="I138" s="57" t="s">
        <v>2051</v>
      </c>
    </row>
    <row r="139" spans="1:9">
      <c r="A139" s="55">
        <v>11100332</v>
      </c>
      <c r="B139" s="4" t="s">
        <v>284</v>
      </c>
      <c r="C139" s="6">
        <v>2</v>
      </c>
      <c r="D139" s="11">
        <v>20000</v>
      </c>
      <c r="E139" s="5">
        <v>10000</v>
      </c>
      <c r="F139" s="12">
        <f t="shared" si="4"/>
        <v>10000</v>
      </c>
      <c r="G139" s="12">
        <f t="shared" si="5"/>
        <v>10000</v>
      </c>
      <c r="H139" s="4" t="s">
        <v>2052</v>
      </c>
      <c r="I139" s="57" t="s">
        <v>2053</v>
      </c>
    </row>
    <row r="140" spans="1:9">
      <c r="A140" s="55">
        <v>11100216</v>
      </c>
      <c r="B140" s="4" t="s">
        <v>163</v>
      </c>
      <c r="C140" s="6">
        <v>2</v>
      </c>
      <c r="D140" s="11">
        <v>20000</v>
      </c>
      <c r="E140" s="5">
        <v>17229</v>
      </c>
      <c r="F140" s="12">
        <f t="shared" si="4"/>
        <v>17500</v>
      </c>
      <c r="G140" s="12">
        <f t="shared" si="5"/>
        <v>2500</v>
      </c>
      <c r="H140" s="4" t="s">
        <v>2054</v>
      </c>
      <c r="I140" s="57" t="s">
        <v>2055</v>
      </c>
    </row>
    <row r="141" spans="1:9">
      <c r="A141" s="55">
        <v>11107798</v>
      </c>
      <c r="B141" s="4" t="s">
        <v>287</v>
      </c>
      <c r="C141" s="6">
        <v>2</v>
      </c>
      <c r="D141" s="11">
        <v>20000</v>
      </c>
      <c r="E141" s="5">
        <v>17876</v>
      </c>
      <c r="F141" s="12">
        <f t="shared" si="4"/>
        <v>18000</v>
      </c>
      <c r="G141" s="12">
        <f t="shared" si="5"/>
        <v>2000</v>
      </c>
      <c r="H141" s="4" t="s">
        <v>2056</v>
      </c>
      <c r="I141" s="57" t="s">
        <v>2057</v>
      </c>
    </row>
    <row r="142" spans="1:9">
      <c r="A142" s="55">
        <v>11100134</v>
      </c>
      <c r="B142" s="4" t="s">
        <v>289</v>
      </c>
      <c r="C142" s="6">
        <v>2</v>
      </c>
      <c r="D142" s="11">
        <v>20000</v>
      </c>
      <c r="E142" s="5">
        <v>10468</v>
      </c>
      <c r="F142" s="12">
        <f t="shared" si="4"/>
        <v>10500</v>
      </c>
      <c r="G142" s="12">
        <f t="shared" si="5"/>
        <v>9500</v>
      </c>
      <c r="H142" s="4" t="s">
        <v>2058</v>
      </c>
      <c r="I142" s="57" t="s">
        <v>2059</v>
      </c>
    </row>
    <row r="143" spans="1:9">
      <c r="A143" s="55">
        <v>11104484</v>
      </c>
      <c r="B143" s="4" t="s">
        <v>291</v>
      </c>
      <c r="C143" s="6">
        <v>2</v>
      </c>
      <c r="D143" s="11">
        <v>20000</v>
      </c>
      <c r="E143" s="5">
        <v>17408</v>
      </c>
      <c r="F143" s="12">
        <f t="shared" si="4"/>
        <v>17500</v>
      </c>
      <c r="G143" s="12">
        <f t="shared" si="5"/>
        <v>2500</v>
      </c>
      <c r="H143" s="4" t="s">
        <v>1898</v>
      </c>
      <c r="I143" s="57" t="s">
        <v>2060</v>
      </c>
    </row>
    <row r="144" spans="1:9">
      <c r="A144" s="55">
        <v>11100448</v>
      </c>
      <c r="B144" s="4" t="s">
        <v>293</v>
      </c>
      <c r="C144" s="6">
        <v>2</v>
      </c>
      <c r="D144" s="11">
        <v>20000</v>
      </c>
      <c r="E144" s="5">
        <v>16645</v>
      </c>
      <c r="F144" s="12">
        <f t="shared" si="4"/>
        <v>17000</v>
      </c>
      <c r="G144" s="12">
        <f t="shared" si="5"/>
        <v>3000</v>
      </c>
      <c r="H144" s="4" t="s">
        <v>2020</v>
      </c>
      <c r="I144" s="57" t="s">
        <v>2061</v>
      </c>
    </row>
    <row r="145" spans="1:9">
      <c r="A145" s="55">
        <v>11107413</v>
      </c>
      <c r="B145" s="4" t="s">
        <v>295</v>
      </c>
      <c r="C145" s="6">
        <v>2</v>
      </c>
      <c r="D145" s="11">
        <v>20000</v>
      </c>
      <c r="E145" s="5">
        <v>13147</v>
      </c>
      <c r="F145" s="12">
        <f t="shared" si="4"/>
        <v>13500</v>
      </c>
      <c r="G145" s="12">
        <f t="shared" si="5"/>
        <v>6500</v>
      </c>
      <c r="H145" s="4" t="s">
        <v>2023</v>
      </c>
      <c r="I145" s="57" t="s">
        <v>2062</v>
      </c>
    </row>
    <row r="146" spans="1:9">
      <c r="A146" s="55">
        <v>11104440</v>
      </c>
      <c r="B146" s="4" t="s">
        <v>297</v>
      </c>
      <c r="C146" s="6">
        <v>2</v>
      </c>
      <c r="D146" s="11">
        <v>20000</v>
      </c>
      <c r="E146" s="5">
        <v>9236</v>
      </c>
      <c r="F146" s="12">
        <f t="shared" si="4"/>
        <v>9500</v>
      </c>
      <c r="G146" s="12">
        <f t="shared" si="5"/>
        <v>10500</v>
      </c>
      <c r="H146" s="4" t="s">
        <v>1955</v>
      </c>
      <c r="I146" s="57" t="s">
        <v>2063</v>
      </c>
    </row>
    <row r="147" spans="1:9">
      <c r="A147" s="55">
        <v>11105608</v>
      </c>
      <c r="B147" s="4" t="s">
        <v>299</v>
      </c>
      <c r="C147" s="6">
        <v>2</v>
      </c>
      <c r="D147" s="11">
        <v>20000</v>
      </c>
      <c r="E147" s="5">
        <v>18810</v>
      </c>
      <c r="F147" s="12">
        <f t="shared" si="4"/>
        <v>19000</v>
      </c>
      <c r="G147" s="12">
        <f t="shared" si="5"/>
        <v>1000</v>
      </c>
      <c r="H147" s="4" t="s">
        <v>1868</v>
      </c>
      <c r="I147" s="57" t="s">
        <v>2064</v>
      </c>
    </row>
    <row r="148" spans="1:9">
      <c r="A148" s="55">
        <v>11101819</v>
      </c>
      <c r="B148" s="4" t="s">
        <v>301</v>
      </c>
      <c r="C148" s="6">
        <v>2</v>
      </c>
      <c r="D148" s="11">
        <v>20000</v>
      </c>
      <c r="E148" s="5">
        <v>15353</v>
      </c>
      <c r="F148" s="12">
        <f t="shared" si="4"/>
        <v>15500</v>
      </c>
      <c r="G148" s="12">
        <f t="shared" si="5"/>
        <v>4500</v>
      </c>
      <c r="H148" s="4" t="s">
        <v>1916</v>
      </c>
      <c r="I148" s="57" t="s">
        <v>2065</v>
      </c>
    </row>
    <row r="149" spans="1:9">
      <c r="A149" s="55">
        <v>11102149</v>
      </c>
      <c r="B149" s="4" t="s">
        <v>303</v>
      </c>
      <c r="C149" s="6">
        <v>2</v>
      </c>
      <c r="D149" s="11">
        <v>20000</v>
      </c>
      <c r="E149" s="5">
        <v>12281</v>
      </c>
      <c r="F149" s="12">
        <f t="shared" si="4"/>
        <v>12500</v>
      </c>
      <c r="G149" s="12">
        <f t="shared" si="5"/>
        <v>7500</v>
      </c>
      <c r="H149" s="4" t="s">
        <v>1997</v>
      </c>
      <c r="I149" s="57" t="s">
        <v>2066</v>
      </c>
    </row>
    <row r="150" spans="1:9">
      <c r="A150" s="55">
        <v>11109030</v>
      </c>
      <c r="B150" s="4" t="s">
        <v>305</v>
      </c>
      <c r="C150" s="6">
        <v>2</v>
      </c>
      <c r="D150" s="11">
        <v>20000</v>
      </c>
      <c r="E150" s="5">
        <v>19838</v>
      </c>
      <c r="F150" s="12">
        <f t="shared" si="4"/>
        <v>20000</v>
      </c>
      <c r="G150" s="12">
        <f t="shared" si="5"/>
        <v>0</v>
      </c>
      <c r="H150" s="4" t="s">
        <v>1874</v>
      </c>
      <c r="I150" s="57" t="s">
        <v>2067</v>
      </c>
    </row>
    <row r="151" spans="1:9">
      <c r="A151" s="55">
        <v>11101817</v>
      </c>
      <c r="B151" s="4" t="s">
        <v>307</v>
      </c>
      <c r="C151" s="6">
        <v>2</v>
      </c>
      <c r="D151" s="11">
        <v>20000</v>
      </c>
      <c r="E151" s="5">
        <v>19590</v>
      </c>
      <c r="F151" s="12">
        <f t="shared" si="4"/>
        <v>20000</v>
      </c>
      <c r="G151" s="12">
        <f t="shared" si="5"/>
        <v>0</v>
      </c>
      <c r="H151" s="4" t="s">
        <v>2034</v>
      </c>
      <c r="I151" s="57" t="s">
        <v>2068</v>
      </c>
    </row>
    <row r="152" spans="1:9">
      <c r="A152" s="55">
        <v>11109618</v>
      </c>
      <c r="B152" s="4" t="s">
        <v>309</v>
      </c>
      <c r="C152" s="6">
        <v>2</v>
      </c>
      <c r="D152" s="11">
        <v>20000</v>
      </c>
      <c r="E152" s="5">
        <v>14102</v>
      </c>
      <c r="F152" s="12">
        <f t="shared" si="4"/>
        <v>14500</v>
      </c>
      <c r="G152" s="12">
        <f t="shared" si="5"/>
        <v>5500</v>
      </c>
      <c r="H152" s="4" t="s">
        <v>1828</v>
      </c>
      <c r="I152" s="57" t="s">
        <v>2069</v>
      </c>
    </row>
    <row r="153" spans="1:9">
      <c r="A153" s="55">
        <v>11107527</v>
      </c>
      <c r="B153" s="4" t="s">
        <v>311</v>
      </c>
      <c r="C153" s="6">
        <v>2</v>
      </c>
      <c r="D153" s="11">
        <v>20000</v>
      </c>
      <c r="E153" s="5">
        <v>10521</v>
      </c>
      <c r="F153" s="12">
        <f t="shared" si="4"/>
        <v>11000</v>
      </c>
      <c r="G153" s="12">
        <f t="shared" si="5"/>
        <v>9000</v>
      </c>
      <c r="H153" s="4" t="s">
        <v>1964</v>
      </c>
      <c r="I153" s="57" t="s">
        <v>2070</v>
      </c>
    </row>
    <row r="154" spans="1:9">
      <c r="A154" s="55">
        <v>11107057</v>
      </c>
      <c r="B154" s="4" t="s">
        <v>313</v>
      </c>
      <c r="C154" s="6">
        <v>2</v>
      </c>
      <c r="D154" s="11">
        <v>20000</v>
      </c>
      <c r="E154" s="5">
        <v>9400</v>
      </c>
      <c r="F154" s="12">
        <f t="shared" si="4"/>
        <v>9500</v>
      </c>
      <c r="G154" s="12">
        <f t="shared" si="5"/>
        <v>10500</v>
      </c>
      <c r="H154" s="4" t="s">
        <v>1834</v>
      </c>
      <c r="I154" s="57" t="s">
        <v>2071</v>
      </c>
    </row>
    <row r="155" spans="1:9">
      <c r="A155" s="55">
        <v>11109007</v>
      </c>
      <c r="B155" s="4" t="s">
        <v>315</v>
      </c>
      <c r="C155" s="6">
        <v>2</v>
      </c>
      <c r="D155" s="11">
        <v>20000</v>
      </c>
      <c r="E155" s="5">
        <v>19580</v>
      </c>
      <c r="F155" s="12">
        <f t="shared" si="4"/>
        <v>20000</v>
      </c>
      <c r="G155" s="12">
        <f t="shared" si="5"/>
        <v>0</v>
      </c>
      <c r="H155" s="4" t="s">
        <v>2072</v>
      </c>
      <c r="I155" s="57" t="s">
        <v>2073</v>
      </c>
    </row>
    <row r="156" spans="1:9">
      <c r="A156" s="55">
        <v>11102480</v>
      </c>
      <c r="B156" s="4" t="s">
        <v>317</v>
      </c>
      <c r="C156" s="6">
        <v>2</v>
      </c>
      <c r="D156" s="11">
        <v>20000</v>
      </c>
      <c r="E156" s="5">
        <v>11575</v>
      </c>
      <c r="F156" s="12">
        <f t="shared" si="4"/>
        <v>12000</v>
      </c>
      <c r="G156" s="12">
        <f t="shared" si="5"/>
        <v>8000</v>
      </c>
      <c r="H156" s="4" t="s">
        <v>1969</v>
      </c>
      <c r="I156" s="57" t="s">
        <v>2074</v>
      </c>
    </row>
    <row r="157" spans="1:9">
      <c r="A157" s="55">
        <v>11104750</v>
      </c>
      <c r="B157" s="4" t="s">
        <v>319</v>
      </c>
      <c r="C157" s="6">
        <v>2</v>
      </c>
      <c r="D157" s="11">
        <v>20000</v>
      </c>
      <c r="E157" s="5">
        <v>11176</v>
      </c>
      <c r="F157" s="12">
        <f t="shared" si="4"/>
        <v>11500</v>
      </c>
      <c r="G157" s="12">
        <f t="shared" si="5"/>
        <v>8500</v>
      </c>
      <c r="H157" s="4" t="s">
        <v>2075</v>
      </c>
      <c r="I157" s="57" t="s">
        <v>2076</v>
      </c>
    </row>
    <row r="158" spans="1:9">
      <c r="A158" s="55">
        <v>11100123</v>
      </c>
      <c r="B158" s="4" t="s">
        <v>321</v>
      </c>
      <c r="C158" s="6">
        <v>2</v>
      </c>
      <c r="D158" s="11">
        <v>20000</v>
      </c>
      <c r="E158" s="5">
        <v>8059</v>
      </c>
      <c r="F158" s="12">
        <f t="shared" si="4"/>
        <v>8500</v>
      </c>
      <c r="G158" s="12">
        <f t="shared" si="5"/>
        <v>11500</v>
      </c>
      <c r="H158" s="4" t="s">
        <v>1932</v>
      </c>
      <c r="I158" s="57" t="s">
        <v>2077</v>
      </c>
    </row>
    <row r="159" spans="1:9">
      <c r="A159" s="55">
        <v>11108720</v>
      </c>
      <c r="B159" s="4" t="s">
        <v>323</v>
      </c>
      <c r="C159" s="6">
        <v>2</v>
      </c>
      <c r="D159" s="11">
        <v>20000</v>
      </c>
      <c r="E159" s="5">
        <v>15716</v>
      </c>
      <c r="F159" s="12">
        <f t="shared" si="4"/>
        <v>16000</v>
      </c>
      <c r="G159" s="12">
        <f t="shared" si="5"/>
        <v>4000</v>
      </c>
      <c r="H159" s="4" t="s">
        <v>1844</v>
      </c>
      <c r="I159" s="57" t="s">
        <v>2078</v>
      </c>
    </row>
    <row r="160" spans="1:9">
      <c r="A160" s="55">
        <v>11107973</v>
      </c>
      <c r="B160" s="4" t="s">
        <v>325</v>
      </c>
      <c r="C160" s="6">
        <v>2</v>
      </c>
      <c r="D160" s="11">
        <v>20000</v>
      </c>
      <c r="E160" s="5">
        <v>18605</v>
      </c>
      <c r="F160" s="12">
        <f t="shared" si="4"/>
        <v>19000</v>
      </c>
      <c r="G160" s="12">
        <f t="shared" si="5"/>
        <v>1000</v>
      </c>
      <c r="H160" s="4" t="s">
        <v>1893</v>
      </c>
      <c r="I160" s="57" t="s">
        <v>2079</v>
      </c>
    </row>
    <row r="161" spans="1:9">
      <c r="A161" s="55">
        <v>11108819</v>
      </c>
      <c r="B161" s="4" t="s">
        <v>327</v>
      </c>
      <c r="C161" s="6">
        <v>2</v>
      </c>
      <c r="D161" s="11">
        <v>20000</v>
      </c>
      <c r="E161" s="5">
        <v>8090</v>
      </c>
      <c r="F161" s="12">
        <f t="shared" si="4"/>
        <v>8500</v>
      </c>
      <c r="G161" s="12">
        <f t="shared" si="5"/>
        <v>11500</v>
      </c>
      <c r="H161" s="4" t="s">
        <v>2080</v>
      </c>
      <c r="I161" s="57" t="s">
        <v>2081</v>
      </c>
    </row>
    <row r="162" spans="1:9">
      <c r="A162" s="55">
        <v>11102761</v>
      </c>
      <c r="B162" s="4" t="s">
        <v>329</v>
      </c>
      <c r="C162" s="6">
        <v>2</v>
      </c>
      <c r="D162" s="11">
        <v>20000</v>
      </c>
      <c r="E162" s="5">
        <v>11280</v>
      </c>
      <c r="F162" s="12">
        <f t="shared" si="4"/>
        <v>11500</v>
      </c>
      <c r="G162" s="12">
        <f t="shared" si="5"/>
        <v>8500</v>
      </c>
      <c r="H162" s="4" t="s">
        <v>1982</v>
      </c>
      <c r="I162" s="57" t="s">
        <v>2082</v>
      </c>
    </row>
    <row r="163" spans="1:9">
      <c r="A163" s="55">
        <v>11104964</v>
      </c>
      <c r="B163" s="4" t="s">
        <v>331</v>
      </c>
      <c r="C163" s="6">
        <v>2</v>
      </c>
      <c r="D163" s="11">
        <v>20000</v>
      </c>
      <c r="E163" s="5">
        <v>15454</v>
      </c>
      <c r="F163" s="12">
        <f t="shared" si="4"/>
        <v>15500</v>
      </c>
      <c r="G163" s="12">
        <f t="shared" si="5"/>
        <v>4500</v>
      </c>
      <c r="H163" s="4" t="s">
        <v>1856</v>
      </c>
      <c r="I163" s="57" t="s">
        <v>2083</v>
      </c>
    </row>
    <row r="164" spans="1:9">
      <c r="A164" s="55">
        <v>11103136</v>
      </c>
      <c r="B164" s="4" t="s">
        <v>333</v>
      </c>
      <c r="C164" s="6">
        <v>2</v>
      </c>
      <c r="D164" s="11">
        <v>20000</v>
      </c>
      <c r="E164" s="5">
        <v>14495</v>
      </c>
      <c r="F164" s="12">
        <f t="shared" si="4"/>
        <v>14500</v>
      </c>
      <c r="G164" s="12">
        <f t="shared" si="5"/>
        <v>5500</v>
      </c>
      <c r="H164" s="4" t="s">
        <v>2084</v>
      </c>
      <c r="I164" s="57" t="s">
        <v>2085</v>
      </c>
    </row>
    <row r="165" spans="1:9">
      <c r="A165" s="55">
        <v>11102304</v>
      </c>
      <c r="B165" s="4" t="s">
        <v>335</v>
      </c>
      <c r="C165" s="6">
        <v>2</v>
      </c>
      <c r="D165" s="11">
        <v>20000</v>
      </c>
      <c r="E165" s="5">
        <v>17707</v>
      </c>
      <c r="F165" s="12">
        <f t="shared" si="4"/>
        <v>18000</v>
      </c>
      <c r="G165" s="12">
        <f t="shared" si="5"/>
        <v>2000</v>
      </c>
      <c r="H165" s="4" t="s">
        <v>1858</v>
      </c>
      <c r="I165" s="57" t="s">
        <v>2086</v>
      </c>
    </row>
    <row r="166" spans="1:9">
      <c r="A166" s="55">
        <v>11102666</v>
      </c>
      <c r="B166" s="4" t="s">
        <v>337</v>
      </c>
      <c r="C166" s="6">
        <v>2</v>
      </c>
      <c r="D166" s="11">
        <v>20000</v>
      </c>
      <c r="E166" s="5">
        <v>13499</v>
      </c>
      <c r="F166" s="12">
        <f t="shared" si="4"/>
        <v>13500</v>
      </c>
      <c r="G166" s="12">
        <f t="shared" si="5"/>
        <v>6500</v>
      </c>
      <c r="H166" s="4" t="s">
        <v>2087</v>
      </c>
      <c r="I166" s="57" t="s">
        <v>2088</v>
      </c>
    </row>
    <row r="167" spans="1:9">
      <c r="A167" s="55">
        <v>11107141</v>
      </c>
      <c r="B167" s="4" t="s">
        <v>339</v>
      </c>
      <c r="C167" s="6">
        <v>2</v>
      </c>
      <c r="D167" s="11">
        <v>20000</v>
      </c>
      <c r="E167" s="5">
        <v>19132</v>
      </c>
      <c r="F167" s="12">
        <f t="shared" si="4"/>
        <v>19500</v>
      </c>
      <c r="G167" s="12">
        <f t="shared" si="5"/>
        <v>500</v>
      </c>
      <c r="H167" s="4" t="s">
        <v>1947</v>
      </c>
      <c r="I167" s="57" t="s">
        <v>2089</v>
      </c>
    </row>
    <row r="168" spans="1:9">
      <c r="A168" s="55">
        <v>11105054</v>
      </c>
      <c r="B168" s="4" t="s">
        <v>341</v>
      </c>
      <c r="C168" s="6">
        <v>2</v>
      </c>
      <c r="D168" s="11">
        <v>20000</v>
      </c>
      <c r="E168" s="5">
        <v>19647</v>
      </c>
      <c r="F168" s="12">
        <f t="shared" si="4"/>
        <v>20000</v>
      </c>
      <c r="G168" s="12">
        <f t="shared" si="5"/>
        <v>0</v>
      </c>
      <c r="H168" s="4" t="s">
        <v>1900</v>
      </c>
      <c r="I168" s="57" t="s">
        <v>2090</v>
      </c>
    </row>
    <row r="169" spans="1:9">
      <c r="A169" s="55">
        <v>11104658</v>
      </c>
      <c r="B169" s="4" t="s">
        <v>343</v>
      </c>
      <c r="C169" s="6">
        <v>2</v>
      </c>
      <c r="D169" s="11">
        <v>20000</v>
      </c>
      <c r="E169" s="5">
        <v>14894</v>
      </c>
      <c r="F169" s="12">
        <f t="shared" si="4"/>
        <v>15000</v>
      </c>
      <c r="G169" s="12">
        <f t="shared" si="5"/>
        <v>5000</v>
      </c>
      <c r="H169" s="4" t="s">
        <v>1993</v>
      </c>
      <c r="I169" s="57" t="s">
        <v>2091</v>
      </c>
    </row>
    <row r="170" spans="1:9">
      <c r="A170" s="55">
        <v>11106307</v>
      </c>
      <c r="B170" s="4" t="s">
        <v>345</v>
      </c>
      <c r="C170" s="6">
        <v>2</v>
      </c>
      <c r="D170" s="11">
        <v>20000</v>
      </c>
      <c r="E170" s="5">
        <v>17677</v>
      </c>
      <c r="F170" s="12">
        <f t="shared" si="4"/>
        <v>18000</v>
      </c>
      <c r="G170" s="12">
        <f t="shared" si="5"/>
        <v>2000</v>
      </c>
      <c r="H170" s="4" t="s">
        <v>1951</v>
      </c>
      <c r="I170" s="57" t="s">
        <v>2092</v>
      </c>
    </row>
    <row r="171" spans="1:9">
      <c r="A171" s="55">
        <v>11105930</v>
      </c>
      <c r="B171" s="4" t="s">
        <v>347</v>
      </c>
      <c r="C171" s="6">
        <v>2</v>
      </c>
      <c r="D171" s="11">
        <v>20000</v>
      </c>
      <c r="E171" s="5">
        <v>17671</v>
      </c>
      <c r="F171" s="12">
        <f t="shared" si="4"/>
        <v>18000</v>
      </c>
      <c r="G171" s="12">
        <f t="shared" si="5"/>
        <v>2000</v>
      </c>
      <c r="H171" s="4" t="s">
        <v>1910</v>
      </c>
      <c r="I171" s="57" t="s">
        <v>2093</v>
      </c>
    </row>
    <row r="172" spans="1:9">
      <c r="A172" s="55">
        <v>11104424</v>
      </c>
      <c r="B172" s="4" t="s">
        <v>349</v>
      </c>
      <c r="C172" s="6">
        <v>2</v>
      </c>
      <c r="D172" s="11">
        <v>20000</v>
      </c>
      <c r="E172" s="5">
        <v>11843</v>
      </c>
      <c r="F172" s="12">
        <f t="shared" si="4"/>
        <v>12000</v>
      </c>
      <c r="G172" s="12">
        <f t="shared" si="5"/>
        <v>8000</v>
      </c>
      <c r="H172" s="4" t="s">
        <v>1868</v>
      </c>
      <c r="I172" s="57" t="s">
        <v>2094</v>
      </c>
    </row>
    <row r="173" spans="1:9">
      <c r="A173" s="55">
        <v>11102489</v>
      </c>
      <c r="B173" s="4" t="s">
        <v>351</v>
      </c>
      <c r="C173" s="6">
        <v>2</v>
      </c>
      <c r="D173" s="11">
        <v>20000</v>
      </c>
      <c r="E173" s="5">
        <v>13678</v>
      </c>
      <c r="F173" s="12">
        <f t="shared" si="4"/>
        <v>14000</v>
      </c>
      <c r="G173" s="12">
        <f t="shared" si="5"/>
        <v>6000</v>
      </c>
      <c r="H173" s="4" t="s">
        <v>2095</v>
      </c>
      <c r="I173" s="57" t="s">
        <v>2096</v>
      </c>
    </row>
    <row r="174" spans="1:9">
      <c r="A174" s="55">
        <v>11100943</v>
      </c>
      <c r="B174" s="4" t="s">
        <v>353</v>
      </c>
      <c r="C174" s="6">
        <v>2</v>
      </c>
      <c r="D174" s="11">
        <v>20000</v>
      </c>
      <c r="E174" s="5">
        <v>8906</v>
      </c>
      <c r="F174" s="12">
        <f t="shared" si="4"/>
        <v>9000</v>
      </c>
      <c r="G174" s="12">
        <f t="shared" si="5"/>
        <v>11000</v>
      </c>
      <c r="H174" s="4" t="s">
        <v>1914</v>
      </c>
      <c r="I174" s="57" t="s">
        <v>2097</v>
      </c>
    </row>
    <row r="175" spans="1:9">
      <c r="A175" s="55">
        <v>11109611</v>
      </c>
      <c r="B175" s="4" t="s">
        <v>355</v>
      </c>
      <c r="C175" s="6">
        <v>2</v>
      </c>
      <c r="D175" s="11">
        <v>20000</v>
      </c>
      <c r="E175" s="5">
        <v>18126</v>
      </c>
      <c r="F175" s="12">
        <f t="shared" si="4"/>
        <v>18500</v>
      </c>
      <c r="G175" s="12">
        <f t="shared" si="5"/>
        <v>1500</v>
      </c>
      <c r="H175" s="4" t="s">
        <v>1874</v>
      </c>
      <c r="I175" s="57" t="s">
        <v>2098</v>
      </c>
    </row>
    <row r="176" spans="1:9">
      <c r="A176" s="55">
        <v>11107328</v>
      </c>
      <c r="B176" s="4" t="s">
        <v>357</v>
      </c>
      <c r="C176" s="6">
        <v>2</v>
      </c>
      <c r="D176" s="11">
        <v>20000</v>
      </c>
      <c r="E176" s="5">
        <v>12174</v>
      </c>
      <c r="F176" s="12">
        <f t="shared" si="4"/>
        <v>12500</v>
      </c>
      <c r="G176" s="12">
        <f t="shared" si="5"/>
        <v>7500</v>
      </c>
      <c r="H176" s="4" t="s">
        <v>1920</v>
      </c>
      <c r="I176" s="57" t="s">
        <v>2099</v>
      </c>
    </row>
    <row r="177" spans="1:9">
      <c r="A177" s="55">
        <v>11102917</v>
      </c>
      <c r="B177" s="4" t="s">
        <v>359</v>
      </c>
      <c r="C177" s="6">
        <v>2</v>
      </c>
      <c r="D177" s="11">
        <v>20000</v>
      </c>
      <c r="E177" s="5">
        <v>16577</v>
      </c>
      <c r="F177" s="12">
        <f t="shared" si="4"/>
        <v>17000</v>
      </c>
      <c r="G177" s="12">
        <f t="shared" si="5"/>
        <v>3000</v>
      </c>
      <c r="H177" s="4" t="s">
        <v>1922</v>
      </c>
      <c r="I177" s="57" t="s">
        <v>2100</v>
      </c>
    </row>
    <row r="178" spans="1:9">
      <c r="A178" s="55">
        <v>11100263</v>
      </c>
      <c r="B178" s="4" t="s">
        <v>361</v>
      </c>
      <c r="C178" s="6">
        <v>3</v>
      </c>
      <c r="D178" s="11">
        <v>30000</v>
      </c>
      <c r="E178" s="5">
        <v>27265</v>
      </c>
      <c r="F178" s="12">
        <f t="shared" si="4"/>
        <v>27500</v>
      </c>
      <c r="G178" s="12">
        <f t="shared" si="5"/>
        <v>2500</v>
      </c>
      <c r="H178" s="4" t="s">
        <v>1881</v>
      </c>
      <c r="I178" s="57" t="s">
        <v>2101</v>
      </c>
    </row>
    <row r="179" spans="1:9">
      <c r="A179" s="55">
        <v>11108906</v>
      </c>
      <c r="B179" s="4" t="s">
        <v>363</v>
      </c>
      <c r="C179" s="6">
        <v>3</v>
      </c>
      <c r="D179" s="11">
        <v>30000</v>
      </c>
      <c r="E179" s="5">
        <v>21004</v>
      </c>
      <c r="F179" s="12">
        <f t="shared" si="4"/>
        <v>21500</v>
      </c>
      <c r="G179" s="12">
        <f t="shared" si="5"/>
        <v>8500</v>
      </c>
      <c r="H179" s="4" t="s">
        <v>2102</v>
      </c>
      <c r="I179" s="57" t="s">
        <v>2103</v>
      </c>
    </row>
    <row r="180" spans="1:9">
      <c r="A180" s="55">
        <v>11108598</v>
      </c>
      <c r="B180" s="4" t="s">
        <v>365</v>
      </c>
      <c r="C180" s="6">
        <v>3</v>
      </c>
      <c r="D180" s="11">
        <v>30000</v>
      </c>
      <c r="E180" s="5">
        <v>20315</v>
      </c>
      <c r="F180" s="12">
        <f t="shared" si="4"/>
        <v>20500</v>
      </c>
      <c r="G180" s="12">
        <f t="shared" si="5"/>
        <v>9500</v>
      </c>
      <c r="H180" s="4" t="s">
        <v>2072</v>
      </c>
      <c r="I180" s="57" t="s">
        <v>2104</v>
      </c>
    </row>
    <row r="181" spans="1:9">
      <c r="A181" s="55">
        <v>11106328</v>
      </c>
      <c r="B181" s="4" t="s">
        <v>367</v>
      </c>
      <c r="C181" s="6">
        <v>3</v>
      </c>
      <c r="D181" s="11">
        <v>30000</v>
      </c>
      <c r="E181" s="5">
        <v>27401</v>
      </c>
      <c r="F181" s="12">
        <f t="shared" si="4"/>
        <v>27500</v>
      </c>
      <c r="G181" s="12">
        <f t="shared" si="5"/>
        <v>2500</v>
      </c>
      <c r="H181" s="4" t="s">
        <v>2105</v>
      </c>
      <c r="I181" s="57" t="s">
        <v>2106</v>
      </c>
    </row>
    <row r="182" spans="1:9">
      <c r="A182" s="55">
        <v>11102757</v>
      </c>
      <c r="B182" s="4" t="s">
        <v>369</v>
      </c>
      <c r="C182" s="6">
        <v>3</v>
      </c>
      <c r="D182" s="11">
        <v>30000</v>
      </c>
      <c r="E182" s="5">
        <v>18736</v>
      </c>
      <c r="F182" s="12">
        <f t="shared" si="4"/>
        <v>19000</v>
      </c>
      <c r="G182" s="12">
        <f t="shared" si="5"/>
        <v>11000</v>
      </c>
      <c r="H182" s="4" t="s">
        <v>1927</v>
      </c>
      <c r="I182" s="57" t="s">
        <v>2107</v>
      </c>
    </row>
    <row r="183" spans="1:9">
      <c r="A183" s="55">
        <v>11108867</v>
      </c>
      <c r="B183" s="4" t="s">
        <v>371</v>
      </c>
      <c r="C183" s="6">
        <v>3</v>
      </c>
      <c r="D183" s="11">
        <v>30000</v>
      </c>
      <c r="E183" s="5">
        <v>18937</v>
      </c>
      <c r="F183" s="12">
        <f t="shared" si="4"/>
        <v>19000</v>
      </c>
      <c r="G183" s="12">
        <f t="shared" si="5"/>
        <v>11000</v>
      </c>
      <c r="H183" s="4" t="s">
        <v>2007</v>
      </c>
      <c r="I183" s="57" t="s">
        <v>2108</v>
      </c>
    </row>
    <row r="184" spans="1:9">
      <c r="A184" s="55">
        <v>11103522</v>
      </c>
      <c r="B184" s="4" t="s">
        <v>373</v>
      </c>
      <c r="C184" s="6">
        <v>3</v>
      </c>
      <c r="D184" s="11">
        <v>30000</v>
      </c>
      <c r="E184" s="5">
        <v>29050</v>
      </c>
      <c r="F184" s="12">
        <f t="shared" si="4"/>
        <v>29500</v>
      </c>
      <c r="G184" s="12">
        <f t="shared" si="5"/>
        <v>500</v>
      </c>
      <c r="H184" s="4" t="s">
        <v>2109</v>
      </c>
      <c r="I184" s="57" t="s">
        <v>2110</v>
      </c>
    </row>
    <row r="185" spans="1:9">
      <c r="A185" s="55">
        <v>11100191</v>
      </c>
      <c r="B185" s="4" t="s">
        <v>375</v>
      </c>
      <c r="C185" s="6">
        <v>3</v>
      </c>
      <c r="D185" s="11">
        <v>30000</v>
      </c>
      <c r="E185" s="5">
        <v>19569</v>
      </c>
      <c r="F185" s="12">
        <f t="shared" si="4"/>
        <v>20000</v>
      </c>
      <c r="G185" s="12">
        <f t="shared" si="5"/>
        <v>10000</v>
      </c>
      <c r="H185" s="4" t="s">
        <v>1969</v>
      </c>
      <c r="I185" s="57" t="s">
        <v>2111</v>
      </c>
    </row>
    <row r="186" spans="1:9">
      <c r="A186" s="55">
        <v>11106053</v>
      </c>
      <c r="B186" s="4" t="s">
        <v>377</v>
      </c>
      <c r="C186" s="6">
        <v>3</v>
      </c>
      <c r="D186" s="11">
        <v>30000</v>
      </c>
      <c r="E186" s="5">
        <v>22109</v>
      </c>
      <c r="F186" s="12">
        <f t="shared" si="4"/>
        <v>22500</v>
      </c>
      <c r="G186" s="12">
        <f t="shared" si="5"/>
        <v>7500</v>
      </c>
      <c r="H186" s="4" t="s">
        <v>1930</v>
      </c>
      <c r="I186" s="57" t="s">
        <v>2112</v>
      </c>
    </row>
    <row r="187" spans="1:9">
      <c r="A187" s="55">
        <v>11102856</v>
      </c>
      <c r="B187" s="4" t="s">
        <v>379</v>
      </c>
      <c r="C187" s="6">
        <v>3</v>
      </c>
      <c r="D187" s="11">
        <v>30000</v>
      </c>
      <c r="E187" s="5">
        <v>23425</v>
      </c>
      <c r="F187" s="12">
        <f t="shared" si="4"/>
        <v>23500</v>
      </c>
      <c r="G187" s="12">
        <f t="shared" si="5"/>
        <v>6500</v>
      </c>
      <c r="H187" s="4" t="s">
        <v>1844</v>
      </c>
      <c r="I187" s="57" t="s">
        <v>2113</v>
      </c>
    </row>
    <row r="188" spans="1:9">
      <c r="A188" s="55">
        <v>11109376</v>
      </c>
      <c r="B188" s="4" t="s">
        <v>381</v>
      </c>
      <c r="C188" s="6">
        <v>3</v>
      </c>
      <c r="D188" s="11">
        <v>30000</v>
      </c>
      <c r="E188" s="5">
        <v>25913</v>
      </c>
      <c r="F188" s="12">
        <f t="shared" si="4"/>
        <v>26000</v>
      </c>
      <c r="G188" s="12">
        <f t="shared" si="5"/>
        <v>4000</v>
      </c>
      <c r="H188" s="4" t="s">
        <v>1846</v>
      </c>
      <c r="I188" s="57" t="s">
        <v>2114</v>
      </c>
    </row>
    <row r="189" spans="1:9">
      <c r="A189" s="55">
        <v>11109328</v>
      </c>
      <c r="B189" s="4" t="s">
        <v>383</v>
      </c>
      <c r="C189" s="6">
        <v>3</v>
      </c>
      <c r="D189" s="11">
        <v>30000</v>
      </c>
      <c r="E189" s="5">
        <v>27904</v>
      </c>
      <c r="F189" s="12">
        <f t="shared" si="4"/>
        <v>28000</v>
      </c>
      <c r="G189" s="12">
        <f t="shared" si="5"/>
        <v>2000</v>
      </c>
      <c r="H189" s="4" t="s">
        <v>2115</v>
      </c>
      <c r="I189" s="57" t="s">
        <v>2116</v>
      </c>
    </row>
    <row r="190" spans="1:9">
      <c r="A190" s="55">
        <v>11109574</v>
      </c>
      <c r="B190" s="4" t="s">
        <v>385</v>
      </c>
      <c r="C190" s="6">
        <v>3</v>
      </c>
      <c r="D190" s="11">
        <v>30000</v>
      </c>
      <c r="E190" s="5">
        <v>29051</v>
      </c>
      <c r="F190" s="12">
        <f t="shared" si="4"/>
        <v>29500</v>
      </c>
      <c r="G190" s="12">
        <f t="shared" si="5"/>
        <v>500</v>
      </c>
      <c r="H190" s="4" t="s">
        <v>1974</v>
      </c>
      <c r="I190" s="57" t="s">
        <v>2117</v>
      </c>
    </row>
    <row r="191" spans="1:9">
      <c r="A191" s="55">
        <v>11101631</v>
      </c>
      <c r="B191" s="4" t="s">
        <v>387</v>
      </c>
      <c r="C191" s="6">
        <v>3</v>
      </c>
      <c r="D191" s="11">
        <v>30000</v>
      </c>
      <c r="E191" s="5">
        <v>19576</v>
      </c>
      <c r="F191" s="12">
        <f t="shared" si="4"/>
        <v>20000</v>
      </c>
      <c r="G191" s="12">
        <f t="shared" si="5"/>
        <v>10000</v>
      </c>
      <c r="H191" s="4" t="s">
        <v>2013</v>
      </c>
      <c r="I191" s="57" t="s">
        <v>2118</v>
      </c>
    </row>
    <row r="192" spans="1:9">
      <c r="A192" s="55">
        <v>11102898</v>
      </c>
      <c r="B192" s="4" t="s">
        <v>389</v>
      </c>
      <c r="C192" s="6">
        <v>3</v>
      </c>
      <c r="D192" s="11">
        <v>30000</v>
      </c>
      <c r="E192" s="5">
        <v>28473</v>
      </c>
      <c r="F192" s="12">
        <f t="shared" si="4"/>
        <v>28500</v>
      </c>
      <c r="G192" s="12">
        <f t="shared" si="5"/>
        <v>1500</v>
      </c>
      <c r="H192" s="4" t="s">
        <v>2119</v>
      </c>
      <c r="I192" s="57" t="s">
        <v>2120</v>
      </c>
    </row>
    <row r="193" spans="1:9">
      <c r="A193" s="55">
        <v>11103134</v>
      </c>
      <c r="B193" s="4" t="s">
        <v>391</v>
      </c>
      <c r="C193" s="6">
        <v>3</v>
      </c>
      <c r="D193" s="11">
        <v>30000</v>
      </c>
      <c r="E193" s="5">
        <v>29204</v>
      </c>
      <c r="F193" s="12">
        <f t="shared" si="4"/>
        <v>29500</v>
      </c>
      <c r="G193" s="12">
        <f t="shared" si="5"/>
        <v>500</v>
      </c>
      <c r="H193" s="4" t="s">
        <v>2121</v>
      </c>
      <c r="I193" s="57" t="s">
        <v>2122</v>
      </c>
    </row>
    <row r="194" spans="1:9">
      <c r="A194" s="55">
        <v>11106456</v>
      </c>
      <c r="B194" s="4" t="s">
        <v>393</v>
      </c>
      <c r="C194" s="6">
        <v>3</v>
      </c>
      <c r="D194" s="11">
        <v>30000</v>
      </c>
      <c r="E194" s="5">
        <v>24915</v>
      </c>
      <c r="F194" s="12">
        <f t="shared" ref="F194:F257" si="6">CEILING(E194,500)</f>
        <v>25000</v>
      </c>
      <c r="G194" s="12">
        <f t="shared" ref="G194:G257" si="7">D194-F194</f>
        <v>5000</v>
      </c>
      <c r="H194" s="4" t="s">
        <v>1941</v>
      </c>
      <c r="I194" s="57" t="s">
        <v>2123</v>
      </c>
    </row>
    <row r="195" spans="1:9">
      <c r="A195" s="55">
        <v>11103869</v>
      </c>
      <c r="B195" s="4" t="s">
        <v>395</v>
      </c>
      <c r="C195" s="6">
        <v>3</v>
      </c>
      <c r="D195" s="11">
        <v>30000</v>
      </c>
      <c r="E195" s="5">
        <v>22119</v>
      </c>
      <c r="F195" s="12">
        <f t="shared" si="6"/>
        <v>22500</v>
      </c>
      <c r="G195" s="12">
        <f t="shared" si="7"/>
        <v>7500</v>
      </c>
      <c r="H195" s="4" t="s">
        <v>1896</v>
      </c>
      <c r="I195" s="57" t="s">
        <v>2124</v>
      </c>
    </row>
    <row r="196" spans="1:9">
      <c r="A196" s="55">
        <v>11105047</v>
      </c>
      <c r="B196" s="4" t="s">
        <v>397</v>
      </c>
      <c r="C196" s="6">
        <v>3</v>
      </c>
      <c r="D196" s="11">
        <v>30000</v>
      </c>
      <c r="E196" s="5">
        <v>28121</v>
      </c>
      <c r="F196" s="12">
        <f t="shared" si="6"/>
        <v>28500</v>
      </c>
      <c r="G196" s="12">
        <f t="shared" si="7"/>
        <v>1500</v>
      </c>
      <c r="H196" s="4" t="s">
        <v>2125</v>
      </c>
      <c r="I196" s="57" t="s">
        <v>2126</v>
      </c>
    </row>
    <row r="197" spans="1:9">
      <c r="A197" s="55">
        <v>11103172</v>
      </c>
      <c r="B197" s="4" t="s">
        <v>399</v>
      </c>
      <c r="C197" s="6">
        <v>3</v>
      </c>
      <c r="D197" s="11">
        <v>30000</v>
      </c>
      <c r="E197" s="5">
        <v>20135</v>
      </c>
      <c r="F197" s="12">
        <f t="shared" si="6"/>
        <v>20500</v>
      </c>
      <c r="G197" s="12">
        <f t="shared" si="7"/>
        <v>9500</v>
      </c>
      <c r="H197" s="4" t="s">
        <v>2058</v>
      </c>
      <c r="I197" s="57" t="s">
        <v>2127</v>
      </c>
    </row>
    <row r="198" spans="1:9">
      <c r="A198" s="55">
        <v>11102553</v>
      </c>
      <c r="B198" s="4" t="s">
        <v>401</v>
      </c>
      <c r="C198" s="6">
        <v>3</v>
      </c>
      <c r="D198" s="11">
        <v>30000</v>
      </c>
      <c r="E198" s="5">
        <v>29765</v>
      </c>
      <c r="F198" s="12">
        <f t="shared" si="6"/>
        <v>30000</v>
      </c>
      <c r="G198" s="12">
        <f t="shared" si="7"/>
        <v>0</v>
      </c>
      <c r="H198" s="4" t="s">
        <v>1908</v>
      </c>
      <c r="I198" s="57" t="s">
        <v>2128</v>
      </c>
    </row>
    <row r="199" spans="1:9">
      <c r="A199" s="55">
        <v>11102931</v>
      </c>
      <c r="B199" s="4" t="s">
        <v>403</v>
      </c>
      <c r="C199" s="6">
        <v>3</v>
      </c>
      <c r="D199" s="11">
        <v>30000</v>
      </c>
      <c r="E199" s="5">
        <v>21660</v>
      </c>
      <c r="F199" s="12">
        <f t="shared" si="6"/>
        <v>22000</v>
      </c>
      <c r="G199" s="12">
        <f t="shared" si="7"/>
        <v>8000</v>
      </c>
      <c r="H199" s="4" t="s">
        <v>2095</v>
      </c>
      <c r="I199" s="57" t="s">
        <v>2129</v>
      </c>
    </row>
    <row r="200" spans="1:9">
      <c r="A200" s="55">
        <v>11102073</v>
      </c>
      <c r="B200" s="4" t="s">
        <v>405</v>
      </c>
      <c r="C200" s="6">
        <v>3</v>
      </c>
      <c r="D200" s="11">
        <v>30000</v>
      </c>
      <c r="E200" s="5">
        <v>23805</v>
      </c>
      <c r="F200" s="12">
        <f t="shared" si="6"/>
        <v>24000</v>
      </c>
      <c r="G200" s="12">
        <f t="shared" si="7"/>
        <v>6000</v>
      </c>
      <c r="H200" s="4" t="s">
        <v>1872</v>
      </c>
      <c r="I200" s="57" t="s">
        <v>2130</v>
      </c>
    </row>
    <row r="201" spans="1:9">
      <c r="A201" s="55">
        <v>11105595</v>
      </c>
      <c r="B201" s="4" t="s">
        <v>407</v>
      </c>
      <c r="C201" s="6">
        <v>3</v>
      </c>
      <c r="D201" s="11">
        <v>30000</v>
      </c>
      <c r="E201" s="5">
        <v>27266</v>
      </c>
      <c r="F201" s="12">
        <f t="shared" si="6"/>
        <v>27500</v>
      </c>
      <c r="G201" s="12">
        <f t="shared" si="7"/>
        <v>2500</v>
      </c>
      <c r="H201" s="4" t="s">
        <v>1874</v>
      </c>
      <c r="I201" s="57" t="s">
        <v>2131</v>
      </c>
    </row>
    <row r="202" spans="1:9">
      <c r="A202" s="55">
        <v>11109481</v>
      </c>
      <c r="B202" s="4" t="s">
        <v>409</v>
      </c>
      <c r="C202" s="6">
        <v>3</v>
      </c>
      <c r="D202" s="11">
        <v>30000</v>
      </c>
      <c r="E202" s="5">
        <v>25138</v>
      </c>
      <c r="F202" s="12">
        <f t="shared" si="6"/>
        <v>25500</v>
      </c>
      <c r="G202" s="12">
        <f t="shared" si="7"/>
        <v>4500</v>
      </c>
      <c r="H202" s="4" t="s">
        <v>2132</v>
      </c>
      <c r="I202" s="57" t="s">
        <v>2133</v>
      </c>
    </row>
    <row r="203" spans="1:9">
      <c r="A203" s="55">
        <v>11109980</v>
      </c>
      <c r="B203" s="4" t="s">
        <v>411</v>
      </c>
      <c r="C203" s="6">
        <v>3</v>
      </c>
      <c r="D203" s="11">
        <v>30000</v>
      </c>
      <c r="E203" s="5">
        <v>29230</v>
      </c>
      <c r="F203" s="12">
        <f t="shared" si="6"/>
        <v>29500</v>
      </c>
      <c r="G203" s="12">
        <f t="shared" si="7"/>
        <v>500</v>
      </c>
      <c r="H203" s="4" t="s">
        <v>1828</v>
      </c>
      <c r="I203" s="57" t="s">
        <v>2134</v>
      </c>
    </row>
    <row r="204" spans="1:9">
      <c r="A204" s="55">
        <v>11109500</v>
      </c>
      <c r="B204" s="4" t="s">
        <v>413</v>
      </c>
      <c r="C204" s="6">
        <v>3</v>
      </c>
      <c r="D204" s="11">
        <v>30000</v>
      </c>
      <c r="E204" s="5">
        <v>23192</v>
      </c>
      <c r="F204" s="12">
        <f t="shared" si="6"/>
        <v>23500</v>
      </c>
      <c r="G204" s="12">
        <f t="shared" si="7"/>
        <v>6500</v>
      </c>
      <c r="H204" s="4" t="s">
        <v>2135</v>
      </c>
      <c r="I204" s="57" t="s">
        <v>2136</v>
      </c>
    </row>
    <row r="205" spans="1:9">
      <c r="A205" s="55">
        <v>11109679</v>
      </c>
      <c r="B205" s="4" t="s">
        <v>415</v>
      </c>
      <c r="C205" s="6">
        <v>3</v>
      </c>
      <c r="D205" s="11">
        <v>30000</v>
      </c>
      <c r="E205" s="5">
        <v>22367</v>
      </c>
      <c r="F205" s="12">
        <f t="shared" si="6"/>
        <v>22500</v>
      </c>
      <c r="G205" s="12">
        <f t="shared" si="7"/>
        <v>7500</v>
      </c>
      <c r="H205" s="4" t="s">
        <v>1830</v>
      </c>
      <c r="I205" s="57" t="s">
        <v>2137</v>
      </c>
    </row>
    <row r="206" spans="1:9">
      <c r="A206" s="55">
        <v>11102178</v>
      </c>
      <c r="B206" s="4" t="s">
        <v>417</v>
      </c>
      <c r="C206" s="6">
        <v>3</v>
      </c>
      <c r="D206" s="11">
        <v>30000</v>
      </c>
      <c r="E206" s="5">
        <v>18223</v>
      </c>
      <c r="F206" s="12">
        <f t="shared" si="6"/>
        <v>18500</v>
      </c>
      <c r="G206" s="12">
        <f t="shared" si="7"/>
        <v>11500</v>
      </c>
      <c r="H206" s="4" t="s">
        <v>1834</v>
      </c>
      <c r="I206" s="57" t="s">
        <v>2138</v>
      </c>
    </row>
    <row r="207" spans="1:9">
      <c r="A207" s="55">
        <v>11107788</v>
      </c>
      <c r="B207" s="4" t="s">
        <v>419</v>
      </c>
      <c r="C207" s="6">
        <v>3</v>
      </c>
      <c r="D207" s="11">
        <v>30000</v>
      </c>
      <c r="E207" s="5">
        <v>26256</v>
      </c>
      <c r="F207" s="12">
        <f t="shared" si="6"/>
        <v>26500</v>
      </c>
      <c r="G207" s="12">
        <f t="shared" si="7"/>
        <v>3500</v>
      </c>
      <c r="H207" s="4" t="s">
        <v>2109</v>
      </c>
      <c r="I207" s="57" t="s">
        <v>2139</v>
      </c>
    </row>
    <row r="208" spans="1:9">
      <c r="A208" s="55">
        <v>11105037</v>
      </c>
      <c r="B208" s="4" t="s">
        <v>421</v>
      </c>
      <c r="C208" s="6">
        <v>3</v>
      </c>
      <c r="D208" s="11">
        <v>30000</v>
      </c>
      <c r="E208" s="5">
        <v>27639</v>
      </c>
      <c r="F208" s="12">
        <f t="shared" si="6"/>
        <v>28000</v>
      </c>
      <c r="G208" s="12">
        <f t="shared" si="7"/>
        <v>2000</v>
      </c>
      <c r="H208" s="4" t="s">
        <v>2140</v>
      </c>
      <c r="I208" s="57" t="s">
        <v>2141</v>
      </c>
    </row>
    <row r="209" spans="1:9">
      <c r="A209" s="55">
        <v>11109717</v>
      </c>
      <c r="B209" s="4" t="s">
        <v>423</v>
      </c>
      <c r="C209" s="6">
        <v>3</v>
      </c>
      <c r="D209" s="11">
        <v>30000</v>
      </c>
      <c r="E209" s="5">
        <v>21972</v>
      </c>
      <c r="F209" s="12">
        <f t="shared" si="6"/>
        <v>22000</v>
      </c>
      <c r="G209" s="12">
        <f t="shared" si="7"/>
        <v>8000</v>
      </c>
      <c r="H209" s="4" t="s">
        <v>2142</v>
      </c>
      <c r="I209" s="57" t="s">
        <v>2143</v>
      </c>
    </row>
    <row r="210" spans="1:9">
      <c r="A210" s="55">
        <v>11107989</v>
      </c>
      <c r="B210" s="4" t="s">
        <v>425</v>
      </c>
      <c r="C210" s="6">
        <v>3</v>
      </c>
      <c r="D210" s="11">
        <v>30000</v>
      </c>
      <c r="E210" s="5">
        <v>23377</v>
      </c>
      <c r="F210" s="12">
        <f t="shared" si="6"/>
        <v>23500</v>
      </c>
      <c r="G210" s="12">
        <f t="shared" si="7"/>
        <v>6500</v>
      </c>
      <c r="H210" s="4" t="s">
        <v>1844</v>
      </c>
      <c r="I210" s="57" t="s">
        <v>2144</v>
      </c>
    </row>
    <row r="211" spans="1:9">
      <c r="A211" s="55">
        <v>11102425</v>
      </c>
      <c r="B211" s="4" t="s">
        <v>427</v>
      </c>
      <c r="C211" s="6">
        <v>3</v>
      </c>
      <c r="D211" s="11">
        <v>30000</v>
      </c>
      <c r="E211" s="5">
        <v>25871</v>
      </c>
      <c r="F211" s="12">
        <f t="shared" si="6"/>
        <v>26000</v>
      </c>
      <c r="G211" s="12">
        <f t="shared" si="7"/>
        <v>4000</v>
      </c>
      <c r="H211" s="4" t="s">
        <v>2145</v>
      </c>
      <c r="I211" s="57" t="s">
        <v>2146</v>
      </c>
    </row>
    <row r="212" spans="1:9">
      <c r="A212" s="55">
        <v>11103539</v>
      </c>
      <c r="B212" s="4" t="s">
        <v>429</v>
      </c>
      <c r="C212" s="6">
        <v>3</v>
      </c>
      <c r="D212" s="11">
        <v>30000</v>
      </c>
      <c r="E212" s="5">
        <v>28842</v>
      </c>
      <c r="F212" s="12">
        <f t="shared" si="6"/>
        <v>29000</v>
      </c>
      <c r="G212" s="12">
        <f t="shared" si="7"/>
        <v>1000</v>
      </c>
      <c r="H212" s="4" t="s">
        <v>2080</v>
      </c>
      <c r="I212" s="57" t="s">
        <v>2147</v>
      </c>
    </row>
    <row r="213" spans="1:9">
      <c r="A213" s="55">
        <v>11105105</v>
      </c>
      <c r="B213" s="4" t="s">
        <v>431</v>
      </c>
      <c r="C213" s="6">
        <v>3</v>
      </c>
      <c r="D213" s="11">
        <v>30000</v>
      </c>
      <c r="E213" s="5">
        <v>19222</v>
      </c>
      <c r="F213" s="12">
        <f t="shared" si="6"/>
        <v>19500</v>
      </c>
      <c r="G213" s="12">
        <f t="shared" si="7"/>
        <v>10500</v>
      </c>
      <c r="H213" s="4" t="s">
        <v>1980</v>
      </c>
      <c r="I213" s="57" t="s">
        <v>2148</v>
      </c>
    </row>
    <row r="214" spans="1:9">
      <c r="A214" s="55">
        <v>11102619</v>
      </c>
      <c r="B214" s="4" t="s">
        <v>433</v>
      </c>
      <c r="C214" s="6">
        <v>3</v>
      </c>
      <c r="D214" s="11">
        <v>30000</v>
      </c>
      <c r="E214" s="5">
        <v>25017</v>
      </c>
      <c r="F214" s="12">
        <f t="shared" si="6"/>
        <v>25500</v>
      </c>
      <c r="G214" s="12">
        <f t="shared" si="7"/>
        <v>4500</v>
      </c>
      <c r="H214" s="4" t="s">
        <v>2049</v>
      </c>
      <c r="I214" s="57" t="s">
        <v>2149</v>
      </c>
    </row>
    <row r="215" spans="1:9">
      <c r="A215" s="55">
        <v>11101336</v>
      </c>
      <c r="B215" s="4" t="s">
        <v>435</v>
      </c>
      <c r="C215" s="6">
        <v>3</v>
      </c>
      <c r="D215" s="11">
        <v>30000</v>
      </c>
      <c r="E215" s="5">
        <v>23273</v>
      </c>
      <c r="F215" s="12">
        <f t="shared" si="6"/>
        <v>23500</v>
      </c>
      <c r="G215" s="12">
        <f t="shared" si="7"/>
        <v>6500</v>
      </c>
      <c r="H215" s="4" t="s">
        <v>2084</v>
      </c>
      <c r="I215" s="57" t="s">
        <v>2150</v>
      </c>
    </row>
    <row r="216" spans="1:9">
      <c r="A216" s="55">
        <v>11102252</v>
      </c>
      <c r="B216" s="4" t="s">
        <v>437</v>
      </c>
      <c r="C216" s="6">
        <v>3</v>
      </c>
      <c r="D216" s="11">
        <v>30000</v>
      </c>
      <c r="E216" s="5">
        <v>18023</v>
      </c>
      <c r="F216" s="12">
        <f t="shared" si="6"/>
        <v>18500</v>
      </c>
      <c r="G216" s="12">
        <f t="shared" si="7"/>
        <v>11500</v>
      </c>
      <c r="H216" s="4" t="s">
        <v>1941</v>
      </c>
      <c r="I216" s="57" t="s">
        <v>2151</v>
      </c>
    </row>
    <row r="217" spans="1:9">
      <c r="A217" s="55">
        <v>11109421</v>
      </c>
      <c r="B217" s="4" t="s">
        <v>439</v>
      </c>
      <c r="C217" s="6">
        <v>3</v>
      </c>
      <c r="D217" s="11">
        <v>30000</v>
      </c>
      <c r="E217" s="5">
        <v>21848</v>
      </c>
      <c r="F217" s="12">
        <f t="shared" si="6"/>
        <v>22000</v>
      </c>
      <c r="G217" s="12">
        <f t="shared" si="7"/>
        <v>8000</v>
      </c>
      <c r="H217" s="4" t="s">
        <v>2152</v>
      </c>
      <c r="I217" s="57" t="s">
        <v>2153</v>
      </c>
    </row>
    <row r="218" spans="1:9">
      <c r="A218" s="55">
        <v>11109556</v>
      </c>
      <c r="B218" s="4" t="s">
        <v>441</v>
      </c>
      <c r="C218" s="6">
        <v>3</v>
      </c>
      <c r="D218" s="11">
        <v>30000</v>
      </c>
      <c r="E218" s="5">
        <v>20087</v>
      </c>
      <c r="F218" s="12">
        <f t="shared" si="6"/>
        <v>20500</v>
      </c>
      <c r="G218" s="12">
        <f t="shared" si="7"/>
        <v>9500</v>
      </c>
      <c r="H218" s="4" t="s">
        <v>1896</v>
      </c>
      <c r="I218" s="57" t="s">
        <v>2154</v>
      </c>
    </row>
    <row r="219" spans="1:9">
      <c r="A219" s="55">
        <v>11104267</v>
      </c>
      <c r="B219" s="4" t="s">
        <v>443</v>
      </c>
      <c r="C219" s="6">
        <v>3</v>
      </c>
      <c r="D219" s="11">
        <v>30000</v>
      </c>
      <c r="E219" s="5">
        <v>22012</v>
      </c>
      <c r="F219" s="12">
        <f t="shared" si="6"/>
        <v>22500</v>
      </c>
      <c r="G219" s="12">
        <f t="shared" si="7"/>
        <v>7500</v>
      </c>
      <c r="H219" s="4" t="s">
        <v>2155</v>
      </c>
      <c r="I219" s="57" t="s">
        <v>2156</v>
      </c>
    </row>
    <row r="220" spans="1:9">
      <c r="A220" s="55">
        <v>11103696</v>
      </c>
      <c r="B220" s="4" t="s">
        <v>445</v>
      </c>
      <c r="C220" s="6">
        <v>3</v>
      </c>
      <c r="D220" s="11">
        <v>30000</v>
      </c>
      <c r="E220" s="5">
        <v>26803</v>
      </c>
      <c r="F220" s="12">
        <f t="shared" si="6"/>
        <v>27000</v>
      </c>
      <c r="G220" s="12">
        <f t="shared" si="7"/>
        <v>3000</v>
      </c>
      <c r="H220" s="4" t="s">
        <v>1900</v>
      </c>
      <c r="I220" s="57" t="s">
        <v>2157</v>
      </c>
    </row>
    <row r="221" spans="1:9">
      <c r="A221" s="55">
        <v>11107180</v>
      </c>
      <c r="B221" s="4" t="s">
        <v>447</v>
      </c>
      <c r="C221" s="6">
        <v>3</v>
      </c>
      <c r="D221" s="11">
        <v>30000</v>
      </c>
      <c r="E221" s="5">
        <v>22147</v>
      </c>
      <c r="F221" s="12">
        <f t="shared" si="6"/>
        <v>22500</v>
      </c>
      <c r="G221" s="12">
        <f t="shared" si="7"/>
        <v>7500</v>
      </c>
      <c r="H221" s="4" t="s">
        <v>2158</v>
      </c>
      <c r="I221" s="57" t="s">
        <v>2159</v>
      </c>
    </row>
    <row r="222" spans="1:9">
      <c r="A222" s="55">
        <v>11104063</v>
      </c>
      <c r="B222" s="4" t="s">
        <v>449</v>
      </c>
      <c r="C222" s="6">
        <v>3</v>
      </c>
      <c r="D222" s="11">
        <v>30000</v>
      </c>
      <c r="E222" s="5">
        <v>27253</v>
      </c>
      <c r="F222" s="12">
        <f t="shared" si="6"/>
        <v>27500</v>
      </c>
      <c r="G222" s="12">
        <f t="shared" si="7"/>
        <v>2500</v>
      </c>
      <c r="H222" s="4" t="s">
        <v>2020</v>
      </c>
      <c r="I222" s="57" t="s">
        <v>2160</v>
      </c>
    </row>
    <row r="223" spans="1:9">
      <c r="A223" s="55">
        <v>11109468</v>
      </c>
      <c r="B223" s="4" t="s">
        <v>451</v>
      </c>
      <c r="C223" s="6">
        <v>3</v>
      </c>
      <c r="D223" s="11">
        <v>30000</v>
      </c>
      <c r="E223" s="5">
        <v>25564</v>
      </c>
      <c r="F223" s="12">
        <f t="shared" si="6"/>
        <v>26000</v>
      </c>
      <c r="G223" s="12">
        <f t="shared" si="7"/>
        <v>4000</v>
      </c>
      <c r="H223" s="4" t="s">
        <v>1864</v>
      </c>
      <c r="I223" s="57" t="s">
        <v>2161</v>
      </c>
    </row>
    <row r="224" spans="1:9">
      <c r="A224" s="55">
        <v>11102789</v>
      </c>
      <c r="B224" s="4" t="s">
        <v>453</v>
      </c>
      <c r="C224" s="6">
        <v>3</v>
      </c>
      <c r="D224" s="11">
        <v>30000</v>
      </c>
      <c r="E224" s="5">
        <v>29272</v>
      </c>
      <c r="F224" s="12">
        <f t="shared" si="6"/>
        <v>29500</v>
      </c>
      <c r="G224" s="12">
        <f t="shared" si="7"/>
        <v>500</v>
      </c>
      <c r="H224" s="4" t="s">
        <v>1868</v>
      </c>
      <c r="I224" s="57" t="s">
        <v>2162</v>
      </c>
    </row>
    <row r="225" spans="1:9">
      <c r="A225" s="55">
        <v>11107862</v>
      </c>
      <c r="B225" s="4" t="s">
        <v>455</v>
      </c>
      <c r="C225" s="6">
        <v>3</v>
      </c>
      <c r="D225" s="11">
        <v>30000</v>
      </c>
      <c r="E225" s="5">
        <v>27481</v>
      </c>
      <c r="F225" s="12">
        <f t="shared" si="6"/>
        <v>27500</v>
      </c>
      <c r="G225" s="12">
        <f t="shared" si="7"/>
        <v>2500</v>
      </c>
      <c r="H225" s="4" t="s">
        <v>1872</v>
      </c>
      <c r="I225" s="57" t="s">
        <v>2163</v>
      </c>
    </row>
    <row r="226" spans="1:9">
      <c r="A226" s="55">
        <v>11100423</v>
      </c>
      <c r="B226" s="4" t="s">
        <v>457</v>
      </c>
      <c r="C226" s="6">
        <v>3</v>
      </c>
      <c r="D226" s="11">
        <v>30000</v>
      </c>
      <c r="E226" s="5">
        <v>23516</v>
      </c>
      <c r="F226" s="12">
        <f t="shared" si="6"/>
        <v>24000</v>
      </c>
      <c r="G226" s="12">
        <f t="shared" si="7"/>
        <v>6000</v>
      </c>
      <c r="H226" s="4" t="s">
        <v>2034</v>
      </c>
      <c r="I226" s="57" t="s">
        <v>2164</v>
      </c>
    </row>
    <row r="227" spans="1:9">
      <c r="A227" s="55">
        <v>11106110</v>
      </c>
      <c r="B227" s="4" t="s">
        <v>459</v>
      </c>
      <c r="C227" s="6">
        <v>3</v>
      </c>
      <c r="D227" s="11">
        <v>30000</v>
      </c>
      <c r="E227" s="5">
        <v>27983</v>
      </c>
      <c r="F227" s="12">
        <f t="shared" si="6"/>
        <v>28000</v>
      </c>
      <c r="G227" s="12">
        <f t="shared" si="7"/>
        <v>2000</v>
      </c>
      <c r="H227" s="4" t="s">
        <v>2132</v>
      </c>
      <c r="I227" s="57" t="s">
        <v>2165</v>
      </c>
    </row>
    <row r="228" spans="1:9">
      <c r="A228" s="55">
        <v>11105295</v>
      </c>
      <c r="B228" s="4" t="s">
        <v>461</v>
      </c>
      <c r="C228" s="6">
        <v>3</v>
      </c>
      <c r="D228" s="11">
        <v>30000</v>
      </c>
      <c r="E228" s="5">
        <v>25315</v>
      </c>
      <c r="F228" s="12">
        <f t="shared" si="6"/>
        <v>25500</v>
      </c>
      <c r="G228" s="12">
        <f t="shared" si="7"/>
        <v>4500</v>
      </c>
      <c r="H228" s="4" t="s">
        <v>1828</v>
      </c>
      <c r="I228" s="57" t="s">
        <v>2166</v>
      </c>
    </row>
    <row r="229" spans="1:9">
      <c r="A229" s="55">
        <v>11105129</v>
      </c>
      <c r="B229" s="4" t="s">
        <v>463</v>
      </c>
      <c r="C229" s="6">
        <v>3</v>
      </c>
      <c r="D229" s="11">
        <v>30000</v>
      </c>
      <c r="E229" s="5">
        <v>19931</v>
      </c>
      <c r="F229" s="12">
        <f t="shared" si="6"/>
        <v>20000</v>
      </c>
      <c r="G229" s="12">
        <f t="shared" si="7"/>
        <v>10000</v>
      </c>
      <c r="H229" s="4" t="s">
        <v>1924</v>
      </c>
      <c r="I229" s="57" t="s">
        <v>2167</v>
      </c>
    </row>
    <row r="230" spans="1:9">
      <c r="A230" s="55">
        <v>11103424</v>
      </c>
      <c r="B230" s="4" t="s">
        <v>465</v>
      </c>
      <c r="C230" s="6">
        <v>3</v>
      </c>
      <c r="D230" s="11">
        <v>30000</v>
      </c>
      <c r="E230" s="5">
        <v>26131</v>
      </c>
      <c r="F230" s="12">
        <f t="shared" si="6"/>
        <v>26500</v>
      </c>
      <c r="G230" s="12">
        <f t="shared" si="7"/>
        <v>3500</v>
      </c>
      <c r="H230" s="4" t="s">
        <v>1834</v>
      </c>
      <c r="I230" s="57" t="s">
        <v>2168</v>
      </c>
    </row>
    <row r="231" spans="1:9">
      <c r="A231" s="55">
        <v>11108296</v>
      </c>
      <c r="B231" s="4" t="s">
        <v>467</v>
      </c>
      <c r="C231" s="6">
        <v>3</v>
      </c>
      <c r="D231" s="11">
        <v>30000</v>
      </c>
      <c r="E231" s="5">
        <v>19527</v>
      </c>
      <c r="F231" s="12">
        <f t="shared" si="6"/>
        <v>20000</v>
      </c>
      <c r="G231" s="12">
        <f t="shared" si="7"/>
        <v>10000</v>
      </c>
      <c r="H231" s="4" t="s">
        <v>1840</v>
      </c>
      <c r="I231" s="57" t="s">
        <v>2169</v>
      </c>
    </row>
    <row r="232" spans="1:9">
      <c r="A232" s="55">
        <v>11106069</v>
      </c>
      <c r="B232" s="4" t="s">
        <v>469</v>
      </c>
      <c r="C232" s="6">
        <v>3</v>
      </c>
      <c r="D232" s="11">
        <v>30000</v>
      </c>
      <c r="E232" s="5">
        <v>22885</v>
      </c>
      <c r="F232" s="12">
        <f t="shared" si="6"/>
        <v>23000</v>
      </c>
      <c r="G232" s="12">
        <f t="shared" si="7"/>
        <v>7000</v>
      </c>
      <c r="H232" s="4" t="s">
        <v>1935</v>
      </c>
      <c r="I232" s="57" t="s">
        <v>2170</v>
      </c>
    </row>
    <row r="233" spans="1:9">
      <c r="A233" s="55">
        <v>11102098</v>
      </c>
      <c r="B233" s="4" t="s">
        <v>471</v>
      </c>
      <c r="C233" s="6">
        <v>3</v>
      </c>
      <c r="D233" s="11">
        <v>30000</v>
      </c>
      <c r="E233" s="5">
        <v>27431</v>
      </c>
      <c r="F233" s="12">
        <f t="shared" si="6"/>
        <v>27500</v>
      </c>
      <c r="G233" s="12">
        <f t="shared" si="7"/>
        <v>2500</v>
      </c>
      <c r="H233" s="4" t="s">
        <v>1937</v>
      </c>
      <c r="I233" s="57" t="s">
        <v>2171</v>
      </c>
    </row>
    <row r="234" spans="1:9">
      <c r="A234" s="55">
        <v>11109872</v>
      </c>
      <c r="B234" s="4" t="s">
        <v>473</v>
      </c>
      <c r="C234" s="6">
        <v>3</v>
      </c>
      <c r="D234" s="11">
        <v>30000</v>
      </c>
      <c r="E234" s="5">
        <v>28184</v>
      </c>
      <c r="F234" s="12">
        <f t="shared" si="6"/>
        <v>28500</v>
      </c>
      <c r="G234" s="12">
        <f t="shared" si="7"/>
        <v>1500</v>
      </c>
      <c r="H234" s="4" t="s">
        <v>1848</v>
      </c>
      <c r="I234" s="57" t="s">
        <v>2172</v>
      </c>
    </row>
    <row r="235" spans="1:9">
      <c r="A235" s="55">
        <v>11109969</v>
      </c>
      <c r="B235" s="4" t="s">
        <v>475</v>
      </c>
      <c r="C235" s="6">
        <v>3</v>
      </c>
      <c r="D235" s="11">
        <v>30000</v>
      </c>
      <c r="E235" s="5">
        <v>26117</v>
      </c>
      <c r="F235" s="12">
        <f t="shared" si="6"/>
        <v>26500</v>
      </c>
      <c r="G235" s="12">
        <f t="shared" si="7"/>
        <v>3500</v>
      </c>
      <c r="H235" s="4" t="s">
        <v>1982</v>
      </c>
      <c r="I235" s="57" t="s">
        <v>2173</v>
      </c>
    </row>
    <row r="236" spans="1:9">
      <c r="A236" s="55">
        <v>11100857</v>
      </c>
      <c r="B236" s="4" t="s">
        <v>477</v>
      </c>
      <c r="C236" s="6">
        <v>3</v>
      </c>
      <c r="D236" s="11">
        <v>30000</v>
      </c>
      <c r="E236" s="5">
        <v>25538</v>
      </c>
      <c r="F236" s="12">
        <f t="shared" si="6"/>
        <v>26000</v>
      </c>
      <c r="G236" s="12">
        <f t="shared" si="7"/>
        <v>4000</v>
      </c>
      <c r="H236" s="4" t="s">
        <v>1988</v>
      </c>
      <c r="I236" s="57" t="s">
        <v>2174</v>
      </c>
    </row>
    <row r="237" spans="1:9">
      <c r="A237" s="55">
        <v>11106794</v>
      </c>
      <c r="B237" s="4" t="s">
        <v>479</v>
      </c>
      <c r="C237" s="6">
        <v>3</v>
      </c>
      <c r="D237" s="11">
        <v>30000</v>
      </c>
      <c r="E237" s="5">
        <v>25873</v>
      </c>
      <c r="F237" s="12">
        <f t="shared" si="6"/>
        <v>26000</v>
      </c>
      <c r="G237" s="12">
        <f t="shared" si="7"/>
        <v>4000</v>
      </c>
      <c r="H237" s="4" t="s">
        <v>1858</v>
      </c>
      <c r="I237" s="57" t="s">
        <v>2175</v>
      </c>
    </row>
    <row r="238" spans="1:9">
      <c r="A238" s="55">
        <v>11106455</v>
      </c>
      <c r="B238" s="4" t="s">
        <v>481</v>
      </c>
      <c r="C238" s="6">
        <v>3</v>
      </c>
      <c r="D238" s="11">
        <v>30000</v>
      </c>
      <c r="E238" s="5">
        <v>19279</v>
      </c>
      <c r="F238" s="12">
        <f t="shared" si="6"/>
        <v>19500</v>
      </c>
      <c r="G238" s="12">
        <f t="shared" si="7"/>
        <v>10500</v>
      </c>
      <c r="H238" s="4" t="s">
        <v>2056</v>
      </c>
      <c r="I238" s="57" t="s">
        <v>2176</v>
      </c>
    </row>
    <row r="239" spans="1:9">
      <c r="A239" s="55">
        <v>11107554</v>
      </c>
      <c r="B239" s="4" t="s">
        <v>483</v>
      </c>
      <c r="C239" s="6">
        <v>3</v>
      </c>
      <c r="D239" s="11">
        <v>30000</v>
      </c>
      <c r="E239" s="5">
        <v>26226</v>
      </c>
      <c r="F239" s="12">
        <f t="shared" si="6"/>
        <v>26500</v>
      </c>
      <c r="G239" s="12">
        <f t="shared" si="7"/>
        <v>3500</v>
      </c>
      <c r="H239" s="4" t="s">
        <v>2087</v>
      </c>
      <c r="I239" s="57" t="s">
        <v>2177</v>
      </c>
    </row>
    <row r="240" spans="1:9">
      <c r="A240" s="55">
        <v>11101829</v>
      </c>
      <c r="B240" s="4" t="s">
        <v>485</v>
      </c>
      <c r="C240" s="6">
        <v>3</v>
      </c>
      <c r="D240" s="11">
        <v>30000</v>
      </c>
      <c r="E240" s="5">
        <v>21912</v>
      </c>
      <c r="F240" s="12">
        <f t="shared" si="6"/>
        <v>22000</v>
      </c>
      <c r="G240" s="12">
        <f t="shared" si="7"/>
        <v>8000</v>
      </c>
      <c r="H240" s="4" t="s">
        <v>1900</v>
      </c>
      <c r="I240" s="57" t="s">
        <v>2178</v>
      </c>
    </row>
    <row r="241" spans="1:9">
      <c r="A241" s="55">
        <v>11105876</v>
      </c>
      <c r="B241" s="4" t="s">
        <v>487</v>
      </c>
      <c r="C241" s="6">
        <v>3</v>
      </c>
      <c r="D241" s="11">
        <v>30000</v>
      </c>
      <c r="E241" s="5">
        <v>19827</v>
      </c>
      <c r="F241" s="12">
        <f t="shared" si="6"/>
        <v>20000</v>
      </c>
      <c r="G241" s="12">
        <f t="shared" si="7"/>
        <v>10000</v>
      </c>
      <c r="H241" s="4" t="s">
        <v>1902</v>
      </c>
      <c r="I241" s="57" t="s">
        <v>2179</v>
      </c>
    </row>
    <row r="242" spans="1:9">
      <c r="A242" s="55">
        <v>11100473</v>
      </c>
      <c r="B242" s="4" t="s">
        <v>489</v>
      </c>
      <c r="C242" s="6">
        <v>3</v>
      </c>
      <c r="D242" s="11">
        <v>30000</v>
      </c>
      <c r="E242" s="5">
        <v>24411</v>
      </c>
      <c r="F242" s="12">
        <f t="shared" si="6"/>
        <v>24500</v>
      </c>
      <c r="G242" s="12">
        <f t="shared" si="7"/>
        <v>5500</v>
      </c>
      <c r="H242" s="4" t="s">
        <v>2158</v>
      </c>
      <c r="I242" s="57" t="s">
        <v>2180</v>
      </c>
    </row>
    <row r="243" spans="1:9">
      <c r="A243" s="55">
        <v>11100335</v>
      </c>
      <c r="B243" s="4" t="s">
        <v>491</v>
      </c>
      <c r="C243" s="6">
        <v>3</v>
      </c>
      <c r="D243" s="11">
        <v>30000</v>
      </c>
      <c r="E243" s="5">
        <v>21854</v>
      </c>
      <c r="F243" s="12">
        <f t="shared" si="6"/>
        <v>22000</v>
      </c>
      <c r="G243" s="12">
        <f t="shared" si="7"/>
        <v>8000</v>
      </c>
      <c r="H243" s="4" t="s">
        <v>2020</v>
      </c>
      <c r="I243" s="57" t="s">
        <v>2181</v>
      </c>
    </row>
    <row r="244" spans="1:9">
      <c r="A244" s="55">
        <v>11109708</v>
      </c>
      <c r="B244" s="4" t="s">
        <v>493</v>
      </c>
      <c r="C244" s="6">
        <v>3</v>
      </c>
      <c r="D244" s="11">
        <v>30000</v>
      </c>
      <c r="E244" s="5">
        <v>19176</v>
      </c>
      <c r="F244" s="12">
        <f t="shared" si="6"/>
        <v>19500</v>
      </c>
      <c r="G244" s="12">
        <f t="shared" si="7"/>
        <v>10500</v>
      </c>
      <c r="H244" s="4" t="s">
        <v>2023</v>
      </c>
      <c r="I244" s="57" t="s">
        <v>2182</v>
      </c>
    </row>
    <row r="245" spans="1:9">
      <c r="A245" s="55">
        <v>11108343</v>
      </c>
      <c r="B245" s="4" t="s">
        <v>495</v>
      </c>
      <c r="C245" s="6">
        <v>3</v>
      </c>
      <c r="D245" s="11">
        <v>30000</v>
      </c>
      <c r="E245" s="5">
        <v>26317</v>
      </c>
      <c r="F245" s="12">
        <f t="shared" si="6"/>
        <v>26500</v>
      </c>
      <c r="G245" s="12">
        <f t="shared" si="7"/>
        <v>3500</v>
      </c>
      <c r="H245" s="4" t="s">
        <v>1951</v>
      </c>
      <c r="I245" s="57" t="s">
        <v>2183</v>
      </c>
    </row>
    <row r="246" spans="1:9">
      <c r="A246" s="55">
        <v>11105918</v>
      </c>
      <c r="B246" s="4" t="s">
        <v>497</v>
      </c>
      <c r="C246" s="6">
        <v>3</v>
      </c>
      <c r="D246" s="11">
        <v>30000</v>
      </c>
      <c r="E246" s="5">
        <v>20241</v>
      </c>
      <c r="F246" s="12">
        <f t="shared" si="6"/>
        <v>20500</v>
      </c>
      <c r="G246" s="12">
        <f t="shared" si="7"/>
        <v>9500</v>
      </c>
      <c r="H246" s="4" t="s">
        <v>1908</v>
      </c>
      <c r="I246" s="57" t="s">
        <v>2184</v>
      </c>
    </row>
    <row r="247" spans="1:9">
      <c r="A247" s="55">
        <v>11101057</v>
      </c>
      <c r="B247" s="4" t="s">
        <v>499</v>
      </c>
      <c r="C247" s="6">
        <v>3</v>
      </c>
      <c r="D247" s="11">
        <v>30000</v>
      </c>
      <c r="E247" s="5">
        <v>24259</v>
      </c>
      <c r="F247" s="12">
        <f t="shared" si="6"/>
        <v>24500</v>
      </c>
      <c r="G247" s="12">
        <f t="shared" si="7"/>
        <v>5500</v>
      </c>
      <c r="H247" s="4" t="s">
        <v>1868</v>
      </c>
      <c r="I247" s="57" t="s">
        <v>2185</v>
      </c>
    </row>
    <row r="248" spans="1:9">
      <c r="A248" s="55">
        <v>11108474</v>
      </c>
      <c r="B248" s="4" t="s">
        <v>501</v>
      </c>
      <c r="C248" s="6">
        <v>3</v>
      </c>
      <c r="D248" s="11">
        <v>30000</v>
      </c>
      <c r="E248" s="5">
        <v>24238</v>
      </c>
      <c r="F248" s="12">
        <f t="shared" si="6"/>
        <v>24500</v>
      </c>
      <c r="G248" s="12">
        <f t="shared" si="7"/>
        <v>5500</v>
      </c>
      <c r="H248" s="4" t="s">
        <v>2186</v>
      </c>
      <c r="I248" s="57" t="s">
        <v>2187</v>
      </c>
    </row>
    <row r="249" spans="1:9">
      <c r="A249" s="55">
        <v>11100958</v>
      </c>
      <c r="B249" s="4" t="s">
        <v>503</v>
      </c>
      <c r="C249" s="6">
        <v>3</v>
      </c>
      <c r="D249" s="11">
        <v>30000</v>
      </c>
      <c r="E249" s="5">
        <v>24718</v>
      </c>
      <c r="F249" s="12">
        <f t="shared" si="6"/>
        <v>25000</v>
      </c>
      <c r="G249" s="12">
        <f t="shared" si="7"/>
        <v>5000</v>
      </c>
      <c r="H249" s="4" t="s">
        <v>1874</v>
      </c>
      <c r="I249" s="57" t="s">
        <v>2188</v>
      </c>
    </row>
    <row r="250" spans="1:9">
      <c r="A250" s="55">
        <v>11104099</v>
      </c>
      <c r="B250" s="4" t="s">
        <v>505</v>
      </c>
      <c r="C250" s="6">
        <v>3</v>
      </c>
      <c r="D250" s="11">
        <v>30000</v>
      </c>
      <c r="E250" s="5">
        <v>29978</v>
      </c>
      <c r="F250" s="12">
        <f t="shared" si="6"/>
        <v>30000</v>
      </c>
      <c r="G250" s="12">
        <f t="shared" si="7"/>
        <v>0</v>
      </c>
      <c r="H250" s="4" t="s">
        <v>1920</v>
      </c>
      <c r="I250" s="57" t="s">
        <v>2189</v>
      </c>
    </row>
    <row r="251" spans="1:9">
      <c r="A251" s="55">
        <v>11102819</v>
      </c>
      <c r="B251" s="4" t="s">
        <v>507</v>
      </c>
      <c r="C251" s="6">
        <v>3</v>
      </c>
      <c r="D251" s="11">
        <v>30000</v>
      </c>
      <c r="E251" s="5">
        <v>27572</v>
      </c>
      <c r="F251" s="12">
        <f t="shared" si="6"/>
        <v>28000</v>
      </c>
      <c r="G251" s="12">
        <f t="shared" si="7"/>
        <v>2000</v>
      </c>
      <c r="H251" s="4" t="s">
        <v>2190</v>
      </c>
      <c r="I251" s="57" t="s">
        <v>2191</v>
      </c>
    </row>
    <row r="252" spans="1:9">
      <c r="A252" s="55">
        <v>11103928</v>
      </c>
      <c r="B252" s="4" t="s">
        <v>509</v>
      </c>
      <c r="C252" s="6">
        <v>3</v>
      </c>
      <c r="D252" s="11">
        <v>30000</v>
      </c>
      <c r="E252" s="5">
        <v>19575</v>
      </c>
      <c r="F252" s="12">
        <f t="shared" si="6"/>
        <v>20000</v>
      </c>
      <c r="G252" s="12">
        <f t="shared" si="7"/>
        <v>10000</v>
      </c>
      <c r="H252" s="4" t="s">
        <v>2132</v>
      </c>
      <c r="I252" s="57" t="s">
        <v>2192</v>
      </c>
    </row>
    <row r="253" spans="1:9">
      <c r="A253" s="55">
        <v>11102412</v>
      </c>
      <c r="B253" s="4" t="s">
        <v>511</v>
      </c>
      <c r="C253" s="6">
        <v>3</v>
      </c>
      <c r="D253" s="11">
        <v>30000</v>
      </c>
      <c r="E253" s="5">
        <v>21829</v>
      </c>
      <c r="F253" s="12">
        <f t="shared" si="6"/>
        <v>22000</v>
      </c>
      <c r="G253" s="12">
        <f t="shared" si="7"/>
        <v>8000</v>
      </c>
      <c r="H253" s="4" t="s">
        <v>2193</v>
      </c>
      <c r="I253" s="57" t="s">
        <v>2194</v>
      </c>
    </row>
    <row r="254" spans="1:9">
      <c r="A254" s="55">
        <v>11104167</v>
      </c>
      <c r="B254" s="4" t="s">
        <v>513</v>
      </c>
      <c r="C254" s="6">
        <v>3</v>
      </c>
      <c r="D254" s="11">
        <v>30000</v>
      </c>
      <c r="E254" s="5">
        <v>18256</v>
      </c>
      <c r="F254" s="12">
        <f t="shared" si="6"/>
        <v>18500</v>
      </c>
      <c r="G254" s="12">
        <f t="shared" si="7"/>
        <v>11500</v>
      </c>
      <c r="H254" s="4" t="s">
        <v>2102</v>
      </c>
      <c r="I254" s="57" t="s">
        <v>2195</v>
      </c>
    </row>
    <row r="255" spans="1:9">
      <c r="A255" s="55">
        <v>11104936</v>
      </c>
      <c r="B255" s="4" t="s">
        <v>515</v>
      </c>
      <c r="C255" s="6">
        <v>3</v>
      </c>
      <c r="D255" s="11">
        <v>30000</v>
      </c>
      <c r="E255" s="5">
        <v>25936</v>
      </c>
      <c r="F255" s="12">
        <f t="shared" si="6"/>
        <v>26000</v>
      </c>
      <c r="G255" s="12">
        <f t="shared" si="7"/>
        <v>4000</v>
      </c>
      <c r="H255" s="4" t="s">
        <v>2105</v>
      </c>
      <c r="I255" s="57" t="s">
        <v>2196</v>
      </c>
    </row>
    <row r="256" spans="1:9">
      <c r="A256" s="55">
        <v>11101971</v>
      </c>
      <c r="B256" s="4" t="s">
        <v>517</v>
      </c>
      <c r="C256" s="6">
        <v>3</v>
      </c>
      <c r="D256" s="11">
        <v>30000</v>
      </c>
      <c r="E256" s="5">
        <v>20604</v>
      </c>
      <c r="F256" s="12">
        <f t="shared" si="6"/>
        <v>21000</v>
      </c>
      <c r="G256" s="12">
        <f t="shared" si="7"/>
        <v>9000</v>
      </c>
      <c r="H256" s="4" t="s">
        <v>2197</v>
      </c>
      <c r="I256" s="57" t="s">
        <v>2198</v>
      </c>
    </row>
    <row r="257" spans="1:9">
      <c r="A257" s="55">
        <v>11109211</v>
      </c>
      <c r="B257" s="4" t="s">
        <v>519</v>
      </c>
      <c r="C257" s="6">
        <v>3</v>
      </c>
      <c r="D257" s="11">
        <v>30000</v>
      </c>
      <c r="E257" s="5">
        <v>20479</v>
      </c>
      <c r="F257" s="12">
        <f t="shared" si="6"/>
        <v>20500</v>
      </c>
      <c r="G257" s="12">
        <f t="shared" si="7"/>
        <v>9500</v>
      </c>
      <c r="H257" s="4" t="s">
        <v>2199</v>
      </c>
      <c r="I257" s="57" t="s">
        <v>2200</v>
      </c>
    </row>
    <row r="258" spans="1:9">
      <c r="A258" s="55">
        <v>11108422</v>
      </c>
      <c r="B258" s="4" t="s">
        <v>521</v>
      </c>
      <c r="C258" s="6">
        <v>3</v>
      </c>
      <c r="D258" s="11">
        <v>30000</v>
      </c>
      <c r="E258" s="5">
        <v>24343</v>
      </c>
      <c r="F258" s="12">
        <f t="shared" ref="F258:F321" si="8">CEILING(E258,500)</f>
        <v>24500</v>
      </c>
      <c r="G258" s="12">
        <f t="shared" ref="G258:G321" si="9">D258-F258</f>
        <v>5500</v>
      </c>
      <c r="H258" s="4" t="s">
        <v>2109</v>
      </c>
      <c r="I258" s="57" t="s">
        <v>2201</v>
      </c>
    </row>
    <row r="259" spans="1:9">
      <c r="A259" s="55">
        <v>11100532</v>
      </c>
      <c r="B259" s="4" t="s">
        <v>523</v>
      </c>
      <c r="C259" s="6">
        <v>3</v>
      </c>
      <c r="D259" s="11">
        <v>30000</v>
      </c>
      <c r="E259" s="5">
        <v>28971</v>
      </c>
      <c r="F259" s="12">
        <f t="shared" si="8"/>
        <v>29000</v>
      </c>
      <c r="G259" s="12">
        <f t="shared" si="9"/>
        <v>1000</v>
      </c>
      <c r="H259" s="4" t="s">
        <v>2140</v>
      </c>
      <c r="I259" s="58">
        <v>633696</v>
      </c>
    </row>
    <row r="260" spans="1:9">
      <c r="A260" s="55">
        <v>11101510</v>
      </c>
      <c r="B260" s="4" t="s">
        <v>525</v>
      </c>
      <c r="C260" s="6">
        <v>3</v>
      </c>
      <c r="D260" s="11">
        <v>30000</v>
      </c>
      <c r="E260" s="5">
        <v>24671</v>
      </c>
      <c r="F260" s="12">
        <f t="shared" si="8"/>
        <v>25000</v>
      </c>
      <c r="G260" s="12">
        <f t="shared" si="9"/>
        <v>5000</v>
      </c>
      <c r="H260" s="4" t="s">
        <v>2011</v>
      </c>
      <c r="I260" s="57" t="s">
        <v>2202</v>
      </c>
    </row>
    <row r="261" spans="1:9">
      <c r="A261" s="55">
        <v>11100923</v>
      </c>
      <c r="B261" s="4" t="s">
        <v>527</v>
      </c>
      <c r="C261" s="6">
        <v>3</v>
      </c>
      <c r="D261" s="11">
        <v>30000</v>
      </c>
      <c r="E261" s="5">
        <v>22704</v>
      </c>
      <c r="F261" s="12">
        <f t="shared" si="8"/>
        <v>23000</v>
      </c>
      <c r="G261" s="12">
        <f t="shared" si="9"/>
        <v>7000</v>
      </c>
      <c r="H261" s="4" t="s">
        <v>1937</v>
      </c>
      <c r="I261" s="57" t="s">
        <v>2203</v>
      </c>
    </row>
    <row r="262" spans="1:9">
      <c r="A262" s="55">
        <v>11106507</v>
      </c>
      <c r="B262" s="4" t="s">
        <v>529</v>
      </c>
      <c r="C262" s="6">
        <v>3</v>
      </c>
      <c r="D262" s="11">
        <v>30000</v>
      </c>
      <c r="E262" s="5">
        <v>22866</v>
      </c>
      <c r="F262" s="12">
        <f t="shared" si="8"/>
        <v>23000</v>
      </c>
      <c r="G262" s="12">
        <f t="shared" si="9"/>
        <v>7000</v>
      </c>
      <c r="H262" s="4" t="s">
        <v>2045</v>
      </c>
      <c r="I262" s="57" t="s">
        <v>2204</v>
      </c>
    </row>
    <row r="263" spans="1:9">
      <c r="A263" s="55">
        <v>11109045</v>
      </c>
      <c r="B263" s="4" t="s">
        <v>531</v>
      </c>
      <c r="C263" s="6">
        <v>3</v>
      </c>
      <c r="D263" s="11">
        <v>30000</v>
      </c>
      <c r="E263" s="5">
        <v>26295</v>
      </c>
      <c r="F263" s="12">
        <f t="shared" si="8"/>
        <v>26500</v>
      </c>
      <c r="G263" s="12">
        <f t="shared" si="9"/>
        <v>3500</v>
      </c>
      <c r="H263" s="4" t="s">
        <v>2119</v>
      </c>
      <c r="I263" s="57" t="s">
        <v>2205</v>
      </c>
    </row>
    <row r="264" spans="1:9">
      <c r="A264" s="55">
        <v>11109612</v>
      </c>
      <c r="B264" s="4" t="s">
        <v>533</v>
      </c>
      <c r="C264" s="6">
        <v>3</v>
      </c>
      <c r="D264" s="11">
        <v>30000</v>
      </c>
      <c r="E264" s="5">
        <v>19300</v>
      </c>
      <c r="F264" s="12">
        <f t="shared" si="8"/>
        <v>19500</v>
      </c>
      <c r="G264" s="12">
        <f t="shared" si="9"/>
        <v>10500</v>
      </c>
      <c r="H264" s="4" t="s">
        <v>2049</v>
      </c>
      <c r="I264" s="57" t="s">
        <v>2206</v>
      </c>
    </row>
    <row r="265" spans="1:9">
      <c r="A265" s="55">
        <v>11104585</v>
      </c>
      <c r="B265" s="4" t="s">
        <v>535</v>
      </c>
      <c r="C265" s="6">
        <v>3</v>
      </c>
      <c r="D265" s="11">
        <v>30000</v>
      </c>
      <c r="E265" s="5">
        <v>27306</v>
      </c>
      <c r="F265" s="12">
        <f t="shared" si="8"/>
        <v>27500</v>
      </c>
      <c r="G265" s="12">
        <f t="shared" si="9"/>
        <v>2500</v>
      </c>
      <c r="H265" s="4" t="s">
        <v>2152</v>
      </c>
      <c r="I265" s="57" t="s">
        <v>2207</v>
      </c>
    </row>
    <row r="266" spans="1:9">
      <c r="A266" s="55">
        <v>11103222</v>
      </c>
      <c r="B266" s="4" t="s">
        <v>537</v>
      </c>
      <c r="C266" s="6">
        <v>3</v>
      </c>
      <c r="D266" s="11">
        <v>30000</v>
      </c>
      <c r="E266" s="5">
        <v>23667</v>
      </c>
      <c r="F266" s="12">
        <f t="shared" si="8"/>
        <v>24000</v>
      </c>
      <c r="G266" s="12">
        <f t="shared" si="9"/>
        <v>6000</v>
      </c>
      <c r="H266" s="4" t="s">
        <v>1896</v>
      </c>
      <c r="I266" s="57" t="s">
        <v>2208</v>
      </c>
    </row>
    <row r="267" spans="1:9">
      <c r="A267" s="55">
        <v>11106131</v>
      </c>
      <c r="B267" s="4" t="s">
        <v>539</v>
      </c>
      <c r="C267" s="6">
        <v>3</v>
      </c>
      <c r="D267" s="11">
        <v>30000</v>
      </c>
      <c r="E267" s="5">
        <v>19102</v>
      </c>
      <c r="F267" s="12">
        <f t="shared" si="8"/>
        <v>19500</v>
      </c>
      <c r="G267" s="12">
        <f t="shared" si="9"/>
        <v>10500</v>
      </c>
      <c r="H267" s="4" t="s">
        <v>2209</v>
      </c>
      <c r="I267" s="57" t="s">
        <v>2210</v>
      </c>
    </row>
    <row r="268" spans="1:9">
      <c r="A268" s="55">
        <v>11102397</v>
      </c>
      <c r="B268" s="4" t="s">
        <v>541</v>
      </c>
      <c r="C268" s="6">
        <v>3</v>
      </c>
      <c r="D268" s="11">
        <v>30000</v>
      </c>
      <c r="E268" s="5">
        <v>25370</v>
      </c>
      <c r="F268" s="12">
        <f t="shared" si="8"/>
        <v>25500</v>
      </c>
      <c r="G268" s="12">
        <f t="shared" si="9"/>
        <v>4500</v>
      </c>
      <c r="H268" s="4" t="s">
        <v>1943</v>
      </c>
      <c r="I268" s="57" t="s">
        <v>2211</v>
      </c>
    </row>
    <row r="269" spans="1:9">
      <c r="A269" s="55">
        <v>11109249</v>
      </c>
      <c r="B269" s="4" t="s">
        <v>543</v>
      </c>
      <c r="C269" s="6">
        <v>3</v>
      </c>
      <c r="D269" s="11">
        <v>30000</v>
      </c>
      <c r="E269" s="5">
        <v>28511</v>
      </c>
      <c r="F269" s="12">
        <f t="shared" si="8"/>
        <v>29000</v>
      </c>
      <c r="G269" s="12">
        <f t="shared" si="9"/>
        <v>1000</v>
      </c>
      <c r="H269" s="4" t="s">
        <v>2087</v>
      </c>
      <c r="I269" s="57" t="s">
        <v>2212</v>
      </c>
    </row>
    <row r="270" spans="1:9">
      <c r="A270" s="55">
        <v>11107361</v>
      </c>
      <c r="B270" s="4" t="s">
        <v>545</v>
      </c>
      <c r="C270" s="6">
        <v>3</v>
      </c>
      <c r="D270" s="11">
        <v>30000</v>
      </c>
      <c r="E270" s="5">
        <v>23308</v>
      </c>
      <c r="F270" s="12">
        <f t="shared" si="8"/>
        <v>23500</v>
      </c>
      <c r="G270" s="12">
        <f t="shared" si="9"/>
        <v>6500</v>
      </c>
      <c r="H270" s="4" t="s">
        <v>1947</v>
      </c>
      <c r="I270" s="57" t="s">
        <v>2213</v>
      </c>
    </row>
    <row r="271" spans="1:9">
      <c r="A271" s="55">
        <v>11100816</v>
      </c>
      <c r="B271" s="4" t="s">
        <v>547</v>
      </c>
      <c r="C271" s="6">
        <v>3</v>
      </c>
      <c r="D271" s="11">
        <v>30000</v>
      </c>
      <c r="E271" s="5">
        <v>26298</v>
      </c>
      <c r="F271" s="12">
        <f t="shared" si="8"/>
        <v>26500</v>
      </c>
      <c r="G271" s="12">
        <f t="shared" si="9"/>
        <v>3500</v>
      </c>
      <c r="H271" s="4" t="s">
        <v>1860</v>
      </c>
      <c r="I271" s="57" t="s">
        <v>2214</v>
      </c>
    </row>
    <row r="272" spans="1:9">
      <c r="A272" s="55">
        <v>11105131</v>
      </c>
      <c r="B272" s="4" t="s">
        <v>549</v>
      </c>
      <c r="C272" s="6">
        <v>3</v>
      </c>
      <c r="D272" s="11">
        <v>30000</v>
      </c>
      <c r="E272" s="5">
        <v>18543</v>
      </c>
      <c r="F272" s="12">
        <f t="shared" si="8"/>
        <v>19000</v>
      </c>
      <c r="G272" s="12">
        <f t="shared" si="9"/>
        <v>11000</v>
      </c>
      <c r="H272" s="4" t="s">
        <v>1906</v>
      </c>
      <c r="I272" s="57" t="s">
        <v>2215</v>
      </c>
    </row>
    <row r="273" spans="1:9">
      <c r="A273" s="55">
        <v>11106065</v>
      </c>
      <c r="B273" s="4" t="s">
        <v>551</v>
      </c>
      <c r="C273" s="6">
        <v>3</v>
      </c>
      <c r="D273" s="11">
        <v>30000</v>
      </c>
      <c r="E273" s="5">
        <v>25252</v>
      </c>
      <c r="F273" s="12">
        <f t="shared" si="8"/>
        <v>25500</v>
      </c>
      <c r="G273" s="12">
        <f t="shared" si="9"/>
        <v>4500</v>
      </c>
      <c r="H273" s="4" t="s">
        <v>1951</v>
      </c>
      <c r="I273" s="57" t="s">
        <v>2216</v>
      </c>
    </row>
    <row r="274" spans="1:9">
      <c r="A274" s="55">
        <v>11105177</v>
      </c>
      <c r="B274" s="4" t="s">
        <v>553</v>
      </c>
      <c r="C274" s="6">
        <v>3</v>
      </c>
      <c r="D274" s="11">
        <v>30000</v>
      </c>
      <c r="E274" s="5">
        <v>24051</v>
      </c>
      <c r="F274" s="12">
        <f t="shared" si="8"/>
        <v>24500</v>
      </c>
      <c r="G274" s="12">
        <f t="shared" si="9"/>
        <v>5500</v>
      </c>
      <c r="H274" s="4" t="s">
        <v>1953</v>
      </c>
      <c r="I274" s="57" t="s">
        <v>2217</v>
      </c>
    </row>
    <row r="275" spans="1:9">
      <c r="A275" s="55">
        <v>11106265</v>
      </c>
      <c r="B275" s="4" t="s">
        <v>555</v>
      </c>
      <c r="C275" s="6">
        <v>3</v>
      </c>
      <c r="D275" s="11">
        <v>30000</v>
      </c>
      <c r="E275" s="5">
        <v>26539</v>
      </c>
      <c r="F275" s="12">
        <f t="shared" si="8"/>
        <v>27000</v>
      </c>
      <c r="G275" s="12">
        <f t="shared" si="9"/>
        <v>3000</v>
      </c>
      <c r="H275" s="4" t="s">
        <v>1874</v>
      </c>
      <c r="I275" s="57" t="s">
        <v>2218</v>
      </c>
    </row>
    <row r="276" spans="1:9">
      <c r="A276" s="55">
        <v>11107446</v>
      </c>
      <c r="B276" s="4" t="s">
        <v>557</v>
      </c>
      <c r="C276" s="6">
        <v>3</v>
      </c>
      <c r="D276" s="11">
        <v>30000</v>
      </c>
      <c r="E276" s="5">
        <v>22561</v>
      </c>
      <c r="F276" s="12">
        <f t="shared" si="8"/>
        <v>23000</v>
      </c>
      <c r="G276" s="12">
        <f t="shared" si="9"/>
        <v>7000</v>
      </c>
      <c r="H276" s="4" t="s">
        <v>2034</v>
      </c>
      <c r="I276" s="57" t="s">
        <v>2219</v>
      </c>
    </row>
    <row r="277" spans="1:9">
      <c r="A277" s="55">
        <v>11107833</v>
      </c>
      <c r="B277" s="4" t="s">
        <v>559</v>
      </c>
      <c r="C277" s="6">
        <v>3</v>
      </c>
      <c r="D277" s="11">
        <v>30000</v>
      </c>
      <c r="E277" s="5">
        <v>29254</v>
      </c>
      <c r="F277" s="12">
        <f t="shared" si="8"/>
        <v>29500</v>
      </c>
      <c r="G277" s="12">
        <f t="shared" si="9"/>
        <v>500</v>
      </c>
      <c r="H277" s="4" t="s">
        <v>1834</v>
      </c>
      <c r="I277" s="57" t="s">
        <v>2220</v>
      </c>
    </row>
    <row r="278" spans="1:9">
      <c r="A278" s="55">
        <v>11101241</v>
      </c>
      <c r="B278" s="4" t="s">
        <v>561</v>
      </c>
      <c r="C278" s="6">
        <v>3</v>
      </c>
      <c r="D278" s="11">
        <v>30000</v>
      </c>
      <c r="E278" s="5">
        <v>28716</v>
      </c>
      <c r="F278" s="12">
        <f t="shared" si="8"/>
        <v>29000</v>
      </c>
      <c r="G278" s="12">
        <f t="shared" si="9"/>
        <v>1000</v>
      </c>
      <c r="H278" s="4" t="s">
        <v>2105</v>
      </c>
      <c r="I278" s="57" t="s">
        <v>2221</v>
      </c>
    </row>
    <row r="279" spans="1:9">
      <c r="A279" s="55">
        <v>11100647</v>
      </c>
      <c r="B279" s="4" t="s">
        <v>563</v>
      </c>
      <c r="C279" s="6">
        <v>3</v>
      </c>
      <c r="D279" s="11">
        <v>30000</v>
      </c>
      <c r="E279" s="5">
        <v>22947</v>
      </c>
      <c r="F279" s="12">
        <f t="shared" si="8"/>
        <v>23000</v>
      </c>
      <c r="G279" s="12">
        <f t="shared" si="9"/>
        <v>7000</v>
      </c>
      <c r="H279" s="4" t="s">
        <v>2009</v>
      </c>
      <c r="I279" s="57" t="s">
        <v>2222</v>
      </c>
    </row>
    <row r="280" spans="1:9">
      <c r="A280" s="55">
        <v>11108599</v>
      </c>
      <c r="B280" s="4" t="s">
        <v>565</v>
      </c>
      <c r="C280" s="6">
        <v>3</v>
      </c>
      <c r="D280" s="11">
        <v>30000</v>
      </c>
      <c r="E280" s="5">
        <v>27336</v>
      </c>
      <c r="F280" s="12">
        <f t="shared" si="8"/>
        <v>27500</v>
      </c>
      <c r="G280" s="12">
        <f t="shared" si="9"/>
        <v>2500</v>
      </c>
      <c r="H280" s="4" t="s">
        <v>2140</v>
      </c>
      <c r="I280" s="57" t="s">
        <v>2223</v>
      </c>
    </row>
    <row r="281" spans="1:9">
      <c r="A281" s="55">
        <v>11103426</v>
      </c>
      <c r="B281" s="4" t="s">
        <v>567</v>
      </c>
      <c r="C281" s="6">
        <v>3</v>
      </c>
      <c r="D281" s="11">
        <v>30000</v>
      </c>
      <c r="E281" s="5">
        <v>29900</v>
      </c>
      <c r="F281" s="12">
        <f t="shared" si="8"/>
        <v>30000</v>
      </c>
      <c r="G281" s="12">
        <f t="shared" si="9"/>
        <v>0</v>
      </c>
      <c r="H281" s="4" t="s">
        <v>1935</v>
      </c>
      <c r="I281" s="57" t="s">
        <v>2224</v>
      </c>
    </row>
    <row r="282" spans="1:9">
      <c r="A282" s="55">
        <v>11101540</v>
      </c>
      <c r="B282" s="4" t="s">
        <v>569</v>
      </c>
      <c r="C282" s="6">
        <v>4</v>
      </c>
      <c r="D282" s="11">
        <v>40000</v>
      </c>
      <c r="E282" s="5">
        <v>31598</v>
      </c>
      <c r="F282" s="12">
        <f t="shared" si="8"/>
        <v>32000</v>
      </c>
      <c r="G282" s="12">
        <f t="shared" si="9"/>
        <v>8000</v>
      </c>
      <c r="H282" s="4" t="s">
        <v>2225</v>
      </c>
      <c r="I282" s="57" t="s">
        <v>2226</v>
      </c>
    </row>
    <row r="283" spans="1:9">
      <c r="A283" s="55">
        <v>11101058</v>
      </c>
      <c r="B283" s="4" t="s">
        <v>571</v>
      </c>
      <c r="C283" s="6">
        <v>4</v>
      </c>
      <c r="D283" s="11">
        <v>40000</v>
      </c>
      <c r="E283" s="5">
        <v>36932</v>
      </c>
      <c r="F283" s="12">
        <f t="shared" si="8"/>
        <v>37000</v>
      </c>
      <c r="G283" s="12">
        <f t="shared" si="9"/>
        <v>3000</v>
      </c>
      <c r="H283" s="4" t="s">
        <v>1846</v>
      </c>
      <c r="I283" s="57" t="s">
        <v>2227</v>
      </c>
    </row>
    <row r="284" spans="1:9">
      <c r="A284" s="55">
        <v>11108498</v>
      </c>
      <c r="B284" s="4" t="s">
        <v>573</v>
      </c>
      <c r="C284" s="6">
        <v>4</v>
      </c>
      <c r="D284" s="11">
        <v>40000</v>
      </c>
      <c r="E284" s="5">
        <v>38677</v>
      </c>
      <c r="F284" s="12">
        <f t="shared" si="8"/>
        <v>39000</v>
      </c>
      <c r="G284" s="12">
        <f t="shared" si="9"/>
        <v>1000</v>
      </c>
      <c r="H284" s="4" t="s">
        <v>1974</v>
      </c>
      <c r="I284" s="57" t="s">
        <v>2228</v>
      </c>
    </row>
    <row r="285" spans="1:9">
      <c r="A285" s="55">
        <v>11103713</v>
      </c>
      <c r="B285" s="4" t="s">
        <v>575</v>
      </c>
      <c r="C285" s="6">
        <v>4</v>
      </c>
      <c r="D285" s="11">
        <v>40000</v>
      </c>
      <c r="E285" s="5">
        <v>28360</v>
      </c>
      <c r="F285" s="12">
        <f t="shared" si="8"/>
        <v>28500</v>
      </c>
      <c r="G285" s="12">
        <f t="shared" si="9"/>
        <v>11500</v>
      </c>
      <c r="H285" s="4" t="s">
        <v>1978</v>
      </c>
      <c r="I285" s="57" t="s">
        <v>2229</v>
      </c>
    </row>
    <row r="286" spans="1:9">
      <c r="A286" s="55">
        <v>11106591</v>
      </c>
      <c r="B286" s="4" t="s">
        <v>577</v>
      </c>
      <c r="C286" s="6">
        <v>4</v>
      </c>
      <c r="D286" s="11">
        <v>40000</v>
      </c>
      <c r="E286" s="5">
        <v>28855</v>
      </c>
      <c r="F286" s="12">
        <f t="shared" si="8"/>
        <v>29000</v>
      </c>
      <c r="G286" s="12">
        <f t="shared" si="9"/>
        <v>11000</v>
      </c>
      <c r="H286" s="4" t="s">
        <v>1980</v>
      </c>
      <c r="I286" s="57" t="s">
        <v>2230</v>
      </c>
    </row>
    <row r="287" spans="1:9">
      <c r="A287" s="55">
        <v>11104727</v>
      </c>
      <c r="B287" s="4" t="s">
        <v>579</v>
      </c>
      <c r="C287" s="6">
        <v>4</v>
      </c>
      <c r="D287" s="11">
        <v>40000</v>
      </c>
      <c r="E287" s="5">
        <v>31419</v>
      </c>
      <c r="F287" s="12">
        <f t="shared" si="8"/>
        <v>31500</v>
      </c>
      <c r="G287" s="12">
        <f t="shared" si="9"/>
        <v>8500</v>
      </c>
      <c r="H287" s="4" t="s">
        <v>1982</v>
      </c>
      <c r="I287" s="57" t="s">
        <v>2231</v>
      </c>
    </row>
    <row r="288" spans="1:9">
      <c r="A288" s="55">
        <v>11105903</v>
      </c>
      <c r="B288" s="4" t="s">
        <v>581</v>
      </c>
      <c r="C288" s="6">
        <v>4</v>
      </c>
      <c r="D288" s="11">
        <v>40000</v>
      </c>
      <c r="E288" s="5">
        <v>30370</v>
      </c>
      <c r="F288" s="12">
        <f t="shared" si="8"/>
        <v>30500</v>
      </c>
      <c r="G288" s="12">
        <f t="shared" si="9"/>
        <v>9500</v>
      </c>
      <c r="H288" s="4" t="s">
        <v>1984</v>
      </c>
      <c r="I288" s="57" t="s">
        <v>2232</v>
      </c>
    </row>
    <row r="289" spans="1:9">
      <c r="A289" s="55">
        <v>11107655</v>
      </c>
      <c r="B289" s="4" t="s">
        <v>583</v>
      </c>
      <c r="C289" s="6">
        <v>4</v>
      </c>
      <c r="D289" s="11">
        <v>40000</v>
      </c>
      <c r="E289" s="5">
        <v>38991</v>
      </c>
      <c r="F289" s="12">
        <f t="shared" si="8"/>
        <v>39000</v>
      </c>
      <c r="G289" s="12">
        <f t="shared" si="9"/>
        <v>1000</v>
      </c>
      <c r="H289" s="4" t="s">
        <v>2049</v>
      </c>
      <c r="I289" s="57" t="s">
        <v>2233</v>
      </c>
    </row>
    <row r="290" spans="1:9">
      <c r="A290" s="55">
        <v>11101195</v>
      </c>
      <c r="B290" s="4" t="s">
        <v>585</v>
      </c>
      <c r="C290" s="6">
        <v>4</v>
      </c>
      <c r="D290" s="11">
        <v>40000</v>
      </c>
      <c r="E290" s="5">
        <v>38055</v>
      </c>
      <c r="F290" s="12">
        <f t="shared" si="8"/>
        <v>38500</v>
      </c>
      <c r="G290" s="12">
        <f t="shared" si="9"/>
        <v>1500</v>
      </c>
      <c r="H290" s="4" t="s">
        <v>1986</v>
      </c>
      <c r="I290" s="57" t="s">
        <v>2234</v>
      </c>
    </row>
    <row r="291" spans="1:9">
      <c r="A291" s="55">
        <v>11100279</v>
      </c>
      <c r="B291" s="4" t="s">
        <v>587</v>
      </c>
      <c r="C291" s="6">
        <v>4</v>
      </c>
      <c r="D291" s="11">
        <v>40000</v>
      </c>
      <c r="E291" s="5">
        <v>37297</v>
      </c>
      <c r="F291" s="12">
        <f t="shared" si="8"/>
        <v>37500</v>
      </c>
      <c r="G291" s="12">
        <f t="shared" si="9"/>
        <v>2500</v>
      </c>
      <c r="H291" s="4" t="s">
        <v>1858</v>
      </c>
      <c r="I291" s="57" t="s">
        <v>2235</v>
      </c>
    </row>
    <row r="292" spans="1:9">
      <c r="A292" s="55">
        <v>11100682</v>
      </c>
      <c r="B292" s="4" t="s">
        <v>589</v>
      </c>
      <c r="C292" s="6">
        <v>4</v>
      </c>
      <c r="D292" s="11">
        <v>40000</v>
      </c>
      <c r="E292" s="5">
        <v>32804</v>
      </c>
      <c r="F292" s="12">
        <f t="shared" si="8"/>
        <v>33000</v>
      </c>
      <c r="G292" s="12">
        <f t="shared" si="9"/>
        <v>7000</v>
      </c>
      <c r="H292" s="4" t="s">
        <v>2052</v>
      </c>
      <c r="I292" s="57" t="s">
        <v>2236</v>
      </c>
    </row>
    <row r="293" spans="1:9">
      <c r="A293" s="55">
        <v>11101630</v>
      </c>
      <c r="B293" s="4" t="s">
        <v>591</v>
      </c>
      <c r="C293" s="6">
        <v>4</v>
      </c>
      <c r="D293" s="11">
        <v>40000</v>
      </c>
      <c r="E293" s="5">
        <v>33031</v>
      </c>
      <c r="F293" s="12">
        <f t="shared" si="8"/>
        <v>33500</v>
      </c>
      <c r="G293" s="12">
        <f t="shared" si="9"/>
        <v>6500</v>
      </c>
      <c r="H293" s="4" t="s">
        <v>1896</v>
      </c>
      <c r="I293" s="57" t="s">
        <v>2237</v>
      </c>
    </row>
    <row r="294" spans="1:9">
      <c r="A294" s="55">
        <v>11103693</v>
      </c>
      <c r="B294" s="4" t="s">
        <v>593</v>
      </c>
      <c r="C294" s="6">
        <v>4</v>
      </c>
      <c r="D294" s="11">
        <v>40000</v>
      </c>
      <c r="E294" s="5">
        <v>31357</v>
      </c>
      <c r="F294" s="12">
        <f t="shared" si="8"/>
        <v>31500</v>
      </c>
      <c r="G294" s="12">
        <f t="shared" si="9"/>
        <v>8500</v>
      </c>
      <c r="H294" s="4" t="s">
        <v>2058</v>
      </c>
      <c r="I294" s="57" t="s">
        <v>2238</v>
      </c>
    </row>
    <row r="295" spans="1:9">
      <c r="A295" s="55">
        <v>11109662</v>
      </c>
      <c r="B295" s="4" t="s">
        <v>595</v>
      </c>
      <c r="C295" s="6">
        <v>4</v>
      </c>
      <c r="D295" s="11">
        <v>40000</v>
      </c>
      <c r="E295" s="5">
        <v>32214</v>
      </c>
      <c r="F295" s="12">
        <f t="shared" si="8"/>
        <v>32500</v>
      </c>
      <c r="G295" s="12">
        <f t="shared" si="9"/>
        <v>7500</v>
      </c>
      <c r="H295" s="4" t="s">
        <v>2087</v>
      </c>
      <c r="I295" s="57" t="s">
        <v>2239</v>
      </c>
    </row>
    <row r="296" spans="1:9">
      <c r="A296" s="55">
        <v>11100138</v>
      </c>
      <c r="B296" s="4" t="s">
        <v>597</v>
      </c>
      <c r="C296" s="6">
        <v>4</v>
      </c>
      <c r="D296" s="11">
        <v>40000</v>
      </c>
      <c r="E296" s="5">
        <v>32345</v>
      </c>
      <c r="F296" s="12">
        <f t="shared" si="8"/>
        <v>32500</v>
      </c>
      <c r="G296" s="12">
        <f t="shared" si="9"/>
        <v>7500</v>
      </c>
      <c r="H296" s="4" t="s">
        <v>1902</v>
      </c>
      <c r="I296" s="57" t="s">
        <v>2240</v>
      </c>
    </row>
    <row r="297" spans="1:9">
      <c r="A297" s="55">
        <v>11104790</v>
      </c>
      <c r="B297" s="4" t="s">
        <v>599</v>
      </c>
      <c r="C297" s="6">
        <v>4</v>
      </c>
      <c r="D297" s="11">
        <v>40000</v>
      </c>
      <c r="E297" s="5">
        <v>34729</v>
      </c>
      <c r="F297" s="12">
        <f t="shared" si="8"/>
        <v>35000</v>
      </c>
      <c r="G297" s="12">
        <f t="shared" si="9"/>
        <v>5000</v>
      </c>
      <c r="H297" s="4" t="s">
        <v>2158</v>
      </c>
      <c r="I297" s="57" t="s">
        <v>2241</v>
      </c>
    </row>
    <row r="298" spans="1:9">
      <c r="A298" s="55">
        <v>11109288</v>
      </c>
      <c r="B298" s="4" t="s">
        <v>601</v>
      </c>
      <c r="C298" s="6">
        <v>4</v>
      </c>
      <c r="D298" s="11">
        <v>40000</v>
      </c>
      <c r="E298" s="5">
        <v>35270</v>
      </c>
      <c r="F298" s="12">
        <f t="shared" si="8"/>
        <v>35500</v>
      </c>
      <c r="G298" s="12">
        <f t="shared" si="9"/>
        <v>4500</v>
      </c>
      <c r="H298" s="4" t="s">
        <v>1864</v>
      </c>
      <c r="I298" s="57" t="s">
        <v>2242</v>
      </c>
    </row>
    <row r="299" spans="1:9">
      <c r="A299" s="55">
        <v>11103451</v>
      </c>
      <c r="B299" s="4" t="s">
        <v>603</v>
      </c>
      <c r="C299" s="6">
        <v>4</v>
      </c>
      <c r="D299" s="11">
        <v>40000</v>
      </c>
      <c r="E299" s="5">
        <v>32491</v>
      </c>
      <c r="F299" s="12">
        <f t="shared" si="8"/>
        <v>32500</v>
      </c>
      <c r="G299" s="12">
        <f t="shared" si="9"/>
        <v>7500</v>
      </c>
      <c r="H299" s="4" t="s">
        <v>1916</v>
      </c>
      <c r="I299" s="57" t="s">
        <v>2243</v>
      </c>
    </row>
    <row r="300" spans="1:9">
      <c r="A300" s="55">
        <v>11109852</v>
      </c>
      <c r="B300" s="4" t="s">
        <v>605</v>
      </c>
      <c r="C300" s="6">
        <v>4</v>
      </c>
      <c r="D300" s="11">
        <v>40000</v>
      </c>
      <c r="E300" s="5">
        <v>31413</v>
      </c>
      <c r="F300" s="12">
        <f t="shared" si="8"/>
        <v>31500</v>
      </c>
      <c r="G300" s="12">
        <f t="shared" si="9"/>
        <v>8500</v>
      </c>
      <c r="H300" s="4" t="s">
        <v>2186</v>
      </c>
      <c r="I300" s="57" t="s">
        <v>2244</v>
      </c>
    </row>
    <row r="301" spans="1:9">
      <c r="A301" s="55">
        <v>11103474</v>
      </c>
      <c r="B301" s="4" t="s">
        <v>607</v>
      </c>
      <c r="C301" s="6">
        <v>4</v>
      </c>
      <c r="D301" s="11">
        <v>40000</v>
      </c>
      <c r="E301" s="5">
        <v>29268</v>
      </c>
      <c r="F301" s="12">
        <f t="shared" si="8"/>
        <v>29500</v>
      </c>
      <c r="G301" s="12">
        <f t="shared" si="9"/>
        <v>10500</v>
      </c>
      <c r="H301" s="4" t="s">
        <v>2245</v>
      </c>
      <c r="I301" s="57" t="s">
        <v>2246</v>
      </c>
    </row>
    <row r="302" spans="1:9">
      <c r="A302" s="55">
        <v>11101627</v>
      </c>
      <c r="B302" s="4" t="s">
        <v>609</v>
      </c>
      <c r="C302" s="6">
        <v>4</v>
      </c>
      <c r="D302" s="11">
        <v>40000</v>
      </c>
      <c r="E302" s="5">
        <v>34608</v>
      </c>
      <c r="F302" s="12">
        <f t="shared" si="8"/>
        <v>35000</v>
      </c>
      <c r="G302" s="12">
        <f t="shared" si="9"/>
        <v>5000</v>
      </c>
      <c r="H302" s="4" t="s">
        <v>1922</v>
      </c>
      <c r="I302" s="57" t="s">
        <v>2247</v>
      </c>
    </row>
    <row r="303" spans="1:9">
      <c r="A303" s="55">
        <v>11102698</v>
      </c>
      <c r="B303" s="4" t="s">
        <v>611</v>
      </c>
      <c r="C303" s="6">
        <v>4</v>
      </c>
      <c r="D303" s="11">
        <v>40000</v>
      </c>
      <c r="E303" s="5">
        <v>31873</v>
      </c>
      <c r="F303" s="12">
        <f t="shared" si="8"/>
        <v>32000</v>
      </c>
      <c r="G303" s="12">
        <f t="shared" si="9"/>
        <v>8000</v>
      </c>
      <c r="H303" s="4" t="s">
        <v>2037</v>
      </c>
      <c r="I303" s="57" t="s">
        <v>2248</v>
      </c>
    </row>
    <row r="304" spans="1:9">
      <c r="A304" s="55">
        <v>11101111</v>
      </c>
      <c r="B304" s="4" t="s">
        <v>613</v>
      </c>
      <c r="C304" s="6">
        <v>4</v>
      </c>
      <c r="D304" s="11">
        <v>40000</v>
      </c>
      <c r="E304" s="5">
        <v>37574</v>
      </c>
      <c r="F304" s="12">
        <f t="shared" si="8"/>
        <v>38000</v>
      </c>
      <c r="G304" s="12">
        <f t="shared" si="9"/>
        <v>2000</v>
      </c>
      <c r="H304" s="4" t="s">
        <v>2249</v>
      </c>
      <c r="I304" s="57" t="s">
        <v>2250</v>
      </c>
    </row>
    <row r="305" spans="1:9">
      <c r="A305" s="55">
        <v>11105736</v>
      </c>
      <c r="B305" s="4" t="s">
        <v>615</v>
      </c>
      <c r="C305" s="6">
        <v>4</v>
      </c>
      <c r="D305" s="11">
        <v>40000</v>
      </c>
      <c r="E305" s="5">
        <v>35127</v>
      </c>
      <c r="F305" s="12">
        <f t="shared" si="8"/>
        <v>35500</v>
      </c>
      <c r="G305" s="12">
        <f t="shared" si="9"/>
        <v>4500</v>
      </c>
      <c r="H305" s="4" t="s">
        <v>2197</v>
      </c>
      <c r="I305" s="57" t="s">
        <v>2251</v>
      </c>
    </row>
    <row r="306" spans="1:9">
      <c r="A306" s="55">
        <v>11103497</v>
      </c>
      <c r="B306" s="4" t="s">
        <v>617</v>
      </c>
      <c r="C306" s="6">
        <v>4</v>
      </c>
      <c r="D306" s="11">
        <v>40000</v>
      </c>
      <c r="E306" s="5">
        <v>32251</v>
      </c>
      <c r="F306" s="12">
        <f t="shared" si="8"/>
        <v>32500</v>
      </c>
      <c r="G306" s="12">
        <f t="shared" si="9"/>
        <v>7500</v>
      </c>
      <c r="H306" s="4" t="s">
        <v>1927</v>
      </c>
      <c r="I306" s="57" t="s">
        <v>2252</v>
      </c>
    </row>
    <row r="307" spans="1:9">
      <c r="A307" s="55">
        <v>11101600</v>
      </c>
      <c r="B307" s="4" t="s">
        <v>619</v>
      </c>
      <c r="C307" s="6">
        <v>4</v>
      </c>
      <c r="D307" s="11">
        <v>40000</v>
      </c>
      <c r="E307" s="5">
        <v>37796</v>
      </c>
      <c r="F307" s="12">
        <f t="shared" si="8"/>
        <v>38000</v>
      </c>
      <c r="G307" s="12">
        <f t="shared" si="9"/>
        <v>2000</v>
      </c>
      <c r="H307" s="4" t="s">
        <v>2109</v>
      </c>
      <c r="I307" s="57" t="s">
        <v>2253</v>
      </c>
    </row>
    <row r="308" spans="1:9">
      <c r="A308" s="55">
        <v>11104897</v>
      </c>
      <c r="B308" s="4" t="s">
        <v>621</v>
      </c>
      <c r="C308" s="6">
        <v>4</v>
      </c>
      <c r="D308" s="11">
        <v>40000</v>
      </c>
      <c r="E308" s="5">
        <v>30569</v>
      </c>
      <c r="F308" s="12">
        <f t="shared" si="8"/>
        <v>31000</v>
      </c>
      <c r="G308" s="12">
        <f t="shared" si="9"/>
        <v>9000</v>
      </c>
      <c r="H308" s="4" t="s">
        <v>1836</v>
      </c>
      <c r="I308" s="57" t="s">
        <v>2254</v>
      </c>
    </row>
    <row r="309" spans="1:9">
      <c r="A309" s="55">
        <v>11101271</v>
      </c>
      <c r="B309" s="4" t="s">
        <v>623</v>
      </c>
      <c r="C309" s="6">
        <v>4</v>
      </c>
      <c r="D309" s="11">
        <v>40000</v>
      </c>
      <c r="E309" s="5">
        <v>32164</v>
      </c>
      <c r="F309" s="12">
        <f t="shared" si="8"/>
        <v>32500</v>
      </c>
      <c r="G309" s="12">
        <f t="shared" si="9"/>
        <v>7500</v>
      </c>
      <c r="H309" s="4" t="s">
        <v>2142</v>
      </c>
      <c r="I309" s="57" t="s">
        <v>2255</v>
      </c>
    </row>
    <row r="310" spans="1:9">
      <c r="A310" s="55">
        <v>11105180</v>
      </c>
      <c r="B310" s="4" t="s">
        <v>625</v>
      </c>
      <c r="C310" s="6">
        <v>4</v>
      </c>
      <c r="D310" s="11">
        <v>40000</v>
      </c>
      <c r="E310" s="5">
        <v>30063</v>
      </c>
      <c r="F310" s="12">
        <f t="shared" si="8"/>
        <v>30500</v>
      </c>
      <c r="G310" s="12">
        <f t="shared" si="9"/>
        <v>9500</v>
      </c>
      <c r="H310" s="4" t="s">
        <v>1844</v>
      </c>
      <c r="I310" s="57" t="s">
        <v>2256</v>
      </c>
    </row>
    <row r="311" spans="1:9">
      <c r="A311" s="55">
        <v>11105849</v>
      </c>
      <c r="B311" s="4" t="s">
        <v>627</v>
      </c>
      <c r="C311" s="6">
        <v>4</v>
      </c>
      <c r="D311" s="11">
        <v>40000</v>
      </c>
      <c r="E311" s="5">
        <v>34433</v>
      </c>
      <c r="F311" s="12">
        <f t="shared" si="8"/>
        <v>34500</v>
      </c>
      <c r="G311" s="12">
        <f t="shared" si="9"/>
        <v>5500</v>
      </c>
      <c r="H311" s="4" t="s">
        <v>1893</v>
      </c>
      <c r="I311" s="57" t="s">
        <v>2257</v>
      </c>
    </row>
    <row r="312" spans="1:9">
      <c r="A312" s="55">
        <v>11108567</v>
      </c>
      <c r="B312" s="4" t="s">
        <v>629</v>
      </c>
      <c r="C312" s="6">
        <v>4</v>
      </c>
      <c r="D312" s="11">
        <v>40000</v>
      </c>
      <c r="E312" s="5">
        <v>37280</v>
      </c>
      <c r="F312" s="12">
        <f t="shared" si="8"/>
        <v>37500</v>
      </c>
      <c r="G312" s="12">
        <f t="shared" si="9"/>
        <v>2500</v>
      </c>
      <c r="H312" s="4" t="s">
        <v>1848</v>
      </c>
      <c r="I312" s="57" t="s">
        <v>2258</v>
      </c>
    </row>
    <row r="313" spans="1:9">
      <c r="A313" s="55">
        <v>11107199</v>
      </c>
      <c r="B313" s="4" t="s">
        <v>631</v>
      </c>
      <c r="C313" s="6">
        <v>4</v>
      </c>
      <c r="D313" s="11">
        <v>40000</v>
      </c>
      <c r="E313" s="5">
        <v>30567</v>
      </c>
      <c r="F313" s="12">
        <f t="shared" si="8"/>
        <v>31000</v>
      </c>
      <c r="G313" s="12">
        <f t="shared" si="9"/>
        <v>9000</v>
      </c>
      <c r="H313" s="4" t="s">
        <v>1980</v>
      </c>
      <c r="I313" s="57" t="s">
        <v>2259</v>
      </c>
    </row>
    <row r="314" spans="1:9">
      <c r="A314" s="55">
        <v>11107562</v>
      </c>
      <c r="B314" s="4" t="s">
        <v>633</v>
      </c>
      <c r="C314" s="6">
        <v>4</v>
      </c>
      <c r="D314" s="11">
        <v>40000</v>
      </c>
      <c r="E314" s="5">
        <v>35406</v>
      </c>
      <c r="F314" s="12">
        <f t="shared" si="8"/>
        <v>35500</v>
      </c>
      <c r="G314" s="12">
        <f t="shared" si="9"/>
        <v>4500</v>
      </c>
      <c r="H314" s="4" t="s">
        <v>2013</v>
      </c>
      <c r="I314" s="57" t="s">
        <v>2260</v>
      </c>
    </row>
    <row r="315" spans="1:9">
      <c r="A315" s="55">
        <v>11101129</v>
      </c>
      <c r="B315" s="4" t="s">
        <v>635</v>
      </c>
      <c r="C315" s="6">
        <v>4</v>
      </c>
      <c r="D315" s="11">
        <v>40000</v>
      </c>
      <c r="E315" s="5">
        <v>39016</v>
      </c>
      <c r="F315" s="12">
        <f t="shared" si="8"/>
        <v>39500</v>
      </c>
      <c r="G315" s="12">
        <f t="shared" si="9"/>
        <v>500</v>
      </c>
      <c r="H315" s="4" t="s">
        <v>1988</v>
      </c>
      <c r="I315" s="57" t="s">
        <v>2261</v>
      </c>
    </row>
    <row r="316" spans="1:9">
      <c r="A316" s="55">
        <v>11100406</v>
      </c>
      <c r="B316" s="4" t="s">
        <v>637</v>
      </c>
      <c r="C316" s="6">
        <v>4</v>
      </c>
      <c r="D316" s="11">
        <v>40000</v>
      </c>
      <c r="E316" s="5">
        <v>37235</v>
      </c>
      <c r="F316" s="12">
        <f t="shared" si="8"/>
        <v>37500</v>
      </c>
      <c r="G316" s="12">
        <f t="shared" si="9"/>
        <v>2500</v>
      </c>
      <c r="H316" s="4" t="s">
        <v>1941</v>
      </c>
      <c r="I316" s="57" t="s">
        <v>2262</v>
      </c>
    </row>
    <row r="317" spans="1:9">
      <c r="A317" s="55">
        <v>11104318</v>
      </c>
      <c r="B317" s="4" t="s">
        <v>639</v>
      </c>
      <c r="C317" s="6">
        <v>4</v>
      </c>
      <c r="D317" s="11">
        <v>40000</v>
      </c>
      <c r="E317" s="5">
        <v>31322</v>
      </c>
      <c r="F317" s="12">
        <f t="shared" si="8"/>
        <v>31500</v>
      </c>
      <c r="G317" s="12">
        <f t="shared" si="9"/>
        <v>8500</v>
      </c>
      <c r="H317" s="4" t="s">
        <v>1896</v>
      </c>
      <c r="I317" s="57" t="s">
        <v>2263</v>
      </c>
    </row>
    <row r="318" spans="1:9">
      <c r="A318" s="55">
        <v>11108010</v>
      </c>
      <c r="B318" s="4" t="s">
        <v>641</v>
      </c>
      <c r="C318" s="6">
        <v>4</v>
      </c>
      <c r="D318" s="11">
        <v>40000</v>
      </c>
      <c r="E318" s="5">
        <v>29470</v>
      </c>
      <c r="F318" s="12">
        <f t="shared" si="8"/>
        <v>29500</v>
      </c>
      <c r="G318" s="12">
        <f t="shared" si="9"/>
        <v>10500</v>
      </c>
      <c r="H318" s="4" t="s">
        <v>1943</v>
      </c>
      <c r="I318" s="57" t="s">
        <v>2264</v>
      </c>
    </row>
    <row r="319" spans="1:9">
      <c r="A319" s="55">
        <v>11106582</v>
      </c>
      <c r="B319" s="4" t="s">
        <v>643</v>
      </c>
      <c r="C319" s="6">
        <v>4</v>
      </c>
      <c r="D319" s="11">
        <v>40000</v>
      </c>
      <c r="E319" s="5">
        <v>28224</v>
      </c>
      <c r="F319" s="12">
        <f t="shared" si="8"/>
        <v>28500</v>
      </c>
      <c r="G319" s="12">
        <f t="shared" si="9"/>
        <v>11500</v>
      </c>
      <c r="H319" s="4" t="s">
        <v>1945</v>
      </c>
      <c r="I319" s="57" t="s">
        <v>2265</v>
      </c>
    </row>
    <row r="320" spans="1:9">
      <c r="A320" s="55">
        <v>11102395</v>
      </c>
      <c r="B320" s="4" t="s">
        <v>645</v>
      </c>
      <c r="C320" s="6">
        <v>4</v>
      </c>
      <c r="D320" s="11">
        <v>40000</v>
      </c>
      <c r="E320" s="5">
        <v>37873</v>
      </c>
      <c r="F320" s="12">
        <f t="shared" si="8"/>
        <v>38000</v>
      </c>
      <c r="G320" s="12">
        <f t="shared" si="9"/>
        <v>2000</v>
      </c>
      <c r="H320" s="4" t="s">
        <v>2087</v>
      </c>
      <c r="I320" s="57" t="s">
        <v>2266</v>
      </c>
    </row>
    <row r="321" spans="1:9">
      <c r="A321" s="55">
        <v>11107566</v>
      </c>
      <c r="B321" s="4" t="s">
        <v>647</v>
      </c>
      <c r="C321" s="6">
        <v>4</v>
      </c>
      <c r="D321" s="11">
        <v>40000</v>
      </c>
      <c r="E321" s="5">
        <v>38183</v>
      </c>
      <c r="F321" s="12">
        <f t="shared" si="8"/>
        <v>38500</v>
      </c>
      <c r="G321" s="12">
        <f t="shared" si="9"/>
        <v>1500</v>
      </c>
      <c r="H321" s="4" t="s">
        <v>1864</v>
      </c>
      <c r="I321" s="57" t="s">
        <v>2267</v>
      </c>
    </row>
    <row r="322" spans="1:9">
      <c r="A322" s="55">
        <v>11101219</v>
      </c>
      <c r="B322" s="4" t="s">
        <v>649</v>
      </c>
      <c r="C322" s="6">
        <v>4</v>
      </c>
      <c r="D322" s="11">
        <v>40000</v>
      </c>
      <c r="E322" s="5">
        <v>36913</v>
      </c>
      <c r="F322" s="12">
        <f t="shared" ref="F322:F385" si="10">CEILING(E322,500)</f>
        <v>37000</v>
      </c>
      <c r="G322" s="12">
        <f t="shared" ref="G322:G385" si="11">D322-F322</f>
        <v>3000</v>
      </c>
      <c r="H322" s="4" t="s">
        <v>1866</v>
      </c>
      <c r="I322" s="57" t="s">
        <v>2268</v>
      </c>
    </row>
    <row r="323" spans="1:9">
      <c r="A323" s="55">
        <v>11100437</v>
      </c>
      <c r="B323" s="4" t="s">
        <v>651</v>
      </c>
      <c r="C323" s="6">
        <v>4</v>
      </c>
      <c r="D323" s="11">
        <v>40000</v>
      </c>
      <c r="E323" s="5">
        <v>29522</v>
      </c>
      <c r="F323" s="12">
        <f t="shared" si="10"/>
        <v>30000</v>
      </c>
      <c r="G323" s="12">
        <f t="shared" si="11"/>
        <v>10000</v>
      </c>
      <c r="H323" s="4" t="s">
        <v>1908</v>
      </c>
      <c r="I323" s="57" t="s">
        <v>2269</v>
      </c>
    </row>
    <row r="324" spans="1:9">
      <c r="A324" s="55">
        <v>11104677</v>
      </c>
      <c r="B324" s="4" t="s">
        <v>653</v>
      </c>
      <c r="C324" s="6">
        <v>4</v>
      </c>
      <c r="D324" s="11">
        <v>40000</v>
      </c>
      <c r="E324" s="5">
        <v>38407</v>
      </c>
      <c r="F324" s="12">
        <f t="shared" si="10"/>
        <v>38500</v>
      </c>
      <c r="G324" s="12">
        <f t="shared" si="11"/>
        <v>1500</v>
      </c>
      <c r="H324" s="4" t="s">
        <v>1912</v>
      </c>
      <c r="I324" s="57" t="s">
        <v>2270</v>
      </c>
    </row>
    <row r="325" spans="1:9">
      <c r="A325" s="55">
        <v>11103061</v>
      </c>
      <c r="B325" s="4" t="s">
        <v>655</v>
      </c>
      <c r="C325" s="6">
        <v>4</v>
      </c>
      <c r="D325" s="11">
        <v>40000</v>
      </c>
      <c r="E325" s="5">
        <v>33354</v>
      </c>
      <c r="F325" s="12">
        <f t="shared" si="10"/>
        <v>33500</v>
      </c>
      <c r="G325" s="12">
        <f t="shared" si="11"/>
        <v>6500</v>
      </c>
      <c r="H325" s="4" t="s">
        <v>2186</v>
      </c>
      <c r="I325" s="57" t="s">
        <v>2271</v>
      </c>
    </row>
    <row r="326" spans="1:9">
      <c r="A326" s="55">
        <v>11106289</v>
      </c>
      <c r="B326" s="4" t="s">
        <v>657</v>
      </c>
      <c r="C326" s="6">
        <v>4</v>
      </c>
      <c r="D326" s="11">
        <v>40000</v>
      </c>
      <c r="E326" s="5">
        <v>37620</v>
      </c>
      <c r="F326" s="12">
        <f t="shared" si="10"/>
        <v>38000</v>
      </c>
      <c r="G326" s="12">
        <f t="shared" si="11"/>
        <v>2000</v>
      </c>
      <c r="H326" s="4" t="s">
        <v>1874</v>
      </c>
      <c r="I326" s="57" t="s">
        <v>2272</v>
      </c>
    </row>
    <row r="327" spans="1:9">
      <c r="A327" s="55">
        <v>11101655</v>
      </c>
      <c r="B327" s="4" t="s">
        <v>659</v>
      </c>
      <c r="C327" s="6">
        <v>4</v>
      </c>
      <c r="D327" s="11">
        <v>40000</v>
      </c>
      <c r="E327" s="5">
        <v>29367</v>
      </c>
      <c r="F327" s="12">
        <f t="shared" si="10"/>
        <v>29500</v>
      </c>
      <c r="G327" s="12">
        <f t="shared" si="11"/>
        <v>10500</v>
      </c>
      <c r="H327" s="4" t="s">
        <v>2135</v>
      </c>
      <c r="I327" s="57" t="s">
        <v>2273</v>
      </c>
    </row>
    <row r="328" spans="1:9">
      <c r="A328" s="55">
        <v>11104283</v>
      </c>
      <c r="B328" s="4" t="s">
        <v>661</v>
      </c>
      <c r="C328" s="6">
        <v>4</v>
      </c>
      <c r="D328" s="11">
        <v>40000</v>
      </c>
      <c r="E328" s="5">
        <v>29029</v>
      </c>
      <c r="F328" s="12">
        <f t="shared" si="10"/>
        <v>29500</v>
      </c>
      <c r="G328" s="12">
        <f t="shared" si="11"/>
        <v>10500</v>
      </c>
      <c r="H328" s="4" t="s">
        <v>2274</v>
      </c>
      <c r="I328" s="57" t="s">
        <v>2275</v>
      </c>
    </row>
    <row r="329" spans="1:9">
      <c r="A329" s="55">
        <v>11109400</v>
      </c>
      <c r="B329" s="4" t="s">
        <v>663</v>
      </c>
      <c r="C329" s="6">
        <v>4</v>
      </c>
      <c r="D329" s="11">
        <v>40000</v>
      </c>
      <c r="E329" s="5">
        <v>30354</v>
      </c>
      <c r="F329" s="12">
        <f t="shared" si="10"/>
        <v>30500</v>
      </c>
      <c r="G329" s="12">
        <f t="shared" si="11"/>
        <v>9500</v>
      </c>
      <c r="H329" s="4" t="s">
        <v>1881</v>
      </c>
      <c r="I329" s="57" t="s">
        <v>2276</v>
      </c>
    </row>
    <row r="330" spans="1:9">
      <c r="A330" s="55">
        <v>11106433</v>
      </c>
      <c r="B330" s="4" t="s">
        <v>665</v>
      </c>
      <c r="C330" s="6">
        <v>4</v>
      </c>
      <c r="D330" s="11">
        <v>40000</v>
      </c>
      <c r="E330" s="5">
        <v>31545</v>
      </c>
      <c r="F330" s="12">
        <f t="shared" si="10"/>
        <v>32000</v>
      </c>
      <c r="G330" s="12">
        <f t="shared" si="11"/>
        <v>8000</v>
      </c>
      <c r="H330" s="4" t="s">
        <v>1924</v>
      </c>
      <c r="I330" s="57" t="s">
        <v>2277</v>
      </c>
    </row>
    <row r="331" spans="1:9">
      <c r="A331" s="55">
        <v>11100932</v>
      </c>
      <c r="B331" s="4" t="s">
        <v>667</v>
      </c>
      <c r="C331" s="6">
        <v>4</v>
      </c>
      <c r="D331" s="11">
        <v>40000</v>
      </c>
      <c r="E331" s="5">
        <v>30419</v>
      </c>
      <c r="F331" s="12">
        <f t="shared" si="10"/>
        <v>30500</v>
      </c>
      <c r="G331" s="12">
        <f t="shared" si="11"/>
        <v>9500</v>
      </c>
      <c r="H331" s="4" t="s">
        <v>2102</v>
      </c>
      <c r="I331" s="57" t="s">
        <v>2278</v>
      </c>
    </row>
    <row r="332" spans="1:9">
      <c r="A332" s="55">
        <v>11100050</v>
      </c>
      <c r="B332" s="4" t="s">
        <v>669</v>
      </c>
      <c r="C332" s="6">
        <v>4</v>
      </c>
      <c r="D332" s="11">
        <v>40000</v>
      </c>
      <c r="E332" s="5">
        <v>31992</v>
      </c>
      <c r="F332" s="12">
        <f t="shared" si="10"/>
        <v>32000</v>
      </c>
      <c r="G332" s="12">
        <f t="shared" si="11"/>
        <v>8000</v>
      </c>
      <c r="H332" s="4" t="s">
        <v>2197</v>
      </c>
      <c r="I332" s="57" t="s">
        <v>2279</v>
      </c>
    </row>
    <row r="333" spans="1:9">
      <c r="A333" s="55">
        <v>11105077</v>
      </c>
      <c r="B333" s="4" t="s">
        <v>671</v>
      </c>
      <c r="C333" s="6">
        <v>4</v>
      </c>
      <c r="D333" s="11">
        <v>40000</v>
      </c>
      <c r="E333" s="5">
        <v>39094</v>
      </c>
      <c r="F333" s="12">
        <f t="shared" si="10"/>
        <v>39500</v>
      </c>
      <c r="G333" s="12">
        <f t="shared" si="11"/>
        <v>500</v>
      </c>
      <c r="H333" s="4" t="s">
        <v>2075</v>
      </c>
      <c r="I333" s="57" t="s">
        <v>2280</v>
      </c>
    </row>
    <row r="334" spans="1:9">
      <c r="A334" s="55">
        <v>11101059</v>
      </c>
      <c r="B334" s="4" t="s">
        <v>673</v>
      </c>
      <c r="C334" s="6">
        <v>4</v>
      </c>
      <c r="D334" s="11">
        <v>40000</v>
      </c>
      <c r="E334" s="5">
        <v>36877</v>
      </c>
      <c r="F334" s="12">
        <f t="shared" si="10"/>
        <v>37000</v>
      </c>
      <c r="G334" s="12">
        <f t="shared" si="11"/>
        <v>3000</v>
      </c>
      <c r="H334" s="4" t="s">
        <v>1836</v>
      </c>
      <c r="I334" s="57" t="s">
        <v>2281</v>
      </c>
    </row>
    <row r="335" spans="1:9">
      <c r="A335" s="55">
        <v>11105461</v>
      </c>
      <c r="B335" s="4" t="s">
        <v>675</v>
      </c>
      <c r="C335" s="6">
        <v>4</v>
      </c>
      <c r="D335" s="11">
        <v>40000</v>
      </c>
      <c r="E335" s="5">
        <v>31283</v>
      </c>
      <c r="F335" s="12">
        <f t="shared" si="10"/>
        <v>31500</v>
      </c>
      <c r="G335" s="12">
        <f t="shared" si="11"/>
        <v>8500</v>
      </c>
      <c r="H335" s="4" t="s">
        <v>1852</v>
      </c>
      <c r="I335" s="57" t="s">
        <v>2282</v>
      </c>
    </row>
    <row r="336" spans="1:9">
      <c r="A336" s="55">
        <v>11103775</v>
      </c>
      <c r="B336" s="4" t="s">
        <v>677</v>
      </c>
      <c r="C336" s="6">
        <v>4</v>
      </c>
      <c r="D336" s="11">
        <v>40000</v>
      </c>
      <c r="E336" s="5">
        <v>28122</v>
      </c>
      <c r="F336" s="12">
        <f t="shared" si="10"/>
        <v>28500</v>
      </c>
      <c r="G336" s="12">
        <f t="shared" si="11"/>
        <v>11500</v>
      </c>
      <c r="H336" s="4" t="s">
        <v>1854</v>
      </c>
      <c r="I336" s="57" t="s">
        <v>2283</v>
      </c>
    </row>
    <row r="337" spans="1:9">
      <c r="A337" s="55">
        <v>11106760</v>
      </c>
      <c r="B337" s="4" t="s">
        <v>679</v>
      </c>
      <c r="C337" s="6">
        <v>4</v>
      </c>
      <c r="D337" s="11">
        <v>40000</v>
      </c>
      <c r="E337" s="5">
        <v>35300</v>
      </c>
      <c r="F337" s="12">
        <f t="shared" si="10"/>
        <v>35500</v>
      </c>
      <c r="G337" s="12">
        <f t="shared" si="11"/>
        <v>4500</v>
      </c>
      <c r="H337" s="4" t="s">
        <v>2013</v>
      </c>
      <c r="I337" s="57" t="s">
        <v>2284</v>
      </c>
    </row>
    <row r="338" spans="1:9">
      <c r="A338" s="55">
        <v>11106711</v>
      </c>
      <c r="B338" s="4" t="s">
        <v>681</v>
      </c>
      <c r="C338" s="6">
        <v>4</v>
      </c>
      <c r="D338" s="11">
        <v>40000</v>
      </c>
      <c r="E338" s="5">
        <v>38836</v>
      </c>
      <c r="F338" s="12">
        <f t="shared" si="10"/>
        <v>39000</v>
      </c>
      <c r="G338" s="12">
        <f t="shared" si="11"/>
        <v>1000</v>
      </c>
      <c r="H338" s="4" t="s">
        <v>1858</v>
      </c>
      <c r="I338" s="57" t="s">
        <v>2285</v>
      </c>
    </row>
    <row r="339" spans="1:9">
      <c r="A339" s="55">
        <v>11108041</v>
      </c>
      <c r="B339" s="4" t="s">
        <v>683</v>
      </c>
      <c r="C339" s="6">
        <v>4</v>
      </c>
      <c r="D339" s="11">
        <v>40000</v>
      </c>
      <c r="E339" s="5">
        <v>32411</v>
      </c>
      <c r="F339" s="12">
        <f t="shared" si="10"/>
        <v>32500</v>
      </c>
      <c r="G339" s="12">
        <f t="shared" si="11"/>
        <v>7500</v>
      </c>
      <c r="H339" s="4" t="s">
        <v>1941</v>
      </c>
      <c r="I339" s="57" t="s">
        <v>2286</v>
      </c>
    </row>
    <row r="340" spans="1:9">
      <c r="A340" s="55">
        <v>11109747</v>
      </c>
      <c r="B340" s="4" t="s">
        <v>685</v>
      </c>
      <c r="C340" s="6">
        <v>4</v>
      </c>
      <c r="D340" s="11">
        <v>40000</v>
      </c>
      <c r="E340" s="5">
        <v>29598</v>
      </c>
      <c r="F340" s="12">
        <f t="shared" si="10"/>
        <v>30000</v>
      </c>
      <c r="G340" s="12">
        <f t="shared" si="11"/>
        <v>10000</v>
      </c>
      <c r="H340" s="4" t="s">
        <v>1896</v>
      </c>
      <c r="I340" s="57" t="s">
        <v>2287</v>
      </c>
    </row>
    <row r="341" spans="1:9">
      <c r="A341" s="55">
        <v>11107343</v>
      </c>
      <c r="B341" s="4" t="s">
        <v>687</v>
      </c>
      <c r="C341" s="6">
        <v>4</v>
      </c>
      <c r="D341" s="11">
        <v>40000</v>
      </c>
      <c r="E341" s="5">
        <v>36872</v>
      </c>
      <c r="F341" s="12">
        <f t="shared" si="10"/>
        <v>37000</v>
      </c>
      <c r="G341" s="12">
        <f t="shared" si="11"/>
        <v>3000</v>
      </c>
      <c r="H341" s="4" t="s">
        <v>1943</v>
      </c>
      <c r="I341" s="57" t="s">
        <v>2288</v>
      </c>
    </row>
    <row r="342" spans="1:9">
      <c r="A342" s="55">
        <v>11103159</v>
      </c>
      <c r="B342" s="4" t="s">
        <v>689</v>
      </c>
      <c r="C342" s="6">
        <v>4</v>
      </c>
      <c r="D342" s="11">
        <v>40000</v>
      </c>
      <c r="E342" s="5">
        <v>32011</v>
      </c>
      <c r="F342" s="12">
        <f t="shared" si="10"/>
        <v>32500</v>
      </c>
      <c r="G342" s="12">
        <f t="shared" si="11"/>
        <v>7500</v>
      </c>
      <c r="H342" s="4" t="s">
        <v>1945</v>
      </c>
      <c r="I342" s="57" t="s">
        <v>2289</v>
      </c>
    </row>
    <row r="343" spans="1:9">
      <c r="A343" s="55">
        <v>11108721</v>
      </c>
      <c r="B343" s="4" t="s">
        <v>691</v>
      </c>
      <c r="C343" s="6">
        <v>4</v>
      </c>
      <c r="D343" s="11">
        <v>40000</v>
      </c>
      <c r="E343" s="5">
        <v>30766</v>
      </c>
      <c r="F343" s="12">
        <f t="shared" si="10"/>
        <v>31000</v>
      </c>
      <c r="G343" s="12">
        <f t="shared" si="11"/>
        <v>9000</v>
      </c>
      <c r="H343" s="4" t="s">
        <v>2018</v>
      </c>
      <c r="I343" s="57" t="s">
        <v>2290</v>
      </c>
    </row>
    <row r="344" spans="1:9">
      <c r="A344" s="55">
        <v>11103239</v>
      </c>
      <c r="B344" s="4" t="s">
        <v>693</v>
      </c>
      <c r="C344" s="6">
        <v>4</v>
      </c>
      <c r="D344" s="11">
        <v>40000</v>
      </c>
      <c r="E344" s="5">
        <v>32057</v>
      </c>
      <c r="F344" s="12">
        <f t="shared" si="10"/>
        <v>32500</v>
      </c>
      <c r="G344" s="12">
        <f t="shared" si="11"/>
        <v>7500</v>
      </c>
      <c r="H344" s="4" t="s">
        <v>1860</v>
      </c>
      <c r="I344" s="57" t="s">
        <v>2291</v>
      </c>
    </row>
    <row r="345" spans="1:9">
      <c r="A345" s="55">
        <v>11105953</v>
      </c>
      <c r="B345" s="4" t="s">
        <v>695</v>
      </c>
      <c r="C345" s="6">
        <v>4</v>
      </c>
      <c r="D345" s="11">
        <v>40000</v>
      </c>
      <c r="E345" s="5">
        <v>28224</v>
      </c>
      <c r="F345" s="12">
        <f t="shared" si="10"/>
        <v>28500</v>
      </c>
      <c r="G345" s="12">
        <f t="shared" si="11"/>
        <v>11500</v>
      </c>
      <c r="H345" s="4" t="s">
        <v>1993</v>
      </c>
      <c r="I345" s="57" t="s">
        <v>2292</v>
      </c>
    </row>
    <row r="346" spans="1:9">
      <c r="A346" s="55">
        <v>11105715</v>
      </c>
      <c r="B346" s="4" t="s">
        <v>697</v>
      </c>
      <c r="C346" s="6">
        <v>4</v>
      </c>
      <c r="D346" s="11">
        <v>40000</v>
      </c>
      <c r="E346" s="5">
        <v>38666</v>
      </c>
      <c r="F346" s="12">
        <f t="shared" si="10"/>
        <v>39000</v>
      </c>
      <c r="G346" s="12">
        <f t="shared" si="11"/>
        <v>1000</v>
      </c>
      <c r="H346" s="4" t="s">
        <v>1910</v>
      </c>
      <c r="I346" s="57" t="s">
        <v>2293</v>
      </c>
    </row>
    <row r="347" spans="1:9">
      <c r="A347" s="55">
        <v>11106882</v>
      </c>
      <c r="B347" s="4" t="s">
        <v>699</v>
      </c>
      <c r="C347" s="6">
        <v>4</v>
      </c>
      <c r="D347" s="11">
        <v>40000</v>
      </c>
      <c r="E347" s="5">
        <v>32839</v>
      </c>
      <c r="F347" s="12">
        <f t="shared" si="10"/>
        <v>33000</v>
      </c>
      <c r="G347" s="12">
        <f t="shared" si="11"/>
        <v>7000</v>
      </c>
      <c r="H347" s="4" t="s">
        <v>2294</v>
      </c>
      <c r="I347" s="57" t="s">
        <v>2295</v>
      </c>
    </row>
    <row r="348" spans="1:9">
      <c r="A348" s="55">
        <v>11109018</v>
      </c>
      <c r="B348" s="4" t="s">
        <v>701</v>
      </c>
      <c r="C348" s="6">
        <v>4</v>
      </c>
      <c r="D348" s="11">
        <v>40000</v>
      </c>
      <c r="E348" s="5">
        <v>34762</v>
      </c>
      <c r="F348" s="12">
        <f t="shared" si="10"/>
        <v>35000</v>
      </c>
      <c r="G348" s="12">
        <f t="shared" si="11"/>
        <v>5000</v>
      </c>
      <c r="H348" s="4" t="s">
        <v>2296</v>
      </c>
      <c r="I348" s="57" t="s">
        <v>2297</v>
      </c>
    </row>
    <row r="349" spans="1:9">
      <c r="A349" s="55">
        <v>11101175</v>
      </c>
      <c r="B349" s="4" t="s">
        <v>703</v>
      </c>
      <c r="C349" s="6">
        <v>4</v>
      </c>
      <c r="D349" s="11">
        <v>40000</v>
      </c>
      <c r="E349" s="5">
        <v>31558</v>
      </c>
      <c r="F349" s="12">
        <f t="shared" si="10"/>
        <v>32000</v>
      </c>
      <c r="G349" s="12">
        <f t="shared" si="11"/>
        <v>8000</v>
      </c>
      <c r="H349" s="4" t="s">
        <v>2298</v>
      </c>
      <c r="I349" s="57" t="s">
        <v>2299</v>
      </c>
    </row>
    <row r="350" spans="1:9">
      <c r="A350" s="55">
        <v>11106011</v>
      </c>
      <c r="B350" s="4" t="s">
        <v>705</v>
      </c>
      <c r="C350" s="6">
        <v>4</v>
      </c>
      <c r="D350" s="11">
        <v>40000</v>
      </c>
      <c r="E350" s="5">
        <v>33515</v>
      </c>
      <c r="F350" s="12">
        <f t="shared" si="10"/>
        <v>34000</v>
      </c>
      <c r="G350" s="12">
        <f t="shared" si="11"/>
        <v>6000</v>
      </c>
      <c r="H350" s="4" t="s">
        <v>1961</v>
      </c>
      <c r="I350" s="57" t="s">
        <v>2300</v>
      </c>
    </row>
    <row r="351" spans="1:9">
      <c r="A351" s="55">
        <v>11102173</v>
      </c>
      <c r="B351" s="4" t="s">
        <v>707</v>
      </c>
      <c r="C351" s="6">
        <v>4</v>
      </c>
      <c r="D351" s="11">
        <v>40000</v>
      </c>
      <c r="E351" s="5">
        <v>37802</v>
      </c>
      <c r="F351" s="12">
        <f t="shared" si="10"/>
        <v>38000</v>
      </c>
      <c r="G351" s="12">
        <f t="shared" si="11"/>
        <v>2000</v>
      </c>
      <c r="H351" s="4" t="s">
        <v>1876</v>
      </c>
      <c r="I351" s="57" t="s">
        <v>2301</v>
      </c>
    </row>
    <row r="352" spans="1:9">
      <c r="A352" s="55">
        <v>11107010</v>
      </c>
      <c r="B352" s="4" t="s">
        <v>709</v>
      </c>
      <c r="C352" s="6">
        <v>4</v>
      </c>
      <c r="D352" s="11">
        <v>40000</v>
      </c>
      <c r="E352" s="5">
        <v>36730</v>
      </c>
      <c r="F352" s="12">
        <f t="shared" si="10"/>
        <v>37000</v>
      </c>
      <c r="G352" s="12">
        <f t="shared" si="11"/>
        <v>3000</v>
      </c>
      <c r="H352" s="4" t="s">
        <v>1878</v>
      </c>
      <c r="I352" s="57" t="s">
        <v>2302</v>
      </c>
    </row>
    <row r="353" spans="1:9">
      <c r="A353" s="55">
        <v>11102033</v>
      </c>
      <c r="B353" s="4" t="s">
        <v>711</v>
      </c>
      <c r="C353" s="6">
        <v>4</v>
      </c>
      <c r="D353" s="11">
        <v>40000</v>
      </c>
      <c r="E353" s="5">
        <v>32172</v>
      </c>
      <c r="F353" s="12">
        <f t="shared" si="10"/>
        <v>32500</v>
      </c>
      <c r="G353" s="12">
        <f t="shared" si="11"/>
        <v>7500</v>
      </c>
      <c r="H353" s="4" t="s">
        <v>2132</v>
      </c>
      <c r="I353" s="57" t="s">
        <v>2303</v>
      </c>
    </row>
    <row r="354" spans="1:9">
      <c r="A354" s="55">
        <v>11108067</v>
      </c>
      <c r="B354" s="4" t="s">
        <v>713</v>
      </c>
      <c r="C354" s="6">
        <v>4</v>
      </c>
      <c r="D354" s="11">
        <v>40000</v>
      </c>
      <c r="E354" s="5">
        <v>37631</v>
      </c>
      <c r="F354" s="12">
        <f t="shared" si="10"/>
        <v>38000</v>
      </c>
      <c r="G354" s="12">
        <f t="shared" si="11"/>
        <v>2000</v>
      </c>
      <c r="H354" s="4" t="s">
        <v>1964</v>
      </c>
      <c r="I354" s="57" t="s">
        <v>2304</v>
      </c>
    </row>
    <row r="355" spans="1:9">
      <c r="A355" s="55">
        <v>11101867</v>
      </c>
      <c r="B355" s="4" t="s">
        <v>715</v>
      </c>
      <c r="C355" s="6">
        <v>4</v>
      </c>
      <c r="D355" s="11">
        <v>40000</v>
      </c>
      <c r="E355" s="5">
        <v>38179</v>
      </c>
      <c r="F355" s="12">
        <f t="shared" si="10"/>
        <v>38500</v>
      </c>
      <c r="G355" s="12">
        <f t="shared" si="11"/>
        <v>1500</v>
      </c>
      <c r="H355" s="4" t="s">
        <v>2249</v>
      </c>
      <c r="I355" s="57" t="s">
        <v>2305</v>
      </c>
    </row>
    <row r="356" spans="1:9">
      <c r="A356" s="55">
        <v>11103419</v>
      </c>
      <c r="B356" s="4" t="s">
        <v>717</v>
      </c>
      <c r="C356" s="6">
        <v>4</v>
      </c>
      <c r="D356" s="11">
        <v>40000</v>
      </c>
      <c r="E356" s="5">
        <v>30783</v>
      </c>
      <c r="F356" s="12">
        <f t="shared" si="10"/>
        <v>31000</v>
      </c>
      <c r="G356" s="12">
        <f t="shared" si="11"/>
        <v>9000</v>
      </c>
      <c r="H356" s="4" t="s">
        <v>2197</v>
      </c>
      <c r="I356" s="57" t="s">
        <v>2306</v>
      </c>
    </row>
    <row r="357" spans="1:9">
      <c r="A357" s="55">
        <v>11107549</v>
      </c>
      <c r="B357" s="4" t="s">
        <v>719</v>
      </c>
      <c r="C357" s="6">
        <v>4</v>
      </c>
      <c r="D357" s="11">
        <v>40000</v>
      </c>
      <c r="E357" s="5">
        <v>37917</v>
      </c>
      <c r="F357" s="12">
        <f t="shared" si="10"/>
        <v>38000</v>
      </c>
      <c r="G357" s="12">
        <f t="shared" si="11"/>
        <v>2000</v>
      </c>
      <c r="H357" s="4" t="s">
        <v>1838</v>
      </c>
      <c r="I357" s="57" t="s">
        <v>2307</v>
      </c>
    </row>
    <row r="358" spans="1:9">
      <c r="A358" s="55">
        <v>11106678</v>
      </c>
      <c r="B358" s="4" t="s">
        <v>721</v>
      </c>
      <c r="C358" s="6">
        <v>4</v>
      </c>
      <c r="D358" s="11">
        <v>40000</v>
      </c>
      <c r="E358" s="5">
        <v>30211</v>
      </c>
      <c r="F358" s="12">
        <f t="shared" si="10"/>
        <v>30500</v>
      </c>
      <c r="G358" s="12">
        <f t="shared" si="11"/>
        <v>9500</v>
      </c>
      <c r="H358" s="4" t="s">
        <v>2142</v>
      </c>
      <c r="I358" s="57" t="s">
        <v>2308</v>
      </c>
    </row>
    <row r="359" spans="1:9">
      <c r="A359" s="55">
        <v>11104776</v>
      </c>
      <c r="B359" s="4" t="s">
        <v>723</v>
      </c>
      <c r="C359" s="6">
        <v>4</v>
      </c>
      <c r="D359" s="11">
        <v>40000</v>
      </c>
      <c r="E359" s="5">
        <v>33256</v>
      </c>
      <c r="F359" s="12">
        <f t="shared" si="10"/>
        <v>33500</v>
      </c>
      <c r="G359" s="12">
        <f t="shared" si="11"/>
        <v>6500</v>
      </c>
      <c r="H359" s="4" t="s">
        <v>1935</v>
      </c>
      <c r="I359" s="57" t="s">
        <v>2309</v>
      </c>
    </row>
    <row r="360" spans="1:9">
      <c r="A360" s="55">
        <v>11109985</v>
      </c>
      <c r="B360" s="4" t="s">
        <v>725</v>
      </c>
      <c r="C360" s="6">
        <v>4</v>
      </c>
      <c r="D360" s="11">
        <v>40000</v>
      </c>
      <c r="E360" s="5">
        <v>33802</v>
      </c>
      <c r="F360" s="12">
        <f t="shared" si="10"/>
        <v>34000</v>
      </c>
      <c r="G360" s="12">
        <f t="shared" si="11"/>
        <v>6000</v>
      </c>
      <c r="H360" s="4" t="s">
        <v>1846</v>
      </c>
      <c r="I360" s="57" t="s">
        <v>2310</v>
      </c>
    </row>
    <row r="361" spans="1:9">
      <c r="A361" s="55">
        <v>11108259</v>
      </c>
      <c r="B361" s="4" t="s">
        <v>727</v>
      </c>
      <c r="C361" s="6">
        <v>4</v>
      </c>
      <c r="D361" s="11">
        <v>40000</v>
      </c>
      <c r="E361" s="5">
        <v>29070</v>
      </c>
      <c r="F361" s="12">
        <f t="shared" si="10"/>
        <v>29500</v>
      </c>
      <c r="G361" s="12">
        <f t="shared" si="11"/>
        <v>10500</v>
      </c>
      <c r="H361" s="4" t="s">
        <v>2115</v>
      </c>
      <c r="I361" s="57" t="s">
        <v>2311</v>
      </c>
    </row>
    <row r="362" spans="1:9">
      <c r="A362" s="55">
        <v>11108966</v>
      </c>
      <c r="B362" s="4" t="s">
        <v>729</v>
      </c>
      <c r="C362" s="6">
        <v>4</v>
      </c>
      <c r="D362" s="11">
        <v>40000</v>
      </c>
      <c r="E362" s="5">
        <v>31092</v>
      </c>
      <c r="F362" s="12">
        <f t="shared" si="10"/>
        <v>31500</v>
      </c>
      <c r="G362" s="12">
        <f t="shared" si="11"/>
        <v>8500</v>
      </c>
      <c r="H362" s="4" t="s">
        <v>1974</v>
      </c>
      <c r="I362" s="57" t="s">
        <v>2312</v>
      </c>
    </row>
    <row r="363" spans="1:9">
      <c r="A363" s="55">
        <v>11107039</v>
      </c>
      <c r="B363" s="4" t="s">
        <v>731</v>
      </c>
      <c r="C363" s="6">
        <v>4</v>
      </c>
      <c r="D363" s="11">
        <v>40000</v>
      </c>
      <c r="E363" s="5">
        <v>28227</v>
      </c>
      <c r="F363" s="12">
        <f t="shared" si="10"/>
        <v>28500</v>
      </c>
      <c r="G363" s="12">
        <f t="shared" si="11"/>
        <v>11500</v>
      </c>
      <c r="H363" s="4" t="s">
        <v>2080</v>
      </c>
      <c r="I363" s="57" t="s">
        <v>2313</v>
      </c>
    </row>
    <row r="364" spans="1:9">
      <c r="A364" s="55">
        <v>11107591</v>
      </c>
      <c r="B364" s="4" t="s">
        <v>733</v>
      </c>
      <c r="C364" s="6">
        <v>4</v>
      </c>
      <c r="D364" s="11">
        <v>40000</v>
      </c>
      <c r="E364" s="5">
        <v>36444</v>
      </c>
      <c r="F364" s="12">
        <f t="shared" si="10"/>
        <v>36500</v>
      </c>
      <c r="G364" s="12">
        <f t="shared" si="11"/>
        <v>3500</v>
      </c>
      <c r="H364" s="4" t="s">
        <v>1852</v>
      </c>
      <c r="I364" s="57" t="s">
        <v>2314</v>
      </c>
    </row>
    <row r="365" spans="1:9">
      <c r="A365" s="55">
        <v>11105694</v>
      </c>
      <c r="B365" s="4" t="s">
        <v>735</v>
      </c>
      <c r="C365" s="6">
        <v>4</v>
      </c>
      <c r="D365" s="11">
        <v>40000</v>
      </c>
      <c r="E365" s="5">
        <v>31612</v>
      </c>
      <c r="F365" s="12">
        <f t="shared" si="10"/>
        <v>32000</v>
      </c>
      <c r="G365" s="12">
        <f t="shared" si="11"/>
        <v>8000</v>
      </c>
      <c r="H365" s="4" t="s">
        <v>1978</v>
      </c>
      <c r="I365" s="57" t="s">
        <v>2315</v>
      </c>
    </row>
    <row r="366" spans="1:9">
      <c r="A366" s="55">
        <v>11100753</v>
      </c>
      <c r="B366" s="4" t="s">
        <v>737</v>
      </c>
      <c r="C366" s="6">
        <v>4</v>
      </c>
      <c r="D366" s="11">
        <v>40000</v>
      </c>
      <c r="E366" s="5">
        <v>28427</v>
      </c>
      <c r="F366" s="12">
        <f t="shared" si="10"/>
        <v>28500</v>
      </c>
      <c r="G366" s="12">
        <f t="shared" si="11"/>
        <v>11500</v>
      </c>
      <c r="H366" s="4" t="s">
        <v>1941</v>
      </c>
      <c r="I366" s="57" t="s">
        <v>2316</v>
      </c>
    </row>
    <row r="367" spans="1:9">
      <c r="A367" s="55">
        <v>11100264</v>
      </c>
      <c r="B367" s="4" t="s">
        <v>739</v>
      </c>
      <c r="C367" s="6">
        <v>4</v>
      </c>
      <c r="D367" s="11">
        <v>40000</v>
      </c>
      <c r="E367" s="5">
        <v>35594</v>
      </c>
      <c r="F367" s="12">
        <f t="shared" si="10"/>
        <v>36000</v>
      </c>
      <c r="G367" s="12">
        <f t="shared" si="11"/>
        <v>4000</v>
      </c>
      <c r="H367" s="4" t="s">
        <v>2058</v>
      </c>
      <c r="I367" s="57" t="s">
        <v>2317</v>
      </c>
    </row>
    <row r="368" spans="1:9">
      <c r="A368" s="55">
        <v>11104513</v>
      </c>
      <c r="B368" s="4" t="s">
        <v>741</v>
      </c>
      <c r="C368" s="6">
        <v>4</v>
      </c>
      <c r="D368" s="11">
        <v>40000</v>
      </c>
      <c r="E368" s="5">
        <v>35423</v>
      </c>
      <c r="F368" s="12">
        <f t="shared" si="10"/>
        <v>35500</v>
      </c>
      <c r="G368" s="12">
        <f t="shared" si="11"/>
        <v>4500</v>
      </c>
      <c r="H368" s="4" t="s">
        <v>1945</v>
      </c>
      <c r="I368" s="57" t="s">
        <v>2318</v>
      </c>
    </row>
    <row r="369" spans="1:9">
      <c r="A369" s="55">
        <v>11109712</v>
      </c>
      <c r="B369" s="4" t="s">
        <v>743</v>
      </c>
      <c r="C369" s="6">
        <v>4</v>
      </c>
      <c r="D369" s="11">
        <v>40000</v>
      </c>
      <c r="E369" s="5">
        <v>35084</v>
      </c>
      <c r="F369" s="12">
        <f t="shared" si="10"/>
        <v>35500</v>
      </c>
      <c r="G369" s="12">
        <f t="shared" si="11"/>
        <v>4500</v>
      </c>
      <c r="H369" s="4" t="s">
        <v>1900</v>
      </c>
      <c r="I369" s="57" t="s">
        <v>2319</v>
      </c>
    </row>
    <row r="370" spans="1:9">
      <c r="A370" s="55">
        <v>11109335</v>
      </c>
      <c r="B370" s="4" t="s">
        <v>745</v>
      </c>
      <c r="C370" s="6">
        <v>5</v>
      </c>
      <c r="D370" s="11">
        <v>50000</v>
      </c>
      <c r="E370" s="5">
        <v>46144</v>
      </c>
      <c r="F370" s="12">
        <f t="shared" si="10"/>
        <v>46500</v>
      </c>
      <c r="G370" s="12">
        <f t="shared" si="11"/>
        <v>3500</v>
      </c>
      <c r="H370" s="4" t="s">
        <v>1904</v>
      </c>
      <c r="I370" s="57" t="s">
        <v>2320</v>
      </c>
    </row>
    <row r="371" spans="1:9">
      <c r="A371" s="55">
        <v>11101491</v>
      </c>
      <c r="B371" s="4" t="s">
        <v>747</v>
      </c>
      <c r="C371" s="6">
        <v>5</v>
      </c>
      <c r="D371" s="11">
        <v>50000</v>
      </c>
      <c r="E371" s="5">
        <v>38593</v>
      </c>
      <c r="F371" s="12">
        <f t="shared" si="10"/>
        <v>39000</v>
      </c>
      <c r="G371" s="12">
        <f t="shared" si="11"/>
        <v>11000</v>
      </c>
      <c r="H371" s="4" t="s">
        <v>1868</v>
      </c>
      <c r="I371" s="57" t="s">
        <v>2321</v>
      </c>
    </row>
    <row r="372" spans="1:9">
      <c r="A372" s="55">
        <v>11104532</v>
      </c>
      <c r="B372" s="4" t="s">
        <v>749</v>
      </c>
      <c r="C372" s="6">
        <v>5</v>
      </c>
      <c r="D372" s="11">
        <v>50000</v>
      </c>
      <c r="E372" s="5">
        <v>41869</v>
      </c>
      <c r="F372" s="12">
        <f t="shared" si="10"/>
        <v>42000</v>
      </c>
      <c r="G372" s="12">
        <f t="shared" si="11"/>
        <v>8000</v>
      </c>
      <c r="H372" s="4" t="s">
        <v>1916</v>
      </c>
      <c r="I372" s="57" t="s">
        <v>2322</v>
      </c>
    </row>
    <row r="373" spans="1:9">
      <c r="A373" s="55">
        <v>11103920</v>
      </c>
      <c r="B373" s="4" t="s">
        <v>751</v>
      </c>
      <c r="C373" s="6">
        <v>5</v>
      </c>
      <c r="D373" s="11">
        <v>50000</v>
      </c>
      <c r="E373" s="5">
        <v>41928</v>
      </c>
      <c r="F373" s="12">
        <f t="shared" si="10"/>
        <v>42000</v>
      </c>
      <c r="G373" s="12">
        <f t="shared" si="11"/>
        <v>8000</v>
      </c>
      <c r="H373" s="4" t="s">
        <v>2296</v>
      </c>
      <c r="I373" s="57" t="s">
        <v>2323</v>
      </c>
    </row>
    <row r="374" spans="1:9">
      <c r="A374" s="55">
        <v>11104624</v>
      </c>
      <c r="B374" s="4" t="s">
        <v>753</v>
      </c>
      <c r="C374" s="6">
        <v>5</v>
      </c>
      <c r="D374" s="11">
        <v>50000</v>
      </c>
      <c r="E374" s="5">
        <v>43662</v>
      </c>
      <c r="F374" s="12">
        <f t="shared" si="10"/>
        <v>44000</v>
      </c>
      <c r="G374" s="12">
        <f t="shared" si="11"/>
        <v>6000</v>
      </c>
      <c r="H374" s="4" t="s">
        <v>1874</v>
      </c>
      <c r="I374" s="57" t="s">
        <v>2324</v>
      </c>
    </row>
    <row r="375" spans="1:9">
      <c r="A375" s="55">
        <v>11101147</v>
      </c>
      <c r="B375" s="4" t="s">
        <v>755</v>
      </c>
      <c r="C375" s="6">
        <v>5</v>
      </c>
      <c r="D375" s="11">
        <v>50000</v>
      </c>
      <c r="E375" s="5">
        <v>40069</v>
      </c>
      <c r="F375" s="12">
        <f t="shared" si="10"/>
        <v>40500</v>
      </c>
      <c r="G375" s="12">
        <f t="shared" si="11"/>
        <v>9500</v>
      </c>
      <c r="H375" s="4" t="s">
        <v>2034</v>
      </c>
      <c r="I375" s="57" t="s">
        <v>2325</v>
      </c>
    </row>
    <row r="376" spans="1:9">
      <c r="A376" s="55">
        <v>11109979</v>
      </c>
      <c r="B376" s="4" t="s">
        <v>757</v>
      </c>
      <c r="C376" s="6">
        <v>5</v>
      </c>
      <c r="D376" s="11">
        <v>50000</v>
      </c>
      <c r="E376" s="5">
        <v>47501</v>
      </c>
      <c r="F376" s="12">
        <f t="shared" si="10"/>
        <v>48000</v>
      </c>
      <c r="G376" s="12">
        <f t="shared" si="11"/>
        <v>2000</v>
      </c>
      <c r="H376" s="4" t="s">
        <v>1961</v>
      </c>
      <c r="I376" s="57" t="s">
        <v>2326</v>
      </c>
    </row>
    <row r="377" spans="1:9">
      <c r="A377" s="55">
        <v>11108827</v>
      </c>
      <c r="B377" s="4" t="s">
        <v>759</v>
      </c>
      <c r="C377" s="6">
        <v>5</v>
      </c>
      <c r="D377" s="11">
        <v>50000</v>
      </c>
      <c r="E377" s="5">
        <v>46701</v>
      </c>
      <c r="F377" s="12">
        <f t="shared" si="10"/>
        <v>47000</v>
      </c>
      <c r="G377" s="12">
        <f t="shared" si="11"/>
        <v>3000</v>
      </c>
      <c r="H377" s="4" t="s">
        <v>2132</v>
      </c>
      <c r="I377" s="57" t="s">
        <v>2327</v>
      </c>
    </row>
    <row r="378" spans="1:9">
      <c r="A378" s="55">
        <v>11102430</v>
      </c>
      <c r="B378" s="4" t="s">
        <v>761</v>
      </c>
      <c r="C378" s="6">
        <v>5</v>
      </c>
      <c r="D378" s="11">
        <v>50000</v>
      </c>
      <c r="E378" s="5">
        <v>40708</v>
      </c>
      <c r="F378" s="12">
        <f t="shared" si="10"/>
        <v>41000</v>
      </c>
      <c r="G378" s="12">
        <f t="shared" si="11"/>
        <v>9000</v>
      </c>
      <c r="H378" s="4" t="s">
        <v>1830</v>
      </c>
      <c r="I378" s="57" t="s">
        <v>2328</v>
      </c>
    </row>
    <row r="379" spans="1:9">
      <c r="A379" s="55">
        <v>11106777</v>
      </c>
      <c r="B379" s="4" t="s">
        <v>763</v>
      </c>
      <c r="C379" s="6">
        <v>5</v>
      </c>
      <c r="D379" s="11">
        <v>50000</v>
      </c>
      <c r="E379" s="5">
        <v>43415</v>
      </c>
      <c r="F379" s="12">
        <f t="shared" si="10"/>
        <v>43500</v>
      </c>
      <c r="G379" s="12">
        <f t="shared" si="11"/>
        <v>6500</v>
      </c>
      <c r="H379" s="4" t="s">
        <v>1924</v>
      </c>
      <c r="I379" s="57" t="s">
        <v>2329</v>
      </c>
    </row>
    <row r="380" spans="1:9">
      <c r="A380" s="55">
        <v>11108013</v>
      </c>
      <c r="B380" s="4" t="s">
        <v>765</v>
      </c>
      <c r="C380" s="6">
        <v>5</v>
      </c>
      <c r="D380" s="11">
        <v>50000</v>
      </c>
      <c r="E380" s="5">
        <v>44215</v>
      </c>
      <c r="F380" s="12">
        <f t="shared" si="10"/>
        <v>44500</v>
      </c>
      <c r="G380" s="12">
        <f t="shared" si="11"/>
        <v>5500</v>
      </c>
      <c r="H380" s="4" t="s">
        <v>1935</v>
      </c>
      <c r="I380" s="57" t="s">
        <v>2330</v>
      </c>
    </row>
    <row r="381" spans="1:9">
      <c r="A381" s="55">
        <v>11103179</v>
      </c>
      <c r="B381" s="4" t="s">
        <v>767</v>
      </c>
      <c r="C381" s="6">
        <v>5</v>
      </c>
      <c r="D381" s="11">
        <v>50000</v>
      </c>
      <c r="E381" s="5">
        <v>49892</v>
      </c>
      <c r="F381" s="12">
        <f t="shared" si="10"/>
        <v>50000</v>
      </c>
      <c r="G381" s="12">
        <f t="shared" si="11"/>
        <v>0</v>
      </c>
      <c r="H381" s="4" t="s">
        <v>2145</v>
      </c>
      <c r="I381" s="57" t="s">
        <v>2331</v>
      </c>
    </row>
    <row r="382" spans="1:9">
      <c r="A382" s="55">
        <v>11105293</v>
      </c>
      <c r="B382" s="4" t="s">
        <v>769</v>
      </c>
      <c r="C382" s="6">
        <v>5</v>
      </c>
      <c r="D382" s="11">
        <v>50000</v>
      </c>
      <c r="E382" s="5">
        <v>48789</v>
      </c>
      <c r="F382" s="12">
        <f t="shared" si="10"/>
        <v>49000</v>
      </c>
      <c r="G382" s="12">
        <f t="shared" si="11"/>
        <v>1000</v>
      </c>
      <c r="H382" s="4" t="s">
        <v>1893</v>
      </c>
      <c r="I382" s="57" t="s">
        <v>2332</v>
      </c>
    </row>
    <row r="383" spans="1:9">
      <c r="A383" s="55">
        <v>11109557</v>
      </c>
      <c r="B383" s="4" t="s">
        <v>771</v>
      </c>
      <c r="C383" s="6">
        <v>5</v>
      </c>
      <c r="D383" s="11">
        <v>50000</v>
      </c>
      <c r="E383" s="5">
        <v>39797</v>
      </c>
      <c r="F383" s="12">
        <f t="shared" si="10"/>
        <v>40000</v>
      </c>
      <c r="G383" s="12">
        <f t="shared" si="11"/>
        <v>10000</v>
      </c>
      <c r="H383" s="4" t="s">
        <v>1976</v>
      </c>
      <c r="I383" s="57" t="s">
        <v>2333</v>
      </c>
    </row>
    <row r="384" spans="1:9">
      <c r="A384" s="55">
        <v>11108178</v>
      </c>
      <c r="B384" s="4" t="s">
        <v>773</v>
      </c>
      <c r="C384" s="6">
        <v>5</v>
      </c>
      <c r="D384" s="11">
        <v>50000</v>
      </c>
      <c r="E384" s="5">
        <v>45194</v>
      </c>
      <c r="F384" s="12">
        <f t="shared" si="10"/>
        <v>45500</v>
      </c>
      <c r="G384" s="12">
        <f t="shared" si="11"/>
        <v>4500</v>
      </c>
      <c r="H384" s="4" t="s">
        <v>1850</v>
      </c>
      <c r="I384" s="57" t="s">
        <v>2334</v>
      </c>
    </row>
    <row r="385" spans="1:9">
      <c r="A385" s="55">
        <v>11105385</v>
      </c>
      <c r="B385" s="4" t="s">
        <v>775</v>
      </c>
      <c r="C385" s="6">
        <v>5</v>
      </c>
      <c r="D385" s="11">
        <v>50000</v>
      </c>
      <c r="E385" s="5">
        <v>42111</v>
      </c>
      <c r="F385" s="12">
        <f t="shared" si="10"/>
        <v>42500</v>
      </c>
      <c r="G385" s="12">
        <f t="shared" si="11"/>
        <v>7500</v>
      </c>
      <c r="H385" s="4" t="s">
        <v>2045</v>
      </c>
      <c r="I385" s="57" t="s">
        <v>2335</v>
      </c>
    </row>
    <row r="386" spans="1:9">
      <c r="A386" s="55">
        <v>11106735</v>
      </c>
      <c r="B386" s="4" t="s">
        <v>777</v>
      </c>
      <c r="C386" s="6">
        <v>5</v>
      </c>
      <c r="D386" s="11">
        <v>50000</v>
      </c>
      <c r="E386" s="5">
        <v>47437</v>
      </c>
      <c r="F386" s="12">
        <f t="shared" ref="F386:F449" si="12">CEILING(E386,500)</f>
        <v>47500</v>
      </c>
      <c r="G386" s="12">
        <f t="shared" ref="G386:G449" si="13">D386-F386</f>
        <v>2500</v>
      </c>
      <c r="H386" s="4" t="s">
        <v>1978</v>
      </c>
      <c r="I386" s="57" t="s">
        <v>2336</v>
      </c>
    </row>
    <row r="387" spans="1:9">
      <c r="A387" s="55">
        <v>11100301</v>
      </c>
      <c r="B387" s="4" t="s">
        <v>779</v>
      </c>
      <c r="C387" s="6">
        <v>5</v>
      </c>
      <c r="D387" s="11">
        <v>50000</v>
      </c>
      <c r="E387" s="5">
        <v>40136</v>
      </c>
      <c r="F387" s="12">
        <f t="shared" si="12"/>
        <v>40500</v>
      </c>
      <c r="G387" s="12">
        <f t="shared" si="13"/>
        <v>9500</v>
      </c>
      <c r="H387" s="4" t="s">
        <v>2013</v>
      </c>
      <c r="I387" s="57" t="s">
        <v>2337</v>
      </c>
    </row>
    <row r="388" spans="1:9">
      <c r="A388" s="55">
        <v>11107743</v>
      </c>
      <c r="B388" s="4" t="s">
        <v>781</v>
      </c>
      <c r="C388" s="6">
        <v>5</v>
      </c>
      <c r="D388" s="11">
        <v>50000</v>
      </c>
      <c r="E388" s="5">
        <v>45708</v>
      </c>
      <c r="F388" s="12">
        <f t="shared" si="12"/>
        <v>46000</v>
      </c>
      <c r="G388" s="12">
        <f t="shared" si="13"/>
        <v>4000</v>
      </c>
      <c r="H388" s="4" t="s">
        <v>2049</v>
      </c>
      <c r="I388" s="57" t="s">
        <v>2338</v>
      </c>
    </row>
    <row r="389" spans="1:9">
      <c r="A389" s="55">
        <v>11105100</v>
      </c>
      <c r="B389" s="4" t="s">
        <v>783</v>
      </c>
      <c r="C389" s="6">
        <v>5</v>
      </c>
      <c r="D389" s="11">
        <v>50000</v>
      </c>
      <c r="E389" s="5">
        <v>44530</v>
      </c>
      <c r="F389" s="12">
        <f t="shared" si="12"/>
        <v>45000</v>
      </c>
      <c r="G389" s="12">
        <f t="shared" si="13"/>
        <v>5000</v>
      </c>
      <c r="H389" s="4" t="s">
        <v>2121</v>
      </c>
      <c r="I389" s="57" t="s">
        <v>2339</v>
      </c>
    </row>
    <row r="390" spans="1:9">
      <c r="A390" s="55">
        <v>11102668</v>
      </c>
      <c r="B390" s="4" t="s">
        <v>785</v>
      </c>
      <c r="C390" s="6">
        <v>5</v>
      </c>
      <c r="D390" s="11">
        <v>50000</v>
      </c>
      <c r="E390" s="5">
        <v>40025</v>
      </c>
      <c r="F390" s="12">
        <f t="shared" si="12"/>
        <v>40500</v>
      </c>
      <c r="G390" s="12">
        <f t="shared" si="13"/>
        <v>9500</v>
      </c>
      <c r="H390" s="4" t="s">
        <v>1858</v>
      </c>
      <c r="I390" s="57" t="s">
        <v>2340</v>
      </c>
    </row>
    <row r="391" spans="1:9">
      <c r="A391" s="55">
        <v>11105534</v>
      </c>
      <c r="B391" s="4" t="s">
        <v>787</v>
      </c>
      <c r="C391" s="6">
        <v>5</v>
      </c>
      <c r="D391" s="11">
        <v>50000</v>
      </c>
      <c r="E391" s="5">
        <v>45358</v>
      </c>
      <c r="F391" s="12">
        <f t="shared" si="12"/>
        <v>45500</v>
      </c>
      <c r="G391" s="12">
        <f t="shared" si="13"/>
        <v>4500</v>
      </c>
      <c r="H391" s="4" t="s">
        <v>2125</v>
      </c>
      <c r="I391" s="57" t="s">
        <v>2341</v>
      </c>
    </row>
    <row r="392" spans="1:9">
      <c r="A392" s="55">
        <v>11105688</v>
      </c>
      <c r="B392" s="4" t="s">
        <v>789</v>
      </c>
      <c r="C392" s="6">
        <v>5</v>
      </c>
      <c r="D392" s="11">
        <v>50000</v>
      </c>
      <c r="E392" s="5">
        <v>49526</v>
      </c>
      <c r="F392" s="12">
        <f t="shared" si="12"/>
        <v>50000</v>
      </c>
      <c r="G392" s="12">
        <f t="shared" si="13"/>
        <v>0</v>
      </c>
      <c r="H392" s="4" t="s">
        <v>2155</v>
      </c>
      <c r="I392" s="57" t="s">
        <v>2342</v>
      </c>
    </row>
    <row r="393" spans="1:9">
      <c r="A393" s="55">
        <v>11103144</v>
      </c>
      <c r="B393" s="4" t="s">
        <v>791</v>
      </c>
      <c r="C393" s="6">
        <v>5</v>
      </c>
      <c r="D393" s="11">
        <v>50000</v>
      </c>
      <c r="E393" s="5">
        <v>45299</v>
      </c>
      <c r="F393" s="12">
        <f t="shared" si="12"/>
        <v>45500</v>
      </c>
      <c r="G393" s="12">
        <f t="shared" si="13"/>
        <v>4500</v>
      </c>
      <c r="H393" s="4" t="s">
        <v>1902</v>
      </c>
      <c r="I393" s="57" t="s">
        <v>2343</v>
      </c>
    </row>
    <row r="394" spans="1:9">
      <c r="A394" s="55">
        <v>11109168</v>
      </c>
      <c r="B394" s="4" t="s">
        <v>793</v>
      </c>
      <c r="C394" s="6">
        <v>5</v>
      </c>
      <c r="D394" s="11">
        <v>50000</v>
      </c>
      <c r="E394" s="5">
        <v>42597</v>
      </c>
      <c r="F394" s="12">
        <f t="shared" si="12"/>
        <v>43000</v>
      </c>
      <c r="G394" s="12">
        <f t="shared" si="13"/>
        <v>7000</v>
      </c>
      <c r="H394" s="4" t="s">
        <v>1860</v>
      </c>
      <c r="I394" s="57" t="s">
        <v>2344</v>
      </c>
    </row>
    <row r="395" spans="1:9">
      <c r="A395" s="55">
        <v>11107302</v>
      </c>
      <c r="B395" s="4" t="s">
        <v>795</v>
      </c>
      <c r="C395" s="6">
        <v>5</v>
      </c>
      <c r="D395" s="11">
        <v>50000</v>
      </c>
      <c r="E395" s="5">
        <v>38238</v>
      </c>
      <c r="F395" s="12">
        <f t="shared" si="12"/>
        <v>38500</v>
      </c>
      <c r="G395" s="12">
        <f t="shared" si="13"/>
        <v>11500</v>
      </c>
      <c r="H395" s="4" t="s">
        <v>1864</v>
      </c>
      <c r="I395" s="57" t="s">
        <v>2345</v>
      </c>
    </row>
    <row r="396" spans="1:9">
      <c r="A396" s="55">
        <v>11102474</v>
      </c>
      <c r="B396" s="4" t="s">
        <v>797</v>
      </c>
      <c r="C396" s="6">
        <v>5</v>
      </c>
      <c r="D396" s="11">
        <v>50000</v>
      </c>
      <c r="E396" s="5">
        <v>46478</v>
      </c>
      <c r="F396" s="12">
        <f t="shared" si="12"/>
        <v>46500</v>
      </c>
      <c r="G396" s="12">
        <f t="shared" si="13"/>
        <v>3500</v>
      </c>
      <c r="H396" s="4" t="s">
        <v>1866</v>
      </c>
      <c r="I396" s="57" t="s">
        <v>2346</v>
      </c>
    </row>
    <row r="397" spans="1:9">
      <c r="A397" s="55">
        <v>11103555</v>
      </c>
      <c r="B397" s="4" t="s">
        <v>799</v>
      </c>
      <c r="C397" s="6">
        <v>5</v>
      </c>
      <c r="D397" s="11">
        <v>50000</v>
      </c>
      <c r="E397" s="5">
        <v>46080</v>
      </c>
      <c r="F397" s="12">
        <f t="shared" si="12"/>
        <v>46500</v>
      </c>
      <c r="G397" s="12">
        <f t="shared" si="13"/>
        <v>3500</v>
      </c>
      <c r="H397" s="4" t="s">
        <v>1953</v>
      </c>
      <c r="I397" s="57" t="s">
        <v>2347</v>
      </c>
    </row>
    <row r="398" spans="1:9">
      <c r="A398" s="55">
        <v>11101754</v>
      </c>
      <c r="B398" s="4" t="s">
        <v>801</v>
      </c>
      <c r="C398" s="6">
        <v>5</v>
      </c>
      <c r="D398" s="11">
        <v>50000</v>
      </c>
      <c r="E398" s="5">
        <v>38518</v>
      </c>
      <c r="F398" s="12">
        <f t="shared" si="12"/>
        <v>39000</v>
      </c>
      <c r="G398" s="12">
        <f t="shared" si="13"/>
        <v>11000</v>
      </c>
      <c r="H398" s="4" t="s">
        <v>1908</v>
      </c>
      <c r="I398" s="57" t="s">
        <v>2348</v>
      </c>
    </row>
    <row r="399" spans="1:9">
      <c r="A399" s="55">
        <v>11107847</v>
      </c>
      <c r="B399" s="4" t="s">
        <v>803</v>
      </c>
      <c r="C399" s="6">
        <v>5</v>
      </c>
      <c r="D399" s="11">
        <v>50000</v>
      </c>
      <c r="E399" s="5">
        <v>46365</v>
      </c>
      <c r="F399" s="12">
        <f t="shared" si="12"/>
        <v>46500</v>
      </c>
      <c r="G399" s="12">
        <f t="shared" si="13"/>
        <v>3500</v>
      </c>
      <c r="H399" s="4" t="s">
        <v>1999</v>
      </c>
      <c r="I399" s="57" t="s">
        <v>2349</v>
      </c>
    </row>
    <row r="400" spans="1:9">
      <c r="A400" s="55">
        <v>11108355</v>
      </c>
      <c r="B400" s="4" t="s">
        <v>805</v>
      </c>
      <c r="C400" s="6">
        <v>5</v>
      </c>
      <c r="D400" s="11">
        <v>50000</v>
      </c>
      <c r="E400" s="5">
        <v>39159</v>
      </c>
      <c r="F400" s="12">
        <f t="shared" si="12"/>
        <v>39500</v>
      </c>
      <c r="G400" s="12">
        <f t="shared" si="13"/>
        <v>10500</v>
      </c>
      <c r="H400" s="4" t="s">
        <v>2245</v>
      </c>
      <c r="I400" s="57" t="s">
        <v>2350</v>
      </c>
    </row>
    <row r="401" spans="1:9">
      <c r="A401" s="55">
        <v>11104759</v>
      </c>
      <c r="B401" s="4" t="s">
        <v>807</v>
      </c>
      <c r="C401" s="6">
        <v>5</v>
      </c>
      <c r="D401" s="11">
        <v>50000</v>
      </c>
      <c r="E401" s="5">
        <v>41100</v>
      </c>
      <c r="F401" s="12">
        <f t="shared" si="12"/>
        <v>41500</v>
      </c>
      <c r="G401" s="12">
        <f t="shared" si="13"/>
        <v>8500</v>
      </c>
      <c r="H401" s="4" t="s">
        <v>1876</v>
      </c>
      <c r="I401" s="57" t="s">
        <v>2351</v>
      </c>
    </row>
    <row r="402" spans="1:9" ht="30">
      <c r="A402" s="55">
        <v>11102354</v>
      </c>
      <c r="B402" s="4" t="s">
        <v>809</v>
      </c>
      <c r="C402" s="6">
        <v>5</v>
      </c>
      <c r="D402" s="11">
        <v>50000</v>
      </c>
      <c r="E402" s="5">
        <v>42731</v>
      </c>
      <c r="F402" s="12">
        <f t="shared" si="12"/>
        <v>43000</v>
      </c>
      <c r="G402" s="12">
        <f t="shared" si="13"/>
        <v>7000</v>
      </c>
      <c r="H402" s="4" t="s">
        <v>2274</v>
      </c>
      <c r="I402" s="57" t="s">
        <v>2352</v>
      </c>
    </row>
    <row r="403" spans="1:9">
      <c r="A403" s="55">
        <v>11100514</v>
      </c>
      <c r="B403" s="4" t="s">
        <v>811</v>
      </c>
      <c r="C403" s="6">
        <v>5</v>
      </c>
      <c r="D403" s="11">
        <v>50000</v>
      </c>
      <c r="E403" s="5">
        <v>38033</v>
      </c>
      <c r="F403" s="12">
        <f t="shared" si="12"/>
        <v>38500</v>
      </c>
      <c r="G403" s="12">
        <f t="shared" si="13"/>
        <v>11500</v>
      </c>
      <c r="H403" s="4" t="s">
        <v>2072</v>
      </c>
      <c r="I403" s="57" t="s">
        <v>2353</v>
      </c>
    </row>
    <row r="404" spans="1:9">
      <c r="A404" s="55">
        <v>11109617</v>
      </c>
      <c r="B404" s="4" t="s">
        <v>813</v>
      </c>
      <c r="C404" s="6">
        <v>5</v>
      </c>
      <c r="D404" s="11">
        <v>50000</v>
      </c>
      <c r="E404" s="5">
        <v>49653</v>
      </c>
      <c r="F404" s="12">
        <f t="shared" si="12"/>
        <v>50000</v>
      </c>
      <c r="G404" s="12">
        <f t="shared" si="13"/>
        <v>0</v>
      </c>
      <c r="H404" s="4" t="s">
        <v>1888</v>
      </c>
      <c r="I404" s="57" t="s">
        <v>2354</v>
      </c>
    </row>
    <row r="405" spans="1:9">
      <c r="A405" s="55">
        <v>11109921</v>
      </c>
      <c r="B405" s="4" t="s">
        <v>815</v>
      </c>
      <c r="C405" s="6">
        <v>5</v>
      </c>
      <c r="D405" s="11">
        <v>50000</v>
      </c>
      <c r="E405" s="5">
        <v>39292</v>
      </c>
      <c r="F405" s="12">
        <f t="shared" si="12"/>
        <v>39500</v>
      </c>
      <c r="G405" s="12">
        <f t="shared" si="13"/>
        <v>10500</v>
      </c>
      <c r="H405" s="4" t="s">
        <v>2009</v>
      </c>
      <c r="I405" s="57" t="s">
        <v>2355</v>
      </c>
    </row>
    <row r="406" spans="1:9">
      <c r="A406" s="55">
        <v>11101374</v>
      </c>
      <c r="B406" s="4" t="s">
        <v>817</v>
      </c>
      <c r="C406" s="6">
        <v>5</v>
      </c>
      <c r="D406" s="11">
        <v>50000</v>
      </c>
      <c r="E406" s="5">
        <v>39229</v>
      </c>
      <c r="F406" s="12">
        <f t="shared" si="12"/>
        <v>39500</v>
      </c>
      <c r="G406" s="12">
        <f t="shared" si="13"/>
        <v>10500</v>
      </c>
      <c r="H406" s="4" t="s">
        <v>2140</v>
      </c>
      <c r="I406" s="57" t="s">
        <v>2356</v>
      </c>
    </row>
    <row r="407" spans="1:9">
      <c r="A407" s="55">
        <v>11106179</v>
      </c>
      <c r="B407" s="4" t="s">
        <v>819</v>
      </c>
      <c r="C407" s="6">
        <v>5</v>
      </c>
      <c r="D407" s="11">
        <v>50000</v>
      </c>
      <c r="E407" s="5">
        <v>44938</v>
      </c>
      <c r="F407" s="12">
        <f t="shared" si="12"/>
        <v>45000</v>
      </c>
      <c r="G407" s="12">
        <f t="shared" si="13"/>
        <v>5000</v>
      </c>
      <c r="H407" s="4" t="s">
        <v>1935</v>
      </c>
      <c r="I407" s="57" t="s">
        <v>2357</v>
      </c>
    </row>
    <row r="408" spans="1:9">
      <c r="A408" s="55">
        <v>11109748</v>
      </c>
      <c r="B408" s="4" t="s">
        <v>821</v>
      </c>
      <c r="C408" s="6">
        <v>5</v>
      </c>
      <c r="D408" s="11">
        <v>50000</v>
      </c>
      <c r="E408" s="5">
        <v>38799</v>
      </c>
      <c r="F408" s="12">
        <f t="shared" si="12"/>
        <v>39000</v>
      </c>
      <c r="G408" s="12">
        <f t="shared" si="13"/>
        <v>11000</v>
      </c>
      <c r="H408" s="4" t="s">
        <v>2145</v>
      </c>
      <c r="I408" s="57" t="s">
        <v>2358</v>
      </c>
    </row>
    <row r="409" spans="1:9">
      <c r="A409" s="55">
        <v>11105137</v>
      </c>
      <c r="B409" s="4" t="s">
        <v>823</v>
      </c>
      <c r="C409" s="6">
        <v>5</v>
      </c>
      <c r="D409" s="11">
        <v>50000</v>
      </c>
      <c r="E409" s="5">
        <v>45464</v>
      </c>
      <c r="F409" s="12">
        <f t="shared" si="12"/>
        <v>45500</v>
      </c>
      <c r="G409" s="12">
        <f t="shared" si="13"/>
        <v>4500</v>
      </c>
      <c r="H409" s="4" t="s">
        <v>1982</v>
      </c>
      <c r="I409" s="57" t="s">
        <v>2359</v>
      </c>
    </row>
    <row r="410" spans="1:9">
      <c r="A410" s="55">
        <v>11100480</v>
      </c>
      <c r="B410" s="4" t="s">
        <v>825</v>
      </c>
      <c r="C410" s="6">
        <v>5</v>
      </c>
      <c r="D410" s="11">
        <v>50000</v>
      </c>
      <c r="E410" s="5">
        <v>42085</v>
      </c>
      <c r="F410" s="12">
        <f t="shared" si="12"/>
        <v>42500</v>
      </c>
      <c r="G410" s="12">
        <f t="shared" si="13"/>
        <v>7500</v>
      </c>
      <c r="H410" s="4" t="s">
        <v>2013</v>
      </c>
      <c r="I410" s="57" t="s">
        <v>2360</v>
      </c>
    </row>
    <row r="411" spans="1:9">
      <c r="A411" s="55">
        <v>11102624</v>
      </c>
      <c r="B411" s="4" t="s">
        <v>827</v>
      </c>
      <c r="C411" s="6">
        <v>5</v>
      </c>
      <c r="D411" s="11">
        <v>50000</v>
      </c>
      <c r="E411" s="5">
        <v>46509</v>
      </c>
      <c r="F411" s="12">
        <f t="shared" si="12"/>
        <v>47000</v>
      </c>
      <c r="G411" s="12">
        <f t="shared" si="13"/>
        <v>3000</v>
      </c>
      <c r="H411" s="4" t="s">
        <v>2015</v>
      </c>
      <c r="I411" s="57" t="s">
        <v>2361</v>
      </c>
    </row>
    <row r="412" spans="1:9" ht="30">
      <c r="A412" s="55">
        <v>11105681</v>
      </c>
      <c r="B412" s="4" t="s">
        <v>829</v>
      </c>
      <c r="C412" s="6">
        <v>5</v>
      </c>
      <c r="D412" s="11">
        <v>50000</v>
      </c>
      <c r="E412" s="5">
        <v>38732</v>
      </c>
      <c r="F412" s="12">
        <f t="shared" si="12"/>
        <v>39000</v>
      </c>
      <c r="G412" s="12">
        <f t="shared" si="13"/>
        <v>11000</v>
      </c>
      <c r="H412" s="4" t="s">
        <v>2049</v>
      </c>
      <c r="I412" s="57" t="s">
        <v>2362</v>
      </c>
    </row>
    <row r="413" spans="1:9">
      <c r="A413" s="55">
        <v>11106227</v>
      </c>
      <c r="B413" s="4" t="s">
        <v>831</v>
      </c>
      <c r="C413" s="6">
        <v>5</v>
      </c>
      <c r="D413" s="11">
        <v>50000</v>
      </c>
      <c r="E413" s="5">
        <v>38384</v>
      </c>
      <c r="F413" s="12">
        <f t="shared" si="12"/>
        <v>38500</v>
      </c>
      <c r="G413" s="12">
        <f t="shared" si="13"/>
        <v>11500</v>
      </c>
      <c r="H413" s="4" t="s">
        <v>1986</v>
      </c>
      <c r="I413" s="57" t="s">
        <v>2363</v>
      </c>
    </row>
    <row r="414" spans="1:9">
      <c r="A414" s="55">
        <v>11103440</v>
      </c>
      <c r="B414" s="4" t="s">
        <v>833</v>
      </c>
      <c r="C414" s="6">
        <v>5</v>
      </c>
      <c r="D414" s="11">
        <v>50000</v>
      </c>
      <c r="E414" s="5">
        <v>49427</v>
      </c>
      <c r="F414" s="12">
        <f t="shared" si="12"/>
        <v>49500</v>
      </c>
      <c r="G414" s="12">
        <f t="shared" si="13"/>
        <v>500</v>
      </c>
      <c r="H414" s="4" t="s">
        <v>2052</v>
      </c>
      <c r="I414" s="57" t="s">
        <v>2364</v>
      </c>
    </row>
    <row r="415" spans="1:9">
      <c r="A415" s="55">
        <v>11100194</v>
      </c>
      <c r="B415" s="4" t="s">
        <v>835</v>
      </c>
      <c r="C415" s="6">
        <v>5</v>
      </c>
      <c r="D415" s="11">
        <v>50000</v>
      </c>
      <c r="E415" s="5">
        <v>42890</v>
      </c>
      <c r="F415" s="12">
        <f t="shared" si="12"/>
        <v>43000</v>
      </c>
      <c r="G415" s="12">
        <f t="shared" si="13"/>
        <v>7000</v>
      </c>
      <c r="H415" s="4" t="s">
        <v>2058</v>
      </c>
      <c r="I415" s="57" t="s">
        <v>2365</v>
      </c>
    </row>
    <row r="416" spans="1:9">
      <c r="A416" s="55">
        <v>11108630</v>
      </c>
      <c r="B416" s="4" t="s">
        <v>837</v>
      </c>
      <c r="C416" s="6">
        <v>5</v>
      </c>
      <c r="D416" s="11">
        <v>50000</v>
      </c>
      <c r="E416" s="5">
        <v>40774</v>
      </c>
      <c r="F416" s="12">
        <f t="shared" si="12"/>
        <v>41000</v>
      </c>
      <c r="G416" s="12">
        <f t="shared" si="13"/>
        <v>9000</v>
      </c>
      <c r="H416" s="4" t="s">
        <v>1898</v>
      </c>
      <c r="I416" s="57" t="s">
        <v>2366</v>
      </c>
    </row>
    <row r="417" spans="1:9">
      <c r="A417" s="55">
        <v>11102255</v>
      </c>
      <c r="B417" s="4" t="s">
        <v>839</v>
      </c>
      <c r="C417" s="6">
        <v>5</v>
      </c>
      <c r="D417" s="11">
        <v>50000</v>
      </c>
      <c r="E417" s="5">
        <v>39341</v>
      </c>
      <c r="F417" s="12">
        <f t="shared" si="12"/>
        <v>39500</v>
      </c>
      <c r="G417" s="12">
        <f t="shared" si="13"/>
        <v>10500</v>
      </c>
      <c r="H417" s="4" t="s">
        <v>1945</v>
      </c>
      <c r="I417" s="57" t="s">
        <v>2367</v>
      </c>
    </row>
    <row r="418" spans="1:9">
      <c r="A418" s="55">
        <v>11103455</v>
      </c>
      <c r="B418" s="4" t="s">
        <v>841</v>
      </c>
      <c r="C418" s="6">
        <v>5</v>
      </c>
      <c r="D418" s="11">
        <v>50000</v>
      </c>
      <c r="E418" s="5">
        <v>46374</v>
      </c>
      <c r="F418" s="12">
        <f t="shared" si="12"/>
        <v>46500</v>
      </c>
      <c r="G418" s="12">
        <f t="shared" si="13"/>
        <v>3500</v>
      </c>
      <c r="H418" s="4" t="s">
        <v>2087</v>
      </c>
      <c r="I418" s="57" t="s">
        <v>2368</v>
      </c>
    </row>
    <row r="419" spans="1:9">
      <c r="A419" s="55">
        <v>11106125</v>
      </c>
      <c r="B419" s="4" t="s">
        <v>843</v>
      </c>
      <c r="C419" s="6">
        <v>5</v>
      </c>
      <c r="D419" s="11">
        <v>50000</v>
      </c>
      <c r="E419" s="5">
        <v>41147</v>
      </c>
      <c r="F419" s="12">
        <f t="shared" si="12"/>
        <v>41500</v>
      </c>
      <c r="G419" s="12">
        <f t="shared" si="13"/>
        <v>8500</v>
      </c>
      <c r="H419" s="4" t="s">
        <v>1900</v>
      </c>
      <c r="I419" s="57" t="s">
        <v>2369</v>
      </c>
    </row>
    <row r="420" spans="1:9">
      <c r="A420" s="55">
        <v>11103603</v>
      </c>
      <c r="B420" s="4" t="s">
        <v>845</v>
      </c>
      <c r="C420" s="6">
        <v>5</v>
      </c>
      <c r="D420" s="11">
        <v>50000</v>
      </c>
      <c r="E420" s="5">
        <v>45400</v>
      </c>
      <c r="F420" s="12">
        <f t="shared" si="12"/>
        <v>45500</v>
      </c>
      <c r="G420" s="12">
        <f t="shared" si="13"/>
        <v>4500</v>
      </c>
      <c r="H420" s="4" t="s">
        <v>1951</v>
      </c>
      <c r="I420" s="57" t="s">
        <v>2370</v>
      </c>
    </row>
    <row r="421" spans="1:9">
      <c r="A421" s="55">
        <v>11103086</v>
      </c>
      <c r="B421" s="4" t="s">
        <v>847</v>
      </c>
      <c r="C421" s="6">
        <v>5</v>
      </c>
      <c r="D421" s="11">
        <v>50000</v>
      </c>
      <c r="E421" s="5">
        <v>41785</v>
      </c>
      <c r="F421" s="12">
        <f t="shared" si="12"/>
        <v>42000</v>
      </c>
      <c r="G421" s="12">
        <f t="shared" si="13"/>
        <v>8000</v>
      </c>
      <c r="H421" s="4" t="s">
        <v>1955</v>
      </c>
      <c r="I421" s="57" t="s">
        <v>2371</v>
      </c>
    </row>
    <row r="422" spans="1:9">
      <c r="A422" s="55">
        <v>11109362</v>
      </c>
      <c r="B422" s="4" t="s">
        <v>849</v>
      </c>
      <c r="C422" s="6">
        <v>5</v>
      </c>
      <c r="D422" s="11">
        <v>50000</v>
      </c>
      <c r="E422" s="5">
        <v>41170</v>
      </c>
      <c r="F422" s="12">
        <f t="shared" si="12"/>
        <v>41500</v>
      </c>
      <c r="G422" s="12">
        <f t="shared" si="13"/>
        <v>8500</v>
      </c>
      <c r="H422" s="4" t="s">
        <v>1910</v>
      </c>
      <c r="I422" s="57" t="s">
        <v>2372</v>
      </c>
    </row>
    <row r="423" spans="1:9">
      <c r="A423" s="55">
        <v>11108957</v>
      </c>
      <c r="B423" s="4" t="s">
        <v>851</v>
      </c>
      <c r="C423" s="6">
        <v>5</v>
      </c>
      <c r="D423" s="11">
        <v>50000</v>
      </c>
      <c r="E423" s="5">
        <v>45651</v>
      </c>
      <c r="F423" s="12">
        <f t="shared" si="12"/>
        <v>46000</v>
      </c>
      <c r="G423" s="12">
        <f t="shared" si="13"/>
        <v>4000</v>
      </c>
      <c r="H423" s="4" t="s">
        <v>1957</v>
      </c>
      <c r="I423" s="57" t="s">
        <v>2373</v>
      </c>
    </row>
    <row r="424" spans="1:9">
      <c r="A424" s="55">
        <v>11102159</v>
      </c>
      <c r="B424" s="4" t="s">
        <v>853</v>
      </c>
      <c r="C424" s="6">
        <v>5</v>
      </c>
      <c r="D424" s="11">
        <v>50000</v>
      </c>
      <c r="E424" s="5">
        <v>41997</v>
      </c>
      <c r="F424" s="12">
        <f t="shared" si="12"/>
        <v>42000</v>
      </c>
      <c r="G424" s="12">
        <f t="shared" si="13"/>
        <v>8000</v>
      </c>
      <c r="H424" s="4" t="s">
        <v>2296</v>
      </c>
      <c r="I424" s="57" t="s">
        <v>2374</v>
      </c>
    </row>
    <row r="425" spans="1:9">
      <c r="A425" s="55">
        <v>11101611</v>
      </c>
      <c r="B425" s="4" t="s">
        <v>855</v>
      </c>
      <c r="C425" s="6">
        <v>5</v>
      </c>
      <c r="D425" s="11">
        <v>50000</v>
      </c>
      <c r="E425" s="5">
        <v>43749</v>
      </c>
      <c r="F425" s="12">
        <f t="shared" si="12"/>
        <v>44000</v>
      </c>
      <c r="G425" s="12">
        <f t="shared" si="13"/>
        <v>6000</v>
      </c>
      <c r="H425" s="4" t="s">
        <v>2245</v>
      </c>
      <c r="I425" s="57" t="s">
        <v>2375</v>
      </c>
    </row>
    <row r="426" spans="1:9">
      <c r="A426" s="55">
        <v>11101239</v>
      </c>
      <c r="B426" s="4" t="s">
        <v>857</v>
      </c>
      <c r="C426" s="6">
        <v>5</v>
      </c>
      <c r="D426" s="11">
        <v>50000</v>
      </c>
      <c r="E426" s="5">
        <v>45244</v>
      </c>
      <c r="F426" s="12">
        <f t="shared" si="12"/>
        <v>45500</v>
      </c>
      <c r="G426" s="12">
        <f t="shared" si="13"/>
        <v>4500</v>
      </c>
      <c r="H426" s="4" t="s">
        <v>2034</v>
      </c>
      <c r="I426" s="57" t="s">
        <v>2376</v>
      </c>
    </row>
    <row r="427" spans="1:9">
      <c r="A427" s="55">
        <v>11101870</v>
      </c>
      <c r="B427" s="4" t="s">
        <v>859</v>
      </c>
      <c r="C427" s="6">
        <v>5</v>
      </c>
      <c r="D427" s="11">
        <v>50000</v>
      </c>
      <c r="E427" s="5">
        <v>41025</v>
      </c>
      <c r="F427" s="12">
        <f t="shared" si="12"/>
        <v>41500</v>
      </c>
      <c r="G427" s="12">
        <f t="shared" si="13"/>
        <v>8500</v>
      </c>
      <c r="H427" s="4" t="s">
        <v>1878</v>
      </c>
      <c r="I427" s="57" t="s">
        <v>2377</v>
      </c>
    </row>
    <row r="428" spans="1:9">
      <c r="A428" s="55">
        <v>11104635</v>
      </c>
      <c r="B428" s="4" t="s">
        <v>861</v>
      </c>
      <c r="C428" s="6">
        <v>5</v>
      </c>
      <c r="D428" s="11">
        <v>50000</v>
      </c>
      <c r="E428" s="5">
        <v>42189</v>
      </c>
      <c r="F428" s="12">
        <f t="shared" si="12"/>
        <v>42500</v>
      </c>
      <c r="G428" s="12">
        <f t="shared" si="13"/>
        <v>7500</v>
      </c>
      <c r="H428" s="4" t="s">
        <v>1881</v>
      </c>
      <c r="I428" s="57" t="s">
        <v>2378</v>
      </c>
    </row>
    <row r="429" spans="1:9">
      <c r="A429" s="55">
        <v>11102548</v>
      </c>
      <c r="B429" s="4" t="s">
        <v>863</v>
      </c>
      <c r="C429" s="6">
        <v>5</v>
      </c>
      <c r="D429" s="11">
        <v>50000</v>
      </c>
      <c r="E429" s="5">
        <v>48983</v>
      </c>
      <c r="F429" s="12">
        <f t="shared" si="12"/>
        <v>49000</v>
      </c>
      <c r="G429" s="12">
        <f t="shared" si="13"/>
        <v>1000</v>
      </c>
      <c r="H429" s="4" t="s">
        <v>2249</v>
      </c>
      <c r="I429" s="57" t="s">
        <v>2379</v>
      </c>
    </row>
    <row r="430" spans="1:9">
      <c r="A430" s="55">
        <v>11107235</v>
      </c>
      <c r="B430" s="4" t="s">
        <v>865</v>
      </c>
      <c r="C430" s="6">
        <v>5</v>
      </c>
      <c r="D430" s="11">
        <v>50000</v>
      </c>
      <c r="E430" s="5">
        <v>47036</v>
      </c>
      <c r="F430" s="12">
        <f t="shared" si="12"/>
        <v>47500</v>
      </c>
      <c r="G430" s="12">
        <f t="shared" si="13"/>
        <v>2500</v>
      </c>
      <c r="H430" s="4" t="s">
        <v>2007</v>
      </c>
      <c r="I430" s="57" t="s">
        <v>2380</v>
      </c>
    </row>
    <row r="431" spans="1:9">
      <c r="A431" s="55">
        <v>11106609</v>
      </c>
      <c r="B431" s="4" t="s">
        <v>867</v>
      </c>
      <c r="C431" s="6">
        <v>5</v>
      </c>
      <c r="D431" s="11">
        <v>50000</v>
      </c>
      <c r="E431" s="5">
        <v>40000</v>
      </c>
      <c r="F431" s="12">
        <f t="shared" si="12"/>
        <v>40000</v>
      </c>
      <c r="G431" s="12">
        <f t="shared" si="13"/>
        <v>10000</v>
      </c>
      <c r="H431" s="4" t="s">
        <v>1932</v>
      </c>
      <c r="I431" s="57" t="s">
        <v>2381</v>
      </c>
    </row>
    <row r="432" spans="1:9">
      <c r="A432" s="55">
        <v>11106347</v>
      </c>
      <c r="B432" s="4" t="s">
        <v>869</v>
      </c>
      <c r="C432" s="6">
        <v>5</v>
      </c>
      <c r="D432" s="11">
        <v>50000</v>
      </c>
      <c r="E432" s="5">
        <v>45940</v>
      </c>
      <c r="F432" s="12">
        <f t="shared" si="12"/>
        <v>46000</v>
      </c>
      <c r="G432" s="12">
        <f t="shared" si="13"/>
        <v>4000</v>
      </c>
      <c r="H432" s="4" t="s">
        <v>1844</v>
      </c>
      <c r="I432" s="57" t="s">
        <v>2382</v>
      </c>
    </row>
    <row r="433" spans="1:9">
      <c r="A433" s="55">
        <v>11104176</v>
      </c>
      <c r="B433" s="4" t="s">
        <v>871</v>
      </c>
      <c r="C433" s="6">
        <v>5</v>
      </c>
      <c r="D433" s="11">
        <v>50000</v>
      </c>
      <c r="E433" s="5">
        <v>49457</v>
      </c>
      <c r="F433" s="12">
        <f t="shared" si="12"/>
        <v>49500</v>
      </c>
      <c r="G433" s="12">
        <f t="shared" si="13"/>
        <v>500</v>
      </c>
      <c r="H433" s="4" t="s">
        <v>1893</v>
      </c>
      <c r="I433" s="57" t="s">
        <v>2383</v>
      </c>
    </row>
    <row r="434" spans="1:9">
      <c r="A434" s="55">
        <v>11100680</v>
      </c>
      <c r="B434" s="4" t="s">
        <v>873</v>
      </c>
      <c r="C434" s="6">
        <v>5</v>
      </c>
      <c r="D434" s="11">
        <v>50000</v>
      </c>
      <c r="E434" s="5">
        <v>44101</v>
      </c>
      <c r="F434" s="12">
        <f t="shared" si="12"/>
        <v>44500</v>
      </c>
      <c r="G434" s="12">
        <f t="shared" si="13"/>
        <v>5500</v>
      </c>
      <c r="H434" s="4" t="s">
        <v>1976</v>
      </c>
      <c r="I434" s="57" t="s">
        <v>2384</v>
      </c>
    </row>
    <row r="435" spans="1:9">
      <c r="A435" s="55">
        <v>11109466</v>
      </c>
      <c r="B435" s="4" t="s">
        <v>875</v>
      </c>
      <c r="C435" s="6">
        <v>5</v>
      </c>
      <c r="D435" s="11">
        <v>50000</v>
      </c>
      <c r="E435" s="5">
        <v>40514</v>
      </c>
      <c r="F435" s="12">
        <f t="shared" si="12"/>
        <v>41000</v>
      </c>
      <c r="G435" s="12">
        <f t="shared" si="13"/>
        <v>9000</v>
      </c>
      <c r="H435" s="4" t="s">
        <v>2385</v>
      </c>
      <c r="I435" s="57" t="s">
        <v>2386</v>
      </c>
    </row>
    <row r="436" spans="1:9">
      <c r="A436" s="55">
        <v>11106466</v>
      </c>
      <c r="B436" s="4" t="s">
        <v>877</v>
      </c>
      <c r="C436" s="6">
        <v>5</v>
      </c>
      <c r="D436" s="11">
        <v>50000</v>
      </c>
      <c r="E436" s="5">
        <v>47758</v>
      </c>
      <c r="F436" s="12">
        <f t="shared" si="12"/>
        <v>48000</v>
      </c>
      <c r="G436" s="12">
        <f t="shared" si="13"/>
        <v>2000</v>
      </c>
      <c r="H436" s="4" t="s">
        <v>1978</v>
      </c>
      <c r="I436" s="57" t="s">
        <v>2387</v>
      </c>
    </row>
    <row r="437" spans="1:9">
      <c r="A437" s="55">
        <v>11104629</v>
      </c>
      <c r="B437" s="4" t="s">
        <v>879</v>
      </c>
      <c r="C437" s="6">
        <v>5</v>
      </c>
      <c r="D437" s="11">
        <v>50000</v>
      </c>
      <c r="E437" s="5">
        <v>39114</v>
      </c>
      <c r="F437" s="12">
        <f t="shared" si="12"/>
        <v>39500</v>
      </c>
      <c r="G437" s="12">
        <f t="shared" si="13"/>
        <v>10500</v>
      </c>
      <c r="H437" s="4" t="s">
        <v>1980</v>
      </c>
      <c r="I437" s="57" t="s">
        <v>2388</v>
      </c>
    </row>
    <row r="438" spans="1:9">
      <c r="A438" s="55">
        <v>11101011</v>
      </c>
      <c r="B438" s="4" t="s">
        <v>881</v>
      </c>
      <c r="C438" s="6">
        <v>5</v>
      </c>
      <c r="D438" s="11">
        <v>50000</v>
      </c>
      <c r="E438" s="5">
        <v>48283</v>
      </c>
      <c r="F438" s="12">
        <f t="shared" si="12"/>
        <v>48500</v>
      </c>
      <c r="G438" s="12">
        <f t="shared" si="13"/>
        <v>1500</v>
      </c>
      <c r="H438" s="4" t="s">
        <v>1982</v>
      </c>
      <c r="I438" s="57" t="s">
        <v>2389</v>
      </c>
    </row>
    <row r="439" spans="1:9">
      <c r="A439" s="55">
        <v>11104321</v>
      </c>
      <c r="B439" s="4" t="s">
        <v>883</v>
      </c>
      <c r="C439" s="6">
        <v>5</v>
      </c>
      <c r="D439" s="11">
        <v>50000</v>
      </c>
      <c r="E439" s="5">
        <v>43603</v>
      </c>
      <c r="F439" s="12">
        <f t="shared" si="12"/>
        <v>44000</v>
      </c>
      <c r="G439" s="12">
        <f t="shared" si="13"/>
        <v>6000</v>
      </c>
      <c r="H439" s="4" t="s">
        <v>2049</v>
      </c>
      <c r="I439" s="57" t="s">
        <v>2390</v>
      </c>
    </row>
    <row r="440" spans="1:9">
      <c r="A440" s="55">
        <v>11109573</v>
      </c>
      <c r="B440" s="4" t="s">
        <v>885</v>
      </c>
      <c r="C440" s="6">
        <v>5</v>
      </c>
      <c r="D440" s="11">
        <v>50000</v>
      </c>
      <c r="E440" s="5">
        <v>38097</v>
      </c>
      <c r="F440" s="12">
        <f t="shared" si="12"/>
        <v>38500</v>
      </c>
      <c r="G440" s="12">
        <f t="shared" si="13"/>
        <v>11500</v>
      </c>
      <c r="H440" s="4" t="s">
        <v>1988</v>
      </c>
      <c r="I440" s="57" t="s">
        <v>2391</v>
      </c>
    </row>
    <row r="441" spans="1:9">
      <c r="A441" s="55">
        <v>11101053</v>
      </c>
      <c r="B441" s="4" t="s">
        <v>887</v>
      </c>
      <c r="C441" s="6">
        <v>5</v>
      </c>
      <c r="D441" s="11">
        <v>50000</v>
      </c>
      <c r="E441" s="5">
        <v>47845</v>
      </c>
      <c r="F441" s="12">
        <f t="shared" si="12"/>
        <v>48000</v>
      </c>
      <c r="G441" s="12">
        <f t="shared" si="13"/>
        <v>2000</v>
      </c>
      <c r="H441" s="4" t="s">
        <v>2052</v>
      </c>
      <c r="I441" s="57" t="s">
        <v>2392</v>
      </c>
    </row>
    <row r="442" spans="1:9">
      <c r="A442" s="55">
        <v>11104418</v>
      </c>
      <c r="B442" s="4" t="s">
        <v>889</v>
      </c>
      <c r="C442" s="6">
        <v>5</v>
      </c>
      <c r="D442" s="11">
        <v>50000</v>
      </c>
      <c r="E442" s="5">
        <v>40668</v>
      </c>
      <c r="F442" s="12">
        <f t="shared" si="12"/>
        <v>41000</v>
      </c>
      <c r="G442" s="12">
        <f t="shared" si="13"/>
        <v>9000</v>
      </c>
      <c r="H442" s="4" t="s">
        <v>2087</v>
      </c>
      <c r="I442" s="57" t="s">
        <v>2393</v>
      </c>
    </row>
    <row r="443" spans="1:9">
      <c r="A443" s="55">
        <v>11107700</v>
      </c>
      <c r="B443" s="4" t="s">
        <v>891</v>
      </c>
      <c r="C443" s="6">
        <v>5</v>
      </c>
      <c r="D443" s="11">
        <v>50000</v>
      </c>
      <c r="E443" s="5">
        <v>49962</v>
      </c>
      <c r="F443" s="12">
        <f t="shared" si="12"/>
        <v>50000</v>
      </c>
      <c r="G443" s="12">
        <f t="shared" si="13"/>
        <v>0</v>
      </c>
      <c r="H443" s="4" t="s">
        <v>2018</v>
      </c>
      <c r="I443" s="57" t="s">
        <v>2394</v>
      </c>
    </row>
    <row r="444" spans="1:9">
      <c r="A444" s="55">
        <v>11103126</v>
      </c>
      <c r="B444" s="4" t="s">
        <v>893</v>
      </c>
      <c r="C444" s="6">
        <v>5</v>
      </c>
      <c r="D444" s="11">
        <v>50000</v>
      </c>
      <c r="E444" s="5">
        <v>45714</v>
      </c>
      <c r="F444" s="12">
        <f t="shared" si="12"/>
        <v>46000</v>
      </c>
      <c r="G444" s="12">
        <f t="shared" si="13"/>
        <v>4000</v>
      </c>
      <c r="H444" s="4" t="s">
        <v>1866</v>
      </c>
      <c r="I444" s="57" t="s">
        <v>2395</v>
      </c>
    </row>
    <row r="445" spans="1:9">
      <c r="A445" s="55">
        <v>11107704</v>
      </c>
      <c r="B445" s="4" t="s">
        <v>895</v>
      </c>
      <c r="C445" s="6">
        <v>5</v>
      </c>
      <c r="D445" s="11">
        <v>50000</v>
      </c>
      <c r="E445" s="5">
        <v>42865</v>
      </c>
      <c r="F445" s="12">
        <f t="shared" si="12"/>
        <v>43000</v>
      </c>
      <c r="G445" s="12">
        <f t="shared" si="13"/>
        <v>7000</v>
      </c>
      <c r="H445" s="4" t="s">
        <v>1953</v>
      </c>
      <c r="I445" s="57" t="s">
        <v>2396</v>
      </c>
    </row>
    <row r="446" spans="1:9">
      <c r="A446" s="55">
        <v>11102704</v>
      </c>
      <c r="B446" s="4" t="s">
        <v>897</v>
      </c>
      <c r="C446" s="6">
        <v>5</v>
      </c>
      <c r="D446" s="11">
        <v>50000</v>
      </c>
      <c r="E446" s="5">
        <v>38894</v>
      </c>
      <c r="F446" s="12">
        <f t="shared" si="12"/>
        <v>39000</v>
      </c>
      <c r="G446" s="12">
        <f t="shared" si="13"/>
        <v>11000</v>
      </c>
      <c r="H446" s="4" t="s">
        <v>1910</v>
      </c>
      <c r="I446" s="57" t="s">
        <v>2397</v>
      </c>
    </row>
    <row r="447" spans="1:9">
      <c r="A447" s="55">
        <v>11106301</v>
      </c>
      <c r="B447" s="4" t="s">
        <v>899</v>
      </c>
      <c r="C447" s="6">
        <v>5</v>
      </c>
      <c r="D447" s="11">
        <v>50000</v>
      </c>
      <c r="E447" s="5">
        <v>45152</v>
      </c>
      <c r="F447" s="12">
        <f t="shared" si="12"/>
        <v>45500</v>
      </c>
      <c r="G447" s="12">
        <f t="shared" si="13"/>
        <v>4500</v>
      </c>
      <c r="H447" s="4" t="s">
        <v>1868</v>
      </c>
      <c r="I447" s="57" t="s">
        <v>2398</v>
      </c>
    </row>
    <row r="448" spans="1:9">
      <c r="A448" s="55">
        <v>11102730</v>
      </c>
      <c r="B448" s="4" t="s">
        <v>901</v>
      </c>
      <c r="C448" s="6">
        <v>5</v>
      </c>
      <c r="D448" s="11">
        <v>50000</v>
      </c>
      <c r="E448" s="5">
        <v>45152</v>
      </c>
      <c r="F448" s="12">
        <f t="shared" si="12"/>
        <v>45500</v>
      </c>
      <c r="G448" s="12">
        <f t="shared" si="13"/>
        <v>4500</v>
      </c>
      <c r="H448" s="4" t="s">
        <v>2095</v>
      </c>
      <c r="I448" s="57" t="s">
        <v>2399</v>
      </c>
    </row>
    <row r="449" spans="1:9">
      <c r="A449" s="55">
        <v>11103728</v>
      </c>
      <c r="B449" s="4" t="s">
        <v>903</v>
      </c>
      <c r="C449" s="6">
        <v>5</v>
      </c>
      <c r="D449" s="11">
        <v>50000</v>
      </c>
      <c r="E449" s="5">
        <v>48011</v>
      </c>
      <c r="F449" s="12">
        <f t="shared" si="12"/>
        <v>48500</v>
      </c>
      <c r="G449" s="12">
        <f t="shared" si="13"/>
        <v>1500</v>
      </c>
      <c r="H449" s="4" t="s">
        <v>1872</v>
      </c>
      <c r="I449" s="57" t="s">
        <v>2400</v>
      </c>
    </row>
    <row r="450" spans="1:9">
      <c r="A450" s="55">
        <v>11106771</v>
      </c>
      <c r="B450" s="4" t="s">
        <v>905</v>
      </c>
      <c r="C450" s="6">
        <v>5</v>
      </c>
      <c r="D450" s="11">
        <v>50000</v>
      </c>
      <c r="E450" s="5">
        <v>47210</v>
      </c>
      <c r="F450" s="12">
        <f t="shared" ref="F450:F513" si="14">CEILING(E450,500)</f>
        <v>47500</v>
      </c>
      <c r="G450" s="12">
        <f t="shared" ref="G450:G513" si="15">D450-F450</f>
        <v>2500</v>
      </c>
      <c r="H450" s="4" t="s">
        <v>1912</v>
      </c>
      <c r="I450" s="57" t="s">
        <v>2401</v>
      </c>
    </row>
    <row r="451" spans="1:9">
      <c r="A451" s="55">
        <v>11103948</v>
      </c>
      <c r="B451" s="4" t="s">
        <v>907</v>
      </c>
      <c r="C451" s="6">
        <v>5</v>
      </c>
      <c r="D451" s="11">
        <v>50000</v>
      </c>
      <c r="E451" s="5">
        <v>45023</v>
      </c>
      <c r="F451" s="12">
        <f t="shared" si="14"/>
        <v>45500</v>
      </c>
      <c r="G451" s="12">
        <f t="shared" si="15"/>
        <v>4500</v>
      </c>
      <c r="H451" s="4" t="s">
        <v>2296</v>
      </c>
      <c r="I451" s="57" t="s">
        <v>2402</v>
      </c>
    </row>
    <row r="452" spans="1:9">
      <c r="A452" s="55">
        <v>11109504</v>
      </c>
      <c r="B452" s="4" t="s">
        <v>909</v>
      </c>
      <c r="C452" s="6">
        <v>5</v>
      </c>
      <c r="D452" s="11">
        <v>50000</v>
      </c>
      <c r="E452" s="5">
        <v>43053</v>
      </c>
      <c r="F452" s="12">
        <f t="shared" si="14"/>
        <v>43500</v>
      </c>
      <c r="G452" s="12">
        <f t="shared" si="15"/>
        <v>6500</v>
      </c>
      <c r="H452" s="4" t="s">
        <v>2037</v>
      </c>
      <c r="I452" s="57" t="s">
        <v>2403</v>
      </c>
    </row>
    <row r="453" spans="1:9">
      <c r="A453" s="55">
        <v>11104260</v>
      </c>
      <c r="B453" s="4" t="s">
        <v>911</v>
      </c>
      <c r="C453" s="6">
        <v>5</v>
      </c>
      <c r="D453" s="11">
        <v>50000</v>
      </c>
      <c r="E453" s="5">
        <v>40066</v>
      </c>
      <c r="F453" s="12">
        <f t="shared" si="14"/>
        <v>40500</v>
      </c>
      <c r="G453" s="12">
        <f t="shared" si="15"/>
        <v>9500</v>
      </c>
      <c r="H453" s="4" t="s">
        <v>1924</v>
      </c>
      <c r="I453" s="57" t="s">
        <v>2404</v>
      </c>
    </row>
    <row r="454" spans="1:9">
      <c r="A454" s="55">
        <v>11101173</v>
      </c>
      <c r="B454" s="4" t="s">
        <v>913</v>
      </c>
      <c r="C454" s="6">
        <v>5</v>
      </c>
      <c r="D454" s="11">
        <v>50000</v>
      </c>
      <c r="E454" s="5">
        <v>48660</v>
      </c>
      <c r="F454" s="12">
        <f t="shared" si="14"/>
        <v>49000</v>
      </c>
      <c r="G454" s="12">
        <f t="shared" si="15"/>
        <v>1000</v>
      </c>
      <c r="H454" s="4" t="s">
        <v>1883</v>
      </c>
      <c r="I454" s="57" t="s">
        <v>2405</v>
      </c>
    </row>
    <row r="455" spans="1:9">
      <c r="A455" s="55">
        <v>11109537</v>
      </c>
      <c r="B455" s="4" t="s">
        <v>915</v>
      </c>
      <c r="C455" s="6">
        <v>5</v>
      </c>
      <c r="D455" s="11">
        <v>50000</v>
      </c>
      <c r="E455" s="5">
        <v>48949</v>
      </c>
      <c r="F455" s="12">
        <f t="shared" si="14"/>
        <v>49000</v>
      </c>
      <c r="G455" s="12">
        <f t="shared" si="15"/>
        <v>1000</v>
      </c>
      <c r="H455" s="4" t="s">
        <v>1842</v>
      </c>
      <c r="I455" s="57" t="s">
        <v>2406</v>
      </c>
    </row>
    <row r="456" spans="1:9">
      <c r="A456" s="55">
        <v>11107828</v>
      </c>
      <c r="B456" s="4" t="s">
        <v>917</v>
      </c>
      <c r="C456" s="6">
        <v>5</v>
      </c>
      <c r="D456" s="11">
        <v>50000</v>
      </c>
      <c r="E456" s="5">
        <v>46099</v>
      </c>
      <c r="F456" s="12">
        <f t="shared" si="14"/>
        <v>46500</v>
      </c>
      <c r="G456" s="12">
        <f t="shared" si="15"/>
        <v>3500</v>
      </c>
      <c r="H456" s="4" t="s">
        <v>1846</v>
      </c>
      <c r="I456" s="57" t="s">
        <v>2407</v>
      </c>
    </row>
    <row r="457" spans="1:9">
      <c r="A457" s="55">
        <v>11104392</v>
      </c>
      <c r="B457" s="4" t="s">
        <v>919</v>
      </c>
      <c r="C457" s="6">
        <v>5</v>
      </c>
      <c r="D457" s="11">
        <v>50000</v>
      </c>
      <c r="E457" s="5">
        <v>49505</v>
      </c>
      <c r="F457" s="12">
        <f t="shared" si="14"/>
        <v>50000</v>
      </c>
      <c r="G457" s="12">
        <f t="shared" si="15"/>
        <v>0</v>
      </c>
      <c r="H457" s="4" t="s">
        <v>1848</v>
      </c>
      <c r="I457" s="57" t="s">
        <v>2408</v>
      </c>
    </row>
    <row r="458" spans="1:9">
      <c r="A458" s="55">
        <v>11101423</v>
      </c>
      <c r="B458" s="4" t="s">
        <v>921</v>
      </c>
      <c r="C458" s="6">
        <v>5</v>
      </c>
      <c r="D458" s="11">
        <v>50000</v>
      </c>
      <c r="E458" s="5">
        <v>48596</v>
      </c>
      <c r="F458" s="12">
        <f t="shared" si="14"/>
        <v>49000</v>
      </c>
      <c r="G458" s="12">
        <f t="shared" si="15"/>
        <v>1000</v>
      </c>
      <c r="H458" s="4" t="s">
        <v>1850</v>
      </c>
      <c r="I458" s="57" t="s">
        <v>2409</v>
      </c>
    </row>
    <row r="459" spans="1:9">
      <c r="A459" s="55">
        <v>11108280</v>
      </c>
      <c r="B459" s="4" t="s">
        <v>923</v>
      </c>
      <c r="C459" s="6">
        <v>5</v>
      </c>
      <c r="D459" s="11">
        <v>50000</v>
      </c>
      <c r="E459" s="5">
        <v>44668</v>
      </c>
      <c r="F459" s="12">
        <f t="shared" si="14"/>
        <v>45000</v>
      </c>
      <c r="G459" s="12">
        <f t="shared" si="15"/>
        <v>5000</v>
      </c>
      <c r="H459" s="4" t="s">
        <v>1980</v>
      </c>
      <c r="I459" s="57" t="s">
        <v>2410</v>
      </c>
    </row>
    <row r="460" spans="1:9">
      <c r="A460" s="55">
        <v>11100505</v>
      </c>
      <c r="B460" s="4" t="s">
        <v>925</v>
      </c>
      <c r="C460" s="6">
        <v>5</v>
      </c>
      <c r="D460" s="11">
        <v>50000</v>
      </c>
      <c r="E460" s="5">
        <v>47282</v>
      </c>
      <c r="F460" s="12">
        <f t="shared" si="14"/>
        <v>47500</v>
      </c>
      <c r="G460" s="12">
        <f t="shared" si="15"/>
        <v>2500</v>
      </c>
      <c r="H460" s="4" t="s">
        <v>1982</v>
      </c>
      <c r="I460" s="57" t="s">
        <v>2411</v>
      </c>
    </row>
    <row r="461" spans="1:9">
      <c r="A461" s="55">
        <v>11104452</v>
      </c>
      <c r="B461" s="4" t="s">
        <v>927</v>
      </c>
      <c r="C461" s="6">
        <v>5</v>
      </c>
      <c r="D461" s="11">
        <v>50000</v>
      </c>
      <c r="E461" s="5">
        <v>40163</v>
      </c>
      <c r="F461" s="12">
        <f t="shared" si="14"/>
        <v>40500</v>
      </c>
      <c r="G461" s="12">
        <f t="shared" si="15"/>
        <v>9500</v>
      </c>
      <c r="H461" s="4" t="s">
        <v>2015</v>
      </c>
      <c r="I461" s="57" t="s">
        <v>2412</v>
      </c>
    </row>
    <row r="462" spans="1:9">
      <c r="A462" s="55">
        <v>11108117</v>
      </c>
      <c r="B462" s="4" t="s">
        <v>929</v>
      </c>
      <c r="C462" s="6">
        <v>5</v>
      </c>
      <c r="D462" s="11">
        <v>50000</v>
      </c>
      <c r="E462" s="5">
        <v>45425</v>
      </c>
      <c r="F462" s="12">
        <f t="shared" si="14"/>
        <v>45500</v>
      </c>
      <c r="G462" s="12">
        <f t="shared" si="15"/>
        <v>4500</v>
      </c>
      <c r="H462" s="4" t="s">
        <v>1984</v>
      </c>
      <c r="I462" s="57" t="s">
        <v>2413</v>
      </c>
    </row>
    <row r="463" spans="1:9">
      <c r="A463" s="55">
        <v>11101727</v>
      </c>
      <c r="B463" s="4" t="s">
        <v>931</v>
      </c>
      <c r="C463" s="6">
        <v>5</v>
      </c>
      <c r="D463" s="11">
        <v>50000</v>
      </c>
      <c r="E463" s="5">
        <v>46055</v>
      </c>
      <c r="F463" s="12">
        <f t="shared" si="14"/>
        <v>46500</v>
      </c>
      <c r="G463" s="12">
        <f t="shared" si="15"/>
        <v>3500</v>
      </c>
      <c r="H463" s="4" t="s">
        <v>2152</v>
      </c>
      <c r="I463" s="57" t="s">
        <v>2414</v>
      </c>
    </row>
    <row r="464" spans="1:9">
      <c r="A464" s="55">
        <v>11100014</v>
      </c>
      <c r="B464" s="4" t="s">
        <v>933</v>
      </c>
      <c r="C464" s="6">
        <v>5</v>
      </c>
      <c r="D464" s="11">
        <v>50000</v>
      </c>
      <c r="E464" s="5">
        <v>46383</v>
      </c>
      <c r="F464" s="12">
        <f t="shared" si="14"/>
        <v>46500</v>
      </c>
      <c r="G464" s="12">
        <f t="shared" si="15"/>
        <v>3500</v>
      </c>
      <c r="H464" s="4" t="s">
        <v>2056</v>
      </c>
      <c r="I464" s="57" t="s">
        <v>2415</v>
      </c>
    </row>
    <row r="465" spans="1:9">
      <c r="A465" s="55">
        <v>11100524</v>
      </c>
      <c r="B465" s="4" t="s">
        <v>935</v>
      </c>
      <c r="C465" s="6">
        <v>5</v>
      </c>
      <c r="D465" s="11">
        <v>50000</v>
      </c>
      <c r="E465" s="5">
        <v>44044</v>
      </c>
      <c r="F465" s="12">
        <f t="shared" si="14"/>
        <v>44500</v>
      </c>
      <c r="G465" s="12">
        <f t="shared" si="15"/>
        <v>5500</v>
      </c>
      <c r="H465" s="4" t="s">
        <v>2209</v>
      </c>
      <c r="I465" s="57" t="s">
        <v>2416</v>
      </c>
    </row>
    <row r="466" spans="1:9">
      <c r="A466" s="55">
        <v>11101113</v>
      </c>
      <c r="B466" s="4" t="s">
        <v>937</v>
      </c>
      <c r="C466" s="6">
        <v>6</v>
      </c>
      <c r="D466" s="11">
        <v>55000</v>
      </c>
      <c r="E466" s="5">
        <v>46101</v>
      </c>
      <c r="F466" s="12">
        <f t="shared" si="14"/>
        <v>46500</v>
      </c>
      <c r="G466" s="12">
        <f t="shared" si="15"/>
        <v>8500</v>
      </c>
      <c r="H466" s="4" t="s">
        <v>1943</v>
      </c>
      <c r="I466" s="57" t="s">
        <v>2417</v>
      </c>
    </row>
    <row r="467" spans="1:9">
      <c r="A467" s="55">
        <v>11102464</v>
      </c>
      <c r="B467" s="4" t="s">
        <v>939</v>
      </c>
      <c r="C467" s="6">
        <v>6</v>
      </c>
      <c r="D467" s="11">
        <v>55000</v>
      </c>
      <c r="E467" s="5">
        <v>49900</v>
      </c>
      <c r="F467" s="12">
        <f t="shared" si="14"/>
        <v>50000</v>
      </c>
      <c r="G467" s="12">
        <f t="shared" si="15"/>
        <v>5000</v>
      </c>
      <c r="H467" s="4" t="s">
        <v>1902</v>
      </c>
      <c r="I467" s="57" t="s">
        <v>2418</v>
      </c>
    </row>
    <row r="468" spans="1:9">
      <c r="A468" s="55">
        <v>11107934</v>
      </c>
      <c r="B468" s="4" t="s">
        <v>941</v>
      </c>
      <c r="C468" s="6">
        <v>6</v>
      </c>
      <c r="D468" s="11">
        <v>55000</v>
      </c>
      <c r="E468" s="5">
        <v>48431</v>
      </c>
      <c r="F468" s="12">
        <f t="shared" si="14"/>
        <v>48500</v>
      </c>
      <c r="G468" s="12">
        <f t="shared" si="15"/>
        <v>6500</v>
      </c>
      <c r="H468" s="4" t="s">
        <v>2018</v>
      </c>
      <c r="I468" s="57" t="s">
        <v>2419</v>
      </c>
    </row>
    <row r="469" spans="1:9">
      <c r="A469" s="55">
        <v>11101048</v>
      </c>
      <c r="B469" s="4" t="s">
        <v>943</v>
      </c>
      <c r="C469" s="6">
        <v>6</v>
      </c>
      <c r="D469" s="11">
        <v>55000</v>
      </c>
      <c r="E469" s="5">
        <v>48760</v>
      </c>
      <c r="F469" s="12">
        <f t="shared" si="14"/>
        <v>49000</v>
      </c>
      <c r="G469" s="12">
        <f t="shared" si="15"/>
        <v>6000</v>
      </c>
      <c r="H469" s="4" t="s">
        <v>1993</v>
      </c>
      <c r="I469" s="57" t="s">
        <v>2420</v>
      </c>
    </row>
    <row r="470" spans="1:9">
      <c r="A470" s="55">
        <v>11107497</v>
      </c>
      <c r="B470" s="4" t="s">
        <v>945</v>
      </c>
      <c r="C470" s="6">
        <v>6</v>
      </c>
      <c r="D470" s="11">
        <v>55000</v>
      </c>
      <c r="E470" s="5">
        <v>54982</v>
      </c>
      <c r="F470" s="12">
        <f t="shared" si="14"/>
        <v>55000</v>
      </c>
      <c r="G470" s="12">
        <f t="shared" si="15"/>
        <v>0</v>
      </c>
      <c r="H470" s="4" t="s">
        <v>1908</v>
      </c>
      <c r="I470" s="57" t="s">
        <v>2421</v>
      </c>
    </row>
    <row r="471" spans="1:9">
      <c r="A471" s="55">
        <v>11107458</v>
      </c>
      <c r="B471" s="4" t="s">
        <v>947</v>
      </c>
      <c r="C471" s="6">
        <v>6</v>
      </c>
      <c r="D471" s="11">
        <v>55000</v>
      </c>
      <c r="E471" s="5">
        <v>41697</v>
      </c>
      <c r="F471" s="12">
        <f t="shared" si="14"/>
        <v>42000</v>
      </c>
      <c r="G471" s="12">
        <f t="shared" si="15"/>
        <v>13000</v>
      </c>
      <c r="H471" s="4" t="s">
        <v>2095</v>
      </c>
      <c r="I471" s="57" t="s">
        <v>2422</v>
      </c>
    </row>
    <row r="472" spans="1:9">
      <c r="A472" s="55">
        <v>11102335</v>
      </c>
      <c r="B472" s="4" t="s">
        <v>949</v>
      </c>
      <c r="C472" s="6">
        <v>6</v>
      </c>
      <c r="D472" s="11">
        <v>55000</v>
      </c>
      <c r="E472" s="5">
        <v>45537</v>
      </c>
      <c r="F472" s="12">
        <f t="shared" si="14"/>
        <v>46000</v>
      </c>
      <c r="G472" s="12">
        <f t="shared" si="15"/>
        <v>9000</v>
      </c>
      <c r="H472" s="4" t="s">
        <v>1870</v>
      </c>
      <c r="I472" s="57" t="s">
        <v>2423</v>
      </c>
    </row>
    <row r="473" spans="1:9">
      <c r="A473" s="55">
        <v>11103048</v>
      </c>
      <c r="B473" s="4" t="s">
        <v>951</v>
      </c>
      <c r="C473" s="6">
        <v>6</v>
      </c>
      <c r="D473" s="11">
        <v>55000</v>
      </c>
      <c r="E473" s="5">
        <v>43469</v>
      </c>
      <c r="F473" s="12">
        <f t="shared" si="14"/>
        <v>43500</v>
      </c>
      <c r="G473" s="12">
        <f t="shared" si="15"/>
        <v>11500</v>
      </c>
      <c r="H473" s="4" t="s">
        <v>1872</v>
      </c>
      <c r="I473" s="57" t="s">
        <v>2424</v>
      </c>
    </row>
    <row r="474" spans="1:9">
      <c r="A474" s="55">
        <v>11106095</v>
      </c>
      <c r="B474" s="4" t="s">
        <v>953</v>
      </c>
      <c r="C474" s="6">
        <v>6</v>
      </c>
      <c r="D474" s="11">
        <v>55000</v>
      </c>
      <c r="E474" s="5">
        <v>43395</v>
      </c>
      <c r="F474" s="12">
        <f t="shared" si="14"/>
        <v>43500</v>
      </c>
      <c r="G474" s="12">
        <f t="shared" si="15"/>
        <v>11500</v>
      </c>
      <c r="H474" s="4" t="s">
        <v>1874</v>
      </c>
      <c r="I474" s="57" t="s">
        <v>2425</v>
      </c>
    </row>
    <row r="475" spans="1:9">
      <c r="A475" s="55">
        <v>11100946</v>
      </c>
      <c r="B475" s="4" t="s">
        <v>955</v>
      </c>
      <c r="C475" s="6">
        <v>6</v>
      </c>
      <c r="D475" s="11">
        <v>55000</v>
      </c>
      <c r="E475" s="5">
        <v>45125</v>
      </c>
      <c r="F475" s="12">
        <f t="shared" si="14"/>
        <v>45500</v>
      </c>
      <c r="G475" s="12">
        <f t="shared" si="15"/>
        <v>9500</v>
      </c>
      <c r="H475" s="4" t="s">
        <v>1920</v>
      </c>
      <c r="I475" s="57" t="s">
        <v>2426</v>
      </c>
    </row>
    <row r="476" spans="1:9">
      <c r="A476" s="55">
        <v>11107125</v>
      </c>
      <c r="B476" s="4" t="s">
        <v>957</v>
      </c>
      <c r="C476" s="6">
        <v>6</v>
      </c>
      <c r="D476" s="11">
        <v>55000</v>
      </c>
      <c r="E476" s="5">
        <v>47068</v>
      </c>
      <c r="F476" s="12">
        <f t="shared" si="14"/>
        <v>47500</v>
      </c>
      <c r="G476" s="12">
        <f t="shared" si="15"/>
        <v>7500</v>
      </c>
      <c r="H476" s="4" t="s">
        <v>1876</v>
      </c>
      <c r="I476" s="57" t="s">
        <v>2427</v>
      </c>
    </row>
    <row r="477" spans="1:9">
      <c r="A477" s="55">
        <v>11104526</v>
      </c>
      <c r="B477" s="4" t="s">
        <v>959</v>
      </c>
      <c r="C477" s="6">
        <v>6</v>
      </c>
      <c r="D477" s="11">
        <v>55000</v>
      </c>
      <c r="E477" s="5">
        <v>47870</v>
      </c>
      <c r="F477" s="12">
        <f t="shared" si="14"/>
        <v>48000</v>
      </c>
      <c r="G477" s="12">
        <f t="shared" si="15"/>
        <v>7000</v>
      </c>
      <c r="H477" s="4" t="s">
        <v>2193</v>
      </c>
      <c r="I477" s="57" t="s">
        <v>2428</v>
      </c>
    </row>
    <row r="478" spans="1:9">
      <c r="A478" s="55">
        <v>11108173</v>
      </c>
      <c r="B478" s="4" t="s">
        <v>961</v>
      </c>
      <c r="C478" s="6">
        <v>6</v>
      </c>
      <c r="D478" s="11">
        <v>55000</v>
      </c>
      <c r="E478" s="5">
        <v>49752</v>
      </c>
      <c r="F478" s="12">
        <f t="shared" si="14"/>
        <v>50000</v>
      </c>
      <c r="G478" s="12">
        <f t="shared" si="15"/>
        <v>5000</v>
      </c>
      <c r="H478" s="4" t="s">
        <v>2135</v>
      </c>
      <c r="I478" s="57" t="s">
        <v>2429</v>
      </c>
    </row>
    <row r="479" spans="1:9">
      <c r="A479" s="55">
        <v>11106667</v>
      </c>
      <c r="B479" s="4" t="s">
        <v>963</v>
      </c>
      <c r="C479" s="6">
        <v>6</v>
      </c>
      <c r="D479" s="11">
        <v>55000</v>
      </c>
      <c r="E479" s="5">
        <v>41341</v>
      </c>
      <c r="F479" s="12">
        <f t="shared" si="14"/>
        <v>41500</v>
      </c>
      <c r="G479" s="12">
        <f t="shared" si="15"/>
        <v>13500</v>
      </c>
      <c r="H479" s="4" t="s">
        <v>1964</v>
      </c>
      <c r="I479" s="57" t="s">
        <v>2430</v>
      </c>
    </row>
    <row r="480" spans="1:9">
      <c r="A480" s="55">
        <v>11103807</v>
      </c>
      <c r="B480" s="4" t="s">
        <v>965</v>
      </c>
      <c r="C480" s="6">
        <v>6</v>
      </c>
      <c r="D480" s="11">
        <v>55000</v>
      </c>
      <c r="E480" s="5">
        <v>49190</v>
      </c>
      <c r="F480" s="12">
        <f t="shared" si="14"/>
        <v>49500</v>
      </c>
      <c r="G480" s="12">
        <f t="shared" si="15"/>
        <v>5500</v>
      </c>
      <c r="H480" s="4" t="s">
        <v>2249</v>
      </c>
      <c r="I480" s="57" t="s">
        <v>2431</v>
      </c>
    </row>
    <row r="481" spans="1:9">
      <c r="A481" s="55">
        <v>11105148</v>
      </c>
      <c r="B481" s="4" t="s">
        <v>967</v>
      </c>
      <c r="C481" s="6">
        <v>6</v>
      </c>
      <c r="D481" s="11">
        <v>55000</v>
      </c>
      <c r="E481" s="5">
        <v>43158</v>
      </c>
      <c r="F481" s="12">
        <f t="shared" si="14"/>
        <v>43500</v>
      </c>
      <c r="G481" s="12">
        <f t="shared" si="15"/>
        <v>11500</v>
      </c>
      <c r="H481" s="4" t="s">
        <v>1886</v>
      </c>
      <c r="I481" s="57" t="s">
        <v>2432</v>
      </c>
    </row>
    <row r="482" spans="1:9">
      <c r="A482" s="55">
        <v>11104352</v>
      </c>
      <c r="B482" s="4" t="s">
        <v>969</v>
      </c>
      <c r="C482" s="6">
        <v>6</v>
      </c>
      <c r="D482" s="11">
        <v>55000</v>
      </c>
      <c r="E482" s="5">
        <v>45026</v>
      </c>
      <c r="F482" s="12">
        <f t="shared" si="14"/>
        <v>45500</v>
      </c>
      <c r="G482" s="12">
        <f t="shared" si="15"/>
        <v>9500</v>
      </c>
      <c r="H482" s="4" t="s">
        <v>2225</v>
      </c>
      <c r="I482" s="57" t="s">
        <v>2433</v>
      </c>
    </row>
    <row r="483" spans="1:9">
      <c r="A483" s="55">
        <v>11106681</v>
      </c>
      <c r="B483" s="4" t="s">
        <v>971</v>
      </c>
      <c r="C483" s="6">
        <v>6</v>
      </c>
      <c r="D483" s="11">
        <v>55000</v>
      </c>
      <c r="E483" s="5">
        <v>49571</v>
      </c>
      <c r="F483" s="12">
        <f t="shared" si="14"/>
        <v>50000</v>
      </c>
      <c r="G483" s="12">
        <f t="shared" si="15"/>
        <v>5000</v>
      </c>
      <c r="H483" s="4" t="s">
        <v>1846</v>
      </c>
      <c r="I483" s="57" t="s">
        <v>2434</v>
      </c>
    </row>
    <row r="484" spans="1:9">
      <c r="A484" s="55">
        <v>11102032</v>
      </c>
      <c r="B484" s="4" t="s">
        <v>973</v>
      </c>
      <c r="C484" s="6">
        <v>6</v>
      </c>
      <c r="D484" s="11">
        <v>55000</v>
      </c>
      <c r="E484" s="5">
        <v>40406</v>
      </c>
      <c r="F484" s="12">
        <f t="shared" si="14"/>
        <v>40500</v>
      </c>
      <c r="G484" s="12">
        <f t="shared" si="15"/>
        <v>14500</v>
      </c>
      <c r="H484" s="4" t="s">
        <v>1893</v>
      </c>
      <c r="I484" s="57" t="s">
        <v>2435</v>
      </c>
    </row>
    <row r="485" spans="1:9">
      <c r="A485" s="55">
        <v>11100112</v>
      </c>
      <c r="B485" s="4" t="s">
        <v>975</v>
      </c>
      <c r="C485" s="6">
        <v>6</v>
      </c>
      <c r="D485" s="11">
        <v>55000</v>
      </c>
      <c r="E485" s="5">
        <v>49859</v>
      </c>
      <c r="F485" s="12">
        <f t="shared" si="14"/>
        <v>50000</v>
      </c>
      <c r="G485" s="12">
        <f t="shared" si="15"/>
        <v>5000</v>
      </c>
      <c r="H485" s="4" t="s">
        <v>2115</v>
      </c>
      <c r="I485" s="57" t="s">
        <v>2436</v>
      </c>
    </row>
    <row r="486" spans="1:9">
      <c r="A486" s="55">
        <v>11107303</v>
      </c>
      <c r="B486" s="4" t="s">
        <v>977</v>
      </c>
      <c r="C486" s="6">
        <v>6</v>
      </c>
      <c r="D486" s="11">
        <v>55000</v>
      </c>
      <c r="E486" s="5">
        <v>54912</v>
      </c>
      <c r="F486" s="12">
        <f t="shared" si="14"/>
        <v>55000</v>
      </c>
      <c r="G486" s="12">
        <f t="shared" si="15"/>
        <v>0</v>
      </c>
      <c r="H486" s="4" t="s">
        <v>1974</v>
      </c>
      <c r="I486" s="57" t="s">
        <v>2437</v>
      </c>
    </row>
    <row r="487" spans="1:9">
      <c r="A487" s="55">
        <v>11108001</v>
      </c>
      <c r="B487" s="4" t="s">
        <v>979</v>
      </c>
      <c r="C487" s="6">
        <v>6</v>
      </c>
      <c r="D487" s="11">
        <v>55000</v>
      </c>
      <c r="E487" s="5">
        <v>46338</v>
      </c>
      <c r="F487" s="12">
        <f t="shared" si="14"/>
        <v>46500</v>
      </c>
      <c r="G487" s="12">
        <f t="shared" si="15"/>
        <v>8500</v>
      </c>
      <c r="H487" s="4" t="s">
        <v>2080</v>
      </c>
      <c r="I487" s="57" t="s">
        <v>2438</v>
      </c>
    </row>
    <row r="488" spans="1:9">
      <c r="A488" s="55">
        <v>11100851</v>
      </c>
      <c r="B488" s="4" t="s">
        <v>981</v>
      </c>
      <c r="C488" s="6">
        <v>6</v>
      </c>
      <c r="D488" s="11">
        <v>55000</v>
      </c>
      <c r="E488" s="5">
        <v>50180</v>
      </c>
      <c r="F488" s="12">
        <f t="shared" si="14"/>
        <v>50500</v>
      </c>
      <c r="G488" s="12">
        <f t="shared" si="15"/>
        <v>4500</v>
      </c>
      <c r="H488" s="4" t="s">
        <v>2015</v>
      </c>
      <c r="I488" s="57" t="s">
        <v>2439</v>
      </c>
    </row>
    <row r="489" spans="1:9">
      <c r="A489" s="55">
        <v>11100537</v>
      </c>
      <c r="B489" s="4" t="s">
        <v>983</v>
      </c>
      <c r="C489" s="6">
        <v>6</v>
      </c>
      <c r="D489" s="11">
        <v>55000</v>
      </c>
      <c r="E489" s="5">
        <v>54214</v>
      </c>
      <c r="F489" s="12">
        <f t="shared" si="14"/>
        <v>54500</v>
      </c>
      <c r="G489" s="12">
        <f t="shared" si="15"/>
        <v>500</v>
      </c>
      <c r="H489" s="4" t="s">
        <v>1856</v>
      </c>
      <c r="I489" s="57" t="s">
        <v>2440</v>
      </c>
    </row>
    <row r="490" spans="1:9">
      <c r="A490" s="55">
        <v>11104684</v>
      </c>
      <c r="B490" s="4" t="s">
        <v>985</v>
      </c>
      <c r="C490" s="6">
        <v>6</v>
      </c>
      <c r="D490" s="11">
        <v>55000</v>
      </c>
      <c r="E490" s="5">
        <v>43496</v>
      </c>
      <c r="F490" s="12">
        <f t="shared" si="14"/>
        <v>43500</v>
      </c>
      <c r="G490" s="12">
        <f t="shared" si="15"/>
        <v>11500</v>
      </c>
      <c r="H490" s="4" t="s">
        <v>1858</v>
      </c>
      <c r="I490" s="57" t="s">
        <v>2441</v>
      </c>
    </row>
    <row r="491" spans="1:9">
      <c r="A491" s="55">
        <v>11100447</v>
      </c>
      <c r="B491" s="4" t="s">
        <v>987</v>
      </c>
      <c r="C491" s="6">
        <v>6</v>
      </c>
      <c r="D491" s="11">
        <v>55000</v>
      </c>
      <c r="E491" s="5">
        <v>51955</v>
      </c>
      <c r="F491" s="12">
        <f t="shared" si="14"/>
        <v>52000</v>
      </c>
      <c r="G491" s="12">
        <f t="shared" si="15"/>
        <v>3000</v>
      </c>
      <c r="H491" s="4" t="s">
        <v>2052</v>
      </c>
      <c r="I491" s="57" t="s">
        <v>2442</v>
      </c>
    </row>
    <row r="492" spans="1:9">
      <c r="A492" s="55">
        <v>11107377</v>
      </c>
      <c r="B492" s="4" t="s">
        <v>989</v>
      </c>
      <c r="C492" s="6">
        <v>6</v>
      </c>
      <c r="D492" s="11">
        <v>55000</v>
      </c>
      <c r="E492" s="5">
        <v>41659</v>
      </c>
      <c r="F492" s="12">
        <f t="shared" si="14"/>
        <v>42000</v>
      </c>
      <c r="G492" s="12">
        <f t="shared" si="15"/>
        <v>13000</v>
      </c>
      <c r="H492" s="4" t="s">
        <v>2155</v>
      </c>
      <c r="I492" s="57" t="s">
        <v>2443</v>
      </c>
    </row>
    <row r="493" spans="1:9">
      <c r="A493" s="55">
        <v>11103571</v>
      </c>
      <c r="B493" s="4" t="s">
        <v>991</v>
      </c>
      <c r="C493" s="6">
        <v>6</v>
      </c>
      <c r="D493" s="11">
        <v>55000</v>
      </c>
      <c r="E493" s="5">
        <v>48517</v>
      </c>
      <c r="F493" s="12">
        <f t="shared" si="14"/>
        <v>49000</v>
      </c>
      <c r="G493" s="12">
        <f t="shared" si="15"/>
        <v>6000</v>
      </c>
      <c r="H493" s="4" t="s">
        <v>1947</v>
      </c>
      <c r="I493" s="57" t="s">
        <v>2444</v>
      </c>
    </row>
    <row r="494" spans="1:9">
      <c r="A494" s="55">
        <v>11103779</v>
      </c>
      <c r="B494" s="4" t="s">
        <v>993</v>
      </c>
      <c r="C494" s="6">
        <v>6</v>
      </c>
      <c r="D494" s="11">
        <v>55000</v>
      </c>
      <c r="E494" s="5">
        <v>48252</v>
      </c>
      <c r="F494" s="12">
        <f t="shared" si="14"/>
        <v>48500</v>
      </c>
      <c r="G494" s="12">
        <f t="shared" si="15"/>
        <v>6500</v>
      </c>
      <c r="H494" s="4" t="s">
        <v>1900</v>
      </c>
      <c r="I494" s="57" t="s">
        <v>2445</v>
      </c>
    </row>
    <row r="495" spans="1:9">
      <c r="A495" s="55">
        <v>11104889</v>
      </c>
      <c r="B495" s="4" t="s">
        <v>995</v>
      </c>
      <c r="C495" s="6">
        <v>6</v>
      </c>
      <c r="D495" s="11">
        <v>55000</v>
      </c>
      <c r="E495" s="5">
        <v>53012</v>
      </c>
      <c r="F495" s="12">
        <f t="shared" si="14"/>
        <v>53500</v>
      </c>
      <c r="G495" s="12">
        <f t="shared" si="15"/>
        <v>1500</v>
      </c>
      <c r="H495" s="4" t="s">
        <v>2158</v>
      </c>
      <c r="I495" s="57" t="s">
        <v>2446</v>
      </c>
    </row>
    <row r="496" spans="1:9">
      <c r="A496" s="55">
        <v>11108369</v>
      </c>
      <c r="B496" s="4" t="s">
        <v>997</v>
      </c>
      <c r="C496" s="6">
        <v>6</v>
      </c>
      <c r="D496" s="11">
        <v>55000</v>
      </c>
      <c r="E496" s="5">
        <v>48356</v>
      </c>
      <c r="F496" s="12">
        <f t="shared" si="14"/>
        <v>48500</v>
      </c>
      <c r="G496" s="12">
        <f t="shared" si="15"/>
        <v>6500</v>
      </c>
      <c r="H496" s="4" t="s">
        <v>1860</v>
      </c>
      <c r="I496" s="57" t="s">
        <v>2447</v>
      </c>
    </row>
    <row r="497" spans="1:9">
      <c r="A497" s="55">
        <v>11105899</v>
      </c>
      <c r="B497" s="4" t="s">
        <v>999</v>
      </c>
      <c r="C497" s="6">
        <v>6</v>
      </c>
      <c r="D497" s="11">
        <v>55000</v>
      </c>
      <c r="E497" s="5">
        <v>54488</v>
      </c>
      <c r="F497" s="12">
        <f t="shared" si="14"/>
        <v>54500</v>
      </c>
      <c r="G497" s="12">
        <f t="shared" si="15"/>
        <v>500</v>
      </c>
      <c r="H497" s="4" t="s">
        <v>1864</v>
      </c>
      <c r="I497" s="57" t="s">
        <v>2448</v>
      </c>
    </row>
    <row r="498" spans="1:9">
      <c r="A498" s="55">
        <v>11102355</v>
      </c>
      <c r="B498" s="4" t="s">
        <v>1001</v>
      </c>
      <c r="C498" s="6">
        <v>6</v>
      </c>
      <c r="D498" s="11">
        <v>55000</v>
      </c>
      <c r="E498" s="5">
        <v>43789</v>
      </c>
      <c r="F498" s="12">
        <f t="shared" si="14"/>
        <v>44000</v>
      </c>
      <c r="G498" s="12">
        <f t="shared" si="15"/>
        <v>11000</v>
      </c>
      <c r="H498" s="4" t="s">
        <v>2023</v>
      </c>
      <c r="I498" s="57" t="s">
        <v>2449</v>
      </c>
    </row>
    <row r="499" spans="1:9">
      <c r="A499" s="55">
        <v>11101849</v>
      </c>
      <c r="B499" s="4" t="s">
        <v>1003</v>
      </c>
      <c r="C499" s="6">
        <v>6</v>
      </c>
      <c r="D499" s="11">
        <v>55000</v>
      </c>
      <c r="E499" s="5">
        <v>52652</v>
      </c>
      <c r="F499" s="12">
        <f t="shared" si="14"/>
        <v>53000</v>
      </c>
      <c r="G499" s="12">
        <f t="shared" si="15"/>
        <v>2000</v>
      </c>
      <c r="H499" s="4" t="s">
        <v>1908</v>
      </c>
      <c r="I499" s="57" t="s">
        <v>2450</v>
      </c>
    </row>
    <row r="500" spans="1:9">
      <c r="A500" s="55">
        <v>11105269</v>
      </c>
      <c r="B500" s="4" t="s">
        <v>1005</v>
      </c>
      <c r="C500" s="6">
        <v>6</v>
      </c>
      <c r="D500" s="11">
        <v>55000</v>
      </c>
      <c r="E500" s="5">
        <v>43601</v>
      </c>
      <c r="F500" s="12">
        <f t="shared" si="14"/>
        <v>44000</v>
      </c>
      <c r="G500" s="12">
        <f t="shared" si="15"/>
        <v>11000</v>
      </c>
      <c r="H500" s="4" t="s">
        <v>1872</v>
      </c>
      <c r="I500" s="57" t="s">
        <v>2451</v>
      </c>
    </row>
    <row r="501" spans="1:9">
      <c r="A501" s="55">
        <v>11101756</v>
      </c>
      <c r="B501" s="4" t="s">
        <v>1007</v>
      </c>
      <c r="C501" s="6">
        <v>6</v>
      </c>
      <c r="D501" s="11">
        <v>55000</v>
      </c>
      <c r="E501" s="5">
        <v>40181</v>
      </c>
      <c r="F501" s="12">
        <f t="shared" si="14"/>
        <v>40500</v>
      </c>
      <c r="G501" s="12">
        <f t="shared" si="15"/>
        <v>14500</v>
      </c>
      <c r="H501" s="4" t="s">
        <v>2294</v>
      </c>
      <c r="I501" s="57" t="s">
        <v>2452</v>
      </c>
    </row>
    <row r="502" spans="1:9">
      <c r="A502" s="55">
        <v>11106593</v>
      </c>
      <c r="B502" s="4" t="s">
        <v>1009</v>
      </c>
      <c r="C502" s="6">
        <v>6</v>
      </c>
      <c r="D502" s="11">
        <v>55000</v>
      </c>
      <c r="E502" s="5">
        <v>43953</v>
      </c>
      <c r="F502" s="12">
        <f t="shared" si="14"/>
        <v>44000</v>
      </c>
      <c r="G502" s="12">
        <f t="shared" si="15"/>
        <v>11000</v>
      </c>
      <c r="H502" s="4" t="s">
        <v>1878</v>
      </c>
      <c r="I502" s="57" t="s">
        <v>2453</v>
      </c>
    </row>
    <row r="503" spans="1:9">
      <c r="A503" s="55">
        <v>11107219</v>
      </c>
      <c r="B503" s="4" t="s">
        <v>1011</v>
      </c>
      <c r="C503" s="6">
        <v>6</v>
      </c>
      <c r="D503" s="11">
        <v>55000</v>
      </c>
      <c r="E503" s="5">
        <v>40450</v>
      </c>
      <c r="F503" s="12">
        <f t="shared" si="14"/>
        <v>40500</v>
      </c>
      <c r="G503" s="12">
        <f t="shared" si="15"/>
        <v>14500</v>
      </c>
      <c r="H503" s="4" t="s">
        <v>1964</v>
      </c>
      <c r="I503" s="57" t="s">
        <v>2454</v>
      </c>
    </row>
    <row r="504" spans="1:9">
      <c r="A504" s="55">
        <v>11107528</v>
      </c>
      <c r="B504" s="4" t="s">
        <v>1013</v>
      </c>
      <c r="C504" s="6">
        <v>6</v>
      </c>
      <c r="D504" s="11">
        <v>55000</v>
      </c>
      <c r="E504" s="5">
        <v>48056</v>
      </c>
      <c r="F504" s="12">
        <f t="shared" si="14"/>
        <v>48500</v>
      </c>
      <c r="G504" s="12">
        <f t="shared" si="15"/>
        <v>6500</v>
      </c>
      <c r="H504" s="4" t="s">
        <v>2109</v>
      </c>
      <c r="I504" s="57" t="s">
        <v>2455</v>
      </c>
    </row>
    <row r="505" spans="1:9">
      <c r="A505" s="55">
        <v>11102452</v>
      </c>
      <c r="B505" s="4" t="s">
        <v>1015</v>
      </c>
      <c r="C505" s="6">
        <v>6</v>
      </c>
      <c r="D505" s="11">
        <v>55000</v>
      </c>
      <c r="E505" s="5">
        <v>52356</v>
      </c>
      <c r="F505" s="12">
        <f t="shared" si="14"/>
        <v>52500</v>
      </c>
      <c r="G505" s="12">
        <f t="shared" si="15"/>
        <v>2500</v>
      </c>
      <c r="H505" s="4" t="s">
        <v>2140</v>
      </c>
      <c r="I505" s="57" t="s">
        <v>2456</v>
      </c>
    </row>
    <row r="506" spans="1:9">
      <c r="A506" s="55">
        <v>11104584</v>
      </c>
      <c r="B506" s="4" t="s">
        <v>1017</v>
      </c>
      <c r="C506" s="6">
        <v>6</v>
      </c>
      <c r="D506" s="11">
        <v>55000</v>
      </c>
      <c r="E506" s="5">
        <v>45284</v>
      </c>
      <c r="F506" s="12">
        <f t="shared" si="14"/>
        <v>45500</v>
      </c>
      <c r="G506" s="12">
        <f t="shared" si="15"/>
        <v>9500</v>
      </c>
      <c r="H506" s="4" t="s">
        <v>2011</v>
      </c>
      <c r="I506" s="57" t="s">
        <v>2457</v>
      </c>
    </row>
    <row r="507" spans="1:9">
      <c r="A507" s="55">
        <v>11100231</v>
      </c>
      <c r="B507" s="4" t="s">
        <v>1019</v>
      </c>
      <c r="C507" s="6">
        <v>6</v>
      </c>
      <c r="D507" s="11">
        <v>55000</v>
      </c>
      <c r="E507" s="5">
        <v>53986</v>
      </c>
      <c r="F507" s="12">
        <f t="shared" si="14"/>
        <v>54000</v>
      </c>
      <c r="G507" s="12">
        <f t="shared" si="15"/>
        <v>1000</v>
      </c>
      <c r="H507" s="4" t="s">
        <v>1893</v>
      </c>
      <c r="I507" s="57" t="s">
        <v>2458</v>
      </c>
    </row>
    <row r="508" spans="1:9">
      <c r="A508" s="55">
        <v>11103847</v>
      </c>
      <c r="B508" s="4" t="s">
        <v>1021</v>
      </c>
      <c r="C508" s="6">
        <v>6</v>
      </c>
      <c r="D508" s="11">
        <v>55000</v>
      </c>
      <c r="E508" s="5">
        <v>42103</v>
      </c>
      <c r="F508" s="12">
        <f t="shared" si="14"/>
        <v>42500</v>
      </c>
      <c r="G508" s="12">
        <f t="shared" si="15"/>
        <v>12500</v>
      </c>
      <c r="H508" s="4" t="s">
        <v>1848</v>
      </c>
      <c r="I508" s="57" t="s">
        <v>2459</v>
      </c>
    </row>
    <row r="509" spans="1:9">
      <c r="A509" s="55">
        <v>11100199</v>
      </c>
      <c r="B509" s="4" t="s">
        <v>1023</v>
      </c>
      <c r="C509" s="6">
        <v>6</v>
      </c>
      <c r="D509" s="11">
        <v>55000</v>
      </c>
      <c r="E509" s="5">
        <v>43255</v>
      </c>
      <c r="F509" s="12">
        <f t="shared" si="14"/>
        <v>43500</v>
      </c>
      <c r="G509" s="12">
        <f t="shared" si="15"/>
        <v>11500</v>
      </c>
      <c r="H509" s="4" t="s">
        <v>1978</v>
      </c>
      <c r="I509" s="57" t="s">
        <v>2460</v>
      </c>
    </row>
    <row r="510" spans="1:9">
      <c r="A510" s="55">
        <v>11101128</v>
      </c>
      <c r="B510" s="4" t="s">
        <v>1025</v>
      </c>
      <c r="C510" s="6">
        <v>6</v>
      </c>
      <c r="D510" s="11">
        <v>55000</v>
      </c>
      <c r="E510" s="5">
        <v>51561</v>
      </c>
      <c r="F510" s="12">
        <f t="shared" si="14"/>
        <v>52000</v>
      </c>
      <c r="G510" s="12">
        <f t="shared" si="15"/>
        <v>3000</v>
      </c>
      <c r="H510" s="4" t="s">
        <v>2013</v>
      </c>
      <c r="I510" s="57" t="s">
        <v>2461</v>
      </c>
    </row>
    <row r="511" spans="1:9">
      <c r="A511" s="55">
        <v>11105399</v>
      </c>
      <c r="B511" s="4" t="s">
        <v>1027</v>
      </c>
      <c r="C511" s="6">
        <v>6</v>
      </c>
      <c r="D511" s="11">
        <v>55000</v>
      </c>
      <c r="E511" s="5">
        <v>43585</v>
      </c>
      <c r="F511" s="12">
        <f t="shared" si="14"/>
        <v>44000</v>
      </c>
      <c r="G511" s="12">
        <f t="shared" si="15"/>
        <v>11000</v>
      </c>
      <c r="H511" s="4" t="s">
        <v>2015</v>
      </c>
      <c r="I511" s="57" t="s">
        <v>2462</v>
      </c>
    </row>
    <row r="512" spans="1:9">
      <c r="A512" s="55">
        <v>11109281</v>
      </c>
      <c r="B512" s="4" t="s">
        <v>1029</v>
      </c>
      <c r="C512" s="6">
        <v>6</v>
      </c>
      <c r="D512" s="11">
        <v>55000</v>
      </c>
      <c r="E512" s="5">
        <v>53953</v>
      </c>
      <c r="F512" s="12">
        <f t="shared" si="14"/>
        <v>54000</v>
      </c>
      <c r="G512" s="12">
        <f t="shared" si="15"/>
        <v>1000</v>
      </c>
      <c r="H512" s="4" t="s">
        <v>1988</v>
      </c>
      <c r="I512" s="57" t="s">
        <v>2463</v>
      </c>
    </row>
    <row r="513" spans="1:9">
      <c r="A513" s="55">
        <v>11109897</v>
      </c>
      <c r="B513" s="4" t="s">
        <v>1031</v>
      </c>
      <c r="C513" s="6">
        <v>6</v>
      </c>
      <c r="D513" s="11">
        <v>55000</v>
      </c>
      <c r="E513" s="5">
        <v>47881</v>
      </c>
      <c r="F513" s="12">
        <f t="shared" si="14"/>
        <v>48000</v>
      </c>
      <c r="G513" s="12">
        <f t="shared" si="15"/>
        <v>7000</v>
      </c>
      <c r="H513" s="4" t="s">
        <v>2084</v>
      </c>
      <c r="I513" s="57" t="s">
        <v>2464</v>
      </c>
    </row>
    <row r="514" spans="1:9">
      <c r="A514" s="55">
        <v>11102909</v>
      </c>
      <c r="B514" s="4" t="s">
        <v>1033</v>
      </c>
      <c r="C514" s="6">
        <v>6</v>
      </c>
      <c r="D514" s="11">
        <v>55000</v>
      </c>
      <c r="E514" s="5">
        <v>46377</v>
      </c>
      <c r="F514" s="12">
        <f t="shared" ref="F514:F577" si="16">CEILING(E514,500)</f>
        <v>46500</v>
      </c>
      <c r="G514" s="12">
        <f t="shared" ref="G514:G577" si="17">D514-F514</f>
        <v>8500</v>
      </c>
      <c r="H514" s="4" t="s">
        <v>2054</v>
      </c>
      <c r="I514" s="57" t="s">
        <v>2465</v>
      </c>
    </row>
    <row r="515" spans="1:9">
      <c r="A515" s="55">
        <v>11105002</v>
      </c>
      <c r="B515" s="4" t="s">
        <v>1035</v>
      </c>
      <c r="C515" s="6">
        <v>6</v>
      </c>
      <c r="D515" s="11">
        <v>55000</v>
      </c>
      <c r="E515" s="5">
        <v>45293</v>
      </c>
      <c r="F515" s="12">
        <f t="shared" si="16"/>
        <v>45500</v>
      </c>
      <c r="G515" s="12">
        <f t="shared" si="17"/>
        <v>9500</v>
      </c>
      <c r="H515" s="4" t="s">
        <v>1896</v>
      </c>
      <c r="I515" s="57" t="s">
        <v>2466</v>
      </c>
    </row>
    <row r="516" spans="1:9">
      <c r="A516" s="55">
        <v>11109616</v>
      </c>
      <c r="B516" s="4" t="s">
        <v>1037</v>
      </c>
      <c r="C516" s="6">
        <v>6</v>
      </c>
      <c r="D516" s="11">
        <v>55000</v>
      </c>
      <c r="E516" s="5">
        <v>44978</v>
      </c>
      <c r="F516" s="12">
        <f t="shared" si="16"/>
        <v>45000</v>
      </c>
      <c r="G516" s="12">
        <f t="shared" si="17"/>
        <v>10000</v>
      </c>
      <c r="H516" s="4" t="s">
        <v>2087</v>
      </c>
      <c r="I516" s="57" t="s">
        <v>2467</v>
      </c>
    </row>
    <row r="517" spans="1:9">
      <c r="A517" s="55">
        <v>11109087</v>
      </c>
      <c r="B517" s="4" t="s">
        <v>1039</v>
      </c>
      <c r="C517" s="6">
        <v>6</v>
      </c>
      <c r="D517" s="11">
        <v>55000</v>
      </c>
      <c r="E517" s="5">
        <v>49638</v>
      </c>
      <c r="F517" s="12">
        <f t="shared" si="16"/>
        <v>50000</v>
      </c>
      <c r="G517" s="12">
        <f t="shared" si="17"/>
        <v>5000</v>
      </c>
      <c r="H517" s="4" t="s">
        <v>1866</v>
      </c>
      <c r="I517" s="57" t="s">
        <v>2468</v>
      </c>
    </row>
    <row r="518" spans="1:9">
      <c r="A518" s="55">
        <v>11106765</v>
      </c>
      <c r="B518" s="4" t="s">
        <v>1041</v>
      </c>
      <c r="C518" s="6">
        <v>6</v>
      </c>
      <c r="D518" s="11">
        <v>55000</v>
      </c>
      <c r="E518" s="5">
        <v>43944</v>
      </c>
      <c r="F518" s="12">
        <f t="shared" si="16"/>
        <v>44000</v>
      </c>
      <c r="G518" s="12">
        <f t="shared" si="17"/>
        <v>11000</v>
      </c>
      <c r="H518" s="4" t="s">
        <v>1993</v>
      </c>
      <c r="I518" s="57" t="s">
        <v>2469</v>
      </c>
    </row>
    <row r="519" spans="1:9">
      <c r="A519" s="55">
        <v>11107560</v>
      </c>
      <c r="B519" s="4" t="s">
        <v>1043</v>
      </c>
      <c r="C519" s="6">
        <v>6</v>
      </c>
      <c r="D519" s="11">
        <v>55000</v>
      </c>
      <c r="E519" s="5">
        <v>41271</v>
      </c>
      <c r="F519" s="12">
        <f t="shared" si="16"/>
        <v>41500</v>
      </c>
      <c r="G519" s="12">
        <f t="shared" si="17"/>
        <v>13500</v>
      </c>
      <c r="H519" s="4" t="s">
        <v>1957</v>
      </c>
      <c r="I519" s="57" t="s">
        <v>2470</v>
      </c>
    </row>
    <row r="520" spans="1:9">
      <c r="A520" s="55">
        <v>11107902</v>
      </c>
      <c r="B520" s="4" t="s">
        <v>1045</v>
      </c>
      <c r="C520" s="6">
        <v>6</v>
      </c>
      <c r="D520" s="11">
        <v>55000</v>
      </c>
      <c r="E520" s="5">
        <v>48607</v>
      </c>
      <c r="F520" s="12">
        <f t="shared" si="16"/>
        <v>49000</v>
      </c>
      <c r="G520" s="12">
        <f t="shared" si="17"/>
        <v>6000</v>
      </c>
      <c r="H520" s="4" t="s">
        <v>2095</v>
      </c>
      <c r="I520" s="57" t="s">
        <v>2471</v>
      </c>
    </row>
    <row r="521" spans="1:9">
      <c r="A521" s="55">
        <v>11102905</v>
      </c>
      <c r="B521" s="4" t="s">
        <v>1047</v>
      </c>
      <c r="C521" s="6">
        <v>6</v>
      </c>
      <c r="D521" s="11">
        <v>55000</v>
      </c>
      <c r="E521" s="5">
        <v>40516</v>
      </c>
      <c r="F521" s="12">
        <f t="shared" si="16"/>
        <v>41000</v>
      </c>
      <c r="G521" s="12">
        <f t="shared" si="17"/>
        <v>14000</v>
      </c>
      <c r="H521" s="4" t="s">
        <v>1997</v>
      </c>
      <c r="I521" s="57" t="s">
        <v>2472</v>
      </c>
    </row>
    <row r="522" spans="1:9">
      <c r="A522" s="55">
        <v>11103305</v>
      </c>
      <c r="B522" s="4" t="s">
        <v>1049</v>
      </c>
      <c r="C522" s="6">
        <v>6</v>
      </c>
      <c r="D522" s="11">
        <v>55000</v>
      </c>
      <c r="E522" s="5">
        <v>42290</v>
      </c>
      <c r="F522" s="12">
        <f t="shared" si="16"/>
        <v>42500</v>
      </c>
      <c r="G522" s="12">
        <f t="shared" si="17"/>
        <v>12500</v>
      </c>
      <c r="H522" s="4" t="s">
        <v>1918</v>
      </c>
      <c r="I522" s="57" t="s">
        <v>2473</v>
      </c>
    </row>
    <row r="523" spans="1:9">
      <c r="A523" s="55">
        <v>11107850</v>
      </c>
      <c r="B523" s="4" t="s">
        <v>1051</v>
      </c>
      <c r="C523" s="6">
        <v>6</v>
      </c>
      <c r="D523" s="11">
        <v>55000</v>
      </c>
      <c r="E523" s="5">
        <v>51303</v>
      </c>
      <c r="F523" s="12">
        <f t="shared" si="16"/>
        <v>51500</v>
      </c>
      <c r="G523" s="12">
        <f t="shared" si="17"/>
        <v>3500</v>
      </c>
      <c r="H523" s="4" t="s">
        <v>2245</v>
      </c>
      <c r="I523" s="57" t="s">
        <v>2474</v>
      </c>
    </row>
    <row r="524" spans="1:9">
      <c r="A524" s="55">
        <v>11101146</v>
      </c>
      <c r="B524" s="4" t="s">
        <v>1053</v>
      </c>
      <c r="C524" s="6">
        <v>6</v>
      </c>
      <c r="D524" s="11">
        <v>55000</v>
      </c>
      <c r="E524" s="5">
        <v>41912</v>
      </c>
      <c r="F524" s="12">
        <f t="shared" si="16"/>
        <v>42000</v>
      </c>
      <c r="G524" s="12">
        <f t="shared" si="17"/>
        <v>13000</v>
      </c>
      <c r="H524" s="4" t="s">
        <v>2001</v>
      </c>
      <c r="I524" s="57" t="s">
        <v>2475</v>
      </c>
    </row>
    <row r="525" spans="1:9">
      <c r="A525" s="55">
        <v>11105053</v>
      </c>
      <c r="B525" s="4" t="s">
        <v>1055</v>
      </c>
      <c r="C525" s="6">
        <v>6</v>
      </c>
      <c r="D525" s="11">
        <v>55000</v>
      </c>
      <c r="E525" s="5">
        <v>41363</v>
      </c>
      <c r="F525" s="12">
        <f t="shared" si="16"/>
        <v>41500</v>
      </c>
      <c r="G525" s="12">
        <f t="shared" si="17"/>
        <v>13500</v>
      </c>
      <c r="H525" s="4" t="s">
        <v>2034</v>
      </c>
      <c r="I525" s="57" t="s">
        <v>2476</v>
      </c>
    </row>
    <row r="526" spans="1:9">
      <c r="A526" s="55">
        <v>11106513</v>
      </c>
      <c r="B526" s="4" t="s">
        <v>1057</v>
      </c>
      <c r="C526" s="6">
        <v>6</v>
      </c>
      <c r="D526" s="11">
        <v>55000</v>
      </c>
      <c r="E526" s="5">
        <v>45336</v>
      </c>
      <c r="F526" s="12">
        <f t="shared" si="16"/>
        <v>45500</v>
      </c>
      <c r="G526" s="12">
        <f t="shared" si="17"/>
        <v>9500</v>
      </c>
      <c r="H526" s="4" t="s">
        <v>1961</v>
      </c>
      <c r="I526" s="57" t="s">
        <v>2477</v>
      </c>
    </row>
    <row r="527" spans="1:9">
      <c r="A527" s="55">
        <v>11100198</v>
      </c>
      <c r="B527" s="4" t="s">
        <v>1059</v>
      </c>
      <c r="C527" s="6">
        <v>6</v>
      </c>
      <c r="D527" s="11">
        <v>55000</v>
      </c>
      <c r="E527" s="5">
        <v>42562</v>
      </c>
      <c r="F527" s="12">
        <f t="shared" si="16"/>
        <v>43000</v>
      </c>
      <c r="G527" s="12">
        <f t="shared" si="17"/>
        <v>12000</v>
      </c>
      <c r="H527" s="4" t="s">
        <v>1828</v>
      </c>
      <c r="I527" s="57" t="s">
        <v>2478</v>
      </c>
    </row>
    <row r="528" spans="1:9">
      <c r="A528" s="55">
        <v>11107538</v>
      </c>
      <c r="B528" s="4" t="s">
        <v>1061</v>
      </c>
      <c r="C528" s="6">
        <v>6</v>
      </c>
      <c r="D528" s="11">
        <v>55000</v>
      </c>
      <c r="E528" s="5">
        <v>48842</v>
      </c>
      <c r="F528" s="12">
        <f t="shared" si="16"/>
        <v>49000</v>
      </c>
      <c r="G528" s="12">
        <f t="shared" si="17"/>
        <v>6000</v>
      </c>
      <c r="H528" s="4" t="s">
        <v>2135</v>
      </c>
      <c r="I528" s="57" t="s">
        <v>2479</v>
      </c>
    </row>
    <row r="529" spans="1:9">
      <c r="A529" s="55">
        <v>11104377</v>
      </c>
      <c r="B529" s="4" t="s">
        <v>1063</v>
      </c>
      <c r="C529" s="6">
        <v>6</v>
      </c>
      <c r="D529" s="11">
        <v>55000</v>
      </c>
      <c r="E529" s="5">
        <v>46785</v>
      </c>
      <c r="F529" s="12">
        <f t="shared" si="16"/>
        <v>47000</v>
      </c>
      <c r="G529" s="12">
        <f t="shared" si="17"/>
        <v>8000</v>
      </c>
      <c r="H529" s="4" t="s">
        <v>2274</v>
      </c>
      <c r="I529" s="57" t="s">
        <v>2480</v>
      </c>
    </row>
    <row r="530" spans="1:9">
      <c r="A530" s="55">
        <v>11106160</v>
      </c>
      <c r="B530" s="4" t="s">
        <v>1065</v>
      </c>
      <c r="C530" s="6">
        <v>6</v>
      </c>
      <c r="D530" s="11">
        <v>55000</v>
      </c>
      <c r="E530" s="5">
        <v>49836</v>
      </c>
      <c r="F530" s="12">
        <f t="shared" si="16"/>
        <v>50000</v>
      </c>
      <c r="G530" s="12">
        <f t="shared" si="17"/>
        <v>5000</v>
      </c>
      <c r="H530" s="4" t="s">
        <v>2072</v>
      </c>
      <c r="I530" s="57" t="s">
        <v>2481</v>
      </c>
    </row>
    <row r="531" spans="1:9">
      <c r="A531" s="55">
        <v>11106037</v>
      </c>
      <c r="B531" s="4" t="s">
        <v>1067</v>
      </c>
      <c r="C531" s="6">
        <v>6</v>
      </c>
      <c r="D531" s="11">
        <v>55000</v>
      </c>
      <c r="E531" s="5">
        <v>50100</v>
      </c>
      <c r="F531" s="12">
        <f t="shared" si="16"/>
        <v>50500</v>
      </c>
      <c r="G531" s="12">
        <f t="shared" si="17"/>
        <v>4500</v>
      </c>
      <c r="H531" s="4" t="s">
        <v>2197</v>
      </c>
      <c r="I531" s="57" t="s">
        <v>2482</v>
      </c>
    </row>
    <row r="532" spans="1:9">
      <c r="A532" s="55">
        <v>11106625</v>
      </c>
      <c r="B532" s="4" t="s">
        <v>1069</v>
      </c>
      <c r="C532" s="6">
        <v>6</v>
      </c>
      <c r="D532" s="11">
        <v>55000</v>
      </c>
      <c r="E532" s="5">
        <v>46288</v>
      </c>
      <c r="F532" s="12">
        <f t="shared" si="16"/>
        <v>46500</v>
      </c>
      <c r="G532" s="12">
        <f t="shared" si="17"/>
        <v>8500</v>
      </c>
      <c r="H532" s="4" t="s">
        <v>1886</v>
      </c>
      <c r="I532" s="57" t="s">
        <v>2483</v>
      </c>
    </row>
    <row r="533" spans="1:9">
      <c r="A533" s="55">
        <v>11103182</v>
      </c>
      <c r="B533" s="4" t="s">
        <v>1071</v>
      </c>
      <c r="C533" s="6">
        <v>6</v>
      </c>
      <c r="D533" s="11">
        <v>55000</v>
      </c>
      <c r="E533" s="5">
        <v>40819</v>
      </c>
      <c r="F533" s="12">
        <f t="shared" si="16"/>
        <v>41000</v>
      </c>
      <c r="G533" s="12">
        <f t="shared" si="17"/>
        <v>14000</v>
      </c>
      <c r="H533" s="4" t="s">
        <v>2075</v>
      </c>
      <c r="I533" s="57" t="s">
        <v>2484</v>
      </c>
    </row>
    <row r="534" spans="1:9">
      <c r="A534" s="55">
        <v>11101830</v>
      </c>
      <c r="B534" s="4" t="s">
        <v>1073</v>
      </c>
      <c r="C534" s="6">
        <v>6</v>
      </c>
      <c r="D534" s="11">
        <v>55000</v>
      </c>
      <c r="E534" s="5">
        <v>52051</v>
      </c>
      <c r="F534" s="12">
        <f t="shared" si="16"/>
        <v>52500</v>
      </c>
      <c r="G534" s="12">
        <f t="shared" si="17"/>
        <v>2500</v>
      </c>
      <c r="H534" s="4" t="s">
        <v>1932</v>
      </c>
      <c r="I534" s="57" t="s">
        <v>2485</v>
      </c>
    </row>
    <row r="535" spans="1:9">
      <c r="A535" s="55">
        <v>11108023</v>
      </c>
      <c r="B535" s="4" t="s">
        <v>1075</v>
      </c>
      <c r="C535" s="6">
        <v>6</v>
      </c>
      <c r="D535" s="11">
        <v>55000</v>
      </c>
      <c r="E535" s="5">
        <v>51258</v>
      </c>
      <c r="F535" s="12">
        <f t="shared" si="16"/>
        <v>51500</v>
      </c>
      <c r="G535" s="12">
        <f t="shared" si="17"/>
        <v>3500</v>
      </c>
      <c r="H535" s="4" t="s">
        <v>1974</v>
      </c>
      <c r="I535" s="57" t="s">
        <v>2486</v>
      </c>
    </row>
    <row r="536" spans="1:9">
      <c r="A536" s="55">
        <v>11100152</v>
      </c>
      <c r="B536" s="4" t="s">
        <v>1077</v>
      </c>
      <c r="C536" s="6">
        <v>6</v>
      </c>
      <c r="D536" s="11">
        <v>55000</v>
      </c>
      <c r="E536" s="5">
        <v>46242</v>
      </c>
      <c r="F536" s="12">
        <f t="shared" si="16"/>
        <v>46500</v>
      </c>
      <c r="G536" s="12">
        <f t="shared" si="17"/>
        <v>8500</v>
      </c>
      <c r="H536" s="4" t="s">
        <v>2045</v>
      </c>
      <c r="I536" s="57" t="s">
        <v>2487</v>
      </c>
    </row>
    <row r="537" spans="1:9">
      <c r="A537" s="55">
        <v>11106845</v>
      </c>
      <c r="B537" s="4" t="s">
        <v>1079</v>
      </c>
      <c r="C537" s="6">
        <v>6</v>
      </c>
      <c r="D537" s="11">
        <v>55000</v>
      </c>
      <c r="E537" s="5">
        <v>43495</v>
      </c>
      <c r="F537" s="12">
        <f t="shared" si="16"/>
        <v>43500</v>
      </c>
      <c r="G537" s="12">
        <f t="shared" si="17"/>
        <v>11500</v>
      </c>
      <c r="H537" s="4" t="s">
        <v>2385</v>
      </c>
      <c r="I537" s="57" t="s">
        <v>2488</v>
      </c>
    </row>
    <row r="538" spans="1:9">
      <c r="A538" s="55">
        <v>11105046</v>
      </c>
      <c r="B538" s="4" t="s">
        <v>1081</v>
      </c>
      <c r="C538" s="6">
        <v>6</v>
      </c>
      <c r="D538" s="11">
        <v>55000</v>
      </c>
      <c r="E538" s="5">
        <v>53604</v>
      </c>
      <c r="F538" s="12">
        <f t="shared" si="16"/>
        <v>54000</v>
      </c>
      <c r="G538" s="12">
        <f t="shared" si="17"/>
        <v>1000</v>
      </c>
      <c r="H538" s="4" t="s">
        <v>2119</v>
      </c>
      <c r="I538" s="57" t="s">
        <v>2489</v>
      </c>
    </row>
    <row r="539" spans="1:9">
      <c r="A539" s="55">
        <v>11100034</v>
      </c>
      <c r="B539" s="4" t="s">
        <v>1083</v>
      </c>
      <c r="C539" s="6">
        <v>6</v>
      </c>
      <c r="D539" s="11">
        <v>55000</v>
      </c>
      <c r="E539" s="5">
        <v>48954</v>
      </c>
      <c r="F539" s="12">
        <f t="shared" si="16"/>
        <v>49000</v>
      </c>
      <c r="G539" s="12">
        <f t="shared" si="17"/>
        <v>6000</v>
      </c>
      <c r="H539" s="4" t="s">
        <v>1984</v>
      </c>
      <c r="I539" s="57" t="s">
        <v>2490</v>
      </c>
    </row>
    <row r="540" spans="1:9">
      <c r="A540" s="55">
        <v>11103943</v>
      </c>
      <c r="B540" s="4" t="s">
        <v>1085</v>
      </c>
      <c r="C540" s="6">
        <v>6</v>
      </c>
      <c r="D540" s="11">
        <v>55000</v>
      </c>
      <c r="E540" s="5">
        <v>40247</v>
      </c>
      <c r="F540" s="12">
        <f t="shared" si="16"/>
        <v>40500</v>
      </c>
      <c r="G540" s="12">
        <f t="shared" si="17"/>
        <v>14500</v>
      </c>
      <c r="H540" s="4" t="s">
        <v>2121</v>
      </c>
      <c r="I540" s="57" t="s">
        <v>2491</v>
      </c>
    </row>
    <row r="541" spans="1:9">
      <c r="A541" s="55">
        <v>11107104</v>
      </c>
      <c r="B541" s="4" t="s">
        <v>1087</v>
      </c>
      <c r="C541" s="6">
        <v>6</v>
      </c>
      <c r="D541" s="11">
        <v>55000</v>
      </c>
      <c r="E541" s="5">
        <v>52497</v>
      </c>
      <c r="F541" s="12">
        <f t="shared" si="16"/>
        <v>52500</v>
      </c>
      <c r="G541" s="12">
        <f t="shared" si="17"/>
        <v>2500</v>
      </c>
      <c r="H541" s="4" t="s">
        <v>1988</v>
      </c>
      <c r="I541" s="57" t="s">
        <v>2492</v>
      </c>
    </row>
    <row r="542" spans="1:9">
      <c r="A542" s="55">
        <v>11106731</v>
      </c>
      <c r="B542" s="4" t="s">
        <v>1089</v>
      </c>
      <c r="C542" s="6">
        <v>6</v>
      </c>
      <c r="D542" s="11">
        <v>55000</v>
      </c>
      <c r="E542" s="5">
        <v>52199</v>
      </c>
      <c r="F542" s="12">
        <f t="shared" si="16"/>
        <v>52500</v>
      </c>
      <c r="G542" s="12">
        <f t="shared" si="17"/>
        <v>2500</v>
      </c>
      <c r="H542" s="4" t="s">
        <v>1941</v>
      </c>
      <c r="I542" s="57" t="s">
        <v>2493</v>
      </c>
    </row>
    <row r="543" spans="1:9">
      <c r="A543" s="55">
        <v>11102241</v>
      </c>
      <c r="B543" s="4" t="s">
        <v>1091</v>
      </c>
      <c r="C543" s="6">
        <v>6</v>
      </c>
      <c r="D543" s="11">
        <v>55000</v>
      </c>
      <c r="E543" s="5">
        <v>44134</v>
      </c>
      <c r="F543" s="12">
        <f t="shared" si="16"/>
        <v>44500</v>
      </c>
      <c r="G543" s="12">
        <f t="shared" si="17"/>
        <v>10500</v>
      </c>
      <c r="H543" s="4" t="s">
        <v>2152</v>
      </c>
      <c r="I543" s="57" t="s">
        <v>2494</v>
      </c>
    </row>
    <row r="544" spans="1:9">
      <c r="A544" s="55">
        <v>11101807</v>
      </c>
      <c r="B544" s="4" t="s">
        <v>1093</v>
      </c>
      <c r="C544" s="6">
        <v>6</v>
      </c>
      <c r="D544" s="11">
        <v>55000</v>
      </c>
      <c r="E544" s="5">
        <v>51882</v>
      </c>
      <c r="F544" s="12">
        <f t="shared" si="16"/>
        <v>52000</v>
      </c>
      <c r="G544" s="12">
        <f t="shared" si="17"/>
        <v>3000</v>
      </c>
      <c r="H544" s="4" t="s">
        <v>1862</v>
      </c>
      <c r="I544" s="57" t="s">
        <v>2495</v>
      </c>
    </row>
    <row r="545" spans="1:9">
      <c r="A545" s="55">
        <v>11109667</v>
      </c>
      <c r="B545" s="4" t="s">
        <v>1095</v>
      </c>
      <c r="C545" s="6">
        <v>6</v>
      </c>
      <c r="D545" s="11">
        <v>55000</v>
      </c>
      <c r="E545" s="5">
        <v>53503</v>
      </c>
      <c r="F545" s="12">
        <f t="shared" si="16"/>
        <v>54000</v>
      </c>
      <c r="G545" s="12">
        <f t="shared" si="17"/>
        <v>1000</v>
      </c>
      <c r="H545" s="4" t="s">
        <v>1906</v>
      </c>
      <c r="I545" s="57" t="s">
        <v>2496</v>
      </c>
    </row>
    <row r="546" spans="1:9">
      <c r="A546" s="55">
        <v>11104687</v>
      </c>
      <c r="B546" s="4" t="s">
        <v>1097</v>
      </c>
      <c r="C546" s="6">
        <v>6</v>
      </c>
      <c r="D546" s="11">
        <v>55000</v>
      </c>
      <c r="E546" s="5">
        <v>50914</v>
      </c>
      <c r="F546" s="12">
        <f t="shared" si="16"/>
        <v>51000</v>
      </c>
      <c r="G546" s="12">
        <f t="shared" si="17"/>
        <v>4000</v>
      </c>
      <c r="H546" s="4" t="s">
        <v>1955</v>
      </c>
      <c r="I546" s="57" t="s">
        <v>2497</v>
      </c>
    </row>
    <row r="547" spans="1:9">
      <c r="A547" s="55">
        <v>11104347</v>
      </c>
      <c r="B547" s="4" t="s">
        <v>1099</v>
      </c>
      <c r="C547" s="6">
        <v>6</v>
      </c>
      <c r="D547" s="11">
        <v>55000</v>
      </c>
      <c r="E547" s="5">
        <v>42988</v>
      </c>
      <c r="F547" s="12">
        <f t="shared" si="16"/>
        <v>43000</v>
      </c>
      <c r="G547" s="12">
        <f t="shared" si="17"/>
        <v>12000</v>
      </c>
      <c r="H547" s="4" t="s">
        <v>2095</v>
      </c>
      <c r="I547" s="57" t="s">
        <v>2498</v>
      </c>
    </row>
    <row r="548" spans="1:9">
      <c r="A548" s="55">
        <v>11105276</v>
      </c>
      <c r="B548" s="4" t="s">
        <v>1101</v>
      </c>
      <c r="C548" s="6">
        <v>6</v>
      </c>
      <c r="D548" s="11">
        <v>55000</v>
      </c>
      <c r="E548" s="5">
        <v>41820</v>
      </c>
      <c r="F548" s="12">
        <f t="shared" si="16"/>
        <v>42000</v>
      </c>
      <c r="G548" s="12">
        <f t="shared" si="17"/>
        <v>13000</v>
      </c>
      <c r="H548" s="4" t="s">
        <v>1872</v>
      </c>
      <c r="I548" s="57" t="s">
        <v>2499</v>
      </c>
    </row>
    <row r="549" spans="1:9">
      <c r="A549" s="55">
        <v>11100478</v>
      </c>
      <c r="B549" s="4" t="s">
        <v>1103</v>
      </c>
      <c r="C549" s="6">
        <v>6</v>
      </c>
      <c r="D549" s="11">
        <v>55000</v>
      </c>
      <c r="E549" s="5">
        <v>46661</v>
      </c>
      <c r="F549" s="12">
        <f t="shared" si="16"/>
        <v>47000</v>
      </c>
      <c r="G549" s="12">
        <f t="shared" si="17"/>
        <v>8000</v>
      </c>
      <c r="H549" s="4" t="s">
        <v>2186</v>
      </c>
      <c r="I549" s="57" t="s">
        <v>2500</v>
      </c>
    </row>
    <row r="550" spans="1:9">
      <c r="A550" s="55">
        <v>11107529</v>
      </c>
      <c r="B550" s="4" t="s">
        <v>1105</v>
      </c>
      <c r="C550" s="6">
        <v>6</v>
      </c>
      <c r="D550" s="11">
        <v>55000</v>
      </c>
      <c r="E550" s="5">
        <v>48704</v>
      </c>
      <c r="F550" s="12">
        <f t="shared" si="16"/>
        <v>49000</v>
      </c>
      <c r="G550" s="12">
        <f t="shared" si="17"/>
        <v>6000</v>
      </c>
      <c r="H550" s="4" t="s">
        <v>2294</v>
      </c>
      <c r="I550" s="57" t="s">
        <v>2501</v>
      </c>
    </row>
    <row r="551" spans="1:9">
      <c r="A551" s="55">
        <v>11107558</v>
      </c>
      <c r="B551" s="4" t="s">
        <v>1107</v>
      </c>
      <c r="C551" s="6">
        <v>6</v>
      </c>
      <c r="D551" s="11">
        <v>55000</v>
      </c>
      <c r="E551" s="5">
        <v>49288</v>
      </c>
      <c r="F551" s="12">
        <f t="shared" si="16"/>
        <v>49500</v>
      </c>
      <c r="G551" s="12">
        <f t="shared" si="17"/>
        <v>5500</v>
      </c>
      <c r="H551" s="4" t="s">
        <v>2190</v>
      </c>
      <c r="I551" s="57" t="s">
        <v>2502</v>
      </c>
    </row>
    <row r="552" spans="1:9">
      <c r="A552" s="55">
        <v>11109267</v>
      </c>
      <c r="B552" s="4" t="s">
        <v>1109</v>
      </c>
      <c r="C552" s="6">
        <v>7</v>
      </c>
      <c r="D552" s="11">
        <v>65000</v>
      </c>
      <c r="E552" s="5">
        <v>58617</v>
      </c>
      <c r="F552" s="12">
        <f t="shared" si="16"/>
        <v>59000</v>
      </c>
      <c r="G552" s="12">
        <f t="shared" si="17"/>
        <v>6000</v>
      </c>
      <c r="H552" s="4" t="s">
        <v>2193</v>
      </c>
      <c r="I552" s="57" t="s">
        <v>2503</v>
      </c>
    </row>
    <row r="553" spans="1:9">
      <c r="A553" s="55">
        <v>11105181</v>
      </c>
      <c r="B553" s="4" t="s">
        <v>1111</v>
      </c>
      <c r="C553" s="6">
        <v>7</v>
      </c>
      <c r="D553" s="11">
        <v>65000</v>
      </c>
      <c r="E553" s="5">
        <v>54089</v>
      </c>
      <c r="F553" s="12">
        <f t="shared" si="16"/>
        <v>54500</v>
      </c>
      <c r="G553" s="12">
        <f t="shared" si="17"/>
        <v>10500</v>
      </c>
      <c r="H553" s="4" t="s">
        <v>2274</v>
      </c>
      <c r="I553" s="57" t="s">
        <v>2504</v>
      </c>
    </row>
    <row r="554" spans="1:9">
      <c r="A554" s="55">
        <v>11102418</v>
      </c>
      <c r="B554" s="4" t="s">
        <v>1113</v>
      </c>
      <c r="C554" s="6">
        <v>7</v>
      </c>
      <c r="D554" s="11">
        <v>65000</v>
      </c>
      <c r="E554" s="5">
        <v>60863</v>
      </c>
      <c r="F554" s="12">
        <f t="shared" si="16"/>
        <v>61000</v>
      </c>
      <c r="G554" s="12">
        <f t="shared" si="17"/>
        <v>4000</v>
      </c>
      <c r="H554" s="4" t="s">
        <v>1830</v>
      </c>
      <c r="I554" s="57" t="s">
        <v>2505</v>
      </c>
    </row>
    <row r="555" spans="1:9">
      <c r="A555" s="55">
        <v>11102622</v>
      </c>
      <c r="B555" s="4" t="s">
        <v>1115</v>
      </c>
      <c r="C555" s="6">
        <v>7</v>
      </c>
      <c r="D555" s="11">
        <v>65000</v>
      </c>
      <c r="E555" s="5">
        <v>57339</v>
      </c>
      <c r="F555" s="12">
        <f t="shared" si="16"/>
        <v>57500</v>
      </c>
      <c r="G555" s="12">
        <f t="shared" si="17"/>
        <v>7500</v>
      </c>
      <c r="H555" s="4" t="s">
        <v>1883</v>
      </c>
      <c r="I555" s="57" t="s">
        <v>2506</v>
      </c>
    </row>
    <row r="556" spans="1:9">
      <c r="A556" s="55">
        <v>11106358</v>
      </c>
      <c r="B556" s="4" t="s">
        <v>1117</v>
      </c>
      <c r="C556" s="6">
        <v>7</v>
      </c>
      <c r="D556" s="11">
        <v>65000</v>
      </c>
      <c r="E556" s="5">
        <v>55062</v>
      </c>
      <c r="F556" s="12">
        <f t="shared" si="16"/>
        <v>55500</v>
      </c>
      <c r="G556" s="12">
        <f t="shared" si="17"/>
        <v>9500</v>
      </c>
      <c r="H556" s="4" t="s">
        <v>1834</v>
      </c>
      <c r="I556" s="57" t="s">
        <v>2507</v>
      </c>
    </row>
    <row r="557" spans="1:9">
      <c r="A557" s="55">
        <v>11100474</v>
      </c>
      <c r="B557" s="4" t="s">
        <v>1119</v>
      </c>
      <c r="C557" s="6">
        <v>7</v>
      </c>
      <c r="D557" s="11">
        <v>65000</v>
      </c>
      <c r="E557" s="5">
        <v>59390</v>
      </c>
      <c r="F557" s="12">
        <f t="shared" si="16"/>
        <v>59500</v>
      </c>
      <c r="G557" s="12">
        <f t="shared" si="17"/>
        <v>5500</v>
      </c>
      <c r="H557" s="4" t="s">
        <v>2249</v>
      </c>
      <c r="I557" s="57" t="s">
        <v>2508</v>
      </c>
    </row>
    <row r="558" spans="1:9">
      <c r="A558" s="55">
        <v>11101854</v>
      </c>
      <c r="B558" s="4" t="s">
        <v>1121</v>
      </c>
      <c r="C558" s="6">
        <v>7</v>
      </c>
      <c r="D558" s="11">
        <v>65000</v>
      </c>
      <c r="E558" s="5">
        <v>54760</v>
      </c>
      <c r="F558" s="12">
        <f t="shared" si="16"/>
        <v>55000</v>
      </c>
      <c r="G558" s="12">
        <f t="shared" si="17"/>
        <v>10000</v>
      </c>
      <c r="H558" s="4" t="s">
        <v>2197</v>
      </c>
      <c r="I558" s="57" t="s">
        <v>2509</v>
      </c>
    </row>
    <row r="559" spans="1:9">
      <c r="A559" s="55">
        <v>11109706</v>
      </c>
      <c r="B559" s="4" t="s">
        <v>1123</v>
      </c>
      <c r="C559" s="6">
        <v>7</v>
      </c>
      <c r="D559" s="11">
        <v>65000</v>
      </c>
      <c r="E559" s="5">
        <v>58709</v>
      </c>
      <c r="F559" s="12">
        <f t="shared" si="16"/>
        <v>59000</v>
      </c>
      <c r="G559" s="12">
        <f t="shared" si="17"/>
        <v>6000</v>
      </c>
      <c r="H559" s="4" t="s">
        <v>2199</v>
      </c>
      <c r="I559" s="57" t="s">
        <v>2510</v>
      </c>
    </row>
    <row r="560" spans="1:9">
      <c r="A560" s="55">
        <v>11107341</v>
      </c>
      <c r="B560" s="4" t="s">
        <v>1125</v>
      </c>
      <c r="C560" s="6">
        <v>7</v>
      </c>
      <c r="D560" s="11">
        <v>65000</v>
      </c>
      <c r="E560" s="5">
        <v>54009</v>
      </c>
      <c r="F560" s="12">
        <f t="shared" si="16"/>
        <v>54500</v>
      </c>
      <c r="G560" s="12">
        <f t="shared" si="17"/>
        <v>10500</v>
      </c>
      <c r="H560" s="4" t="s">
        <v>1930</v>
      </c>
      <c r="I560" s="57" t="s">
        <v>2511</v>
      </c>
    </row>
    <row r="561" spans="1:9">
      <c r="A561" s="55">
        <v>11102138</v>
      </c>
      <c r="B561" s="4" t="s">
        <v>1127</v>
      </c>
      <c r="C561" s="6">
        <v>7</v>
      </c>
      <c r="D561" s="11">
        <v>65000</v>
      </c>
      <c r="E561" s="5">
        <v>57684</v>
      </c>
      <c r="F561" s="12">
        <f t="shared" si="16"/>
        <v>58000</v>
      </c>
      <c r="G561" s="12">
        <f t="shared" si="17"/>
        <v>7000</v>
      </c>
      <c r="H561" s="4" t="s">
        <v>1844</v>
      </c>
      <c r="I561" s="57" t="s">
        <v>2512</v>
      </c>
    </row>
    <row r="562" spans="1:9">
      <c r="A562" s="55">
        <v>11108541</v>
      </c>
      <c r="B562" s="4" t="s">
        <v>1129</v>
      </c>
      <c r="C562" s="6">
        <v>7</v>
      </c>
      <c r="D562" s="11">
        <v>65000</v>
      </c>
      <c r="E562" s="5">
        <v>52208</v>
      </c>
      <c r="F562" s="12">
        <f t="shared" si="16"/>
        <v>52500</v>
      </c>
      <c r="G562" s="12">
        <f t="shared" si="17"/>
        <v>12500</v>
      </c>
      <c r="H562" s="4" t="s">
        <v>1976</v>
      </c>
      <c r="I562" s="57" t="s">
        <v>2513</v>
      </c>
    </row>
    <row r="563" spans="1:9">
      <c r="A563" s="55">
        <v>11100879</v>
      </c>
      <c r="B563" s="4" t="s">
        <v>1131</v>
      </c>
      <c r="C563" s="6">
        <v>7</v>
      </c>
      <c r="D563" s="11">
        <v>65000</v>
      </c>
      <c r="E563" s="5">
        <v>55699</v>
      </c>
      <c r="F563" s="12">
        <f t="shared" si="16"/>
        <v>56000</v>
      </c>
      <c r="G563" s="12">
        <f t="shared" si="17"/>
        <v>9000</v>
      </c>
      <c r="H563" s="4" t="s">
        <v>2049</v>
      </c>
      <c r="I563" s="57" t="s">
        <v>2514</v>
      </c>
    </row>
    <row r="564" spans="1:9">
      <c r="A564" s="55">
        <v>11102921</v>
      </c>
      <c r="B564" s="4" t="s">
        <v>1133</v>
      </c>
      <c r="C564" s="6">
        <v>7</v>
      </c>
      <c r="D564" s="11">
        <v>65000</v>
      </c>
      <c r="E564" s="5">
        <v>63682</v>
      </c>
      <c r="F564" s="12">
        <f t="shared" si="16"/>
        <v>64000</v>
      </c>
      <c r="G564" s="12">
        <f t="shared" si="17"/>
        <v>1000</v>
      </c>
      <c r="H564" s="4" t="s">
        <v>1941</v>
      </c>
      <c r="I564" s="57" t="s">
        <v>2515</v>
      </c>
    </row>
    <row r="565" spans="1:9">
      <c r="A565" s="55">
        <v>11105432</v>
      </c>
      <c r="B565" s="4" t="s">
        <v>1135</v>
      </c>
      <c r="C565" s="6">
        <v>7</v>
      </c>
      <c r="D565" s="11">
        <v>65000</v>
      </c>
      <c r="E565" s="5">
        <v>63836</v>
      </c>
      <c r="F565" s="12">
        <f t="shared" si="16"/>
        <v>64000</v>
      </c>
      <c r="G565" s="12">
        <f t="shared" si="17"/>
        <v>1000</v>
      </c>
      <c r="H565" s="4" t="s">
        <v>2058</v>
      </c>
      <c r="I565" s="57" t="s">
        <v>2516</v>
      </c>
    </row>
    <row r="566" spans="1:9">
      <c r="A566" s="55">
        <v>11101152</v>
      </c>
      <c r="B566" s="4" t="s">
        <v>1137</v>
      </c>
      <c r="C566" s="6">
        <v>7</v>
      </c>
      <c r="D566" s="11">
        <v>65000</v>
      </c>
      <c r="E566" s="5">
        <v>57130</v>
      </c>
      <c r="F566" s="12">
        <f t="shared" si="16"/>
        <v>57500</v>
      </c>
      <c r="G566" s="12">
        <f t="shared" si="17"/>
        <v>7500</v>
      </c>
      <c r="H566" s="4" t="s">
        <v>1898</v>
      </c>
      <c r="I566" s="57" t="s">
        <v>2517</v>
      </c>
    </row>
    <row r="567" spans="1:9">
      <c r="A567" s="55">
        <v>11107094</v>
      </c>
      <c r="B567" s="4" t="s">
        <v>1139</v>
      </c>
      <c r="C567" s="6">
        <v>7</v>
      </c>
      <c r="D567" s="11">
        <v>65000</v>
      </c>
      <c r="E567" s="5">
        <v>51881</v>
      </c>
      <c r="F567" s="12">
        <f t="shared" si="16"/>
        <v>52000</v>
      </c>
      <c r="G567" s="12">
        <f t="shared" si="17"/>
        <v>13000</v>
      </c>
      <c r="H567" s="4" t="s">
        <v>2518</v>
      </c>
      <c r="I567" s="57" t="s">
        <v>2519</v>
      </c>
    </row>
    <row r="568" spans="1:9">
      <c r="A568" s="55">
        <v>11104119</v>
      </c>
      <c r="B568" s="4" t="s">
        <v>1141</v>
      </c>
      <c r="C568" s="6">
        <v>7</v>
      </c>
      <c r="D568" s="11">
        <v>65000</v>
      </c>
      <c r="E568" s="5">
        <v>58377</v>
      </c>
      <c r="F568" s="12">
        <f t="shared" si="16"/>
        <v>58500</v>
      </c>
      <c r="G568" s="12">
        <f t="shared" si="17"/>
        <v>6500</v>
      </c>
      <c r="H568" s="4" t="s">
        <v>1860</v>
      </c>
      <c r="I568" s="57" t="s">
        <v>2520</v>
      </c>
    </row>
    <row r="569" spans="1:9">
      <c r="A569" s="55">
        <v>11103120</v>
      </c>
      <c r="B569" s="4" t="s">
        <v>1143</v>
      </c>
      <c r="C569" s="6">
        <v>7</v>
      </c>
      <c r="D569" s="11">
        <v>65000</v>
      </c>
      <c r="E569" s="5">
        <v>59677</v>
      </c>
      <c r="F569" s="12">
        <f t="shared" si="16"/>
        <v>60000</v>
      </c>
      <c r="G569" s="12">
        <f t="shared" si="17"/>
        <v>5000</v>
      </c>
      <c r="H569" s="4" t="s">
        <v>2023</v>
      </c>
      <c r="I569" s="57" t="s">
        <v>2521</v>
      </c>
    </row>
    <row r="570" spans="1:9">
      <c r="A570" s="55">
        <v>11100110</v>
      </c>
      <c r="B570" s="4" t="s">
        <v>1145</v>
      </c>
      <c r="C570" s="6">
        <v>7</v>
      </c>
      <c r="D570" s="11">
        <v>65000</v>
      </c>
      <c r="E570" s="5">
        <v>58097</v>
      </c>
      <c r="F570" s="12">
        <f t="shared" si="16"/>
        <v>58500</v>
      </c>
      <c r="G570" s="12">
        <f t="shared" si="17"/>
        <v>6500</v>
      </c>
      <c r="H570" s="4" t="s">
        <v>1908</v>
      </c>
      <c r="I570" s="57" t="s">
        <v>2522</v>
      </c>
    </row>
    <row r="571" spans="1:9">
      <c r="A571" s="55">
        <v>11101654</v>
      </c>
      <c r="B571" s="4" t="s">
        <v>1147</v>
      </c>
      <c r="C571" s="6">
        <v>7</v>
      </c>
      <c r="D571" s="11">
        <v>65000</v>
      </c>
      <c r="E571" s="5">
        <v>56614</v>
      </c>
      <c r="F571" s="12">
        <f t="shared" si="16"/>
        <v>57000</v>
      </c>
      <c r="G571" s="12">
        <f t="shared" si="17"/>
        <v>8000</v>
      </c>
      <c r="H571" s="4" t="s">
        <v>1910</v>
      </c>
      <c r="I571" s="57" t="s">
        <v>2523</v>
      </c>
    </row>
    <row r="572" spans="1:9">
      <c r="A572" s="55">
        <v>11100752</v>
      </c>
      <c r="B572" s="4" t="s">
        <v>1149</v>
      </c>
      <c r="C572" s="6">
        <v>7</v>
      </c>
      <c r="D572" s="11">
        <v>65000</v>
      </c>
      <c r="E572" s="5">
        <v>62996</v>
      </c>
      <c r="F572" s="12">
        <f t="shared" si="16"/>
        <v>63000</v>
      </c>
      <c r="G572" s="12">
        <f t="shared" si="17"/>
        <v>2000</v>
      </c>
      <c r="H572" s="4" t="s">
        <v>1868</v>
      </c>
      <c r="I572" s="57" t="s">
        <v>2524</v>
      </c>
    </row>
    <row r="573" spans="1:9">
      <c r="A573" s="55">
        <v>11106628</v>
      </c>
      <c r="B573" s="4" t="s">
        <v>1151</v>
      </c>
      <c r="C573" s="6">
        <v>7</v>
      </c>
      <c r="D573" s="11">
        <v>65000</v>
      </c>
      <c r="E573" s="5">
        <v>50154</v>
      </c>
      <c r="F573" s="12">
        <f t="shared" si="16"/>
        <v>50500</v>
      </c>
      <c r="G573" s="12">
        <f t="shared" si="17"/>
        <v>14500</v>
      </c>
      <c r="H573" s="4" t="s">
        <v>1870</v>
      </c>
      <c r="I573" s="57" t="s">
        <v>2525</v>
      </c>
    </row>
    <row r="574" spans="1:9">
      <c r="A574" s="55">
        <v>11106472</v>
      </c>
      <c r="B574" s="4" t="s">
        <v>1153</v>
      </c>
      <c r="C574" s="6">
        <v>7</v>
      </c>
      <c r="D574" s="11">
        <v>65000</v>
      </c>
      <c r="E574" s="5">
        <v>56912</v>
      </c>
      <c r="F574" s="12">
        <f t="shared" si="16"/>
        <v>57000</v>
      </c>
      <c r="G574" s="12">
        <f t="shared" si="17"/>
        <v>8000</v>
      </c>
      <c r="H574" s="4" t="s">
        <v>1872</v>
      </c>
      <c r="I574" s="57" t="s">
        <v>2526</v>
      </c>
    </row>
    <row r="575" spans="1:9">
      <c r="A575" s="55">
        <v>11101310</v>
      </c>
      <c r="B575" s="4" t="s">
        <v>1155</v>
      </c>
      <c r="C575" s="6">
        <v>7</v>
      </c>
      <c r="D575" s="11">
        <v>65000</v>
      </c>
      <c r="E575" s="5">
        <v>60552</v>
      </c>
      <c r="F575" s="12">
        <f t="shared" si="16"/>
        <v>61000</v>
      </c>
      <c r="G575" s="12">
        <f t="shared" si="17"/>
        <v>4000</v>
      </c>
      <c r="H575" s="4" t="s">
        <v>2296</v>
      </c>
      <c r="I575" s="57" t="s">
        <v>2527</v>
      </c>
    </row>
    <row r="576" spans="1:9">
      <c r="A576" s="55">
        <v>11109566</v>
      </c>
      <c r="B576" s="4" t="s">
        <v>1157</v>
      </c>
      <c r="C576" s="6">
        <v>7</v>
      </c>
      <c r="D576" s="11">
        <v>65000</v>
      </c>
      <c r="E576" s="5">
        <v>63749</v>
      </c>
      <c r="F576" s="12">
        <f t="shared" si="16"/>
        <v>64000</v>
      </c>
      <c r="G576" s="12">
        <f t="shared" si="17"/>
        <v>1000</v>
      </c>
      <c r="H576" s="4" t="s">
        <v>2034</v>
      </c>
      <c r="I576" s="57" t="s">
        <v>2528</v>
      </c>
    </row>
    <row r="577" spans="1:9">
      <c r="A577" s="55">
        <v>11106956</v>
      </c>
      <c r="B577" s="4" t="s">
        <v>1159</v>
      </c>
      <c r="C577" s="6">
        <v>7</v>
      </c>
      <c r="D577" s="11">
        <v>65000</v>
      </c>
      <c r="E577" s="5">
        <v>59221</v>
      </c>
      <c r="F577" s="12">
        <f t="shared" si="16"/>
        <v>59500</v>
      </c>
      <c r="G577" s="12">
        <f t="shared" si="17"/>
        <v>5500</v>
      </c>
      <c r="H577" s="4" t="s">
        <v>1830</v>
      </c>
      <c r="I577" s="57" t="s">
        <v>2529</v>
      </c>
    </row>
    <row r="578" spans="1:9">
      <c r="A578" s="55">
        <v>11101593</v>
      </c>
      <c r="B578" s="4" t="s">
        <v>1161</v>
      </c>
      <c r="C578" s="6">
        <v>7</v>
      </c>
      <c r="D578" s="11">
        <v>65000</v>
      </c>
      <c r="E578" s="5">
        <v>60825</v>
      </c>
      <c r="F578" s="12">
        <f t="shared" ref="F578:F641" si="18">CEILING(E578,500)</f>
        <v>61000</v>
      </c>
      <c r="G578" s="12">
        <f t="shared" ref="G578:G641" si="19">D578-F578</f>
        <v>4000</v>
      </c>
      <c r="H578" s="4" t="s">
        <v>1881</v>
      </c>
      <c r="I578" s="57" t="s">
        <v>2530</v>
      </c>
    </row>
    <row r="579" spans="1:9">
      <c r="A579" s="55">
        <v>11100267</v>
      </c>
      <c r="B579" s="4" t="s">
        <v>1163</v>
      </c>
      <c r="C579" s="6">
        <v>7</v>
      </c>
      <c r="D579" s="11">
        <v>65000</v>
      </c>
      <c r="E579" s="5">
        <v>62679</v>
      </c>
      <c r="F579" s="12">
        <f t="shared" si="18"/>
        <v>63000</v>
      </c>
      <c r="G579" s="12">
        <f t="shared" si="19"/>
        <v>2000</v>
      </c>
      <c r="H579" s="4" t="s">
        <v>1964</v>
      </c>
      <c r="I579" s="57" t="s">
        <v>2531</v>
      </c>
    </row>
    <row r="580" spans="1:9">
      <c r="A580" s="55">
        <v>11107878</v>
      </c>
      <c r="B580" s="4" t="s">
        <v>1165</v>
      </c>
      <c r="C580" s="6">
        <v>7</v>
      </c>
      <c r="D580" s="11">
        <v>65000</v>
      </c>
      <c r="E580" s="5">
        <v>52172</v>
      </c>
      <c r="F580" s="12">
        <f t="shared" si="18"/>
        <v>52500</v>
      </c>
      <c r="G580" s="12">
        <f t="shared" si="19"/>
        <v>12500</v>
      </c>
      <c r="H580" s="4" t="s">
        <v>2105</v>
      </c>
      <c r="I580" s="57" t="s">
        <v>2532</v>
      </c>
    </row>
    <row r="581" spans="1:9">
      <c r="A581" s="55">
        <v>11102045</v>
      </c>
      <c r="B581" s="4" t="s">
        <v>1167</v>
      </c>
      <c r="C581" s="6">
        <v>7</v>
      </c>
      <c r="D581" s="11">
        <v>65000</v>
      </c>
      <c r="E581" s="5">
        <v>60181</v>
      </c>
      <c r="F581" s="12">
        <f t="shared" si="18"/>
        <v>60500</v>
      </c>
      <c r="G581" s="12">
        <f t="shared" si="19"/>
        <v>4500</v>
      </c>
      <c r="H581" s="4" t="s">
        <v>1927</v>
      </c>
      <c r="I581" s="57" t="s">
        <v>2533</v>
      </c>
    </row>
    <row r="582" spans="1:9">
      <c r="A582" s="55">
        <v>11109285</v>
      </c>
      <c r="B582" s="4" t="s">
        <v>1169</v>
      </c>
      <c r="C582" s="6">
        <v>7</v>
      </c>
      <c r="D582" s="11">
        <v>65000</v>
      </c>
      <c r="E582" s="5">
        <v>60154</v>
      </c>
      <c r="F582" s="12">
        <f t="shared" si="18"/>
        <v>60500</v>
      </c>
      <c r="G582" s="12">
        <f t="shared" si="19"/>
        <v>4500</v>
      </c>
      <c r="H582" s="4" t="s">
        <v>1838</v>
      </c>
      <c r="I582" s="57" t="s">
        <v>2534</v>
      </c>
    </row>
    <row r="583" spans="1:9">
      <c r="A583" s="55">
        <v>11101783</v>
      </c>
      <c r="B583" s="4" t="s">
        <v>1171</v>
      </c>
      <c r="C583" s="6">
        <v>7</v>
      </c>
      <c r="D583" s="11">
        <v>65000</v>
      </c>
      <c r="E583" s="5">
        <v>58384</v>
      </c>
      <c r="F583" s="12">
        <f t="shared" si="18"/>
        <v>58500</v>
      </c>
      <c r="G583" s="12">
        <f t="shared" si="19"/>
        <v>6500</v>
      </c>
      <c r="H583" s="4" t="s">
        <v>1850</v>
      </c>
      <c r="I583" s="57" t="s">
        <v>2535</v>
      </c>
    </row>
    <row r="584" spans="1:9">
      <c r="A584" s="55">
        <v>11102674</v>
      </c>
      <c r="B584" s="4" t="s">
        <v>1173</v>
      </c>
      <c r="C584" s="6">
        <v>7</v>
      </c>
      <c r="D584" s="11">
        <v>65000</v>
      </c>
      <c r="E584" s="5">
        <v>50198</v>
      </c>
      <c r="F584" s="12">
        <f t="shared" si="18"/>
        <v>50500</v>
      </c>
      <c r="G584" s="12">
        <f t="shared" si="19"/>
        <v>14500</v>
      </c>
      <c r="H584" s="4" t="s">
        <v>1980</v>
      </c>
      <c r="I584" s="57" t="s">
        <v>2536</v>
      </c>
    </row>
    <row r="585" spans="1:9">
      <c r="A585" s="55">
        <v>11105791</v>
      </c>
      <c r="B585" s="4" t="s">
        <v>1175</v>
      </c>
      <c r="C585" s="6">
        <v>7</v>
      </c>
      <c r="D585" s="11">
        <v>65000</v>
      </c>
      <c r="E585" s="5">
        <v>51320</v>
      </c>
      <c r="F585" s="12">
        <f t="shared" si="18"/>
        <v>51500</v>
      </c>
      <c r="G585" s="12">
        <f t="shared" si="19"/>
        <v>13500</v>
      </c>
      <c r="H585" s="4" t="s">
        <v>1982</v>
      </c>
      <c r="I585" s="57" t="s">
        <v>2537</v>
      </c>
    </row>
    <row r="586" spans="1:9">
      <c r="A586" s="55">
        <v>11101413</v>
      </c>
      <c r="B586" s="4" t="s">
        <v>1177</v>
      </c>
      <c r="C586" s="6">
        <v>7</v>
      </c>
      <c r="D586" s="11">
        <v>65000</v>
      </c>
      <c r="E586" s="5">
        <v>57314</v>
      </c>
      <c r="F586" s="12">
        <f t="shared" si="18"/>
        <v>57500</v>
      </c>
      <c r="G586" s="12">
        <f t="shared" si="19"/>
        <v>7500</v>
      </c>
      <c r="H586" s="4" t="s">
        <v>2013</v>
      </c>
      <c r="I586" s="57" t="s">
        <v>2538</v>
      </c>
    </row>
    <row r="587" spans="1:9">
      <c r="A587" s="55">
        <v>11102465</v>
      </c>
      <c r="B587" s="4" t="s">
        <v>1179</v>
      </c>
      <c r="C587" s="6">
        <v>7</v>
      </c>
      <c r="D587" s="11">
        <v>65000</v>
      </c>
      <c r="E587" s="5">
        <v>51055</v>
      </c>
      <c r="F587" s="12">
        <f t="shared" si="18"/>
        <v>51500</v>
      </c>
      <c r="G587" s="12">
        <f t="shared" si="19"/>
        <v>13500</v>
      </c>
      <c r="H587" s="4" t="s">
        <v>2015</v>
      </c>
      <c r="I587" s="57" t="s">
        <v>2539</v>
      </c>
    </row>
    <row r="588" spans="1:9">
      <c r="A588" s="55">
        <v>11101580</v>
      </c>
      <c r="B588" s="4" t="s">
        <v>1181</v>
      </c>
      <c r="C588" s="6">
        <v>7</v>
      </c>
      <c r="D588" s="11">
        <v>65000</v>
      </c>
      <c r="E588" s="5">
        <v>54509</v>
      </c>
      <c r="F588" s="12">
        <f t="shared" si="18"/>
        <v>55000</v>
      </c>
      <c r="G588" s="12">
        <f t="shared" si="19"/>
        <v>10000</v>
      </c>
      <c r="H588" s="4" t="s">
        <v>2209</v>
      </c>
      <c r="I588" s="57" t="s">
        <v>2540</v>
      </c>
    </row>
    <row r="589" spans="1:9">
      <c r="A589" s="55">
        <v>11106780</v>
      </c>
      <c r="B589" s="4" t="s">
        <v>1183</v>
      </c>
      <c r="C589" s="6">
        <v>7</v>
      </c>
      <c r="D589" s="11">
        <v>65000</v>
      </c>
      <c r="E589" s="5">
        <v>52747</v>
      </c>
      <c r="F589" s="12">
        <f t="shared" si="18"/>
        <v>53000</v>
      </c>
      <c r="G589" s="12">
        <f t="shared" si="19"/>
        <v>12000</v>
      </c>
      <c r="H589" s="4" t="s">
        <v>2058</v>
      </c>
      <c r="I589" s="57" t="s">
        <v>2541</v>
      </c>
    </row>
    <row r="590" spans="1:9">
      <c r="A590" s="55">
        <v>11101894</v>
      </c>
      <c r="B590" s="4" t="s">
        <v>1185</v>
      </c>
      <c r="C590" s="6">
        <v>7</v>
      </c>
      <c r="D590" s="11">
        <v>65000</v>
      </c>
      <c r="E590" s="5">
        <v>55410</v>
      </c>
      <c r="F590" s="12">
        <f t="shared" si="18"/>
        <v>55500</v>
      </c>
      <c r="G590" s="12">
        <f t="shared" si="19"/>
        <v>9500</v>
      </c>
      <c r="H590" s="4" t="s">
        <v>2087</v>
      </c>
      <c r="I590" s="57" t="s">
        <v>2542</v>
      </c>
    </row>
    <row r="591" spans="1:9">
      <c r="A591" s="55">
        <v>11102125</v>
      </c>
      <c r="B591" s="4" t="s">
        <v>1187</v>
      </c>
      <c r="C591" s="6">
        <v>7</v>
      </c>
      <c r="D591" s="11">
        <v>65000</v>
      </c>
      <c r="E591" s="5">
        <v>51697</v>
      </c>
      <c r="F591" s="12">
        <f t="shared" si="18"/>
        <v>52000</v>
      </c>
      <c r="G591" s="12">
        <f t="shared" si="19"/>
        <v>13000</v>
      </c>
      <c r="H591" s="4" t="s">
        <v>1902</v>
      </c>
      <c r="I591" s="57" t="s">
        <v>2543</v>
      </c>
    </row>
    <row r="592" spans="1:9">
      <c r="A592" s="55">
        <v>11101607</v>
      </c>
      <c r="B592" s="4" t="s">
        <v>1189</v>
      </c>
      <c r="C592" s="6">
        <v>7</v>
      </c>
      <c r="D592" s="11">
        <v>65000</v>
      </c>
      <c r="E592" s="5">
        <v>50512</v>
      </c>
      <c r="F592" s="12">
        <f t="shared" si="18"/>
        <v>51000</v>
      </c>
      <c r="G592" s="12">
        <f t="shared" si="19"/>
        <v>14000</v>
      </c>
      <c r="H592" s="4" t="s">
        <v>1866</v>
      </c>
      <c r="I592" s="57" t="s">
        <v>2544</v>
      </c>
    </row>
    <row r="593" spans="1:9">
      <c r="A593" s="55">
        <v>11101220</v>
      </c>
      <c r="B593" s="4" t="s">
        <v>1191</v>
      </c>
      <c r="C593" s="6">
        <v>7</v>
      </c>
      <c r="D593" s="11">
        <v>65000</v>
      </c>
      <c r="E593" s="5">
        <v>50930</v>
      </c>
      <c r="F593" s="12">
        <f t="shared" si="18"/>
        <v>51000</v>
      </c>
      <c r="G593" s="12">
        <f t="shared" si="19"/>
        <v>14000</v>
      </c>
      <c r="H593" s="4" t="s">
        <v>1908</v>
      </c>
      <c r="I593" s="57" t="s">
        <v>2545</v>
      </c>
    </row>
    <row r="594" spans="1:9">
      <c r="A594" s="55">
        <v>11103739</v>
      </c>
      <c r="B594" s="4" t="s">
        <v>1193</v>
      </c>
      <c r="C594" s="6">
        <v>7</v>
      </c>
      <c r="D594" s="11">
        <v>65000</v>
      </c>
      <c r="E594" s="5">
        <v>58334</v>
      </c>
      <c r="F594" s="12">
        <f t="shared" si="18"/>
        <v>58500</v>
      </c>
      <c r="G594" s="12">
        <f t="shared" si="19"/>
        <v>6500</v>
      </c>
      <c r="H594" s="4" t="s">
        <v>1912</v>
      </c>
      <c r="I594" s="57" t="s">
        <v>2546</v>
      </c>
    </row>
    <row r="595" spans="1:9">
      <c r="A595" s="55">
        <v>11100153</v>
      </c>
      <c r="B595" s="4" t="s">
        <v>1195</v>
      </c>
      <c r="C595" s="6">
        <v>7</v>
      </c>
      <c r="D595" s="11">
        <v>65000</v>
      </c>
      <c r="E595" s="5">
        <v>58362</v>
      </c>
      <c r="F595" s="12">
        <f t="shared" si="18"/>
        <v>58500</v>
      </c>
      <c r="G595" s="12">
        <f t="shared" si="19"/>
        <v>6500</v>
      </c>
      <c r="H595" s="4" t="s">
        <v>2186</v>
      </c>
      <c r="I595" s="57" t="s">
        <v>2547</v>
      </c>
    </row>
    <row r="596" spans="1:9">
      <c r="A596" s="55">
        <v>11104993</v>
      </c>
      <c r="B596" s="4" t="s">
        <v>1197</v>
      </c>
      <c r="C596" s="6">
        <v>7</v>
      </c>
      <c r="D596" s="11">
        <v>65000</v>
      </c>
      <c r="E596" s="5">
        <v>52053</v>
      </c>
      <c r="F596" s="12">
        <f t="shared" si="18"/>
        <v>52500</v>
      </c>
      <c r="G596" s="12">
        <f t="shared" si="19"/>
        <v>12500</v>
      </c>
      <c r="H596" s="4" t="s">
        <v>2294</v>
      </c>
      <c r="I596" s="57" t="s">
        <v>2548</v>
      </c>
    </row>
    <row r="597" spans="1:9">
      <c r="A597" s="55">
        <v>11102441</v>
      </c>
      <c r="B597" s="4" t="s">
        <v>1199</v>
      </c>
      <c r="C597" s="6">
        <v>7</v>
      </c>
      <c r="D597" s="11">
        <v>65000</v>
      </c>
      <c r="E597" s="5">
        <v>59097</v>
      </c>
      <c r="F597" s="12">
        <f t="shared" si="18"/>
        <v>59500</v>
      </c>
      <c r="G597" s="12">
        <f t="shared" si="19"/>
        <v>5500</v>
      </c>
      <c r="H597" s="4" t="s">
        <v>1999</v>
      </c>
      <c r="I597" s="57" t="s">
        <v>2549</v>
      </c>
    </row>
    <row r="598" spans="1:9">
      <c r="A598" s="55">
        <v>11109002</v>
      </c>
      <c r="B598" s="4" t="s">
        <v>1201</v>
      </c>
      <c r="C598" s="6">
        <v>7</v>
      </c>
      <c r="D598" s="11">
        <v>65000</v>
      </c>
      <c r="E598" s="5">
        <v>58091</v>
      </c>
      <c r="F598" s="12">
        <f t="shared" si="18"/>
        <v>58500</v>
      </c>
      <c r="G598" s="12">
        <f t="shared" si="19"/>
        <v>6500</v>
      </c>
      <c r="H598" s="4" t="s">
        <v>1918</v>
      </c>
      <c r="I598" s="57" t="s">
        <v>2550</v>
      </c>
    </row>
    <row r="599" spans="1:9">
      <c r="A599" s="55">
        <v>11100885</v>
      </c>
      <c r="B599" s="4" t="s">
        <v>1203</v>
      </c>
      <c r="C599" s="6">
        <v>7</v>
      </c>
      <c r="D599" s="11">
        <v>65000</v>
      </c>
      <c r="E599" s="5">
        <v>62647</v>
      </c>
      <c r="F599" s="12">
        <f t="shared" si="18"/>
        <v>63000</v>
      </c>
      <c r="G599" s="12">
        <f t="shared" si="19"/>
        <v>2000</v>
      </c>
      <c r="H599" s="4" t="s">
        <v>1920</v>
      </c>
      <c r="I599" s="57" t="s">
        <v>2551</v>
      </c>
    </row>
    <row r="600" spans="1:9">
      <c r="A600" s="55">
        <v>11103989</v>
      </c>
      <c r="B600" s="4" t="s">
        <v>1205</v>
      </c>
      <c r="C600" s="6">
        <v>7</v>
      </c>
      <c r="D600" s="11">
        <v>65000</v>
      </c>
      <c r="E600" s="5">
        <v>63853</v>
      </c>
      <c r="F600" s="12">
        <f t="shared" si="18"/>
        <v>64000</v>
      </c>
      <c r="G600" s="12">
        <f t="shared" si="19"/>
        <v>1000</v>
      </c>
      <c r="H600" s="4" t="s">
        <v>2245</v>
      </c>
      <c r="I600" s="57" t="s">
        <v>2552</v>
      </c>
    </row>
    <row r="601" spans="1:9">
      <c r="A601" s="55">
        <v>11105673</v>
      </c>
      <c r="B601" s="4" t="s">
        <v>1207</v>
      </c>
      <c r="C601" s="6">
        <v>7</v>
      </c>
      <c r="D601" s="11">
        <v>65000</v>
      </c>
      <c r="E601" s="5">
        <v>62172</v>
      </c>
      <c r="F601" s="12">
        <f t="shared" si="18"/>
        <v>62500</v>
      </c>
      <c r="G601" s="12">
        <f t="shared" si="19"/>
        <v>2500</v>
      </c>
      <c r="H601" s="4" t="s">
        <v>1876</v>
      </c>
      <c r="I601" s="57" t="s">
        <v>2553</v>
      </c>
    </row>
    <row r="602" spans="1:9">
      <c r="A602" s="55">
        <v>11101377</v>
      </c>
      <c r="B602" s="4" t="s">
        <v>1209</v>
      </c>
      <c r="C602" s="6">
        <v>7</v>
      </c>
      <c r="D602" s="11">
        <v>65000</v>
      </c>
      <c r="E602" s="5">
        <v>61741</v>
      </c>
      <c r="F602" s="12">
        <f t="shared" si="18"/>
        <v>62000</v>
      </c>
      <c r="G602" s="12">
        <f t="shared" si="19"/>
        <v>3000</v>
      </c>
      <c r="H602" s="4" t="s">
        <v>2132</v>
      </c>
      <c r="I602" s="57" t="s">
        <v>2554</v>
      </c>
    </row>
    <row r="603" spans="1:9">
      <c r="A603" s="55">
        <v>11108914</v>
      </c>
      <c r="B603" s="4" t="s">
        <v>1211</v>
      </c>
      <c r="C603" s="6">
        <v>7</v>
      </c>
      <c r="D603" s="11">
        <v>65000</v>
      </c>
      <c r="E603" s="5">
        <v>53173</v>
      </c>
      <c r="F603" s="12">
        <f t="shared" si="18"/>
        <v>53500</v>
      </c>
      <c r="G603" s="12">
        <f t="shared" si="19"/>
        <v>11500</v>
      </c>
      <c r="H603" s="4" t="s">
        <v>2193</v>
      </c>
      <c r="I603" s="57" t="s">
        <v>2555</v>
      </c>
    </row>
    <row r="604" spans="1:9">
      <c r="A604" s="55">
        <v>11109203</v>
      </c>
      <c r="B604" s="4" t="s">
        <v>1213</v>
      </c>
      <c r="C604" s="6">
        <v>7</v>
      </c>
      <c r="D604" s="11">
        <v>65000</v>
      </c>
      <c r="E604" s="5">
        <v>50383</v>
      </c>
      <c r="F604" s="12">
        <f t="shared" si="18"/>
        <v>50500</v>
      </c>
      <c r="G604" s="12">
        <f t="shared" si="19"/>
        <v>14500</v>
      </c>
      <c r="H604" s="4" t="s">
        <v>2037</v>
      </c>
      <c r="I604" s="57" t="s">
        <v>2556</v>
      </c>
    </row>
    <row r="605" spans="1:9">
      <c r="A605" s="55">
        <v>11107666</v>
      </c>
      <c r="B605" s="4" t="s">
        <v>1215</v>
      </c>
      <c r="C605" s="6">
        <v>7</v>
      </c>
      <c r="D605" s="11">
        <v>65000</v>
      </c>
      <c r="E605" s="5">
        <v>59145</v>
      </c>
      <c r="F605" s="12">
        <f t="shared" si="18"/>
        <v>59500</v>
      </c>
      <c r="G605" s="12">
        <f t="shared" si="19"/>
        <v>5500</v>
      </c>
      <c r="H605" s="4" t="s">
        <v>1832</v>
      </c>
      <c r="I605" s="57" t="s">
        <v>2557</v>
      </c>
    </row>
    <row r="606" spans="1:9">
      <c r="A606" s="55">
        <v>11109746</v>
      </c>
      <c r="B606" s="4" t="s">
        <v>1217</v>
      </c>
      <c r="C606" s="6">
        <v>7</v>
      </c>
      <c r="D606" s="11">
        <v>65000</v>
      </c>
      <c r="E606" s="5">
        <v>52552</v>
      </c>
      <c r="F606" s="12">
        <f t="shared" si="18"/>
        <v>53000</v>
      </c>
      <c r="G606" s="12">
        <f t="shared" si="19"/>
        <v>12000</v>
      </c>
      <c r="H606" s="4" t="s">
        <v>1883</v>
      </c>
      <c r="I606" s="57" t="s">
        <v>2558</v>
      </c>
    </row>
    <row r="607" spans="1:9">
      <c r="A607" s="55">
        <v>11109275</v>
      </c>
      <c r="B607" s="4" t="s">
        <v>1219</v>
      </c>
      <c r="C607" s="6">
        <v>7</v>
      </c>
      <c r="D607" s="11">
        <v>65000</v>
      </c>
      <c r="E607" s="5">
        <v>57527</v>
      </c>
      <c r="F607" s="12">
        <f t="shared" si="18"/>
        <v>58000</v>
      </c>
      <c r="G607" s="12">
        <f t="shared" si="19"/>
        <v>7000</v>
      </c>
      <c r="H607" s="4" t="s">
        <v>2102</v>
      </c>
      <c r="I607" s="57" t="s">
        <v>2559</v>
      </c>
    </row>
    <row r="608" spans="1:9">
      <c r="A608" s="55">
        <v>11108347</v>
      </c>
      <c r="B608" s="4" t="s">
        <v>1221</v>
      </c>
      <c r="C608" s="6">
        <v>7</v>
      </c>
      <c r="D608" s="11">
        <v>65000</v>
      </c>
      <c r="E608" s="5">
        <v>58574</v>
      </c>
      <c r="F608" s="12">
        <f t="shared" si="18"/>
        <v>59000</v>
      </c>
      <c r="G608" s="12">
        <f t="shared" si="19"/>
        <v>6000</v>
      </c>
      <c r="H608" s="4" t="s">
        <v>1886</v>
      </c>
      <c r="I608" s="57" t="s">
        <v>2560</v>
      </c>
    </row>
    <row r="609" spans="1:9">
      <c r="A609" s="55">
        <v>11101468</v>
      </c>
      <c r="B609" s="4" t="s">
        <v>1223</v>
      </c>
      <c r="C609" s="6">
        <v>7</v>
      </c>
      <c r="D609" s="11">
        <v>65000</v>
      </c>
      <c r="E609" s="5">
        <v>56084</v>
      </c>
      <c r="F609" s="12">
        <f t="shared" si="18"/>
        <v>56500</v>
      </c>
      <c r="G609" s="12">
        <f t="shared" si="19"/>
        <v>8500</v>
      </c>
      <c r="H609" s="4" t="s">
        <v>2142</v>
      </c>
      <c r="I609" s="57" t="s">
        <v>2561</v>
      </c>
    </row>
    <row r="610" spans="1:9">
      <c r="A610" s="55">
        <v>11105401</v>
      </c>
      <c r="B610" s="4" t="s">
        <v>1225</v>
      </c>
      <c r="C610" s="6">
        <v>7</v>
      </c>
      <c r="D610" s="11">
        <v>65000</v>
      </c>
      <c r="E610" s="5">
        <v>53300</v>
      </c>
      <c r="F610" s="12">
        <f t="shared" si="18"/>
        <v>53500</v>
      </c>
      <c r="G610" s="12">
        <f t="shared" si="19"/>
        <v>11500</v>
      </c>
      <c r="H610" s="4" t="s">
        <v>1937</v>
      </c>
      <c r="I610" s="57" t="s">
        <v>2562</v>
      </c>
    </row>
    <row r="611" spans="1:9">
      <c r="A611" s="55">
        <v>11107293</v>
      </c>
      <c r="B611" s="4" t="s">
        <v>1227</v>
      </c>
      <c r="C611" s="6">
        <v>7</v>
      </c>
      <c r="D611" s="11">
        <v>65000</v>
      </c>
      <c r="E611" s="5">
        <v>54619</v>
      </c>
      <c r="F611" s="12">
        <f t="shared" si="18"/>
        <v>55000</v>
      </c>
      <c r="G611" s="12">
        <f t="shared" si="19"/>
        <v>10000</v>
      </c>
      <c r="H611" s="4" t="s">
        <v>1846</v>
      </c>
      <c r="I611" s="57" t="s">
        <v>2563</v>
      </c>
    </row>
    <row r="612" spans="1:9">
      <c r="A612" s="55">
        <v>11104305</v>
      </c>
      <c r="B612" s="4" t="s">
        <v>1229</v>
      </c>
      <c r="C612" s="6">
        <v>7</v>
      </c>
      <c r="D612" s="11">
        <v>65000</v>
      </c>
      <c r="E612" s="5">
        <v>52526</v>
      </c>
      <c r="F612" s="12">
        <f t="shared" si="18"/>
        <v>53000</v>
      </c>
      <c r="G612" s="12">
        <f t="shared" si="19"/>
        <v>12000</v>
      </c>
      <c r="H612" s="4" t="s">
        <v>1852</v>
      </c>
      <c r="I612" s="57" t="s">
        <v>2564</v>
      </c>
    </row>
    <row r="613" spans="1:9">
      <c r="A613" s="55">
        <v>11105340</v>
      </c>
      <c r="B613" s="4" t="s">
        <v>1231</v>
      </c>
      <c r="C613" s="6">
        <v>7</v>
      </c>
      <c r="D613" s="11">
        <v>65000</v>
      </c>
      <c r="E613" s="5">
        <v>57221</v>
      </c>
      <c r="F613" s="12">
        <f t="shared" si="18"/>
        <v>57500</v>
      </c>
      <c r="G613" s="12">
        <f t="shared" si="19"/>
        <v>7500</v>
      </c>
      <c r="H613" s="4" t="s">
        <v>1986</v>
      </c>
      <c r="I613" s="57" t="s">
        <v>2565</v>
      </c>
    </row>
    <row r="614" spans="1:9">
      <c r="A614" s="55">
        <v>11100754</v>
      </c>
      <c r="B614" s="4" t="s">
        <v>1233</v>
      </c>
      <c r="C614" s="6">
        <v>7</v>
      </c>
      <c r="D614" s="11">
        <v>65000</v>
      </c>
      <c r="E614" s="5">
        <v>57727</v>
      </c>
      <c r="F614" s="12">
        <f t="shared" si="18"/>
        <v>58000</v>
      </c>
      <c r="G614" s="12">
        <f t="shared" si="19"/>
        <v>7000</v>
      </c>
      <c r="H614" s="4" t="s">
        <v>1858</v>
      </c>
      <c r="I614" s="57" t="s">
        <v>2566</v>
      </c>
    </row>
    <row r="615" spans="1:9">
      <c r="A615" s="55">
        <v>11108861</v>
      </c>
      <c r="B615" s="4" t="s">
        <v>1235</v>
      </c>
      <c r="C615" s="6">
        <v>7</v>
      </c>
      <c r="D615" s="11">
        <v>65000</v>
      </c>
      <c r="E615" s="5">
        <v>59575</v>
      </c>
      <c r="F615" s="12">
        <f t="shared" si="18"/>
        <v>60000</v>
      </c>
      <c r="G615" s="12">
        <f t="shared" si="19"/>
        <v>5000</v>
      </c>
      <c r="H615" s="4" t="s">
        <v>1896</v>
      </c>
      <c r="I615" s="57" t="s">
        <v>2567</v>
      </c>
    </row>
    <row r="616" spans="1:9">
      <c r="A616" s="55">
        <v>11100305</v>
      </c>
      <c r="B616" s="4" t="s">
        <v>1237</v>
      </c>
      <c r="C616" s="6">
        <v>7</v>
      </c>
      <c r="D616" s="11">
        <v>65000</v>
      </c>
      <c r="E616" s="5">
        <v>59473</v>
      </c>
      <c r="F616" s="12">
        <f t="shared" si="18"/>
        <v>59500</v>
      </c>
      <c r="G616" s="12">
        <f t="shared" si="19"/>
        <v>5500</v>
      </c>
      <c r="H616" s="4" t="s">
        <v>2209</v>
      </c>
      <c r="I616" s="57" t="s">
        <v>2568</v>
      </c>
    </row>
    <row r="617" spans="1:9">
      <c r="A617" s="55">
        <v>11105871</v>
      </c>
      <c r="B617" s="4" t="s">
        <v>1239</v>
      </c>
      <c r="C617" s="6">
        <v>7</v>
      </c>
      <c r="D617" s="11">
        <v>65000</v>
      </c>
      <c r="E617" s="5">
        <v>56984</v>
      </c>
      <c r="F617" s="12">
        <f t="shared" si="18"/>
        <v>57000</v>
      </c>
      <c r="G617" s="12">
        <f t="shared" si="19"/>
        <v>8000</v>
      </c>
      <c r="H617" s="4" t="s">
        <v>1945</v>
      </c>
      <c r="I617" s="57" t="s">
        <v>2569</v>
      </c>
    </row>
    <row r="618" spans="1:9">
      <c r="A618" s="55">
        <v>11101571</v>
      </c>
      <c r="B618" s="4" t="s">
        <v>1241</v>
      </c>
      <c r="C618" s="6">
        <v>7</v>
      </c>
      <c r="D618" s="11">
        <v>65000</v>
      </c>
      <c r="E618" s="5">
        <v>62428</v>
      </c>
      <c r="F618" s="12">
        <f t="shared" si="18"/>
        <v>62500</v>
      </c>
      <c r="G618" s="12">
        <f t="shared" si="19"/>
        <v>2500</v>
      </c>
      <c r="H618" s="4" t="s">
        <v>2087</v>
      </c>
      <c r="I618" s="57" t="s">
        <v>2570</v>
      </c>
    </row>
    <row r="619" spans="1:9">
      <c r="A619" s="55">
        <v>11108859</v>
      </c>
      <c r="B619" s="4" t="s">
        <v>1243</v>
      </c>
      <c r="C619" s="6">
        <v>7</v>
      </c>
      <c r="D619" s="11">
        <v>65000</v>
      </c>
      <c r="E619" s="5">
        <v>51412</v>
      </c>
      <c r="F619" s="12">
        <f t="shared" si="18"/>
        <v>51500</v>
      </c>
      <c r="G619" s="12">
        <f t="shared" si="19"/>
        <v>13500</v>
      </c>
      <c r="H619" s="4" t="s">
        <v>1862</v>
      </c>
      <c r="I619" s="57" t="s">
        <v>2571</v>
      </c>
    </row>
    <row r="620" spans="1:9">
      <c r="A620" s="55">
        <v>11108977</v>
      </c>
      <c r="B620" s="4" t="s">
        <v>1245</v>
      </c>
      <c r="C620" s="6">
        <v>7</v>
      </c>
      <c r="D620" s="11">
        <v>65000</v>
      </c>
      <c r="E620" s="5">
        <v>58520</v>
      </c>
      <c r="F620" s="12">
        <f t="shared" si="18"/>
        <v>59000</v>
      </c>
      <c r="G620" s="12">
        <f t="shared" si="19"/>
        <v>6000</v>
      </c>
      <c r="H620" s="4" t="s">
        <v>1951</v>
      </c>
      <c r="I620" s="57" t="s">
        <v>2572</v>
      </c>
    </row>
    <row r="621" spans="1:9">
      <c r="A621" s="55">
        <v>11104547</v>
      </c>
      <c r="B621" s="4" t="s">
        <v>1247</v>
      </c>
      <c r="C621" s="6">
        <v>7</v>
      </c>
      <c r="D621" s="11">
        <v>65000</v>
      </c>
      <c r="E621" s="5">
        <v>54659</v>
      </c>
      <c r="F621" s="12">
        <f t="shared" si="18"/>
        <v>55000</v>
      </c>
      <c r="G621" s="12">
        <f t="shared" si="19"/>
        <v>10000</v>
      </c>
      <c r="H621" s="4" t="s">
        <v>1955</v>
      </c>
      <c r="I621" s="57" t="s">
        <v>2573</v>
      </c>
    </row>
    <row r="622" spans="1:9">
      <c r="A622" s="55">
        <v>11106572</v>
      </c>
      <c r="B622" s="4" t="s">
        <v>1249</v>
      </c>
      <c r="C622" s="6">
        <v>7</v>
      </c>
      <c r="D622" s="11">
        <v>65000</v>
      </c>
      <c r="E622" s="5">
        <v>61482</v>
      </c>
      <c r="F622" s="12">
        <f t="shared" si="18"/>
        <v>61500</v>
      </c>
      <c r="G622" s="12">
        <f t="shared" si="19"/>
        <v>3500</v>
      </c>
      <c r="H622" s="4" t="s">
        <v>2095</v>
      </c>
      <c r="I622" s="57" t="s">
        <v>2574</v>
      </c>
    </row>
    <row r="623" spans="1:9">
      <c r="A623" s="55">
        <v>11107856</v>
      </c>
      <c r="B623" s="4" t="s">
        <v>1251</v>
      </c>
      <c r="C623" s="6">
        <v>7</v>
      </c>
      <c r="D623" s="11">
        <v>65000</v>
      </c>
      <c r="E623" s="5">
        <v>60673</v>
      </c>
      <c r="F623" s="12">
        <f t="shared" si="18"/>
        <v>61000</v>
      </c>
      <c r="G623" s="12">
        <f t="shared" si="19"/>
        <v>4000</v>
      </c>
      <c r="H623" s="4" t="s">
        <v>1912</v>
      </c>
      <c r="I623" s="57" t="s">
        <v>2575</v>
      </c>
    </row>
    <row r="624" spans="1:9">
      <c r="A624" s="55">
        <v>11101898</v>
      </c>
      <c r="B624" s="4" t="s">
        <v>1253</v>
      </c>
      <c r="C624" s="6">
        <v>7</v>
      </c>
      <c r="D624" s="11">
        <v>65000</v>
      </c>
      <c r="E624" s="5">
        <v>55219</v>
      </c>
      <c r="F624" s="12">
        <f t="shared" si="18"/>
        <v>55500</v>
      </c>
      <c r="G624" s="12">
        <f t="shared" si="19"/>
        <v>9500</v>
      </c>
      <c r="H624" s="4" t="s">
        <v>2186</v>
      </c>
      <c r="I624" s="57" t="s">
        <v>2576</v>
      </c>
    </row>
    <row r="625" spans="1:9">
      <c r="A625" s="55">
        <v>11102254</v>
      </c>
      <c r="B625" s="4" t="s">
        <v>1255</v>
      </c>
      <c r="C625" s="6">
        <v>7</v>
      </c>
      <c r="D625" s="11">
        <v>65000</v>
      </c>
      <c r="E625" s="5">
        <v>58849</v>
      </c>
      <c r="F625" s="12">
        <f t="shared" si="18"/>
        <v>59000</v>
      </c>
      <c r="G625" s="12">
        <f t="shared" si="19"/>
        <v>6000</v>
      </c>
      <c r="H625" s="4" t="s">
        <v>2296</v>
      </c>
      <c r="I625" s="57" t="s">
        <v>2577</v>
      </c>
    </row>
    <row r="626" spans="1:9">
      <c r="A626" s="55">
        <v>11108181</v>
      </c>
      <c r="B626" s="4" t="s">
        <v>1257</v>
      </c>
      <c r="C626" s="6">
        <v>7</v>
      </c>
      <c r="D626" s="11">
        <v>65000</v>
      </c>
      <c r="E626" s="5">
        <v>60749</v>
      </c>
      <c r="F626" s="12">
        <f t="shared" si="18"/>
        <v>61000</v>
      </c>
      <c r="G626" s="12">
        <f t="shared" si="19"/>
        <v>4000</v>
      </c>
      <c r="H626" s="4" t="s">
        <v>1999</v>
      </c>
      <c r="I626" s="57" t="s">
        <v>2578</v>
      </c>
    </row>
    <row r="627" spans="1:9">
      <c r="A627" s="55">
        <v>11108144</v>
      </c>
      <c r="B627" s="4" t="s">
        <v>1259</v>
      </c>
      <c r="C627" s="6">
        <v>7</v>
      </c>
      <c r="D627" s="11">
        <v>65000</v>
      </c>
      <c r="E627" s="5">
        <v>62588</v>
      </c>
      <c r="F627" s="12">
        <f t="shared" si="18"/>
        <v>63000</v>
      </c>
      <c r="G627" s="12">
        <f t="shared" si="19"/>
        <v>2000</v>
      </c>
      <c r="H627" s="4" t="s">
        <v>1881</v>
      </c>
      <c r="I627" s="57" t="s">
        <v>2579</v>
      </c>
    </row>
    <row r="628" spans="1:9">
      <c r="A628" s="55">
        <v>11108558</v>
      </c>
      <c r="B628" s="4" t="s">
        <v>1261</v>
      </c>
      <c r="C628" s="6">
        <v>7</v>
      </c>
      <c r="D628" s="11">
        <v>65000</v>
      </c>
      <c r="E628" s="5">
        <v>54606</v>
      </c>
      <c r="F628" s="12">
        <f t="shared" si="18"/>
        <v>55000</v>
      </c>
      <c r="G628" s="12">
        <f t="shared" si="19"/>
        <v>10000</v>
      </c>
      <c r="H628" s="4" t="s">
        <v>1924</v>
      </c>
      <c r="I628" s="57" t="s">
        <v>2580</v>
      </c>
    </row>
    <row r="629" spans="1:9">
      <c r="A629" s="55">
        <v>11105855</v>
      </c>
      <c r="B629" s="4" t="s">
        <v>1263</v>
      </c>
      <c r="C629" s="6">
        <v>7</v>
      </c>
      <c r="D629" s="11">
        <v>65000</v>
      </c>
      <c r="E629" s="5">
        <v>55820</v>
      </c>
      <c r="F629" s="12">
        <f t="shared" si="18"/>
        <v>56000</v>
      </c>
      <c r="G629" s="12">
        <f t="shared" si="19"/>
        <v>9000</v>
      </c>
      <c r="H629" s="4" t="s">
        <v>1930</v>
      </c>
      <c r="I629" s="57" t="s">
        <v>2581</v>
      </c>
    </row>
    <row r="630" spans="1:9">
      <c r="A630" s="55">
        <v>11101112</v>
      </c>
      <c r="B630" s="4" t="s">
        <v>1265</v>
      </c>
      <c r="C630" s="6">
        <v>7</v>
      </c>
      <c r="D630" s="11">
        <v>65000</v>
      </c>
      <c r="E630" s="5">
        <v>55561</v>
      </c>
      <c r="F630" s="12">
        <f t="shared" si="18"/>
        <v>56000</v>
      </c>
      <c r="G630" s="12">
        <f t="shared" si="19"/>
        <v>9000</v>
      </c>
      <c r="H630" s="4" t="s">
        <v>2075</v>
      </c>
      <c r="I630" s="57" t="s">
        <v>2582</v>
      </c>
    </row>
    <row r="631" spans="1:9">
      <c r="A631" s="55">
        <v>11103965</v>
      </c>
      <c r="B631" s="4" t="s">
        <v>1267</v>
      </c>
      <c r="C631" s="6">
        <v>7</v>
      </c>
      <c r="D631" s="11">
        <v>65000</v>
      </c>
      <c r="E631" s="5">
        <v>54285</v>
      </c>
      <c r="F631" s="12">
        <f t="shared" si="18"/>
        <v>54500</v>
      </c>
      <c r="G631" s="12">
        <f t="shared" si="19"/>
        <v>10500</v>
      </c>
      <c r="H631" s="4" t="s">
        <v>1836</v>
      </c>
      <c r="I631" s="57" t="s">
        <v>2583</v>
      </c>
    </row>
    <row r="632" spans="1:9">
      <c r="A632" s="55">
        <v>11104425</v>
      </c>
      <c r="B632" s="4" t="s">
        <v>1269</v>
      </c>
      <c r="C632" s="6">
        <v>7</v>
      </c>
      <c r="D632" s="11">
        <v>65000</v>
      </c>
      <c r="E632" s="5">
        <v>60204</v>
      </c>
      <c r="F632" s="12">
        <f t="shared" si="18"/>
        <v>60500</v>
      </c>
      <c r="G632" s="12">
        <f t="shared" si="19"/>
        <v>4500</v>
      </c>
      <c r="H632" s="4" t="s">
        <v>1838</v>
      </c>
      <c r="I632" s="57" t="s">
        <v>2584</v>
      </c>
    </row>
    <row r="633" spans="1:9">
      <c r="A633" s="55">
        <v>11109774</v>
      </c>
      <c r="B633" s="4" t="s">
        <v>1271</v>
      </c>
      <c r="C633" s="6">
        <v>7</v>
      </c>
      <c r="D633" s="11">
        <v>65000</v>
      </c>
      <c r="E633" s="5">
        <v>55161</v>
      </c>
      <c r="F633" s="12">
        <f t="shared" si="18"/>
        <v>55500</v>
      </c>
      <c r="G633" s="12">
        <f t="shared" si="19"/>
        <v>9500</v>
      </c>
      <c r="H633" s="4" t="s">
        <v>1932</v>
      </c>
      <c r="I633" s="57" t="s">
        <v>2585</v>
      </c>
    </row>
    <row r="634" spans="1:9">
      <c r="A634" s="55">
        <v>11105084</v>
      </c>
      <c r="B634" s="4" t="s">
        <v>1273</v>
      </c>
      <c r="C634" s="6">
        <v>7</v>
      </c>
      <c r="D634" s="11">
        <v>65000</v>
      </c>
      <c r="E634" s="5">
        <v>62119</v>
      </c>
      <c r="F634" s="12">
        <f t="shared" si="18"/>
        <v>62500</v>
      </c>
      <c r="G634" s="12">
        <f t="shared" si="19"/>
        <v>2500</v>
      </c>
      <c r="H634" s="4" t="s">
        <v>1935</v>
      </c>
      <c r="I634" s="57" t="s">
        <v>2586</v>
      </c>
    </row>
    <row r="635" spans="1:9">
      <c r="A635" s="55">
        <v>11101603</v>
      </c>
      <c r="B635" s="4" t="s">
        <v>1275</v>
      </c>
      <c r="C635" s="6">
        <v>7</v>
      </c>
      <c r="D635" s="11">
        <v>65000</v>
      </c>
      <c r="E635" s="5">
        <v>62145</v>
      </c>
      <c r="F635" s="12">
        <f t="shared" si="18"/>
        <v>62500</v>
      </c>
      <c r="G635" s="12">
        <f t="shared" si="19"/>
        <v>2500</v>
      </c>
      <c r="H635" s="4" t="s">
        <v>2225</v>
      </c>
      <c r="I635" s="57" t="s">
        <v>2587</v>
      </c>
    </row>
    <row r="636" spans="1:9">
      <c r="A636" s="55">
        <v>11101753</v>
      </c>
      <c r="B636" s="4" t="s">
        <v>1277</v>
      </c>
      <c r="C636" s="6">
        <v>7</v>
      </c>
      <c r="D636" s="11">
        <v>65000</v>
      </c>
      <c r="E636" s="5">
        <v>52022</v>
      </c>
      <c r="F636" s="12">
        <f t="shared" si="18"/>
        <v>52500</v>
      </c>
      <c r="G636" s="12">
        <f t="shared" si="19"/>
        <v>12500</v>
      </c>
      <c r="H636" s="4" t="s">
        <v>1846</v>
      </c>
      <c r="I636" s="57" t="s">
        <v>2588</v>
      </c>
    </row>
    <row r="637" spans="1:9">
      <c r="A637" s="55">
        <v>11107883</v>
      </c>
      <c r="B637" s="4" t="s">
        <v>1279</v>
      </c>
      <c r="C637" s="6">
        <v>7</v>
      </c>
      <c r="D637" s="11">
        <v>65000</v>
      </c>
      <c r="E637" s="5">
        <v>55096</v>
      </c>
      <c r="F637" s="12">
        <f t="shared" si="18"/>
        <v>55500</v>
      </c>
      <c r="G637" s="12">
        <f t="shared" si="19"/>
        <v>9500</v>
      </c>
      <c r="H637" s="4" t="s">
        <v>1893</v>
      </c>
      <c r="I637" s="57" t="s">
        <v>2589</v>
      </c>
    </row>
    <row r="638" spans="1:9">
      <c r="A638" s="55">
        <v>11108937</v>
      </c>
      <c r="B638" s="4" t="s">
        <v>1281</v>
      </c>
      <c r="C638" s="6">
        <v>7</v>
      </c>
      <c r="D638" s="11">
        <v>65000</v>
      </c>
      <c r="E638" s="5">
        <v>63665</v>
      </c>
      <c r="F638" s="12">
        <f t="shared" si="18"/>
        <v>64000</v>
      </c>
      <c r="G638" s="12">
        <f t="shared" si="19"/>
        <v>1000</v>
      </c>
      <c r="H638" s="4" t="s">
        <v>1850</v>
      </c>
      <c r="I638" s="57" t="s">
        <v>2590</v>
      </c>
    </row>
    <row r="639" spans="1:9">
      <c r="A639" s="55">
        <v>11109416</v>
      </c>
      <c r="B639" s="4" t="s">
        <v>1283</v>
      </c>
      <c r="C639" s="6">
        <v>7</v>
      </c>
      <c r="D639" s="11">
        <v>65000</v>
      </c>
      <c r="E639" s="5">
        <v>55811</v>
      </c>
      <c r="F639" s="12">
        <f t="shared" si="18"/>
        <v>56000</v>
      </c>
      <c r="G639" s="12">
        <f t="shared" si="19"/>
        <v>9000</v>
      </c>
      <c r="H639" s="4" t="s">
        <v>1854</v>
      </c>
      <c r="I639" s="57" t="s">
        <v>2591</v>
      </c>
    </row>
    <row r="640" spans="1:9">
      <c r="A640" s="55">
        <v>11102542</v>
      </c>
      <c r="B640" s="4" t="s">
        <v>1285</v>
      </c>
      <c r="C640" s="6">
        <v>8</v>
      </c>
      <c r="D640" s="11">
        <v>75000</v>
      </c>
      <c r="E640" s="5">
        <v>70361</v>
      </c>
      <c r="F640" s="12">
        <f t="shared" si="18"/>
        <v>70500</v>
      </c>
      <c r="G640" s="12">
        <f t="shared" si="19"/>
        <v>4500</v>
      </c>
      <c r="H640" s="4" t="s">
        <v>2015</v>
      </c>
      <c r="I640" s="57" t="s">
        <v>2592</v>
      </c>
    </row>
    <row r="641" spans="1:9">
      <c r="A641" s="55">
        <v>11100612</v>
      </c>
      <c r="B641" s="4" t="s">
        <v>1287</v>
      </c>
      <c r="C641" s="6">
        <v>8</v>
      </c>
      <c r="D641" s="11">
        <v>75000</v>
      </c>
      <c r="E641" s="5">
        <v>63262</v>
      </c>
      <c r="F641" s="12">
        <f t="shared" si="18"/>
        <v>63500</v>
      </c>
      <c r="G641" s="12">
        <f t="shared" si="19"/>
        <v>11500</v>
      </c>
      <c r="H641" s="4" t="s">
        <v>1984</v>
      </c>
      <c r="I641" s="57" t="s">
        <v>2593</v>
      </c>
    </row>
    <row r="642" spans="1:9">
      <c r="A642" s="55">
        <v>11106846</v>
      </c>
      <c r="B642" s="4" t="s">
        <v>1289</v>
      </c>
      <c r="C642" s="6">
        <v>8</v>
      </c>
      <c r="D642" s="11">
        <v>75000</v>
      </c>
      <c r="E642" s="5">
        <v>62632</v>
      </c>
      <c r="F642" s="12">
        <f t="shared" ref="F642:F705" si="20">CEILING(E642,500)</f>
        <v>63000</v>
      </c>
      <c r="G642" s="12">
        <f t="shared" ref="G642:G705" si="21">D642-F642</f>
        <v>12000</v>
      </c>
      <c r="H642" s="4" t="s">
        <v>1856</v>
      </c>
      <c r="I642" s="57" t="s">
        <v>2594</v>
      </c>
    </row>
    <row r="643" spans="1:9">
      <c r="A643" s="55">
        <v>11103133</v>
      </c>
      <c r="B643" s="4" t="s">
        <v>1291</v>
      </c>
      <c r="C643" s="6">
        <v>8</v>
      </c>
      <c r="D643" s="11">
        <v>75000</v>
      </c>
      <c r="E643" s="5">
        <v>70120</v>
      </c>
      <c r="F643" s="12">
        <f t="shared" si="20"/>
        <v>70500</v>
      </c>
      <c r="G643" s="12">
        <f t="shared" si="21"/>
        <v>4500</v>
      </c>
      <c r="H643" s="4" t="s">
        <v>1858</v>
      </c>
      <c r="I643" s="57" t="s">
        <v>2595</v>
      </c>
    </row>
    <row r="644" spans="1:9">
      <c r="A644" s="55">
        <v>11109268</v>
      </c>
      <c r="B644" s="4" t="s">
        <v>1293</v>
      </c>
      <c r="C644" s="6">
        <v>8</v>
      </c>
      <c r="D644" s="11">
        <v>75000</v>
      </c>
      <c r="E644" s="5">
        <v>74301</v>
      </c>
      <c r="F644" s="12">
        <f t="shared" si="20"/>
        <v>74500</v>
      </c>
      <c r="G644" s="12">
        <f t="shared" si="21"/>
        <v>500</v>
      </c>
      <c r="H644" s="4" t="s">
        <v>1902</v>
      </c>
      <c r="I644" s="57" t="s">
        <v>2596</v>
      </c>
    </row>
    <row r="645" spans="1:9">
      <c r="A645" s="55">
        <v>11107397</v>
      </c>
      <c r="B645" s="4" t="s">
        <v>1295</v>
      </c>
      <c r="C645" s="6">
        <v>8</v>
      </c>
      <c r="D645" s="11">
        <v>75000</v>
      </c>
      <c r="E645" s="5">
        <v>63633</v>
      </c>
      <c r="F645" s="12">
        <f t="shared" si="20"/>
        <v>64000</v>
      </c>
      <c r="G645" s="12">
        <f t="shared" si="21"/>
        <v>11000</v>
      </c>
      <c r="H645" s="4" t="s">
        <v>1904</v>
      </c>
      <c r="I645" s="57" t="s">
        <v>2597</v>
      </c>
    </row>
    <row r="646" spans="1:9">
      <c r="A646" s="55">
        <v>11105951</v>
      </c>
      <c r="B646" s="4" t="s">
        <v>1297</v>
      </c>
      <c r="C646" s="6">
        <v>8</v>
      </c>
      <c r="D646" s="11">
        <v>75000</v>
      </c>
      <c r="E646" s="5">
        <v>65845</v>
      </c>
      <c r="F646" s="12">
        <f t="shared" si="20"/>
        <v>66000</v>
      </c>
      <c r="G646" s="12">
        <f t="shared" si="21"/>
        <v>9000</v>
      </c>
      <c r="H646" s="4" t="s">
        <v>1866</v>
      </c>
      <c r="I646" s="57" t="s">
        <v>2598</v>
      </c>
    </row>
    <row r="647" spans="1:9">
      <c r="A647" s="55">
        <v>11100597</v>
      </c>
      <c r="B647" s="4" t="s">
        <v>1299</v>
      </c>
      <c r="C647" s="6">
        <v>8</v>
      </c>
      <c r="D647" s="11">
        <v>75000</v>
      </c>
      <c r="E647" s="5">
        <v>72587</v>
      </c>
      <c r="F647" s="12">
        <f t="shared" si="20"/>
        <v>73000</v>
      </c>
      <c r="G647" s="12">
        <f t="shared" si="21"/>
        <v>2000</v>
      </c>
      <c r="H647" s="4" t="s">
        <v>1906</v>
      </c>
      <c r="I647" s="57" t="s">
        <v>2599</v>
      </c>
    </row>
    <row r="648" spans="1:9">
      <c r="A648" s="55">
        <v>11109327</v>
      </c>
      <c r="B648" s="4" t="s">
        <v>1301</v>
      </c>
      <c r="C648" s="6">
        <v>8</v>
      </c>
      <c r="D648" s="11">
        <v>75000</v>
      </c>
      <c r="E648" s="5">
        <v>69802</v>
      </c>
      <c r="F648" s="12">
        <f t="shared" si="20"/>
        <v>70000</v>
      </c>
      <c r="G648" s="12">
        <f t="shared" si="21"/>
        <v>5000</v>
      </c>
      <c r="H648" s="4" t="s">
        <v>1870</v>
      </c>
      <c r="I648" s="57" t="s">
        <v>2600</v>
      </c>
    </row>
    <row r="649" spans="1:9">
      <c r="A649" s="55">
        <v>11101492</v>
      </c>
      <c r="B649" s="4" t="s">
        <v>1303</v>
      </c>
      <c r="C649" s="6">
        <v>8</v>
      </c>
      <c r="D649" s="11">
        <v>75000</v>
      </c>
      <c r="E649" s="5">
        <v>68243</v>
      </c>
      <c r="F649" s="12">
        <f t="shared" si="20"/>
        <v>68500</v>
      </c>
      <c r="G649" s="12">
        <f t="shared" si="21"/>
        <v>6500</v>
      </c>
      <c r="H649" s="4" t="s">
        <v>2294</v>
      </c>
      <c r="I649" s="57" t="s">
        <v>2601</v>
      </c>
    </row>
    <row r="650" spans="1:9">
      <c r="A650" s="55">
        <v>11105884</v>
      </c>
      <c r="B650" s="4" t="s">
        <v>1305</v>
      </c>
      <c r="C650" s="6">
        <v>8</v>
      </c>
      <c r="D650" s="11">
        <v>75000</v>
      </c>
      <c r="E650" s="5">
        <v>61800</v>
      </c>
      <c r="F650" s="12">
        <f t="shared" si="20"/>
        <v>62000</v>
      </c>
      <c r="G650" s="12">
        <f t="shared" si="21"/>
        <v>13000</v>
      </c>
      <c r="H650" s="4" t="s">
        <v>1999</v>
      </c>
      <c r="I650" s="57" t="s">
        <v>2602</v>
      </c>
    </row>
    <row r="651" spans="1:9">
      <c r="A651" s="55">
        <v>11101913</v>
      </c>
      <c r="B651" s="4" t="s">
        <v>1307</v>
      </c>
      <c r="C651" s="6">
        <v>8</v>
      </c>
      <c r="D651" s="11">
        <v>75000</v>
      </c>
      <c r="E651" s="5">
        <v>61573</v>
      </c>
      <c r="F651" s="12">
        <f t="shared" si="20"/>
        <v>62000</v>
      </c>
      <c r="G651" s="12">
        <f t="shared" si="21"/>
        <v>13000</v>
      </c>
      <c r="H651" s="4" t="s">
        <v>2245</v>
      </c>
      <c r="I651" s="57" t="s">
        <v>2603</v>
      </c>
    </row>
    <row r="652" spans="1:9">
      <c r="A652" s="55">
        <v>11101039</v>
      </c>
      <c r="B652" s="4" t="s">
        <v>1309</v>
      </c>
      <c r="C652" s="6">
        <v>8</v>
      </c>
      <c r="D652" s="11">
        <v>75000</v>
      </c>
      <c r="E652" s="5">
        <v>74084</v>
      </c>
      <c r="F652" s="12">
        <f t="shared" si="20"/>
        <v>74500</v>
      </c>
      <c r="G652" s="12">
        <f t="shared" si="21"/>
        <v>500</v>
      </c>
      <c r="H652" s="4" t="s">
        <v>1922</v>
      </c>
      <c r="I652" s="57" t="s">
        <v>2604</v>
      </c>
    </row>
    <row r="653" spans="1:9">
      <c r="A653" s="55">
        <v>11100566</v>
      </c>
      <c r="B653" s="4" t="s">
        <v>1311</v>
      </c>
      <c r="C653" s="6">
        <v>8</v>
      </c>
      <c r="D653" s="11">
        <v>75000</v>
      </c>
      <c r="E653" s="5">
        <v>70081</v>
      </c>
      <c r="F653" s="12">
        <f t="shared" si="20"/>
        <v>70500</v>
      </c>
      <c r="G653" s="12">
        <f t="shared" si="21"/>
        <v>4500</v>
      </c>
      <c r="H653" s="4" t="s">
        <v>1828</v>
      </c>
      <c r="I653" s="57" t="s">
        <v>2605</v>
      </c>
    </row>
    <row r="654" spans="1:9">
      <c r="A654" s="55">
        <v>11108803</v>
      </c>
      <c r="B654" s="4" t="s">
        <v>1313</v>
      </c>
      <c r="C654" s="6">
        <v>8</v>
      </c>
      <c r="D654" s="11">
        <v>75000</v>
      </c>
      <c r="E654" s="5">
        <v>70199</v>
      </c>
      <c r="F654" s="12">
        <f t="shared" si="20"/>
        <v>70500</v>
      </c>
      <c r="G654" s="12">
        <f t="shared" si="21"/>
        <v>4500</v>
      </c>
      <c r="H654" s="4" t="s">
        <v>2135</v>
      </c>
      <c r="I654" s="57" t="s">
        <v>2606</v>
      </c>
    </row>
    <row r="655" spans="1:9">
      <c r="A655" s="55">
        <v>11106416</v>
      </c>
      <c r="B655" s="4" t="s">
        <v>1315</v>
      </c>
      <c r="C655" s="6">
        <v>8</v>
      </c>
      <c r="D655" s="11">
        <v>75000</v>
      </c>
      <c r="E655" s="5">
        <v>71711</v>
      </c>
      <c r="F655" s="12">
        <f t="shared" si="20"/>
        <v>72000</v>
      </c>
      <c r="G655" s="12">
        <f t="shared" si="21"/>
        <v>3000</v>
      </c>
      <c r="H655" s="4" t="s">
        <v>1964</v>
      </c>
      <c r="I655" s="57" t="s">
        <v>2607</v>
      </c>
    </row>
    <row r="656" spans="1:9">
      <c r="A656" s="55">
        <v>11101675</v>
      </c>
      <c r="B656" s="4" t="s">
        <v>1317</v>
      </c>
      <c r="C656" s="6">
        <v>8</v>
      </c>
      <c r="D656" s="11">
        <v>75000</v>
      </c>
      <c r="E656" s="5">
        <v>60544</v>
      </c>
      <c r="F656" s="12">
        <f t="shared" si="20"/>
        <v>61000</v>
      </c>
      <c r="G656" s="12">
        <f t="shared" si="21"/>
        <v>14000</v>
      </c>
      <c r="H656" s="4" t="s">
        <v>1924</v>
      </c>
      <c r="I656" s="57" t="s">
        <v>2608</v>
      </c>
    </row>
    <row r="657" spans="1:9">
      <c r="A657" s="55">
        <v>11101527</v>
      </c>
      <c r="B657" s="4" t="s">
        <v>1319</v>
      </c>
      <c r="C657" s="6">
        <v>8</v>
      </c>
      <c r="D657" s="11">
        <v>75000</v>
      </c>
      <c r="E657" s="5">
        <v>67822</v>
      </c>
      <c r="F657" s="12">
        <f t="shared" si="20"/>
        <v>68000</v>
      </c>
      <c r="G657" s="12">
        <f t="shared" si="21"/>
        <v>7000</v>
      </c>
      <c r="H657" s="4" t="s">
        <v>1883</v>
      </c>
      <c r="I657" s="57" t="s">
        <v>2609</v>
      </c>
    </row>
    <row r="658" spans="1:9">
      <c r="A658" s="55">
        <v>11100001</v>
      </c>
      <c r="B658" s="4" t="s">
        <v>1321</v>
      </c>
      <c r="C658" s="6">
        <v>8</v>
      </c>
      <c r="D658" s="11">
        <v>75000</v>
      </c>
      <c r="E658" s="5">
        <v>61820</v>
      </c>
      <c r="F658" s="12">
        <f t="shared" si="20"/>
        <v>62000</v>
      </c>
      <c r="G658" s="12">
        <f t="shared" si="21"/>
        <v>13000</v>
      </c>
      <c r="H658" s="4" t="s">
        <v>2102</v>
      </c>
      <c r="I658" s="57" t="s">
        <v>2610</v>
      </c>
    </row>
    <row r="659" spans="1:9">
      <c r="A659" s="55">
        <v>11109548</v>
      </c>
      <c r="B659" s="4" t="s">
        <v>1323</v>
      </c>
      <c r="C659" s="6">
        <v>8</v>
      </c>
      <c r="D659" s="11">
        <v>75000</v>
      </c>
      <c r="E659" s="5">
        <v>62036</v>
      </c>
      <c r="F659" s="12">
        <f t="shared" si="20"/>
        <v>62500</v>
      </c>
      <c r="G659" s="12">
        <f t="shared" si="21"/>
        <v>12500</v>
      </c>
      <c r="H659" s="4" t="s">
        <v>2199</v>
      </c>
      <c r="I659" s="57" t="s">
        <v>2611</v>
      </c>
    </row>
    <row r="660" spans="1:9">
      <c r="A660" s="55">
        <v>11106223</v>
      </c>
      <c r="B660" s="4" t="s">
        <v>1325</v>
      </c>
      <c r="C660" s="6">
        <v>8</v>
      </c>
      <c r="D660" s="11">
        <v>75000</v>
      </c>
      <c r="E660" s="5">
        <v>66554</v>
      </c>
      <c r="F660" s="12">
        <f t="shared" si="20"/>
        <v>67000</v>
      </c>
      <c r="G660" s="12">
        <f t="shared" si="21"/>
        <v>8000</v>
      </c>
      <c r="H660" s="4" t="s">
        <v>1838</v>
      </c>
      <c r="I660" s="57" t="s">
        <v>2612</v>
      </c>
    </row>
    <row r="661" spans="1:9">
      <c r="A661" s="55">
        <v>11101681</v>
      </c>
      <c r="B661" s="4" t="s">
        <v>1327</v>
      </c>
      <c r="C661" s="6">
        <v>8</v>
      </c>
      <c r="D661" s="11">
        <v>75000</v>
      </c>
      <c r="E661" s="5">
        <v>61364</v>
      </c>
      <c r="F661" s="12">
        <f t="shared" si="20"/>
        <v>61500</v>
      </c>
      <c r="G661" s="12">
        <f t="shared" si="21"/>
        <v>13500</v>
      </c>
      <c r="H661" s="4" t="s">
        <v>2009</v>
      </c>
      <c r="I661" s="57" t="s">
        <v>2613</v>
      </c>
    </row>
    <row r="662" spans="1:9">
      <c r="A662" s="55">
        <v>11105961</v>
      </c>
      <c r="B662" s="4" t="s">
        <v>1329</v>
      </c>
      <c r="C662" s="6">
        <v>8</v>
      </c>
      <c r="D662" s="11">
        <v>75000</v>
      </c>
      <c r="E662" s="5">
        <v>67469</v>
      </c>
      <c r="F662" s="12">
        <f t="shared" si="20"/>
        <v>67500</v>
      </c>
      <c r="G662" s="12">
        <f t="shared" si="21"/>
        <v>7500</v>
      </c>
      <c r="H662" s="4" t="s">
        <v>1935</v>
      </c>
      <c r="I662" s="57" t="s">
        <v>2614</v>
      </c>
    </row>
    <row r="663" spans="1:9">
      <c r="A663" s="55">
        <v>11100693</v>
      </c>
      <c r="B663" s="4" t="s">
        <v>1331</v>
      </c>
      <c r="C663" s="6">
        <v>8</v>
      </c>
      <c r="D663" s="11">
        <v>75000</v>
      </c>
      <c r="E663" s="5">
        <v>73521</v>
      </c>
      <c r="F663" s="12">
        <f t="shared" si="20"/>
        <v>74000</v>
      </c>
      <c r="G663" s="12">
        <f t="shared" si="21"/>
        <v>1000</v>
      </c>
      <c r="H663" s="4" t="s">
        <v>1978</v>
      </c>
      <c r="I663" s="57" t="s">
        <v>2615</v>
      </c>
    </row>
    <row r="664" spans="1:9">
      <c r="A664" s="55">
        <v>11106228</v>
      </c>
      <c r="B664" s="4" t="s">
        <v>1333</v>
      </c>
      <c r="C664" s="6">
        <v>8</v>
      </c>
      <c r="D664" s="11">
        <v>75000</v>
      </c>
      <c r="E664" s="5">
        <v>72258</v>
      </c>
      <c r="F664" s="12">
        <f t="shared" si="20"/>
        <v>72500</v>
      </c>
      <c r="G664" s="12">
        <f t="shared" si="21"/>
        <v>2500</v>
      </c>
      <c r="H664" s="4" t="s">
        <v>1980</v>
      </c>
      <c r="I664" s="57" t="s">
        <v>2616</v>
      </c>
    </row>
    <row r="665" spans="1:9">
      <c r="A665" s="55">
        <v>11109491</v>
      </c>
      <c r="B665" s="4" t="s">
        <v>1335</v>
      </c>
      <c r="C665" s="6">
        <v>8</v>
      </c>
      <c r="D665" s="11">
        <v>75000</v>
      </c>
      <c r="E665" s="5">
        <v>65701</v>
      </c>
      <c r="F665" s="12">
        <f t="shared" si="20"/>
        <v>66000</v>
      </c>
      <c r="G665" s="12">
        <f t="shared" si="21"/>
        <v>9000</v>
      </c>
      <c r="H665" s="4" t="s">
        <v>1988</v>
      </c>
      <c r="I665" s="57" t="s">
        <v>2617</v>
      </c>
    </row>
    <row r="666" spans="1:9">
      <c r="A666" s="55">
        <v>11109186</v>
      </c>
      <c r="B666" s="4" t="s">
        <v>1337</v>
      </c>
      <c r="C666" s="6">
        <v>8</v>
      </c>
      <c r="D666" s="11">
        <v>75000</v>
      </c>
      <c r="E666" s="5">
        <v>74245</v>
      </c>
      <c r="F666" s="12">
        <f t="shared" si="20"/>
        <v>74500</v>
      </c>
      <c r="G666" s="12">
        <f t="shared" si="21"/>
        <v>500</v>
      </c>
      <c r="H666" s="4" t="s">
        <v>2084</v>
      </c>
      <c r="I666" s="57" t="s">
        <v>2618</v>
      </c>
    </row>
    <row r="667" spans="1:9">
      <c r="A667" s="55">
        <v>11106937</v>
      </c>
      <c r="B667" s="4" t="s">
        <v>1339</v>
      </c>
      <c r="C667" s="6">
        <v>8</v>
      </c>
      <c r="D667" s="11">
        <v>75000</v>
      </c>
      <c r="E667" s="5">
        <v>74230</v>
      </c>
      <c r="F667" s="12">
        <f t="shared" si="20"/>
        <v>74500</v>
      </c>
      <c r="G667" s="12">
        <f t="shared" si="21"/>
        <v>500</v>
      </c>
      <c r="H667" s="4" t="s">
        <v>2052</v>
      </c>
      <c r="I667" s="57" t="s">
        <v>2619</v>
      </c>
    </row>
    <row r="668" spans="1:9">
      <c r="A668" s="55">
        <v>11100895</v>
      </c>
      <c r="B668" s="4" t="s">
        <v>1341</v>
      </c>
      <c r="C668" s="6">
        <v>8</v>
      </c>
      <c r="D668" s="11">
        <v>75000</v>
      </c>
      <c r="E668" s="5">
        <v>67120</v>
      </c>
      <c r="F668" s="12">
        <f t="shared" si="20"/>
        <v>67500</v>
      </c>
      <c r="G668" s="12">
        <f t="shared" si="21"/>
        <v>7500</v>
      </c>
      <c r="H668" s="4" t="s">
        <v>2056</v>
      </c>
      <c r="I668" s="57" t="s">
        <v>2620</v>
      </c>
    </row>
    <row r="669" spans="1:9">
      <c r="A669" s="55">
        <v>11107536</v>
      </c>
      <c r="B669" s="4" t="s">
        <v>1343</v>
      </c>
      <c r="C669" s="6">
        <v>8</v>
      </c>
      <c r="D669" s="11">
        <v>75000</v>
      </c>
      <c r="E669" s="5">
        <v>61692</v>
      </c>
      <c r="F669" s="12">
        <f t="shared" si="20"/>
        <v>62000</v>
      </c>
      <c r="G669" s="12">
        <f t="shared" si="21"/>
        <v>13000</v>
      </c>
      <c r="H669" s="4" t="s">
        <v>1896</v>
      </c>
      <c r="I669" s="57" t="s">
        <v>2621</v>
      </c>
    </row>
    <row r="670" spans="1:9">
      <c r="A670" s="55">
        <v>11100211</v>
      </c>
      <c r="B670" s="4" t="s">
        <v>1345</v>
      </c>
      <c r="C670" s="6">
        <v>8</v>
      </c>
      <c r="D670" s="11">
        <v>75000</v>
      </c>
      <c r="E670" s="5">
        <v>60559</v>
      </c>
      <c r="F670" s="12">
        <f t="shared" si="20"/>
        <v>61000</v>
      </c>
      <c r="G670" s="12">
        <f t="shared" si="21"/>
        <v>14000</v>
      </c>
      <c r="H670" s="4" t="s">
        <v>2518</v>
      </c>
      <c r="I670" s="57" t="s">
        <v>2622</v>
      </c>
    </row>
    <row r="671" spans="1:9">
      <c r="A671" s="55">
        <v>11106770</v>
      </c>
      <c r="B671" s="4" t="s">
        <v>1347</v>
      </c>
      <c r="C671" s="6">
        <v>8</v>
      </c>
      <c r="D671" s="11">
        <v>75000</v>
      </c>
      <c r="E671" s="5">
        <v>71522</v>
      </c>
      <c r="F671" s="12">
        <f t="shared" si="20"/>
        <v>72000</v>
      </c>
      <c r="G671" s="12">
        <f t="shared" si="21"/>
        <v>3000</v>
      </c>
      <c r="H671" s="4" t="s">
        <v>1906</v>
      </c>
      <c r="I671" s="57" t="s">
        <v>2623</v>
      </c>
    </row>
    <row r="672" spans="1:9">
      <c r="A672" s="55">
        <v>11106152</v>
      </c>
      <c r="B672" s="4" t="s">
        <v>1349</v>
      </c>
      <c r="C672" s="6">
        <v>8</v>
      </c>
      <c r="D672" s="11">
        <v>75000</v>
      </c>
      <c r="E672" s="5">
        <v>71610</v>
      </c>
      <c r="F672" s="12">
        <f t="shared" si="20"/>
        <v>72000</v>
      </c>
      <c r="G672" s="12">
        <f t="shared" si="21"/>
        <v>3000</v>
      </c>
      <c r="H672" s="4" t="s">
        <v>1955</v>
      </c>
      <c r="I672" s="57" t="s">
        <v>2624</v>
      </c>
    </row>
    <row r="673" spans="1:9">
      <c r="A673" s="55">
        <v>11103056</v>
      </c>
      <c r="B673" s="4" t="s">
        <v>1351</v>
      </c>
      <c r="C673" s="6">
        <v>8</v>
      </c>
      <c r="D673" s="11">
        <v>75000</v>
      </c>
      <c r="E673" s="5">
        <v>73663</v>
      </c>
      <c r="F673" s="12">
        <f t="shared" si="20"/>
        <v>74000</v>
      </c>
      <c r="G673" s="12">
        <f t="shared" si="21"/>
        <v>1000</v>
      </c>
      <c r="H673" s="4" t="s">
        <v>1870</v>
      </c>
      <c r="I673" s="57" t="s">
        <v>2625</v>
      </c>
    </row>
    <row r="674" spans="1:9">
      <c r="A674" s="55">
        <v>11104313</v>
      </c>
      <c r="B674" s="4" t="s">
        <v>1353</v>
      </c>
      <c r="C674" s="6">
        <v>8</v>
      </c>
      <c r="D674" s="11">
        <v>75000</v>
      </c>
      <c r="E674" s="5">
        <v>74901</v>
      </c>
      <c r="F674" s="12">
        <f t="shared" si="20"/>
        <v>75000</v>
      </c>
      <c r="G674" s="12">
        <f t="shared" si="21"/>
        <v>0</v>
      </c>
      <c r="H674" s="4" t="s">
        <v>2245</v>
      </c>
      <c r="I674" s="57" t="s">
        <v>2626</v>
      </c>
    </row>
    <row r="675" spans="1:9">
      <c r="A675" s="55">
        <v>11108768</v>
      </c>
      <c r="B675" s="4" t="s">
        <v>1355</v>
      </c>
      <c r="C675" s="6">
        <v>8</v>
      </c>
      <c r="D675" s="11">
        <v>75000</v>
      </c>
      <c r="E675" s="5">
        <v>61714</v>
      </c>
      <c r="F675" s="12">
        <f t="shared" si="20"/>
        <v>62000</v>
      </c>
      <c r="G675" s="12">
        <f t="shared" si="21"/>
        <v>13000</v>
      </c>
      <c r="H675" s="4" t="s">
        <v>2001</v>
      </c>
      <c r="I675" s="57" t="s">
        <v>2627</v>
      </c>
    </row>
    <row r="676" spans="1:9">
      <c r="A676" s="55">
        <v>11103032</v>
      </c>
      <c r="B676" s="4" t="s">
        <v>1357</v>
      </c>
      <c r="C676" s="6">
        <v>8</v>
      </c>
      <c r="D676" s="11">
        <v>75000</v>
      </c>
      <c r="E676" s="5">
        <v>67225</v>
      </c>
      <c r="F676" s="12">
        <f t="shared" si="20"/>
        <v>67500</v>
      </c>
      <c r="G676" s="12">
        <f t="shared" si="21"/>
        <v>7500</v>
      </c>
      <c r="H676" s="4" t="s">
        <v>1961</v>
      </c>
      <c r="I676" s="57" t="s">
        <v>2628</v>
      </c>
    </row>
    <row r="677" spans="1:9">
      <c r="A677" s="55">
        <v>11104681</v>
      </c>
      <c r="B677" s="4" t="s">
        <v>1359</v>
      </c>
      <c r="C677" s="6">
        <v>8</v>
      </c>
      <c r="D677" s="11">
        <v>75000</v>
      </c>
      <c r="E677" s="5">
        <v>68302</v>
      </c>
      <c r="F677" s="12">
        <f t="shared" si="20"/>
        <v>68500</v>
      </c>
      <c r="G677" s="12">
        <f t="shared" si="21"/>
        <v>6500</v>
      </c>
      <c r="H677" s="4" t="s">
        <v>2193</v>
      </c>
      <c r="I677" s="57" t="s">
        <v>2629</v>
      </c>
    </row>
    <row r="678" spans="1:9">
      <c r="A678" s="55">
        <v>11102586</v>
      </c>
      <c r="B678" s="4" t="s">
        <v>1361</v>
      </c>
      <c r="C678" s="6">
        <v>8</v>
      </c>
      <c r="D678" s="11">
        <v>75000</v>
      </c>
      <c r="E678" s="5">
        <v>64516</v>
      </c>
      <c r="F678" s="12">
        <f t="shared" si="20"/>
        <v>65000</v>
      </c>
      <c r="G678" s="12">
        <f t="shared" si="21"/>
        <v>10000</v>
      </c>
      <c r="H678" s="4" t="s">
        <v>1834</v>
      </c>
      <c r="I678" s="57" t="s">
        <v>2630</v>
      </c>
    </row>
    <row r="679" spans="1:9">
      <c r="A679" s="55">
        <v>11100649</v>
      </c>
      <c r="B679" s="4" t="s">
        <v>1363</v>
      </c>
      <c r="C679" s="6">
        <v>8</v>
      </c>
      <c r="D679" s="11">
        <v>75000</v>
      </c>
      <c r="E679" s="5">
        <v>68177</v>
      </c>
      <c r="F679" s="12">
        <f t="shared" si="20"/>
        <v>68500</v>
      </c>
      <c r="G679" s="12">
        <f t="shared" si="21"/>
        <v>6500</v>
      </c>
      <c r="H679" s="4" t="s">
        <v>2105</v>
      </c>
      <c r="I679" s="57" t="s">
        <v>2631</v>
      </c>
    </row>
    <row r="680" spans="1:9">
      <c r="A680" s="55">
        <v>11109576</v>
      </c>
      <c r="B680" s="4" t="s">
        <v>1365</v>
      </c>
      <c r="C680" s="6">
        <v>8</v>
      </c>
      <c r="D680" s="11">
        <v>75000</v>
      </c>
      <c r="E680" s="5">
        <v>70717</v>
      </c>
      <c r="F680" s="12">
        <f t="shared" si="20"/>
        <v>71000</v>
      </c>
      <c r="G680" s="12">
        <f t="shared" si="21"/>
        <v>4000</v>
      </c>
      <c r="H680" s="4" t="s">
        <v>1888</v>
      </c>
      <c r="I680" s="57" t="s">
        <v>2632</v>
      </c>
    </row>
    <row r="681" spans="1:9">
      <c r="A681" s="55">
        <v>11101013</v>
      </c>
      <c r="B681" s="4" t="s">
        <v>1367</v>
      </c>
      <c r="C681" s="6">
        <v>8</v>
      </c>
      <c r="D681" s="11">
        <v>75000</v>
      </c>
      <c r="E681" s="5">
        <v>67005</v>
      </c>
      <c r="F681" s="12">
        <f t="shared" si="20"/>
        <v>67500</v>
      </c>
      <c r="G681" s="12">
        <f t="shared" si="21"/>
        <v>7500</v>
      </c>
      <c r="H681" s="4" t="s">
        <v>1844</v>
      </c>
      <c r="I681" s="57" t="s">
        <v>2633</v>
      </c>
    </row>
    <row r="682" spans="1:9">
      <c r="A682" s="55">
        <v>11104446</v>
      </c>
      <c r="B682" s="4" t="s">
        <v>1369</v>
      </c>
      <c r="C682" s="6">
        <v>8</v>
      </c>
      <c r="D682" s="11">
        <v>75000</v>
      </c>
      <c r="E682" s="5">
        <v>66609</v>
      </c>
      <c r="F682" s="12">
        <f t="shared" si="20"/>
        <v>67000</v>
      </c>
      <c r="G682" s="12">
        <f t="shared" si="21"/>
        <v>8000</v>
      </c>
      <c r="H682" s="4" t="s">
        <v>2145</v>
      </c>
      <c r="I682" s="57" t="s">
        <v>2634</v>
      </c>
    </row>
    <row r="683" spans="1:9">
      <c r="A683" s="55">
        <v>11109443</v>
      </c>
      <c r="B683" s="4" t="s">
        <v>1371</v>
      </c>
      <c r="C683" s="6">
        <v>8</v>
      </c>
      <c r="D683" s="11">
        <v>75000</v>
      </c>
      <c r="E683" s="5">
        <v>62639</v>
      </c>
      <c r="F683" s="12">
        <f t="shared" si="20"/>
        <v>63000</v>
      </c>
      <c r="G683" s="12">
        <f t="shared" si="21"/>
        <v>12000</v>
      </c>
      <c r="H683" s="4" t="s">
        <v>1893</v>
      </c>
      <c r="I683" s="57" t="s">
        <v>2635</v>
      </c>
    </row>
    <row r="684" spans="1:9">
      <c r="A684" s="55">
        <v>11103842</v>
      </c>
      <c r="B684" s="4" t="s">
        <v>1373</v>
      </c>
      <c r="C684" s="6">
        <v>8</v>
      </c>
      <c r="D684" s="11">
        <v>75000</v>
      </c>
      <c r="E684" s="5">
        <v>68838</v>
      </c>
      <c r="F684" s="12">
        <f t="shared" si="20"/>
        <v>69000</v>
      </c>
      <c r="G684" s="12">
        <f t="shared" si="21"/>
        <v>6000</v>
      </c>
      <c r="H684" s="4" t="s">
        <v>1848</v>
      </c>
      <c r="I684" s="57" t="s">
        <v>2636</v>
      </c>
    </row>
    <row r="685" spans="1:9">
      <c r="A685" s="55">
        <v>11105377</v>
      </c>
      <c r="B685" s="4" t="s">
        <v>1375</v>
      </c>
      <c r="C685" s="6">
        <v>8</v>
      </c>
      <c r="D685" s="11">
        <v>75000</v>
      </c>
      <c r="E685" s="5">
        <v>69869</v>
      </c>
      <c r="F685" s="12">
        <f t="shared" si="20"/>
        <v>70000</v>
      </c>
      <c r="G685" s="12">
        <f t="shared" si="21"/>
        <v>5000</v>
      </c>
      <c r="H685" s="4" t="s">
        <v>1850</v>
      </c>
      <c r="I685" s="57" t="s">
        <v>2637</v>
      </c>
    </row>
    <row r="686" spans="1:9">
      <c r="A686" s="55">
        <v>11103329</v>
      </c>
      <c r="B686" s="4" t="s">
        <v>1377</v>
      </c>
      <c r="C686" s="6">
        <v>8</v>
      </c>
      <c r="D686" s="11">
        <v>75000</v>
      </c>
      <c r="E686" s="5">
        <v>70226</v>
      </c>
      <c r="F686" s="12">
        <f t="shared" si="20"/>
        <v>70500</v>
      </c>
      <c r="G686" s="12">
        <f t="shared" si="21"/>
        <v>4500</v>
      </c>
      <c r="H686" s="4" t="s">
        <v>1852</v>
      </c>
      <c r="I686" s="57" t="s">
        <v>2638</v>
      </c>
    </row>
    <row r="687" spans="1:9">
      <c r="A687" s="55">
        <v>11109134</v>
      </c>
      <c r="B687" s="4" t="s">
        <v>1379</v>
      </c>
      <c r="C687" s="6">
        <v>8</v>
      </c>
      <c r="D687" s="11">
        <v>75000</v>
      </c>
      <c r="E687" s="5">
        <v>61512</v>
      </c>
      <c r="F687" s="12">
        <f t="shared" si="20"/>
        <v>62000</v>
      </c>
      <c r="G687" s="12">
        <f t="shared" si="21"/>
        <v>13000</v>
      </c>
      <c r="H687" s="4" t="s">
        <v>2045</v>
      </c>
      <c r="I687" s="57" t="s">
        <v>2639</v>
      </c>
    </row>
    <row r="688" spans="1:9">
      <c r="A688" s="55">
        <v>11105143</v>
      </c>
      <c r="B688" s="4" t="s">
        <v>1381</v>
      </c>
      <c r="C688" s="6">
        <v>8</v>
      </c>
      <c r="D688" s="11">
        <v>75000</v>
      </c>
      <c r="E688" s="5">
        <v>64900</v>
      </c>
      <c r="F688" s="12">
        <f t="shared" si="20"/>
        <v>65000</v>
      </c>
      <c r="G688" s="12">
        <f t="shared" si="21"/>
        <v>10000</v>
      </c>
      <c r="H688" s="4" t="s">
        <v>2013</v>
      </c>
      <c r="I688" s="57" t="s">
        <v>2640</v>
      </c>
    </row>
    <row r="689" spans="1:9">
      <c r="A689" s="55">
        <v>11101164</v>
      </c>
      <c r="B689" s="4" t="s">
        <v>1383</v>
      </c>
      <c r="C689" s="6">
        <v>8</v>
      </c>
      <c r="D689" s="11">
        <v>75000</v>
      </c>
      <c r="E689" s="5">
        <v>70022</v>
      </c>
      <c r="F689" s="12">
        <f t="shared" si="20"/>
        <v>70500</v>
      </c>
      <c r="G689" s="12">
        <f t="shared" si="21"/>
        <v>4500</v>
      </c>
      <c r="H689" s="4" t="s">
        <v>1858</v>
      </c>
      <c r="I689" s="57" t="s">
        <v>2641</v>
      </c>
    </row>
    <row r="690" spans="1:9">
      <c r="A690" s="55">
        <v>11106387</v>
      </c>
      <c r="B690" s="4" t="s">
        <v>1385</v>
      </c>
      <c r="C690" s="6">
        <v>8</v>
      </c>
      <c r="D690" s="11">
        <v>75000</v>
      </c>
      <c r="E690" s="5">
        <v>66914</v>
      </c>
      <c r="F690" s="12">
        <f t="shared" si="20"/>
        <v>67000</v>
      </c>
      <c r="G690" s="12">
        <f t="shared" si="21"/>
        <v>8000</v>
      </c>
      <c r="H690" s="4" t="s">
        <v>2152</v>
      </c>
      <c r="I690" s="57" t="s">
        <v>2642</v>
      </c>
    </row>
    <row r="691" spans="1:9">
      <c r="A691" s="55">
        <v>11102862</v>
      </c>
      <c r="B691" s="4" t="s">
        <v>1387</v>
      </c>
      <c r="C691" s="6">
        <v>8</v>
      </c>
      <c r="D691" s="11">
        <v>75000</v>
      </c>
      <c r="E691" s="5">
        <v>70156</v>
      </c>
      <c r="F691" s="12">
        <f t="shared" si="20"/>
        <v>70500</v>
      </c>
      <c r="G691" s="12">
        <f t="shared" si="21"/>
        <v>4500</v>
      </c>
      <c r="H691" s="4" t="s">
        <v>2056</v>
      </c>
      <c r="I691" s="57" t="s">
        <v>2643</v>
      </c>
    </row>
    <row r="692" spans="1:9">
      <c r="A692" s="55">
        <v>11107457</v>
      </c>
      <c r="B692" s="4" t="s">
        <v>1389</v>
      </c>
      <c r="C692" s="6">
        <v>8</v>
      </c>
      <c r="D692" s="11">
        <v>75000</v>
      </c>
      <c r="E692" s="5">
        <v>60569</v>
      </c>
      <c r="F692" s="12">
        <f t="shared" si="20"/>
        <v>61000</v>
      </c>
      <c r="G692" s="12">
        <f t="shared" si="21"/>
        <v>14000</v>
      </c>
      <c r="H692" s="4" t="s">
        <v>2125</v>
      </c>
      <c r="I692" s="57" t="s">
        <v>2644</v>
      </c>
    </row>
    <row r="693" spans="1:9">
      <c r="A693" s="55">
        <v>11102702</v>
      </c>
      <c r="B693" s="4" t="s">
        <v>1391</v>
      </c>
      <c r="C693" s="6">
        <v>8</v>
      </c>
      <c r="D693" s="11">
        <v>75000</v>
      </c>
      <c r="E693" s="5">
        <v>60884</v>
      </c>
      <c r="F693" s="12">
        <f t="shared" si="20"/>
        <v>61000</v>
      </c>
      <c r="G693" s="12">
        <f t="shared" si="21"/>
        <v>14000</v>
      </c>
      <c r="H693" s="4" t="s">
        <v>2018</v>
      </c>
      <c r="I693" s="57" t="s">
        <v>2645</v>
      </c>
    </row>
    <row r="694" spans="1:9">
      <c r="A694" s="55">
        <v>11107681</v>
      </c>
      <c r="B694" s="4" t="s">
        <v>1393</v>
      </c>
      <c r="C694" s="6">
        <v>8</v>
      </c>
      <c r="D694" s="11">
        <v>75000</v>
      </c>
      <c r="E694" s="5">
        <v>66906</v>
      </c>
      <c r="F694" s="12">
        <f t="shared" si="20"/>
        <v>67000</v>
      </c>
      <c r="G694" s="12">
        <f t="shared" si="21"/>
        <v>8000</v>
      </c>
      <c r="H694" s="4" t="s">
        <v>2023</v>
      </c>
      <c r="I694" s="57" t="s">
        <v>2646</v>
      </c>
    </row>
    <row r="695" spans="1:9">
      <c r="A695" s="55">
        <v>11107462</v>
      </c>
      <c r="B695" s="4" t="s">
        <v>1395</v>
      </c>
      <c r="C695" s="6">
        <v>8</v>
      </c>
      <c r="D695" s="11">
        <v>75000</v>
      </c>
      <c r="E695" s="5">
        <v>67536</v>
      </c>
      <c r="F695" s="12">
        <f t="shared" si="20"/>
        <v>68000</v>
      </c>
      <c r="G695" s="12">
        <f t="shared" si="21"/>
        <v>7000</v>
      </c>
      <c r="H695" s="4" t="s">
        <v>1906</v>
      </c>
      <c r="I695" s="57" t="s">
        <v>2647</v>
      </c>
    </row>
    <row r="696" spans="1:9">
      <c r="A696" s="55">
        <v>11101677</v>
      </c>
      <c r="B696" s="4" t="s">
        <v>1397</v>
      </c>
      <c r="C696" s="6">
        <v>8</v>
      </c>
      <c r="D696" s="11">
        <v>75000</v>
      </c>
      <c r="E696" s="5">
        <v>67011</v>
      </c>
      <c r="F696" s="12">
        <f t="shared" si="20"/>
        <v>67500</v>
      </c>
      <c r="G696" s="12">
        <f t="shared" si="21"/>
        <v>7500</v>
      </c>
      <c r="H696" s="4" t="s">
        <v>1953</v>
      </c>
      <c r="I696" s="57" t="s">
        <v>2648</v>
      </c>
    </row>
    <row r="697" spans="1:9">
      <c r="A697" s="55">
        <v>11104735</v>
      </c>
      <c r="B697" s="4" t="s">
        <v>1399</v>
      </c>
      <c r="C697" s="6">
        <v>8</v>
      </c>
      <c r="D697" s="11">
        <v>75000</v>
      </c>
      <c r="E697" s="5">
        <v>62911</v>
      </c>
      <c r="F697" s="12">
        <f t="shared" si="20"/>
        <v>63000</v>
      </c>
      <c r="G697" s="12">
        <f t="shared" si="21"/>
        <v>12000</v>
      </c>
      <c r="H697" s="4" t="s">
        <v>1908</v>
      </c>
      <c r="I697" s="57" t="s">
        <v>2649</v>
      </c>
    </row>
    <row r="698" spans="1:9">
      <c r="A698" s="55">
        <v>11103221</v>
      </c>
      <c r="B698" s="4" t="s">
        <v>1401</v>
      </c>
      <c r="C698" s="6">
        <v>8</v>
      </c>
      <c r="D698" s="11">
        <v>75000</v>
      </c>
      <c r="E698" s="5">
        <v>70471</v>
      </c>
      <c r="F698" s="12">
        <f t="shared" si="20"/>
        <v>70500</v>
      </c>
      <c r="G698" s="12">
        <f t="shared" si="21"/>
        <v>4500</v>
      </c>
      <c r="H698" s="4" t="s">
        <v>1870</v>
      </c>
      <c r="I698" s="57" t="s">
        <v>2650</v>
      </c>
    </row>
    <row r="699" spans="1:9">
      <c r="A699" s="55">
        <v>11103733</v>
      </c>
      <c r="B699" s="4" t="s">
        <v>1403</v>
      </c>
      <c r="C699" s="6">
        <v>8</v>
      </c>
      <c r="D699" s="11">
        <v>75000</v>
      </c>
      <c r="E699" s="5">
        <v>70091</v>
      </c>
      <c r="F699" s="12">
        <f t="shared" si="20"/>
        <v>70500</v>
      </c>
      <c r="G699" s="12">
        <f t="shared" si="21"/>
        <v>4500</v>
      </c>
      <c r="H699" s="4" t="s">
        <v>1920</v>
      </c>
      <c r="I699" s="57" t="s">
        <v>2651</v>
      </c>
    </row>
    <row r="700" spans="1:9">
      <c r="A700" s="55">
        <v>11103181</v>
      </c>
      <c r="B700" s="4" t="s">
        <v>1405</v>
      </c>
      <c r="C700" s="6">
        <v>8</v>
      </c>
      <c r="D700" s="11">
        <v>75000</v>
      </c>
      <c r="E700" s="5">
        <v>70161</v>
      </c>
      <c r="F700" s="12">
        <f t="shared" si="20"/>
        <v>70500</v>
      </c>
      <c r="G700" s="12">
        <f t="shared" si="21"/>
        <v>4500</v>
      </c>
      <c r="H700" s="4" t="s">
        <v>2034</v>
      </c>
      <c r="I700" s="57" t="s">
        <v>2652</v>
      </c>
    </row>
    <row r="701" spans="1:9">
      <c r="A701" s="55">
        <v>11105033</v>
      </c>
      <c r="B701" s="4" t="s">
        <v>1407</v>
      </c>
      <c r="C701" s="6">
        <v>8</v>
      </c>
      <c r="D701" s="11">
        <v>75000</v>
      </c>
      <c r="E701" s="5">
        <v>72864</v>
      </c>
      <c r="F701" s="12">
        <f t="shared" si="20"/>
        <v>73000</v>
      </c>
      <c r="G701" s="12">
        <f t="shared" si="21"/>
        <v>2000</v>
      </c>
      <c r="H701" s="4" t="s">
        <v>2190</v>
      </c>
      <c r="I701" s="57" t="s">
        <v>2653</v>
      </c>
    </row>
    <row r="702" spans="1:9">
      <c r="A702" s="55">
        <v>11102479</v>
      </c>
      <c r="B702" s="4" t="s">
        <v>1409</v>
      </c>
      <c r="C702" s="6">
        <v>8</v>
      </c>
      <c r="D702" s="11">
        <v>75000</v>
      </c>
      <c r="E702" s="5">
        <v>70796</v>
      </c>
      <c r="F702" s="12">
        <f t="shared" si="20"/>
        <v>71000</v>
      </c>
      <c r="G702" s="12">
        <f t="shared" si="21"/>
        <v>4000</v>
      </c>
      <c r="H702" s="4" t="s">
        <v>1924</v>
      </c>
      <c r="I702" s="57" t="s">
        <v>2654</v>
      </c>
    </row>
    <row r="703" spans="1:9">
      <c r="A703" s="55">
        <v>11102992</v>
      </c>
      <c r="B703" s="4" t="s">
        <v>1411</v>
      </c>
      <c r="C703" s="6">
        <v>8</v>
      </c>
      <c r="D703" s="11">
        <v>75000</v>
      </c>
      <c r="E703" s="5">
        <v>60732</v>
      </c>
      <c r="F703" s="12">
        <f t="shared" si="20"/>
        <v>61000</v>
      </c>
      <c r="G703" s="12">
        <f t="shared" si="21"/>
        <v>14000</v>
      </c>
      <c r="H703" s="4" t="s">
        <v>2102</v>
      </c>
      <c r="I703" s="57" t="s">
        <v>2655</v>
      </c>
    </row>
    <row r="704" spans="1:9">
      <c r="A704" s="55">
        <v>11107167</v>
      </c>
      <c r="B704" s="4" t="s">
        <v>1413</v>
      </c>
      <c r="C704" s="6">
        <v>8</v>
      </c>
      <c r="D704" s="11">
        <v>75000</v>
      </c>
      <c r="E704" s="5">
        <v>67929</v>
      </c>
      <c r="F704" s="12">
        <f t="shared" si="20"/>
        <v>68000</v>
      </c>
      <c r="G704" s="12">
        <f t="shared" si="21"/>
        <v>7000</v>
      </c>
      <c r="H704" s="4" t="s">
        <v>2197</v>
      </c>
      <c r="I704" s="57" t="s">
        <v>2656</v>
      </c>
    </row>
    <row r="705" spans="1:9">
      <c r="A705" s="55">
        <v>11109933</v>
      </c>
      <c r="B705" s="4" t="s">
        <v>1415</v>
      </c>
      <c r="C705" s="6">
        <v>8</v>
      </c>
      <c r="D705" s="11">
        <v>75000</v>
      </c>
      <c r="E705" s="5">
        <v>63657</v>
      </c>
      <c r="F705" s="12">
        <f t="shared" si="20"/>
        <v>64000</v>
      </c>
      <c r="G705" s="12">
        <f t="shared" si="21"/>
        <v>11000</v>
      </c>
      <c r="H705" s="4" t="s">
        <v>1927</v>
      </c>
      <c r="I705" s="57" t="s">
        <v>2657</v>
      </c>
    </row>
    <row r="706" spans="1:9">
      <c r="A706" s="55">
        <v>11104980</v>
      </c>
      <c r="B706" s="4" t="s">
        <v>1417</v>
      </c>
      <c r="C706" s="6">
        <v>8</v>
      </c>
      <c r="D706" s="11">
        <v>75000</v>
      </c>
      <c r="E706" s="5">
        <v>65337</v>
      </c>
      <c r="F706" s="12">
        <f t="shared" ref="F706:F769" si="22">CEILING(E706,500)</f>
        <v>65500</v>
      </c>
      <c r="G706" s="12">
        <f t="shared" ref="G706:G769" si="23">D706-F706</f>
        <v>9500</v>
      </c>
      <c r="H706" s="4" t="s">
        <v>2199</v>
      </c>
      <c r="I706" s="57" t="s">
        <v>2658</v>
      </c>
    </row>
    <row r="707" spans="1:9">
      <c r="A707" s="55">
        <v>11102256</v>
      </c>
      <c r="B707" s="4" t="s">
        <v>1419</v>
      </c>
      <c r="C707" s="6">
        <v>8</v>
      </c>
      <c r="D707" s="11">
        <v>75000</v>
      </c>
      <c r="E707" s="5">
        <v>64739</v>
      </c>
      <c r="F707" s="12">
        <f t="shared" si="22"/>
        <v>65000</v>
      </c>
      <c r="G707" s="12">
        <f t="shared" si="23"/>
        <v>10000</v>
      </c>
      <c r="H707" s="4" t="s">
        <v>1888</v>
      </c>
      <c r="I707" s="57" t="s">
        <v>2659</v>
      </c>
    </row>
    <row r="708" spans="1:9">
      <c r="A708" s="55">
        <v>11104617</v>
      </c>
      <c r="B708" s="4" t="s">
        <v>1421</v>
      </c>
      <c r="C708" s="6">
        <v>8</v>
      </c>
      <c r="D708" s="11">
        <v>75000</v>
      </c>
      <c r="E708" s="5">
        <v>61600</v>
      </c>
      <c r="F708" s="12">
        <f t="shared" si="22"/>
        <v>62000</v>
      </c>
      <c r="G708" s="12">
        <f t="shared" si="23"/>
        <v>13000</v>
      </c>
      <c r="H708" s="4" t="s">
        <v>1969</v>
      </c>
      <c r="I708" s="57" t="s">
        <v>2660</v>
      </c>
    </row>
    <row r="709" spans="1:9">
      <c r="A709" s="55">
        <v>11107158</v>
      </c>
      <c r="B709" s="4" t="s">
        <v>1423</v>
      </c>
      <c r="C709" s="6">
        <v>8</v>
      </c>
      <c r="D709" s="11">
        <v>75000</v>
      </c>
      <c r="E709" s="5">
        <v>69454</v>
      </c>
      <c r="F709" s="12">
        <f t="shared" si="22"/>
        <v>69500</v>
      </c>
      <c r="G709" s="12">
        <f t="shared" si="23"/>
        <v>5500</v>
      </c>
      <c r="H709" s="4" t="s">
        <v>1930</v>
      </c>
      <c r="I709" s="57" t="s">
        <v>2661</v>
      </c>
    </row>
    <row r="710" spans="1:9">
      <c r="A710" s="55">
        <v>11104467</v>
      </c>
      <c r="B710" s="4" t="s">
        <v>1425</v>
      </c>
      <c r="C710" s="6">
        <v>8</v>
      </c>
      <c r="D710" s="11">
        <v>75000</v>
      </c>
      <c r="E710" s="5">
        <v>64413</v>
      </c>
      <c r="F710" s="12">
        <f t="shared" si="22"/>
        <v>64500</v>
      </c>
      <c r="G710" s="12">
        <f t="shared" si="23"/>
        <v>10500</v>
      </c>
      <c r="H710" s="4" t="s">
        <v>1838</v>
      </c>
      <c r="I710" s="57" t="s">
        <v>2662</v>
      </c>
    </row>
    <row r="711" spans="1:9">
      <c r="A711" s="55">
        <v>11107120</v>
      </c>
      <c r="B711" s="4" t="s">
        <v>1427</v>
      </c>
      <c r="C711" s="6">
        <v>8</v>
      </c>
      <c r="D711" s="11">
        <v>75000</v>
      </c>
      <c r="E711" s="5">
        <v>72451</v>
      </c>
      <c r="F711" s="12">
        <f t="shared" si="22"/>
        <v>72500</v>
      </c>
      <c r="G711" s="12">
        <f t="shared" si="23"/>
        <v>2500</v>
      </c>
      <c r="H711" s="4" t="s">
        <v>1932</v>
      </c>
      <c r="I711" s="57" t="s">
        <v>2663</v>
      </c>
    </row>
    <row r="712" spans="1:9">
      <c r="A712" s="55">
        <v>11108039</v>
      </c>
      <c r="B712" s="4" t="s">
        <v>1429</v>
      </c>
      <c r="C712" s="6">
        <v>8</v>
      </c>
      <c r="D712" s="11">
        <v>75000</v>
      </c>
      <c r="E712" s="5">
        <v>73092</v>
      </c>
      <c r="F712" s="12">
        <f t="shared" si="22"/>
        <v>73500</v>
      </c>
      <c r="G712" s="12">
        <f t="shared" si="23"/>
        <v>1500</v>
      </c>
      <c r="H712" s="4" t="s">
        <v>2142</v>
      </c>
      <c r="I712" s="57" t="s">
        <v>2664</v>
      </c>
    </row>
    <row r="713" spans="1:9">
      <c r="A713" s="55">
        <v>11108656</v>
      </c>
      <c r="B713" s="4" t="s">
        <v>1431</v>
      </c>
      <c r="C713" s="6">
        <v>8</v>
      </c>
      <c r="D713" s="11">
        <v>75000</v>
      </c>
      <c r="E713" s="5">
        <v>71020</v>
      </c>
      <c r="F713" s="12">
        <f t="shared" si="22"/>
        <v>71500</v>
      </c>
      <c r="G713" s="12">
        <f t="shared" si="23"/>
        <v>3500</v>
      </c>
      <c r="H713" s="4" t="s">
        <v>2225</v>
      </c>
      <c r="I713" s="57" t="s">
        <v>2665</v>
      </c>
    </row>
    <row r="714" spans="1:9">
      <c r="A714" s="55">
        <v>11106618</v>
      </c>
      <c r="B714" s="4" t="s">
        <v>1433</v>
      </c>
      <c r="C714" s="6">
        <v>8</v>
      </c>
      <c r="D714" s="11">
        <v>75000</v>
      </c>
      <c r="E714" s="5">
        <v>68826</v>
      </c>
      <c r="F714" s="12">
        <f t="shared" si="22"/>
        <v>69000</v>
      </c>
      <c r="G714" s="12">
        <f t="shared" si="23"/>
        <v>6000</v>
      </c>
      <c r="H714" s="4" t="s">
        <v>2080</v>
      </c>
      <c r="I714" s="57" t="s">
        <v>2666</v>
      </c>
    </row>
    <row r="715" spans="1:9">
      <c r="A715" s="55">
        <v>11101733</v>
      </c>
      <c r="B715" s="4" t="s">
        <v>1435</v>
      </c>
      <c r="C715" s="6">
        <v>8</v>
      </c>
      <c r="D715" s="11">
        <v>75000</v>
      </c>
      <c r="E715" s="5">
        <v>73805</v>
      </c>
      <c r="F715" s="12">
        <f t="shared" si="22"/>
        <v>74000</v>
      </c>
      <c r="G715" s="12">
        <f t="shared" si="23"/>
        <v>1000</v>
      </c>
      <c r="H715" s="4" t="s">
        <v>1852</v>
      </c>
      <c r="I715" s="57" t="s">
        <v>2667</v>
      </c>
    </row>
    <row r="716" spans="1:9">
      <c r="A716" s="55">
        <v>11109356</v>
      </c>
      <c r="B716" s="4" t="s">
        <v>1437</v>
      </c>
      <c r="C716" s="6">
        <v>8</v>
      </c>
      <c r="D716" s="11">
        <v>75000</v>
      </c>
      <c r="E716" s="5">
        <v>68668</v>
      </c>
      <c r="F716" s="12">
        <f t="shared" si="22"/>
        <v>69000</v>
      </c>
      <c r="G716" s="12">
        <f t="shared" si="23"/>
        <v>6000</v>
      </c>
      <c r="H716" s="4" t="s">
        <v>2052</v>
      </c>
      <c r="I716" s="57" t="s">
        <v>2668</v>
      </c>
    </row>
    <row r="717" spans="1:9">
      <c r="A717" s="55">
        <v>11100139</v>
      </c>
      <c r="B717" s="4" t="s">
        <v>1439</v>
      </c>
      <c r="C717" s="6">
        <v>8</v>
      </c>
      <c r="D717" s="11">
        <v>75000</v>
      </c>
      <c r="E717" s="5">
        <v>69187</v>
      </c>
      <c r="F717" s="12">
        <f t="shared" si="22"/>
        <v>69500</v>
      </c>
      <c r="G717" s="12">
        <f t="shared" si="23"/>
        <v>5500</v>
      </c>
      <c r="H717" s="4" t="s">
        <v>2054</v>
      </c>
      <c r="I717" s="57" t="s">
        <v>2669</v>
      </c>
    </row>
    <row r="718" spans="1:9">
      <c r="A718" s="55">
        <v>11104680</v>
      </c>
      <c r="B718" s="4" t="s">
        <v>1441</v>
      </c>
      <c r="C718" s="6">
        <v>8</v>
      </c>
      <c r="D718" s="11">
        <v>75000</v>
      </c>
      <c r="E718" s="5">
        <v>72324</v>
      </c>
      <c r="F718" s="12">
        <f t="shared" si="22"/>
        <v>72500</v>
      </c>
      <c r="G718" s="12">
        <f t="shared" si="23"/>
        <v>2500</v>
      </c>
      <c r="H718" s="4" t="s">
        <v>1898</v>
      </c>
      <c r="I718" s="57" t="s">
        <v>2670</v>
      </c>
    </row>
    <row r="719" spans="1:9">
      <c r="A719" s="55">
        <v>11102816</v>
      </c>
      <c r="B719" s="4" t="s">
        <v>1443</v>
      </c>
      <c r="C719" s="6">
        <v>8</v>
      </c>
      <c r="D719" s="11">
        <v>75000</v>
      </c>
      <c r="E719" s="5">
        <v>61756</v>
      </c>
      <c r="F719" s="12">
        <f t="shared" si="22"/>
        <v>62000</v>
      </c>
      <c r="G719" s="12">
        <f t="shared" si="23"/>
        <v>13000</v>
      </c>
      <c r="H719" s="4" t="s">
        <v>1947</v>
      </c>
      <c r="I719" s="57" t="s">
        <v>2671</v>
      </c>
    </row>
    <row r="720" spans="1:9">
      <c r="A720" s="55">
        <v>11108451</v>
      </c>
      <c r="B720" s="4" t="s">
        <v>1445</v>
      </c>
      <c r="C720" s="6">
        <v>9</v>
      </c>
      <c r="D720" s="11">
        <v>85000</v>
      </c>
      <c r="E720" s="5">
        <v>73601</v>
      </c>
      <c r="F720" s="12">
        <f t="shared" si="22"/>
        <v>74000</v>
      </c>
      <c r="G720" s="12">
        <f t="shared" si="23"/>
        <v>11000</v>
      </c>
      <c r="H720" s="4" t="s">
        <v>1864</v>
      </c>
      <c r="I720" s="57" t="s">
        <v>2672</v>
      </c>
    </row>
    <row r="721" spans="1:9">
      <c r="A721" s="55">
        <v>11106893</v>
      </c>
      <c r="B721" s="4" t="s">
        <v>1447</v>
      </c>
      <c r="C721" s="6">
        <v>9</v>
      </c>
      <c r="D721" s="11">
        <v>85000</v>
      </c>
      <c r="E721" s="5">
        <v>79427</v>
      </c>
      <c r="F721" s="12">
        <f t="shared" si="22"/>
        <v>79500</v>
      </c>
      <c r="G721" s="12">
        <f t="shared" si="23"/>
        <v>5500</v>
      </c>
      <c r="H721" s="4" t="s">
        <v>1866</v>
      </c>
      <c r="I721" s="57" t="s">
        <v>2673</v>
      </c>
    </row>
    <row r="722" spans="1:9">
      <c r="A722" s="55">
        <v>11108489</v>
      </c>
      <c r="B722" s="4" t="s">
        <v>1449</v>
      </c>
      <c r="C722" s="6">
        <v>9</v>
      </c>
      <c r="D722" s="11">
        <v>85000</v>
      </c>
      <c r="E722" s="5">
        <v>75464</v>
      </c>
      <c r="F722" s="12">
        <f t="shared" si="22"/>
        <v>75500</v>
      </c>
      <c r="G722" s="12">
        <f t="shared" si="23"/>
        <v>9500</v>
      </c>
      <c r="H722" s="4" t="s">
        <v>1872</v>
      </c>
      <c r="I722" s="57" t="s">
        <v>2674</v>
      </c>
    </row>
    <row r="723" spans="1:9">
      <c r="A723" s="55">
        <v>11104579</v>
      </c>
      <c r="B723" s="4" t="s">
        <v>1451</v>
      </c>
      <c r="C723" s="6">
        <v>9</v>
      </c>
      <c r="D723" s="11">
        <v>85000</v>
      </c>
      <c r="E723" s="5">
        <v>83170</v>
      </c>
      <c r="F723" s="12">
        <f t="shared" si="22"/>
        <v>83500</v>
      </c>
      <c r="G723" s="12">
        <f t="shared" si="23"/>
        <v>1500</v>
      </c>
      <c r="H723" s="4" t="s">
        <v>2296</v>
      </c>
      <c r="I723" s="57" t="s">
        <v>2675</v>
      </c>
    </row>
    <row r="724" spans="1:9">
      <c r="A724" s="55">
        <v>11100098</v>
      </c>
      <c r="B724" s="4" t="s">
        <v>1453</v>
      </c>
      <c r="C724" s="6">
        <v>9</v>
      </c>
      <c r="D724" s="11">
        <v>85000</v>
      </c>
      <c r="E724" s="5">
        <v>75784</v>
      </c>
      <c r="F724" s="12">
        <f t="shared" si="22"/>
        <v>76000</v>
      </c>
      <c r="G724" s="12">
        <f t="shared" si="23"/>
        <v>9000</v>
      </c>
      <c r="H724" s="4" t="s">
        <v>1874</v>
      </c>
      <c r="I724" s="57" t="s">
        <v>2676</v>
      </c>
    </row>
    <row r="725" spans="1:9">
      <c r="A725" s="55">
        <v>11104539</v>
      </c>
      <c r="B725" s="4" t="s">
        <v>1455</v>
      </c>
      <c r="C725" s="6">
        <v>9</v>
      </c>
      <c r="D725" s="11">
        <v>85000</v>
      </c>
      <c r="E725" s="5">
        <v>74368</v>
      </c>
      <c r="F725" s="12">
        <f t="shared" si="22"/>
        <v>74500</v>
      </c>
      <c r="G725" s="12">
        <f t="shared" si="23"/>
        <v>10500</v>
      </c>
      <c r="H725" s="4" t="s">
        <v>2245</v>
      </c>
      <c r="I725" s="57" t="s">
        <v>2677</v>
      </c>
    </row>
    <row r="726" spans="1:9">
      <c r="A726" s="55">
        <v>11100356</v>
      </c>
      <c r="B726" s="4" t="s">
        <v>1457</v>
      </c>
      <c r="C726" s="6">
        <v>9</v>
      </c>
      <c r="D726" s="11">
        <v>85000</v>
      </c>
      <c r="E726" s="5">
        <v>81994</v>
      </c>
      <c r="F726" s="12">
        <f t="shared" si="22"/>
        <v>82000</v>
      </c>
      <c r="G726" s="12">
        <f t="shared" si="23"/>
        <v>3000</v>
      </c>
      <c r="H726" s="4" t="s">
        <v>1876</v>
      </c>
      <c r="I726" s="57" t="s">
        <v>2678</v>
      </c>
    </row>
    <row r="727" spans="1:9">
      <c r="A727" s="55">
        <v>11106761</v>
      </c>
      <c r="B727" s="4" t="s">
        <v>1459</v>
      </c>
      <c r="C727" s="6">
        <v>9</v>
      </c>
      <c r="D727" s="11">
        <v>85000</v>
      </c>
      <c r="E727" s="5">
        <v>71096</v>
      </c>
      <c r="F727" s="12">
        <f t="shared" si="22"/>
        <v>71500</v>
      </c>
      <c r="G727" s="12">
        <f t="shared" si="23"/>
        <v>13500</v>
      </c>
      <c r="H727" s="4" t="s">
        <v>1830</v>
      </c>
      <c r="I727" s="57" t="s">
        <v>2679</v>
      </c>
    </row>
    <row r="728" spans="1:9">
      <c r="A728" s="55">
        <v>11107038</v>
      </c>
      <c r="B728" s="4" t="s">
        <v>1461</v>
      </c>
      <c r="C728" s="6">
        <v>9</v>
      </c>
      <c r="D728" s="11">
        <v>85000</v>
      </c>
      <c r="E728" s="5">
        <v>77645</v>
      </c>
      <c r="F728" s="12">
        <f t="shared" si="22"/>
        <v>78000</v>
      </c>
      <c r="G728" s="12">
        <f t="shared" si="23"/>
        <v>7000</v>
      </c>
      <c r="H728" s="4" t="s">
        <v>2037</v>
      </c>
      <c r="I728" s="57" t="s">
        <v>2680</v>
      </c>
    </row>
    <row r="729" spans="1:9">
      <c r="A729" s="55">
        <v>11104564</v>
      </c>
      <c r="B729" s="4" t="s">
        <v>1463</v>
      </c>
      <c r="C729" s="6">
        <v>9</v>
      </c>
      <c r="D729" s="11">
        <v>85000</v>
      </c>
      <c r="E729" s="5">
        <v>75970</v>
      </c>
      <c r="F729" s="12">
        <f t="shared" si="22"/>
        <v>76000</v>
      </c>
      <c r="G729" s="12">
        <f t="shared" si="23"/>
        <v>9000</v>
      </c>
      <c r="H729" s="4" t="s">
        <v>1832</v>
      </c>
      <c r="I729" s="57" t="s">
        <v>2681</v>
      </c>
    </row>
    <row r="730" spans="1:9">
      <c r="A730" s="55">
        <v>11102231</v>
      </c>
      <c r="B730" s="4" t="s">
        <v>1465</v>
      </c>
      <c r="C730" s="6">
        <v>9</v>
      </c>
      <c r="D730" s="11">
        <v>85000</v>
      </c>
      <c r="E730" s="5">
        <v>80546</v>
      </c>
      <c r="F730" s="12">
        <f t="shared" si="22"/>
        <v>81000</v>
      </c>
      <c r="G730" s="12">
        <f t="shared" si="23"/>
        <v>4000</v>
      </c>
      <c r="H730" s="4" t="s">
        <v>1964</v>
      </c>
      <c r="I730" s="57" t="s">
        <v>2682</v>
      </c>
    </row>
    <row r="731" spans="1:9">
      <c r="A731" s="55">
        <v>11108909</v>
      </c>
      <c r="B731" s="4" t="s">
        <v>1467</v>
      </c>
      <c r="C731" s="6">
        <v>9</v>
      </c>
      <c r="D731" s="11">
        <v>85000</v>
      </c>
      <c r="E731" s="5">
        <v>73907</v>
      </c>
      <c r="F731" s="12">
        <f t="shared" si="22"/>
        <v>74000</v>
      </c>
      <c r="G731" s="12">
        <f t="shared" si="23"/>
        <v>11000</v>
      </c>
      <c r="H731" s="4" t="s">
        <v>2197</v>
      </c>
      <c r="I731" s="57" t="s">
        <v>2683</v>
      </c>
    </row>
    <row r="732" spans="1:9">
      <c r="A732" s="55">
        <v>11106772</v>
      </c>
      <c r="B732" s="4" t="s">
        <v>1469</v>
      </c>
      <c r="C732" s="6">
        <v>9</v>
      </c>
      <c r="D732" s="11">
        <v>85000</v>
      </c>
      <c r="E732" s="5">
        <v>75253</v>
      </c>
      <c r="F732" s="12">
        <f t="shared" si="22"/>
        <v>75500</v>
      </c>
      <c r="G732" s="12">
        <f t="shared" si="23"/>
        <v>9500</v>
      </c>
      <c r="H732" s="4" t="s">
        <v>2140</v>
      </c>
      <c r="I732" s="57" t="s">
        <v>2684</v>
      </c>
    </row>
    <row r="733" spans="1:9" ht="30">
      <c r="A733" s="55">
        <v>11105851</v>
      </c>
      <c r="B733" s="4" t="s">
        <v>1471</v>
      </c>
      <c r="C733" s="6">
        <v>9</v>
      </c>
      <c r="D733" s="11">
        <v>85000</v>
      </c>
      <c r="E733" s="5">
        <v>70098</v>
      </c>
      <c r="F733" s="12">
        <f t="shared" si="22"/>
        <v>70500</v>
      </c>
      <c r="G733" s="12">
        <f t="shared" si="23"/>
        <v>14500</v>
      </c>
      <c r="H733" s="4" t="s">
        <v>1846</v>
      </c>
      <c r="I733" s="57" t="s">
        <v>2685</v>
      </c>
    </row>
    <row r="734" spans="1:9">
      <c r="A734" s="55">
        <v>11100242</v>
      </c>
      <c r="B734" s="4" t="s">
        <v>1473</v>
      </c>
      <c r="C734" s="6">
        <v>9</v>
      </c>
      <c r="D734" s="11">
        <v>85000</v>
      </c>
      <c r="E734" s="5">
        <v>81733</v>
      </c>
      <c r="F734" s="12">
        <f t="shared" si="22"/>
        <v>82000</v>
      </c>
      <c r="G734" s="12">
        <f t="shared" si="23"/>
        <v>3000</v>
      </c>
      <c r="H734" s="4" t="s">
        <v>1848</v>
      </c>
      <c r="I734" s="57" t="s">
        <v>2686</v>
      </c>
    </row>
    <row r="735" spans="1:9">
      <c r="A735" s="55">
        <v>11102049</v>
      </c>
      <c r="B735" s="4" t="s">
        <v>1475</v>
      </c>
      <c r="C735" s="6">
        <v>9</v>
      </c>
      <c r="D735" s="11">
        <v>85000</v>
      </c>
      <c r="E735" s="5">
        <v>71293</v>
      </c>
      <c r="F735" s="12">
        <f t="shared" si="22"/>
        <v>71500</v>
      </c>
      <c r="G735" s="12">
        <f t="shared" si="23"/>
        <v>13500</v>
      </c>
      <c r="H735" s="4" t="s">
        <v>2080</v>
      </c>
      <c r="I735" s="57" t="s">
        <v>2687</v>
      </c>
    </row>
    <row r="736" spans="1:9">
      <c r="A736" s="55">
        <v>11108866</v>
      </c>
      <c r="B736" s="4" t="s">
        <v>1477</v>
      </c>
      <c r="C736" s="6">
        <v>9</v>
      </c>
      <c r="D736" s="11">
        <v>85000</v>
      </c>
      <c r="E736" s="5">
        <v>72595</v>
      </c>
      <c r="F736" s="12">
        <f t="shared" si="22"/>
        <v>73000</v>
      </c>
      <c r="G736" s="12">
        <f t="shared" si="23"/>
        <v>12000</v>
      </c>
      <c r="H736" s="4" t="s">
        <v>1854</v>
      </c>
      <c r="I736" s="57" t="s">
        <v>2688</v>
      </c>
    </row>
    <row r="737" spans="1:9">
      <c r="A737" s="55">
        <v>11102083</v>
      </c>
      <c r="B737" s="4" t="s">
        <v>1479</v>
      </c>
      <c r="C737" s="6">
        <v>9</v>
      </c>
      <c r="D737" s="11">
        <v>85000</v>
      </c>
      <c r="E737" s="5">
        <v>80174</v>
      </c>
      <c r="F737" s="12">
        <f t="shared" si="22"/>
        <v>80500</v>
      </c>
      <c r="G737" s="12">
        <f t="shared" si="23"/>
        <v>4500</v>
      </c>
      <c r="H737" s="4" t="s">
        <v>1982</v>
      </c>
      <c r="I737" s="57" t="s">
        <v>2689</v>
      </c>
    </row>
    <row r="738" spans="1:9">
      <c r="A738" s="55">
        <v>11102110</v>
      </c>
      <c r="B738" s="4" t="s">
        <v>1481</v>
      </c>
      <c r="C738" s="6">
        <v>9</v>
      </c>
      <c r="D738" s="11">
        <v>85000</v>
      </c>
      <c r="E738" s="5">
        <v>70167</v>
      </c>
      <c r="F738" s="12">
        <f t="shared" si="22"/>
        <v>70500</v>
      </c>
      <c r="G738" s="12">
        <f t="shared" si="23"/>
        <v>14500</v>
      </c>
      <c r="H738" s="4" t="s">
        <v>1856</v>
      </c>
      <c r="I738" s="57" t="s">
        <v>2690</v>
      </c>
    </row>
    <row r="739" spans="1:9">
      <c r="A739" s="55">
        <v>11103209</v>
      </c>
      <c r="B739" s="4" t="s">
        <v>1483</v>
      </c>
      <c r="C739" s="6">
        <v>9</v>
      </c>
      <c r="D739" s="11">
        <v>85000</v>
      </c>
      <c r="E739" s="5">
        <v>81745</v>
      </c>
      <c r="F739" s="12">
        <f t="shared" si="22"/>
        <v>82000</v>
      </c>
      <c r="G739" s="12">
        <f t="shared" si="23"/>
        <v>3000</v>
      </c>
      <c r="H739" s="4" t="s">
        <v>1941</v>
      </c>
      <c r="I739" s="57" t="s">
        <v>2691</v>
      </c>
    </row>
    <row r="740" spans="1:9">
      <c r="A740" s="55">
        <v>11105638</v>
      </c>
      <c r="B740" s="4" t="s">
        <v>1485</v>
      </c>
      <c r="C740" s="6">
        <v>9</v>
      </c>
      <c r="D740" s="11">
        <v>85000</v>
      </c>
      <c r="E740" s="5">
        <v>82833</v>
      </c>
      <c r="F740" s="12">
        <f t="shared" si="22"/>
        <v>83000</v>
      </c>
      <c r="G740" s="12">
        <f t="shared" si="23"/>
        <v>2000</v>
      </c>
      <c r="H740" s="4" t="s">
        <v>1896</v>
      </c>
      <c r="I740" s="57" t="s">
        <v>2692</v>
      </c>
    </row>
    <row r="741" spans="1:9">
      <c r="A741" s="55">
        <v>11103362</v>
      </c>
      <c r="B741" s="4" t="s">
        <v>1487</v>
      </c>
      <c r="C741" s="6">
        <v>9</v>
      </c>
      <c r="D741" s="11">
        <v>85000</v>
      </c>
      <c r="E741" s="5">
        <v>79929</v>
      </c>
      <c r="F741" s="12">
        <f t="shared" si="22"/>
        <v>80000</v>
      </c>
      <c r="G741" s="12">
        <f t="shared" si="23"/>
        <v>5000</v>
      </c>
      <c r="H741" s="4" t="s">
        <v>2209</v>
      </c>
      <c r="I741" s="57" t="s">
        <v>2693</v>
      </c>
    </row>
    <row r="742" spans="1:9">
      <c r="A742" s="55">
        <v>11108341</v>
      </c>
      <c r="B742" s="4" t="s">
        <v>1489</v>
      </c>
      <c r="C742" s="6">
        <v>9</v>
      </c>
      <c r="D742" s="11">
        <v>85000</v>
      </c>
      <c r="E742" s="5">
        <v>79189</v>
      </c>
      <c r="F742" s="12">
        <f t="shared" si="22"/>
        <v>79500</v>
      </c>
      <c r="G742" s="12">
        <f t="shared" si="23"/>
        <v>5500</v>
      </c>
      <c r="H742" s="4" t="s">
        <v>1898</v>
      </c>
      <c r="I742" s="57" t="s">
        <v>2694</v>
      </c>
    </row>
    <row r="743" spans="1:9">
      <c r="A743" s="55">
        <v>11100219</v>
      </c>
      <c r="B743" s="4" t="s">
        <v>1491</v>
      </c>
      <c r="C743" s="6">
        <v>9</v>
      </c>
      <c r="D743" s="11">
        <v>85000</v>
      </c>
      <c r="E743" s="5">
        <v>79747</v>
      </c>
      <c r="F743" s="12">
        <f t="shared" si="22"/>
        <v>80000</v>
      </c>
      <c r="G743" s="12">
        <f t="shared" si="23"/>
        <v>5000</v>
      </c>
      <c r="H743" s="4" t="s">
        <v>2158</v>
      </c>
      <c r="I743" s="57" t="s">
        <v>2695</v>
      </c>
    </row>
    <row r="744" spans="1:9">
      <c r="A744" s="55">
        <v>11104029</v>
      </c>
      <c r="B744" s="4" t="s">
        <v>1493</v>
      </c>
      <c r="C744" s="6">
        <v>9</v>
      </c>
      <c r="D744" s="11">
        <v>85000</v>
      </c>
      <c r="E744" s="5">
        <v>76957</v>
      </c>
      <c r="F744" s="12">
        <f t="shared" si="22"/>
        <v>77000</v>
      </c>
      <c r="G744" s="12">
        <f t="shared" si="23"/>
        <v>8000</v>
      </c>
      <c r="H744" s="4" t="s">
        <v>1866</v>
      </c>
      <c r="I744" s="57" t="s">
        <v>2696</v>
      </c>
    </row>
    <row r="745" spans="1:9">
      <c r="A745" s="55">
        <v>11109777</v>
      </c>
      <c r="B745" s="4" t="s">
        <v>1495</v>
      </c>
      <c r="C745" s="6">
        <v>9</v>
      </c>
      <c r="D745" s="11">
        <v>85000</v>
      </c>
      <c r="E745" s="5">
        <v>75950</v>
      </c>
      <c r="F745" s="12">
        <f t="shared" si="22"/>
        <v>76000</v>
      </c>
      <c r="G745" s="12">
        <f t="shared" si="23"/>
        <v>9000</v>
      </c>
      <c r="H745" s="4" t="s">
        <v>1906</v>
      </c>
      <c r="I745" s="57" t="s">
        <v>2697</v>
      </c>
    </row>
    <row r="746" spans="1:9">
      <c r="A746" s="55">
        <v>11107588</v>
      </c>
      <c r="B746" s="4" t="s">
        <v>1497</v>
      </c>
      <c r="C746" s="6">
        <v>9</v>
      </c>
      <c r="D746" s="11">
        <v>85000</v>
      </c>
      <c r="E746" s="5">
        <v>84593</v>
      </c>
      <c r="F746" s="12">
        <f t="shared" si="22"/>
        <v>85000</v>
      </c>
      <c r="G746" s="12">
        <f t="shared" si="23"/>
        <v>0</v>
      </c>
      <c r="H746" s="4" t="s">
        <v>1912</v>
      </c>
      <c r="I746" s="57" t="s">
        <v>2698</v>
      </c>
    </row>
    <row r="747" spans="1:9">
      <c r="A747" s="55">
        <v>11109594</v>
      </c>
      <c r="B747" s="4" t="s">
        <v>1499</v>
      </c>
      <c r="C747" s="6">
        <v>9</v>
      </c>
      <c r="D747" s="11">
        <v>85000</v>
      </c>
      <c r="E747" s="5">
        <v>71701</v>
      </c>
      <c r="F747" s="12">
        <f t="shared" si="22"/>
        <v>72000</v>
      </c>
      <c r="G747" s="12">
        <f t="shared" si="23"/>
        <v>13000</v>
      </c>
      <c r="H747" s="4" t="s">
        <v>2296</v>
      </c>
      <c r="I747" s="57" t="s">
        <v>2699</v>
      </c>
    </row>
    <row r="748" spans="1:9">
      <c r="A748" s="55">
        <v>11107282</v>
      </c>
      <c r="B748" s="4" t="s">
        <v>1501</v>
      </c>
      <c r="C748" s="6">
        <v>9</v>
      </c>
      <c r="D748" s="11">
        <v>85000</v>
      </c>
      <c r="E748" s="5">
        <v>74657</v>
      </c>
      <c r="F748" s="12">
        <f t="shared" si="22"/>
        <v>75000</v>
      </c>
      <c r="G748" s="12">
        <f t="shared" si="23"/>
        <v>10000</v>
      </c>
      <c r="H748" s="4" t="s">
        <v>1997</v>
      </c>
      <c r="I748" s="57" t="s">
        <v>2700</v>
      </c>
    </row>
    <row r="749" spans="1:9">
      <c r="A749" s="55">
        <v>11106583</v>
      </c>
      <c r="B749" s="4" t="s">
        <v>1503</v>
      </c>
      <c r="C749" s="6">
        <v>9</v>
      </c>
      <c r="D749" s="11">
        <v>85000</v>
      </c>
      <c r="E749" s="5">
        <v>82627</v>
      </c>
      <c r="F749" s="12">
        <f t="shared" si="22"/>
        <v>83000</v>
      </c>
      <c r="G749" s="12">
        <f t="shared" si="23"/>
        <v>2000</v>
      </c>
      <c r="H749" s="4" t="s">
        <v>1999</v>
      </c>
      <c r="I749" s="57" t="s">
        <v>2701</v>
      </c>
    </row>
    <row r="750" spans="1:9">
      <c r="A750" s="55">
        <v>11105751</v>
      </c>
      <c r="B750" s="4" t="s">
        <v>1505</v>
      </c>
      <c r="C750" s="6">
        <v>9</v>
      </c>
      <c r="D750" s="11">
        <v>85000</v>
      </c>
      <c r="E750" s="5">
        <v>79772</v>
      </c>
      <c r="F750" s="12">
        <f t="shared" si="22"/>
        <v>80000</v>
      </c>
      <c r="G750" s="12">
        <f t="shared" si="23"/>
        <v>5000</v>
      </c>
      <c r="H750" s="4" t="s">
        <v>1920</v>
      </c>
      <c r="I750" s="57" t="s">
        <v>2702</v>
      </c>
    </row>
    <row r="751" spans="1:9">
      <c r="A751" s="55">
        <v>11105594</v>
      </c>
      <c r="B751" s="4" t="s">
        <v>1507</v>
      </c>
      <c r="C751" s="6">
        <v>9</v>
      </c>
      <c r="D751" s="11">
        <v>85000</v>
      </c>
      <c r="E751" s="5">
        <v>84849</v>
      </c>
      <c r="F751" s="12">
        <f t="shared" si="22"/>
        <v>85000</v>
      </c>
      <c r="G751" s="12">
        <f t="shared" si="23"/>
        <v>0</v>
      </c>
      <c r="H751" s="4" t="s">
        <v>2298</v>
      </c>
      <c r="I751" s="57" t="s">
        <v>2703</v>
      </c>
    </row>
    <row r="752" spans="1:9">
      <c r="A752" s="55">
        <v>11105161</v>
      </c>
      <c r="B752" s="4" t="s">
        <v>1509</v>
      </c>
      <c r="C752" s="6">
        <v>9</v>
      </c>
      <c r="D752" s="11">
        <v>85000</v>
      </c>
      <c r="E752" s="5">
        <v>77882</v>
      </c>
      <c r="F752" s="12">
        <f t="shared" si="22"/>
        <v>78000</v>
      </c>
      <c r="G752" s="12">
        <f t="shared" si="23"/>
        <v>7000</v>
      </c>
      <c r="H752" s="4" t="s">
        <v>2132</v>
      </c>
      <c r="I752" s="57" t="s">
        <v>2704</v>
      </c>
    </row>
    <row r="753" spans="1:9">
      <c r="A753" s="55">
        <v>11107265</v>
      </c>
      <c r="B753" s="4" t="s">
        <v>1511</v>
      </c>
      <c r="C753" s="6">
        <v>9</v>
      </c>
      <c r="D753" s="11">
        <v>85000</v>
      </c>
      <c r="E753" s="5">
        <v>82302</v>
      </c>
      <c r="F753" s="12">
        <f t="shared" si="22"/>
        <v>82500</v>
      </c>
      <c r="G753" s="12">
        <f t="shared" si="23"/>
        <v>2500</v>
      </c>
      <c r="H753" s="4" t="s">
        <v>1828</v>
      </c>
      <c r="I753" s="57" t="s">
        <v>2705</v>
      </c>
    </row>
    <row r="754" spans="1:9">
      <c r="A754" s="55">
        <v>11102953</v>
      </c>
      <c r="B754" s="4" t="s">
        <v>1513</v>
      </c>
      <c r="C754" s="6">
        <v>9</v>
      </c>
      <c r="D754" s="11">
        <v>85000</v>
      </c>
      <c r="E754" s="5">
        <v>77111</v>
      </c>
      <c r="F754" s="12">
        <f t="shared" si="22"/>
        <v>77500</v>
      </c>
      <c r="G754" s="12">
        <f t="shared" si="23"/>
        <v>7500</v>
      </c>
      <c r="H754" s="4" t="s">
        <v>2193</v>
      </c>
      <c r="I754" s="57" t="s">
        <v>2706</v>
      </c>
    </row>
    <row r="755" spans="1:9">
      <c r="A755" s="55">
        <v>11105050</v>
      </c>
      <c r="B755" s="4" t="s">
        <v>1515</v>
      </c>
      <c r="C755" s="6">
        <v>9</v>
      </c>
      <c r="D755" s="11">
        <v>85000</v>
      </c>
      <c r="E755" s="5">
        <v>72188</v>
      </c>
      <c r="F755" s="12">
        <f t="shared" si="22"/>
        <v>72500</v>
      </c>
      <c r="G755" s="12">
        <f t="shared" si="23"/>
        <v>12500</v>
      </c>
      <c r="H755" s="4" t="s">
        <v>1830</v>
      </c>
      <c r="I755" s="57" t="s">
        <v>2707</v>
      </c>
    </row>
    <row r="756" spans="1:9">
      <c r="A756" s="55">
        <v>11100282</v>
      </c>
      <c r="B756" s="4" t="s">
        <v>1517</v>
      </c>
      <c r="C756" s="6">
        <v>9</v>
      </c>
      <c r="D756" s="11">
        <v>85000</v>
      </c>
      <c r="E756" s="5">
        <v>83892</v>
      </c>
      <c r="F756" s="12">
        <f t="shared" si="22"/>
        <v>84000</v>
      </c>
      <c r="G756" s="12">
        <f t="shared" si="23"/>
        <v>1000</v>
      </c>
      <c r="H756" s="4" t="s">
        <v>1964</v>
      </c>
      <c r="I756" s="57" t="s">
        <v>2708</v>
      </c>
    </row>
    <row r="757" spans="1:9">
      <c r="A757" s="55">
        <v>11101762</v>
      </c>
      <c r="B757" s="4" t="s">
        <v>1519</v>
      </c>
      <c r="C757" s="6">
        <v>9</v>
      </c>
      <c r="D757" s="11">
        <v>85000</v>
      </c>
      <c r="E757" s="5">
        <v>70517</v>
      </c>
      <c r="F757" s="12">
        <f t="shared" si="22"/>
        <v>71000</v>
      </c>
      <c r="G757" s="12">
        <f t="shared" si="23"/>
        <v>14000</v>
      </c>
      <c r="H757" s="4" t="s">
        <v>2199</v>
      </c>
      <c r="I757" s="57" t="s">
        <v>2709</v>
      </c>
    </row>
    <row r="758" spans="1:9">
      <c r="A758" s="55">
        <v>11100643</v>
      </c>
      <c r="B758" s="4" t="s">
        <v>1521</v>
      </c>
      <c r="C758" s="6">
        <v>9</v>
      </c>
      <c r="D758" s="11">
        <v>85000</v>
      </c>
      <c r="E758" s="5">
        <v>70818</v>
      </c>
      <c r="F758" s="12">
        <f t="shared" si="22"/>
        <v>71000</v>
      </c>
      <c r="G758" s="12">
        <f t="shared" si="23"/>
        <v>14000</v>
      </c>
      <c r="H758" s="4" t="s">
        <v>2109</v>
      </c>
      <c r="I758" s="57" t="s">
        <v>2710</v>
      </c>
    </row>
    <row r="759" spans="1:9">
      <c r="A759" s="55">
        <v>11109114</v>
      </c>
      <c r="B759" s="4" t="s">
        <v>1523</v>
      </c>
      <c r="C759" s="6">
        <v>9</v>
      </c>
      <c r="D759" s="11">
        <v>85000</v>
      </c>
      <c r="E759" s="5">
        <v>80924</v>
      </c>
      <c r="F759" s="12">
        <f t="shared" si="22"/>
        <v>81000</v>
      </c>
      <c r="G759" s="12">
        <f t="shared" si="23"/>
        <v>4000</v>
      </c>
      <c r="H759" s="4" t="s">
        <v>1932</v>
      </c>
      <c r="I759" s="57" t="s">
        <v>2711</v>
      </c>
    </row>
    <row r="760" spans="1:9">
      <c r="A760" s="55">
        <v>11106150</v>
      </c>
      <c r="B760" s="4" t="s">
        <v>1525</v>
      </c>
      <c r="C760" s="6">
        <v>9</v>
      </c>
      <c r="D760" s="11">
        <v>85000</v>
      </c>
      <c r="E760" s="5">
        <v>75504</v>
      </c>
      <c r="F760" s="12">
        <f t="shared" si="22"/>
        <v>76000</v>
      </c>
      <c r="G760" s="12">
        <f t="shared" si="23"/>
        <v>9000</v>
      </c>
      <c r="H760" s="4" t="s">
        <v>2011</v>
      </c>
      <c r="I760" s="57" t="s">
        <v>2712</v>
      </c>
    </row>
    <row r="761" spans="1:9">
      <c r="A761" s="55">
        <v>11108686</v>
      </c>
      <c r="B761" s="4" t="s">
        <v>1527</v>
      </c>
      <c r="C761" s="6">
        <v>9</v>
      </c>
      <c r="D761" s="11">
        <v>85000</v>
      </c>
      <c r="E761" s="5">
        <v>73599</v>
      </c>
      <c r="F761" s="12">
        <f t="shared" si="22"/>
        <v>74000</v>
      </c>
      <c r="G761" s="12">
        <f t="shared" si="23"/>
        <v>11000</v>
      </c>
      <c r="H761" s="4" t="s">
        <v>1848</v>
      </c>
      <c r="I761" s="57" t="s">
        <v>2713</v>
      </c>
    </row>
    <row r="762" spans="1:9">
      <c r="A762" s="55">
        <v>11108691</v>
      </c>
      <c r="B762" s="4" t="s">
        <v>1529</v>
      </c>
      <c r="C762" s="6">
        <v>9</v>
      </c>
      <c r="D762" s="11">
        <v>85000</v>
      </c>
      <c r="E762" s="5">
        <v>78551</v>
      </c>
      <c r="F762" s="12">
        <f t="shared" si="22"/>
        <v>79000</v>
      </c>
      <c r="G762" s="12">
        <f t="shared" si="23"/>
        <v>6000</v>
      </c>
      <c r="H762" s="4" t="s">
        <v>2115</v>
      </c>
      <c r="I762" s="57" t="s">
        <v>2714</v>
      </c>
    </row>
    <row r="763" spans="1:9">
      <c r="A763" s="55">
        <v>11104619</v>
      </c>
      <c r="B763" s="4" t="s">
        <v>1531</v>
      </c>
      <c r="C763" s="6">
        <v>9</v>
      </c>
      <c r="D763" s="11">
        <v>85000</v>
      </c>
      <c r="E763" s="5">
        <v>73211</v>
      </c>
      <c r="F763" s="12">
        <f t="shared" si="22"/>
        <v>73500</v>
      </c>
      <c r="G763" s="12">
        <f t="shared" si="23"/>
        <v>11500</v>
      </c>
      <c r="H763" s="4" t="s">
        <v>2045</v>
      </c>
      <c r="I763" s="57" t="s">
        <v>2715</v>
      </c>
    </row>
    <row r="764" spans="1:9">
      <c r="A764" s="55">
        <v>11100959</v>
      </c>
      <c r="B764" s="4" t="s">
        <v>1533</v>
      </c>
      <c r="C764" s="6">
        <v>9</v>
      </c>
      <c r="D764" s="11">
        <v>85000</v>
      </c>
      <c r="E764" s="5">
        <v>83316</v>
      </c>
      <c r="F764" s="12">
        <f t="shared" si="22"/>
        <v>83500</v>
      </c>
      <c r="G764" s="12">
        <f t="shared" si="23"/>
        <v>1500</v>
      </c>
      <c r="H764" s="4" t="s">
        <v>1858</v>
      </c>
      <c r="I764" s="57" t="s">
        <v>2716</v>
      </c>
    </row>
    <row r="765" spans="1:9">
      <c r="A765" s="55">
        <v>11103798</v>
      </c>
      <c r="B765" s="4" t="s">
        <v>1535</v>
      </c>
      <c r="C765" s="6">
        <v>9</v>
      </c>
      <c r="D765" s="11">
        <v>85000</v>
      </c>
      <c r="E765" s="5">
        <v>72006</v>
      </c>
      <c r="F765" s="12">
        <f t="shared" si="22"/>
        <v>72500</v>
      </c>
      <c r="G765" s="12">
        <f t="shared" si="23"/>
        <v>12500</v>
      </c>
      <c r="H765" s="4" t="s">
        <v>2054</v>
      </c>
      <c r="I765" s="57" t="s">
        <v>2717</v>
      </c>
    </row>
    <row r="766" spans="1:9">
      <c r="A766" s="55">
        <v>11109048</v>
      </c>
      <c r="B766" s="4" t="s">
        <v>1537</v>
      </c>
      <c r="C766" s="6">
        <v>9</v>
      </c>
      <c r="D766" s="11">
        <v>85000</v>
      </c>
      <c r="E766" s="5">
        <v>75402</v>
      </c>
      <c r="F766" s="12">
        <f t="shared" si="22"/>
        <v>75500</v>
      </c>
      <c r="G766" s="12">
        <f t="shared" si="23"/>
        <v>9500</v>
      </c>
      <c r="H766" s="4" t="s">
        <v>2056</v>
      </c>
      <c r="I766" s="57" t="s">
        <v>2718</v>
      </c>
    </row>
    <row r="767" spans="1:9">
      <c r="A767" s="55">
        <v>11106113</v>
      </c>
      <c r="B767" s="4" t="s">
        <v>1539</v>
      </c>
      <c r="C767" s="6">
        <v>9</v>
      </c>
      <c r="D767" s="11">
        <v>85000</v>
      </c>
      <c r="E767" s="5">
        <v>74901</v>
      </c>
      <c r="F767" s="12">
        <f t="shared" si="22"/>
        <v>75000</v>
      </c>
      <c r="G767" s="12">
        <f t="shared" si="23"/>
        <v>10000</v>
      </c>
      <c r="H767" s="4" t="s">
        <v>2209</v>
      </c>
      <c r="I767" s="57" t="s">
        <v>2719</v>
      </c>
    </row>
    <row r="768" spans="1:9">
      <c r="A768" s="55">
        <v>11101678</v>
      </c>
      <c r="B768" s="4" t="s">
        <v>1541</v>
      </c>
      <c r="C768" s="6">
        <v>9</v>
      </c>
      <c r="D768" s="11">
        <v>85000</v>
      </c>
      <c r="E768" s="5">
        <v>81918</v>
      </c>
      <c r="F768" s="12">
        <f t="shared" si="22"/>
        <v>82000</v>
      </c>
      <c r="G768" s="12">
        <f t="shared" si="23"/>
        <v>3000</v>
      </c>
      <c r="H768" s="4" t="s">
        <v>1945</v>
      </c>
      <c r="I768" s="57" t="s">
        <v>2720</v>
      </c>
    </row>
    <row r="769" spans="1:9">
      <c r="A769" s="55">
        <v>11105167</v>
      </c>
      <c r="B769" s="4" t="s">
        <v>1543</v>
      </c>
      <c r="C769" s="6">
        <v>9</v>
      </c>
      <c r="D769" s="11">
        <v>85000</v>
      </c>
      <c r="E769" s="5">
        <v>71418</v>
      </c>
      <c r="F769" s="12">
        <f t="shared" si="22"/>
        <v>71500</v>
      </c>
      <c r="G769" s="12">
        <f t="shared" si="23"/>
        <v>13500</v>
      </c>
      <c r="H769" s="4" t="s">
        <v>2018</v>
      </c>
      <c r="I769" s="57" t="s">
        <v>2721</v>
      </c>
    </row>
    <row r="770" spans="1:9">
      <c r="A770" s="55">
        <v>11104588</v>
      </c>
      <c r="B770" s="4" t="s">
        <v>1545</v>
      </c>
      <c r="C770" s="6">
        <v>9</v>
      </c>
      <c r="D770" s="11">
        <v>85000</v>
      </c>
      <c r="E770" s="5">
        <v>81871</v>
      </c>
      <c r="F770" s="12">
        <f t="shared" ref="F770:F833" si="24">CEILING(E770,500)</f>
        <v>82000</v>
      </c>
      <c r="G770" s="12">
        <f t="shared" ref="G770:G833" si="25">D770-F770</f>
        <v>3000</v>
      </c>
      <c r="H770" s="4" t="s">
        <v>1860</v>
      </c>
      <c r="I770" s="57" t="s">
        <v>2722</v>
      </c>
    </row>
    <row r="771" spans="1:9">
      <c r="A771" s="55">
        <v>11101528</v>
      </c>
      <c r="B771" s="4" t="s">
        <v>1547</v>
      </c>
      <c r="C771" s="6">
        <v>9</v>
      </c>
      <c r="D771" s="11">
        <v>85000</v>
      </c>
      <c r="E771" s="5">
        <v>75519</v>
      </c>
      <c r="F771" s="12">
        <f t="shared" si="24"/>
        <v>76000</v>
      </c>
      <c r="G771" s="12">
        <f t="shared" si="25"/>
        <v>9000</v>
      </c>
      <c r="H771" s="4" t="s">
        <v>1904</v>
      </c>
      <c r="I771" s="57" t="s">
        <v>2723</v>
      </c>
    </row>
    <row r="772" spans="1:9">
      <c r="A772" s="55">
        <v>11100018</v>
      </c>
      <c r="B772" s="4" t="s">
        <v>1549</v>
      </c>
      <c r="C772" s="6">
        <v>9</v>
      </c>
      <c r="D772" s="11">
        <v>85000</v>
      </c>
      <c r="E772" s="5">
        <v>80238</v>
      </c>
      <c r="F772" s="12">
        <f t="shared" si="24"/>
        <v>80500</v>
      </c>
      <c r="G772" s="12">
        <f t="shared" si="25"/>
        <v>4500</v>
      </c>
      <c r="H772" s="4" t="s">
        <v>1910</v>
      </c>
      <c r="I772" s="57" t="s">
        <v>2724</v>
      </c>
    </row>
    <row r="773" spans="1:9">
      <c r="A773" s="55">
        <v>11100867</v>
      </c>
      <c r="B773" s="4" t="s">
        <v>1551</v>
      </c>
      <c r="C773" s="6">
        <v>9</v>
      </c>
      <c r="D773" s="11">
        <v>85000</v>
      </c>
      <c r="E773" s="5">
        <v>73192</v>
      </c>
      <c r="F773" s="12">
        <f t="shared" si="24"/>
        <v>73500</v>
      </c>
      <c r="G773" s="12">
        <f t="shared" si="25"/>
        <v>11500</v>
      </c>
      <c r="H773" s="4" t="s">
        <v>2095</v>
      </c>
      <c r="I773" s="57" t="s">
        <v>2725</v>
      </c>
    </row>
    <row r="774" spans="1:9">
      <c r="A774" s="55">
        <v>11102930</v>
      </c>
      <c r="B774" s="4" t="s">
        <v>1553</v>
      </c>
      <c r="C774" s="6">
        <v>9</v>
      </c>
      <c r="D774" s="11">
        <v>85000</v>
      </c>
      <c r="E774" s="5">
        <v>75039</v>
      </c>
      <c r="F774" s="12">
        <f t="shared" si="24"/>
        <v>75500</v>
      </c>
      <c r="G774" s="12">
        <f t="shared" si="25"/>
        <v>9500</v>
      </c>
      <c r="H774" s="4" t="s">
        <v>2296</v>
      </c>
      <c r="I774" s="57" t="s">
        <v>2726</v>
      </c>
    </row>
    <row r="775" spans="1:9">
      <c r="A775" s="55">
        <v>11105396</v>
      </c>
      <c r="B775" s="4" t="s">
        <v>1555</v>
      </c>
      <c r="C775" s="6">
        <v>9</v>
      </c>
      <c r="D775" s="11">
        <v>85000</v>
      </c>
      <c r="E775" s="5">
        <v>72962</v>
      </c>
      <c r="F775" s="12">
        <f t="shared" si="24"/>
        <v>73000</v>
      </c>
      <c r="G775" s="12">
        <f t="shared" si="25"/>
        <v>12000</v>
      </c>
      <c r="H775" s="4" t="s">
        <v>2001</v>
      </c>
      <c r="I775" s="57" t="s">
        <v>2727</v>
      </c>
    </row>
    <row r="776" spans="1:9">
      <c r="A776" s="55">
        <v>11109490</v>
      </c>
      <c r="B776" s="4" t="s">
        <v>1557</v>
      </c>
      <c r="C776" s="6">
        <v>9</v>
      </c>
      <c r="D776" s="11">
        <v>85000</v>
      </c>
      <c r="E776" s="5">
        <v>78148</v>
      </c>
      <c r="F776" s="12">
        <f t="shared" si="24"/>
        <v>78500</v>
      </c>
      <c r="G776" s="12">
        <f t="shared" si="25"/>
        <v>6500</v>
      </c>
      <c r="H776" s="4" t="s">
        <v>2034</v>
      </c>
      <c r="I776" s="57" t="s">
        <v>2728</v>
      </c>
    </row>
    <row r="777" spans="1:9">
      <c r="A777" s="55">
        <v>11102419</v>
      </c>
      <c r="B777" s="4" t="s">
        <v>1559</v>
      </c>
      <c r="C777" s="6">
        <v>9</v>
      </c>
      <c r="D777" s="11">
        <v>85000</v>
      </c>
      <c r="E777" s="5">
        <v>79566</v>
      </c>
      <c r="F777" s="12">
        <f t="shared" si="24"/>
        <v>80000</v>
      </c>
      <c r="G777" s="12">
        <f t="shared" si="25"/>
        <v>5000</v>
      </c>
      <c r="H777" s="4" t="s">
        <v>1828</v>
      </c>
      <c r="I777" s="57" t="s">
        <v>2729</v>
      </c>
    </row>
    <row r="778" spans="1:9">
      <c r="A778" s="55">
        <v>11103285</v>
      </c>
      <c r="B778" s="4" t="s">
        <v>1561</v>
      </c>
      <c r="C778" s="6">
        <v>9</v>
      </c>
      <c r="D778" s="11">
        <v>85000</v>
      </c>
      <c r="E778" s="5">
        <v>81400</v>
      </c>
      <c r="F778" s="12">
        <f t="shared" si="24"/>
        <v>81500</v>
      </c>
      <c r="G778" s="12">
        <f t="shared" si="25"/>
        <v>3500</v>
      </c>
      <c r="H778" s="4" t="s">
        <v>2274</v>
      </c>
      <c r="I778" s="57" t="s">
        <v>2730</v>
      </c>
    </row>
    <row r="779" spans="1:9">
      <c r="A779" s="55">
        <v>11109722</v>
      </c>
      <c r="B779" s="4" t="s">
        <v>1563</v>
      </c>
      <c r="C779" s="6">
        <v>9</v>
      </c>
      <c r="D779" s="11">
        <v>85000</v>
      </c>
      <c r="E779" s="5">
        <v>84471</v>
      </c>
      <c r="F779" s="12">
        <f t="shared" si="24"/>
        <v>84500</v>
      </c>
      <c r="G779" s="12">
        <f t="shared" si="25"/>
        <v>500</v>
      </c>
      <c r="H779" s="4" t="s">
        <v>2037</v>
      </c>
      <c r="I779" s="57" t="s">
        <v>2731</v>
      </c>
    </row>
    <row r="780" spans="1:9">
      <c r="A780" s="55">
        <v>11102654</v>
      </c>
      <c r="B780" s="4" t="s">
        <v>1565</v>
      </c>
      <c r="C780" s="6">
        <v>9</v>
      </c>
      <c r="D780" s="11">
        <v>85000</v>
      </c>
      <c r="E780" s="5">
        <v>76677</v>
      </c>
      <c r="F780" s="12">
        <f t="shared" si="24"/>
        <v>77000</v>
      </c>
      <c r="G780" s="12">
        <f t="shared" si="25"/>
        <v>8000</v>
      </c>
      <c r="H780" s="4" t="s">
        <v>2102</v>
      </c>
      <c r="I780" s="57" t="s">
        <v>2732</v>
      </c>
    </row>
    <row r="781" spans="1:9">
      <c r="A781" s="55">
        <v>11107301</v>
      </c>
      <c r="B781" s="4" t="s">
        <v>1567</v>
      </c>
      <c r="C781" s="6">
        <v>9</v>
      </c>
      <c r="D781" s="11">
        <v>85000</v>
      </c>
      <c r="E781" s="5">
        <v>78807</v>
      </c>
      <c r="F781" s="12">
        <f t="shared" si="24"/>
        <v>79000</v>
      </c>
      <c r="G781" s="12">
        <f t="shared" si="25"/>
        <v>6000</v>
      </c>
      <c r="H781" s="4" t="s">
        <v>2072</v>
      </c>
      <c r="I781" s="57" t="s">
        <v>2733</v>
      </c>
    </row>
    <row r="782" spans="1:9">
      <c r="A782" s="55">
        <v>11109395</v>
      </c>
      <c r="B782" s="4" t="s">
        <v>1569</v>
      </c>
      <c r="C782" s="6">
        <v>9</v>
      </c>
      <c r="D782" s="11">
        <v>85000</v>
      </c>
      <c r="E782" s="5">
        <v>84538</v>
      </c>
      <c r="F782" s="12">
        <f t="shared" si="24"/>
        <v>85000</v>
      </c>
      <c r="G782" s="12">
        <f t="shared" si="25"/>
        <v>0</v>
      </c>
      <c r="H782" s="4" t="s">
        <v>2109</v>
      </c>
      <c r="I782" s="57" t="s">
        <v>2734</v>
      </c>
    </row>
    <row r="783" spans="1:9">
      <c r="A783" s="55">
        <v>11106382</v>
      </c>
      <c r="B783" s="4" t="s">
        <v>1571</v>
      </c>
      <c r="C783" s="6">
        <v>9</v>
      </c>
      <c r="D783" s="11">
        <v>85000</v>
      </c>
      <c r="E783" s="5">
        <v>80618</v>
      </c>
      <c r="F783" s="12">
        <f t="shared" si="24"/>
        <v>81000</v>
      </c>
      <c r="G783" s="12">
        <f t="shared" si="25"/>
        <v>4000</v>
      </c>
      <c r="H783" s="4" t="s">
        <v>1969</v>
      </c>
      <c r="I783" s="57" t="s">
        <v>2735</v>
      </c>
    </row>
    <row r="784" spans="1:9">
      <c r="A784" s="55">
        <v>11102163</v>
      </c>
      <c r="B784" s="4" t="s">
        <v>1573</v>
      </c>
      <c r="C784" s="6">
        <v>9</v>
      </c>
      <c r="D784" s="11">
        <v>85000</v>
      </c>
      <c r="E784" s="5">
        <v>82711</v>
      </c>
      <c r="F784" s="12">
        <f t="shared" si="24"/>
        <v>83000</v>
      </c>
      <c r="G784" s="12">
        <f t="shared" si="25"/>
        <v>2000</v>
      </c>
      <c r="H784" s="4" t="s">
        <v>1840</v>
      </c>
      <c r="I784" s="57" t="s">
        <v>2736</v>
      </c>
    </row>
    <row r="785" spans="1:9">
      <c r="A785" s="55">
        <v>11106279</v>
      </c>
      <c r="B785" s="4" t="s">
        <v>1575</v>
      </c>
      <c r="C785" s="6">
        <v>9</v>
      </c>
      <c r="D785" s="11">
        <v>85000</v>
      </c>
      <c r="E785" s="5">
        <v>82039</v>
      </c>
      <c r="F785" s="12">
        <f t="shared" si="24"/>
        <v>82500</v>
      </c>
      <c r="G785" s="12">
        <f t="shared" si="25"/>
        <v>2500</v>
      </c>
      <c r="H785" s="4" t="s">
        <v>1935</v>
      </c>
      <c r="I785" s="57" t="s">
        <v>2737</v>
      </c>
    </row>
    <row r="786" spans="1:9">
      <c r="A786" s="55">
        <v>11104091</v>
      </c>
      <c r="B786" s="4" t="s">
        <v>1577</v>
      </c>
      <c r="C786" s="6">
        <v>9</v>
      </c>
      <c r="D786" s="11">
        <v>85000</v>
      </c>
      <c r="E786" s="5">
        <v>75201</v>
      </c>
      <c r="F786" s="12">
        <f t="shared" si="24"/>
        <v>75500</v>
      </c>
      <c r="G786" s="12">
        <f t="shared" si="25"/>
        <v>9500</v>
      </c>
      <c r="H786" s="4" t="s">
        <v>1844</v>
      </c>
      <c r="I786" s="57" t="s">
        <v>2738</v>
      </c>
    </row>
    <row r="787" spans="1:9">
      <c r="A787" s="55">
        <v>11107972</v>
      </c>
      <c r="B787" s="4" t="s">
        <v>1579</v>
      </c>
      <c r="C787" s="6">
        <v>9</v>
      </c>
      <c r="D787" s="11">
        <v>85000</v>
      </c>
      <c r="E787" s="5">
        <v>77724</v>
      </c>
      <c r="F787" s="12">
        <f t="shared" si="24"/>
        <v>78000</v>
      </c>
      <c r="G787" s="12">
        <f t="shared" si="25"/>
        <v>7000</v>
      </c>
      <c r="H787" s="4" t="s">
        <v>2225</v>
      </c>
      <c r="I787" s="57" t="s">
        <v>2739</v>
      </c>
    </row>
    <row r="788" spans="1:9">
      <c r="A788" s="55">
        <v>11107899</v>
      </c>
      <c r="B788" s="4" t="s">
        <v>1581</v>
      </c>
      <c r="C788" s="6">
        <v>9</v>
      </c>
      <c r="D788" s="11">
        <v>85000</v>
      </c>
      <c r="E788" s="5">
        <v>72759</v>
      </c>
      <c r="F788" s="12">
        <f t="shared" si="24"/>
        <v>73000</v>
      </c>
      <c r="G788" s="12">
        <f t="shared" si="25"/>
        <v>12000</v>
      </c>
      <c r="H788" s="4" t="s">
        <v>1974</v>
      </c>
      <c r="I788" s="57" t="s">
        <v>2740</v>
      </c>
    </row>
    <row r="789" spans="1:9">
      <c r="A789" s="55">
        <v>11108509</v>
      </c>
      <c r="B789" s="4" t="s">
        <v>1583</v>
      </c>
      <c r="C789" s="6">
        <v>9</v>
      </c>
      <c r="D789" s="11">
        <v>85000</v>
      </c>
      <c r="E789" s="5">
        <v>77462</v>
      </c>
      <c r="F789" s="12">
        <f t="shared" si="24"/>
        <v>77500</v>
      </c>
      <c r="G789" s="12">
        <f t="shared" si="25"/>
        <v>7500</v>
      </c>
      <c r="H789" s="4" t="s">
        <v>2015</v>
      </c>
      <c r="I789" s="57" t="s">
        <v>2741</v>
      </c>
    </row>
    <row r="790" spans="1:9">
      <c r="A790" s="55">
        <v>11104277</v>
      </c>
      <c r="B790" s="4" t="s">
        <v>1585</v>
      </c>
      <c r="C790" s="6">
        <v>9</v>
      </c>
      <c r="D790" s="11">
        <v>85000</v>
      </c>
      <c r="E790" s="5">
        <v>70860</v>
      </c>
      <c r="F790" s="12">
        <f t="shared" si="24"/>
        <v>71000</v>
      </c>
      <c r="G790" s="12">
        <f t="shared" si="25"/>
        <v>14000</v>
      </c>
      <c r="H790" s="4" t="s">
        <v>1988</v>
      </c>
      <c r="I790" s="57" t="s">
        <v>2742</v>
      </c>
    </row>
    <row r="791" spans="1:9">
      <c r="A791" s="55">
        <v>11100362</v>
      </c>
      <c r="B791" s="4" t="s">
        <v>1587</v>
      </c>
      <c r="C791" s="6">
        <v>9</v>
      </c>
      <c r="D791" s="11">
        <v>85000</v>
      </c>
      <c r="E791" s="5">
        <v>80234</v>
      </c>
      <c r="F791" s="12">
        <f t="shared" si="24"/>
        <v>80500</v>
      </c>
      <c r="G791" s="12">
        <f t="shared" si="25"/>
        <v>4500</v>
      </c>
      <c r="H791" s="4" t="s">
        <v>1941</v>
      </c>
      <c r="I791" s="57" t="s">
        <v>2743</v>
      </c>
    </row>
    <row r="792" spans="1:9">
      <c r="A792" s="55">
        <v>11108447</v>
      </c>
      <c r="B792" s="4" t="s">
        <v>1589</v>
      </c>
      <c r="C792" s="6">
        <v>9</v>
      </c>
      <c r="D792" s="11">
        <v>85000</v>
      </c>
      <c r="E792" s="5">
        <v>84140</v>
      </c>
      <c r="F792" s="12">
        <f t="shared" si="24"/>
        <v>84500</v>
      </c>
      <c r="G792" s="12">
        <f t="shared" si="25"/>
        <v>500</v>
      </c>
      <c r="H792" s="4" t="s">
        <v>2054</v>
      </c>
      <c r="I792" s="57" t="s">
        <v>2744</v>
      </c>
    </row>
    <row r="793" spans="1:9">
      <c r="A793" s="55">
        <v>11102423</v>
      </c>
      <c r="B793" s="4" t="s">
        <v>1591</v>
      </c>
      <c r="C793" s="6">
        <v>9</v>
      </c>
      <c r="D793" s="11">
        <v>85000</v>
      </c>
      <c r="E793" s="5">
        <v>81024</v>
      </c>
      <c r="F793" s="12">
        <f t="shared" si="24"/>
        <v>81500</v>
      </c>
      <c r="G793" s="12">
        <f t="shared" si="25"/>
        <v>3500</v>
      </c>
      <c r="H793" s="4" t="s">
        <v>1943</v>
      </c>
      <c r="I793" s="57" t="s">
        <v>2745</v>
      </c>
    </row>
    <row r="794" spans="1:9">
      <c r="A794" s="55">
        <v>11108488</v>
      </c>
      <c r="B794" s="4" t="s">
        <v>1593</v>
      </c>
      <c r="C794" s="6">
        <v>9</v>
      </c>
      <c r="D794" s="11">
        <v>85000</v>
      </c>
      <c r="E794" s="5">
        <v>78352</v>
      </c>
      <c r="F794" s="12">
        <f t="shared" si="24"/>
        <v>78500</v>
      </c>
      <c r="G794" s="12">
        <f t="shared" si="25"/>
        <v>6500</v>
      </c>
      <c r="H794" s="4" t="s">
        <v>2018</v>
      </c>
      <c r="I794" s="57" t="s">
        <v>2746</v>
      </c>
    </row>
    <row r="795" spans="1:9">
      <c r="A795" s="55">
        <v>11100041</v>
      </c>
      <c r="B795" s="4" t="s">
        <v>1595</v>
      </c>
      <c r="C795" s="6">
        <v>9</v>
      </c>
      <c r="D795" s="11">
        <v>85000</v>
      </c>
      <c r="E795" s="5">
        <v>77682</v>
      </c>
      <c r="F795" s="12">
        <f t="shared" si="24"/>
        <v>78000</v>
      </c>
      <c r="G795" s="12">
        <f t="shared" si="25"/>
        <v>7000</v>
      </c>
      <c r="H795" s="4" t="s">
        <v>1993</v>
      </c>
      <c r="I795" s="57" t="s">
        <v>2747</v>
      </c>
    </row>
    <row r="796" spans="1:9">
      <c r="A796" s="55">
        <v>11101051</v>
      </c>
      <c r="B796" s="4" t="s">
        <v>1597</v>
      </c>
      <c r="C796" s="6">
        <v>9</v>
      </c>
      <c r="D796" s="11">
        <v>85000</v>
      </c>
      <c r="E796" s="5">
        <v>80052</v>
      </c>
      <c r="F796" s="12">
        <f t="shared" si="24"/>
        <v>80500</v>
      </c>
      <c r="G796" s="12">
        <f t="shared" si="25"/>
        <v>4500</v>
      </c>
      <c r="H796" s="4" t="s">
        <v>2095</v>
      </c>
      <c r="I796" s="57" t="s">
        <v>2748</v>
      </c>
    </row>
    <row r="797" spans="1:9">
      <c r="A797" s="55">
        <v>11101131</v>
      </c>
      <c r="B797" s="4" t="s">
        <v>1599</v>
      </c>
      <c r="C797" s="6">
        <v>9</v>
      </c>
      <c r="D797" s="11">
        <v>85000</v>
      </c>
      <c r="E797" s="5">
        <v>79080</v>
      </c>
      <c r="F797" s="12">
        <f t="shared" si="24"/>
        <v>79500</v>
      </c>
      <c r="G797" s="12">
        <f t="shared" si="25"/>
        <v>5500</v>
      </c>
      <c r="H797" s="4" t="s">
        <v>1872</v>
      </c>
      <c r="I797" s="57" t="s">
        <v>2749</v>
      </c>
    </row>
    <row r="798" spans="1:9">
      <c r="A798" s="55">
        <v>11100935</v>
      </c>
      <c r="B798" s="4" t="s">
        <v>1601</v>
      </c>
      <c r="C798" s="6">
        <v>9</v>
      </c>
      <c r="D798" s="11">
        <v>85000</v>
      </c>
      <c r="E798" s="5">
        <v>70285</v>
      </c>
      <c r="F798" s="12">
        <f t="shared" si="24"/>
        <v>70500</v>
      </c>
      <c r="G798" s="12">
        <f t="shared" si="25"/>
        <v>14500</v>
      </c>
      <c r="H798" s="4" t="s">
        <v>1912</v>
      </c>
      <c r="I798" s="57" t="s">
        <v>2750</v>
      </c>
    </row>
    <row r="799" spans="1:9">
      <c r="A799" s="55">
        <v>11103910</v>
      </c>
      <c r="B799" s="4" t="s">
        <v>1603</v>
      </c>
      <c r="C799" s="6">
        <v>9</v>
      </c>
      <c r="D799" s="11">
        <v>85000</v>
      </c>
      <c r="E799" s="5">
        <v>81260</v>
      </c>
      <c r="F799" s="12">
        <f t="shared" si="24"/>
        <v>81500</v>
      </c>
      <c r="G799" s="12">
        <f t="shared" si="25"/>
        <v>3500</v>
      </c>
      <c r="H799" s="4" t="s">
        <v>1999</v>
      </c>
      <c r="I799" s="57" t="s">
        <v>2751</v>
      </c>
    </row>
    <row r="800" spans="1:9">
      <c r="A800" s="55">
        <v>11105115</v>
      </c>
      <c r="B800" s="4" t="s">
        <v>1605</v>
      </c>
      <c r="C800" s="6">
        <v>9</v>
      </c>
      <c r="D800" s="11">
        <v>85000</v>
      </c>
      <c r="E800" s="5">
        <v>79641</v>
      </c>
      <c r="F800" s="12">
        <f t="shared" si="24"/>
        <v>80000</v>
      </c>
      <c r="G800" s="12">
        <f t="shared" si="25"/>
        <v>5000</v>
      </c>
      <c r="H800" s="4" t="s">
        <v>1920</v>
      </c>
      <c r="I800" s="57" t="s">
        <v>2752</v>
      </c>
    </row>
    <row r="801" spans="1:9">
      <c r="A801" s="55">
        <v>11109535</v>
      </c>
      <c r="B801" s="4" t="s">
        <v>1607</v>
      </c>
      <c r="C801" s="6">
        <v>9</v>
      </c>
      <c r="D801" s="11">
        <v>85000</v>
      </c>
      <c r="E801" s="5">
        <v>83749</v>
      </c>
      <c r="F801" s="12">
        <f t="shared" si="24"/>
        <v>84000</v>
      </c>
      <c r="G801" s="12">
        <f t="shared" si="25"/>
        <v>1000</v>
      </c>
      <c r="H801" s="4" t="s">
        <v>2298</v>
      </c>
      <c r="I801" s="57" t="s">
        <v>2753</v>
      </c>
    </row>
    <row r="802" spans="1:9">
      <c r="A802" s="55">
        <v>11104856</v>
      </c>
      <c r="B802" s="4" t="s">
        <v>1609</v>
      </c>
      <c r="C802" s="6">
        <v>9</v>
      </c>
      <c r="D802" s="11">
        <v>85000</v>
      </c>
      <c r="E802" s="5">
        <v>77723</v>
      </c>
      <c r="F802" s="12">
        <f t="shared" si="24"/>
        <v>78000</v>
      </c>
      <c r="G802" s="12">
        <f t="shared" si="25"/>
        <v>7000</v>
      </c>
      <c r="H802" s="4" t="s">
        <v>1878</v>
      </c>
      <c r="I802" s="57" t="s">
        <v>2754</v>
      </c>
    </row>
    <row r="803" spans="1:9">
      <c r="A803" s="55">
        <v>11109066</v>
      </c>
      <c r="B803" s="4" t="s">
        <v>1611</v>
      </c>
      <c r="C803" s="6">
        <v>9</v>
      </c>
      <c r="D803" s="11">
        <v>85000</v>
      </c>
      <c r="E803" s="5">
        <v>82591</v>
      </c>
      <c r="F803" s="12">
        <f t="shared" si="24"/>
        <v>83000</v>
      </c>
      <c r="G803" s="12">
        <f t="shared" si="25"/>
        <v>2000</v>
      </c>
      <c r="H803" s="4" t="s">
        <v>2135</v>
      </c>
      <c r="I803" s="57" t="s">
        <v>2755</v>
      </c>
    </row>
    <row r="804" spans="1:9">
      <c r="A804" s="55">
        <v>11106629</v>
      </c>
      <c r="B804" s="4" t="s">
        <v>1613</v>
      </c>
      <c r="C804" s="6">
        <v>9</v>
      </c>
      <c r="D804" s="11">
        <v>85000</v>
      </c>
      <c r="E804" s="5">
        <v>78745</v>
      </c>
      <c r="F804" s="12">
        <f t="shared" si="24"/>
        <v>79000</v>
      </c>
      <c r="G804" s="12">
        <f t="shared" si="25"/>
        <v>6000</v>
      </c>
      <c r="H804" s="4" t="s">
        <v>2274</v>
      </c>
      <c r="I804" s="57" t="s">
        <v>2756</v>
      </c>
    </row>
    <row r="805" spans="1:9">
      <c r="A805" s="55">
        <v>11109753</v>
      </c>
      <c r="B805" s="4" t="s">
        <v>1615</v>
      </c>
      <c r="C805" s="6">
        <v>9</v>
      </c>
      <c r="D805" s="11">
        <v>85000</v>
      </c>
      <c r="E805" s="5">
        <v>75178</v>
      </c>
      <c r="F805" s="12">
        <f t="shared" si="24"/>
        <v>75500</v>
      </c>
      <c r="G805" s="12">
        <f t="shared" si="25"/>
        <v>9500</v>
      </c>
      <c r="H805" s="4" t="s">
        <v>1964</v>
      </c>
      <c r="I805" s="57" t="s">
        <v>2757</v>
      </c>
    </row>
    <row r="806" spans="1:9">
      <c r="A806" s="55">
        <v>11104822</v>
      </c>
      <c r="B806" s="4" t="s">
        <v>1617</v>
      </c>
      <c r="C806" s="6">
        <v>9</v>
      </c>
      <c r="D806" s="11">
        <v>85000</v>
      </c>
      <c r="E806" s="5">
        <v>84732</v>
      </c>
      <c r="F806" s="12">
        <f t="shared" si="24"/>
        <v>85000</v>
      </c>
      <c r="G806" s="12">
        <f t="shared" si="25"/>
        <v>0</v>
      </c>
      <c r="H806" s="4" t="s">
        <v>1834</v>
      </c>
      <c r="I806" s="57" t="s">
        <v>2758</v>
      </c>
    </row>
    <row r="807" spans="1:9">
      <c r="A807" s="55">
        <v>11106934</v>
      </c>
      <c r="B807" s="4" t="s">
        <v>1619</v>
      </c>
      <c r="C807" s="6">
        <v>10</v>
      </c>
      <c r="D807" s="11">
        <v>95000</v>
      </c>
      <c r="E807" s="5">
        <v>87407</v>
      </c>
      <c r="F807" s="12">
        <f t="shared" si="24"/>
        <v>87500</v>
      </c>
      <c r="G807" s="12">
        <f t="shared" si="25"/>
        <v>7500</v>
      </c>
      <c r="H807" s="4" t="s">
        <v>1927</v>
      </c>
      <c r="I807" s="57" t="s">
        <v>2759</v>
      </c>
    </row>
    <row r="808" spans="1:9">
      <c r="A808" s="55">
        <v>11104626</v>
      </c>
      <c r="B808" s="4" t="s">
        <v>1621</v>
      </c>
      <c r="C808" s="6">
        <v>10</v>
      </c>
      <c r="D808" s="11">
        <v>95000</v>
      </c>
      <c r="E808" s="5">
        <v>88830</v>
      </c>
      <c r="F808" s="12">
        <f t="shared" si="24"/>
        <v>89000</v>
      </c>
      <c r="G808" s="12">
        <f t="shared" si="25"/>
        <v>6000</v>
      </c>
      <c r="H808" s="4" t="s">
        <v>2007</v>
      </c>
      <c r="I808" s="57" t="s">
        <v>2760</v>
      </c>
    </row>
    <row r="809" spans="1:9">
      <c r="A809" s="55">
        <v>11100907</v>
      </c>
      <c r="B809" s="4" t="s">
        <v>1623</v>
      </c>
      <c r="C809" s="6">
        <v>10</v>
      </c>
      <c r="D809" s="11">
        <v>95000</v>
      </c>
      <c r="E809" s="5">
        <v>80366</v>
      </c>
      <c r="F809" s="12">
        <f t="shared" si="24"/>
        <v>80500</v>
      </c>
      <c r="G809" s="12">
        <f t="shared" si="25"/>
        <v>14500</v>
      </c>
      <c r="H809" s="4" t="s">
        <v>2011</v>
      </c>
      <c r="I809" s="57" t="s">
        <v>2761</v>
      </c>
    </row>
    <row r="810" spans="1:9">
      <c r="A810" s="55">
        <v>11109442</v>
      </c>
      <c r="B810" s="4" t="s">
        <v>1625</v>
      </c>
      <c r="C810" s="6">
        <v>10</v>
      </c>
      <c r="D810" s="11">
        <v>95000</v>
      </c>
      <c r="E810" s="5">
        <v>93173</v>
      </c>
      <c r="F810" s="12">
        <f t="shared" si="24"/>
        <v>93500</v>
      </c>
      <c r="G810" s="12">
        <f t="shared" si="25"/>
        <v>1500</v>
      </c>
      <c r="H810" s="4" t="s">
        <v>1893</v>
      </c>
      <c r="I810" s="57" t="s">
        <v>2762</v>
      </c>
    </row>
    <row r="811" spans="1:9">
      <c r="A811" s="55">
        <v>11108412</v>
      </c>
      <c r="B811" s="4" t="s">
        <v>1627</v>
      </c>
      <c r="C811" s="6">
        <v>10</v>
      </c>
      <c r="D811" s="11">
        <v>95000</v>
      </c>
      <c r="E811" s="5">
        <v>85613</v>
      </c>
      <c r="F811" s="12">
        <f t="shared" si="24"/>
        <v>86000</v>
      </c>
      <c r="G811" s="12">
        <f t="shared" si="25"/>
        <v>9000</v>
      </c>
      <c r="H811" s="4" t="s">
        <v>1976</v>
      </c>
      <c r="I811" s="57" t="s">
        <v>2763</v>
      </c>
    </row>
    <row r="812" spans="1:9">
      <c r="A812" s="55">
        <v>11106237</v>
      </c>
      <c r="B812" s="4" t="s">
        <v>1629</v>
      </c>
      <c r="C812" s="6">
        <v>10</v>
      </c>
      <c r="D812" s="11">
        <v>95000</v>
      </c>
      <c r="E812" s="5">
        <v>83107</v>
      </c>
      <c r="F812" s="12">
        <f t="shared" si="24"/>
        <v>83500</v>
      </c>
      <c r="G812" s="12">
        <f t="shared" si="25"/>
        <v>11500</v>
      </c>
      <c r="H812" s="4" t="s">
        <v>2080</v>
      </c>
      <c r="I812" s="57" t="s">
        <v>2764</v>
      </c>
    </row>
    <row r="813" spans="1:9">
      <c r="A813" s="55">
        <v>11102476</v>
      </c>
      <c r="B813" s="4" t="s">
        <v>1631</v>
      </c>
      <c r="C813" s="6">
        <v>10</v>
      </c>
      <c r="D813" s="11">
        <v>95000</v>
      </c>
      <c r="E813" s="5">
        <v>83215</v>
      </c>
      <c r="F813" s="12">
        <f t="shared" si="24"/>
        <v>83500</v>
      </c>
      <c r="G813" s="12">
        <f t="shared" si="25"/>
        <v>11500</v>
      </c>
      <c r="H813" s="4" t="s">
        <v>1852</v>
      </c>
      <c r="I813" s="57" t="s">
        <v>2765</v>
      </c>
    </row>
    <row r="814" spans="1:9">
      <c r="A814" s="55">
        <v>11103556</v>
      </c>
      <c r="B814" s="4" t="s">
        <v>1633</v>
      </c>
      <c r="C814" s="6">
        <v>10</v>
      </c>
      <c r="D814" s="11">
        <v>95000</v>
      </c>
      <c r="E814" s="5">
        <v>82525</v>
      </c>
      <c r="F814" s="12">
        <f t="shared" si="24"/>
        <v>83000</v>
      </c>
      <c r="G814" s="12">
        <f t="shared" si="25"/>
        <v>12000</v>
      </c>
      <c r="H814" s="4" t="s">
        <v>2045</v>
      </c>
      <c r="I814" s="57" t="s">
        <v>2766</v>
      </c>
    </row>
    <row r="815" spans="1:9">
      <c r="A815" s="55">
        <v>11102193</v>
      </c>
      <c r="B815" s="4" t="s">
        <v>1635</v>
      </c>
      <c r="C815" s="6">
        <v>10</v>
      </c>
      <c r="D815" s="11">
        <v>95000</v>
      </c>
      <c r="E815" s="5">
        <v>94417</v>
      </c>
      <c r="F815" s="12">
        <f t="shared" si="24"/>
        <v>94500</v>
      </c>
      <c r="G815" s="12">
        <f t="shared" si="25"/>
        <v>500</v>
      </c>
      <c r="H815" s="4" t="s">
        <v>1854</v>
      </c>
      <c r="I815" s="57" t="s">
        <v>2767</v>
      </c>
    </row>
    <row r="816" spans="1:9">
      <c r="A816" s="55">
        <v>11104633</v>
      </c>
      <c r="B816" s="4" t="s">
        <v>1637</v>
      </c>
      <c r="C816" s="6">
        <v>10</v>
      </c>
      <c r="D816" s="11">
        <v>95000</v>
      </c>
      <c r="E816" s="5">
        <v>84198</v>
      </c>
      <c r="F816" s="12">
        <f t="shared" si="24"/>
        <v>84500</v>
      </c>
      <c r="G816" s="12">
        <f t="shared" si="25"/>
        <v>10500</v>
      </c>
      <c r="H816" s="4" t="s">
        <v>1856</v>
      </c>
      <c r="I816" s="57" t="s">
        <v>2768</v>
      </c>
    </row>
    <row r="817" spans="1:9">
      <c r="A817" s="55">
        <v>11102069</v>
      </c>
      <c r="B817" s="4" t="s">
        <v>1639</v>
      </c>
      <c r="C817" s="6">
        <v>10</v>
      </c>
      <c r="D817" s="11">
        <v>95000</v>
      </c>
      <c r="E817" s="5">
        <v>87855</v>
      </c>
      <c r="F817" s="12">
        <f t="shared" si="24"/>
        <v>88000</v>
      </c>
      <c r="G817" s="12">
        <f t="shared" si="25"/>
        <v>7000</v>
      </c>
      <c r="H817" s="4" t="s">
        <v>1988</v>
      </c>
      <c r="I817" s="57" t="s">
        <v>2769</v>
      </c>
    </row>
    <row r="818" spans="1:9">
      <c r="A818" s="55">
        <v>11109572</v>
      </c>
      <c r="B818" s="4" t="s">
        <v>1641</v>
      </c>
      <c r="C818" s="6">
        <v>10</v>
      </c>
      <c r="D818" s="11">
        <v>95000</v>
      </c>
      <c r="E818" s="5">
        <v>93571</v>
      </c>
      <c r="F818" s="12">
        <f t="shared" si="24"/>
        <v>94000</v>
      </c>
      <c r="G818" s="12">
        <f t="shared" si="25"/>
        <v>1000</v>
      </c>
      <c r="H818" s="4" t="s">
        <v>2209</v>
      </c>
      <c r="I818" s="57" t="s">
        <v>2770</v>
      </c>
    </row>
    <row r="819" spans="1:9">
      <c r="A819" s="55">
        <v>11107962</v>
      </c>
      <c r="B819" s="4" t="s">
        <v>1643</v>
      </c>
      <c r="C819" s="6">
        <v>10</v>
      </c>
      <c r="D819" s="11">
        <v>95000</v>
      </c>
      <c r="E819" s="5">
        <v>88528</v>
      </c>
      <c r="F819" s="12">
        <f t="shared" si="24"/>
        <v>89000</v>
      </c>
      <c r="G819" s="12">
        <f t="shared" si="25"/>
        <v>6000</v>
      </c>
      <c r="H819" s="4" t="s">
        <v>2518</v>
      </c>
      <c r="I819" s="57" t="s">
        <v>2771</v>
      </c>
    </row>
    <row r="820" spans="1:9">
      <c r="A820" s="55">
        <v>11104979</v>
      </c>
      <c r="B820" s="4" t="s">
        <v>1645</v>
      </c>
      <c r="C820" s="6">
        <v>10</v>
      </c>
      <c r="D820" s="11">
        <v>95000</v>
      </c>
      <c r="E820" s="5">
        <v>85114</v>
      </c>
      <c r="F820" s="12">
        <f t="shared" si="24"/>
        <v>85500</v>
      </c>
      <c r="G820" s="12">
        <f t="shared" si="25"/>
        <v>9500</v>
      </c>
      <c r="H820" s="4" t="s">
        <v>1951</v>
      </c>
      <c r="I820" s="57" t="s">
        <v>2772</v>
      </c>
    </row>
    <row r="821" spans="1:9">
      <c r="A821" s="55">
        <v>11107510</v>
      </c>
      <c r="B821" s="4" t="s">
        <v>1647</v>
      </c>
      <c r="C821" s="6">
        <v>10</v>
      </c>
      <c r="D821" s="11">
        <v>95000</v>
      </c>
      <c r="E821" s="5">
        <v>88758</v>
      </c>
      <c r="F821" s="12">
        <f t="shared" si="24"/>
        <v>89000</v>
      </c>
      <c r="G821" s="12">
        <f t="shared" si="25"/>
        <v>6000</v>
      </c>
      <c r="H821" s="4" t="s">
        <v>1953</v>
      </c>
      <c r="I821" s="57" t="s">
        <v>2773</v>
      </c>
    </row>
    <row r="822" spans="1:9">
      <c r="A822" s="55">
        <v>11108571</v>
      </c>
      <c r="B822" s="4" t="s">
        <v>1649</v>
      </c>
      <c r="C822" s="6">
        <v>10</v>
      </c>
      <c r="D822" s="11">
        <v>95000</v>
      </c>
      <c r="E822" s="5">
        <v>85432</v>
      </c>
      <c r="F822" s="12">
        <f t="shared" si="24"/>
        <v>85500</v>
      </c>
      <c r="G822" s="12">
        <f t="shared" si="25"/>
        <v>9500</v>
      </c>
      <c r="H822" s="4" t="s">
        <v>1910</v>
      </c>
      <c r="I822" s="57" t="s">
        <v>2774</v>
      </c>
    </row>
    <row r="823" spans="1:9">
      <c r="A823" s="55">
        <v>11102946</v>
      </c>
      <c r="B823" s="4" t="s">
        <v>1651</v>
      </c>
      <c r="C823" s="6">
        <v>10</v>
      </c>
      <c r="D823" s="11">
        <v>95000</v>
      </c>
      <c r="E823" s="5">
        <v>86443</v>
      </c>
      <c r="F823" s="12">
        <f t="shared" si="24"/>
        <v>86500</v>
      </c>
      <c r="G823" s="12">
        <f t="shared" si="25"/>
        <v>8500</v>
      </c>
      <c r="H823" s="4" t="s">
        <v>1868</v>
      </c>
      <c r="I823" s="57" t="s">
        <v>2775</v>
      </c>
    </row>
    <row r="824" spans="1:9">
      <c r="A824" s="55">
        <v>11109821</v>
      </c>
      <c r="B824" s="4" t="s">
        <v>1653</v>
      </c>
      <c r="C824" s="6">
        <v>10</v>
      </c>
      <c r="D824" s="11">
        <v>95000</v>
      </c>
      <c r="E824" s="5">
        <v>81458</v>
      </c>
      <c r="F824" s="12">
        <f t="shared" si="24"/>
        <v>81500</v>
      </c>
      <c r="G824" s="12">
        <f t="shared" si="25"/>
        <v>13500</v>
      </c>
      <c r="H824" s="4" t="s">
        <v>1912</v>
      </c>
      <c r="I824" s="57" t="s">
        <v>2776</v>
      </c>
    </row>
    <row r="825" spans="1:9">
      <c r="A825" s="55">
        <v>11109729</v>
      </c>
      <c r="B825" s="4" t="s">
        <v>1655</v>
      </c>
      <c r="C825" s="6">
        <v>10</v>
      </c>
      <c r="D825" s="11">
        <v>95000</v>
      </c>
      <c r="E825" s="5">
        <v>87276</v>
      </c>
      <c r="F825" s="12">
        <f t="shared" si="24"/>
        <v>87500</v>
      </c>
      <c r="G825" s="12">
        <f t="shared" si="25"/>
        <v>7500</v>
      </c>
      <c r="H825" s="4" t="s">
        <v>2186</v>
      </c>
      <c r="I825" s="57" t="s">
        <v>2777</v>
      </c>
    </row>
    <row r="826" spans="1:9">
      <c r="A826" s="55">
        <v>11109135</v>
      </c>
      <c r="B826" s="4" t="s">
        <v>1657</v>
      </c>
      <c r="C826" s="6">
        <v>10</v>
      </c>
      <c r="D826" s="11">
        <v>95000</v>
      </c>
      <c r="E826" s="5">
        <v>83186</v>
      </c>
      <c r="F826" s="12">
        <f t="shared" si="24"/>
        <v>83500</v>
      </c>
      <c r="G826" s="12">
        <f t="shared" si="25"/>
        <v>11500</v>
      </c>
      <c r="H826" s="4" t="s">
        <v>2298</v>
      </c>
      <c r="I826" s="57" t="s">
        <v>2778</v>
      </c>
    </row>
    <row r="827" spans="1:9">
      <c r="A827" s="55">
        <v>11107638</v>
      </c>
      <c r="B827" s="4" t="s">
        <v>1659</v>
      </c>
      <c r="C827" s="6">
        <v>10</v>
      </c>
      <c r="D827" s="11">
        <v>95000</v>
      </c>
      <c r="E827" s="5">
        <v>88557</v>
      </c>
      <c r="F827" s="12">
        <f t="shared" si="24"/>
        <v>89000</v>
      </c>
      <c r="G827" s="12">
        <f t="shared" si="25"/>
        <v>6000</v>
      </c>
      <c r="H827" s="4" t="s">
        <v>2193</v>
      </c>
      <c r="I827" s="57" t="s">
        <v>2779</v>
      </c>
    </row>
    <row r="828" spans="1:9">
      <c r="A828" s="55">
        <v>11109786</v>
      </c>
      <c r="B828" s="4" t="s">
        <v>1661</v>
      </c>
      <c r="C828" s="6">
        <v>10</v>
      </c>
      <c r="D828" s="11">
        <v>95000</v>
      </c>
      <c r="E828" s="5">
        <v>83108</v>
      </c>
      <c r="F828" s="12">
        <f t="shared" si="24"/>
        <v>83500</v>
      </c>
      <c r="G828" s="12">
        <f t="shared" si="25"/>
        <v>11500</v>
      </c>
      <c r="H828" s="4" t="s">
        <v>2274</v>
      </c>
      <c r="I828" s="57" t="s">
        <v>2780</v>
      </c>
    </row>
    <row r="829" spans="1:9">
      <c r="A829" s="55">
        <v>11109713</v>
      </c>
      <c r="B829" s="4" t="s">
        <v>1663</v>
      </c>
      <c r="C829" s="6">
        <v>10</v>
      </c>
      <c r="D829" s="11">
        <v>95000</v>
      </c>
      <c r="E829" s="5">
        <v>84510</v>
      </c>
      <c r="F829" s="12">
        <f t="shared" si="24"/>
        <v>85000</v>
      </c>
      <c r="G829" s="12">
        <f t="shared" si="25"/>
        <v>10000</v>
      </c>
      <c r="H829" s="4" t="s">
        <v>2109</v>
      </c>
      <c r="I829" s="57" t="s">
        <v>2781</v>
      </c>
    </row>
    <row r="830" spans="1:9">
      <c r="A830" s="55">
        <v>11101702</v>
      </c>
      <c r="B830" s="4" t="s">
        <v>1665</v>
      </c>
      <c r="C830" s="6">
        <v>10</v>
      </c>
      <c r="D830" s="11">
        <v>95000</v>
      </c>
      <c r="E830" s="5">
        <v>88136</v>
      </c>
      <c r="F830" s="12">
        <f t="shared" si="24"/>
        <v>88500</v>
      </c>
      <c r="G830" s="12">
        <f t="shared" si="25"/>
        <v>6500</v>
      </c>
      <c r="H830" s="4" t="s">
        <v>1969</v>
      </c>
      <c r="I830" s="57" t="s">
        <v>2782</v>
      </c>
    </row>
    <row r="831" spans="1:9">
      <c r="A831" s="55">
        <v>11104926</v>
      </c>
      <c r="B831" s="4" t="s">
        <v>1667</v>
      </c>
      <c r="C831" s="6">
        <v>10</v>
      </c>
      <c r="D831" s="11">
        <v>95000</v>
      </c>
      <c r="E831" s="5">
        <v>90033</v>
      </c>
      <c r="F831" s="12">
        <f t="shared" si="24"/>
        <v>90500</v>
      </c>
      <c r="G831" s="12">
        <f t="shared" si="25"/>
        <v>4500</v>
      </c>
      <c r="H831" s="4" t="s">
        <v>2009</v>
      </c>
      <c r="I831" s="57" t="s">
        <v>2783</v>
      </c>
    </row>
    <row r="832" spans="1:9">
      <c r="A832" s="55">
        <v>11104383</v>
      </c>
      <c r="B832" s="4" t="s">
        <v>1669</v>
      </c>
      <c r="C832" s="6">
        <v>10</v>
      </c>
      <c r="D832" s="11">
        <v>95000</v>
      </c>
      <c r="E832" s="5">
        <v>86532</v>
      </c>
      <c r="F832" s="12">
        <f t="shared" si="24"/>
        <v>87000</v>
      </c>
      <c r="G832" s="12">
        <f t="shared" si="25"/>
        <v>8000</v>
      </c>
      <c r="H832" s="4" t="s">
        <v>2142</v>
      </c>
      <c r="I832" s="57" t="s">
        <v>2784</v>
      </c>
    </row>
    <row r="833" spans="1:9">
      <c r="A833" s="55">
        <v>11109666</v>
      </c>
      <c r="B833" s="4" t="s">
        <v>1671</v>
      </c>
      <c r="C833" s="6">
        <v>10</v>
      </c>
      <c r="D833" s="11">
        <v>95000</v>
      </c>
      <c r="E833" s="5">
        <v>93755</v>
      </c>
      <c r="F833" s="12">
        <f t="shared" si="24"/>
        <v>94000</v>
      </c>
      <c r="G833" s="12">
        <f t="shared" si="25"/>
        <v>1000</v>
      </c>
      <c r="H833" s="4" t="s">
        <v>1840</v>
      </c>
      <c r="I833" s="57" t="s">
        <v>2785</v>
      </c>
    </row>
    <row r="834" spans="1:9">
      <c r="A834" s="55">
        <v>11106966</v>
      </c>
      <c r="B834" s="4" t="s">
        <v>1673</v>
      </c>
      <c r="C834" s="6">
        <v>10</v>
      </c>
      <c r="D834" s="11">
        <v>95000</v>
      </c>
      <c r="E834" s="5">
        <v>82561</v>
      </c>
      <c r="F834" s="12">
        <f t="shared" ref="F834:F897" si="26">CEILING(E834,500)</f>
        <v>83000</v>
      </c>
      <c r="G834" s="12">
        <f t="shared" ref="G834:G897" si="27">D834-F834</f>
        <v>12000</v>
      </c>
      <c r="H834" s="4" t="s">
        <v>1842</v>
      </c>
      <c r="I834" s="57" t="s">
        <v>2786</v>
      </c>
    </row>
    <row r="835" spans="1:9">
      <c r="A835" s="55">
        <v>11106098</v>
      </c>
      <c r="B835" s="4" t="s">
        <v>1675</v>
      </c>
      <c r="C835" s="6">
        <v>10</v>
      </c>
      <c r="D835" s="11">
        <v>95000</v>
      </c>
      <c r="E835" s="5">
        <v>93402</v>
      </c>
      <c r="F835" s="12">
        <f t="shared" si="26"/>
        <v>93500</v>
      </c>
      <c r="G835" s="12">
        <f t="shared" si="27"/>
        <v>1500</v>
      </c>
      <c r="H835" s="4" t="s">
        <v>1844</v>
      </c>
      <c r="I835" s="57" t="s">
        <v>2787</v>
      </c>
    </row>
    <row r="836" spans="1:9">
      <c r="A836" s="55">
        <v>11109067</v>
      </c>
      <c r="B836" s="4" t="s">
        <v>1677</v>
      </c>
      <c r="C836" s="6">
        <v>10</v>
      </c>
      <c r="D836" s="11">
        <v>95000</v>
      </c>
      <c r="E836" s="5">
        <v>89544</v>
      </c>
      <c r="F836" s="12">
        <f t="shared" si="26"/>
        <v>90000</v>
      </c>
      <c r="G836" s="12">
        <f t="shared" si="27"/>
        <v>5000</v>
      </c>
      <c r="H836" s="4" t="s">
        <v>2145</v>
      </c>
      <c r="I836" s="57" t="s">
        <v>2788</v>
      </c>
    </row>
    <row r="837" spans="1:9">
      <c r="A837" s="55">
        <v>11101888</v>
      </c>
      <c r="B837" s="4" t="s">
        <v>1679</v>
      </c>
      <c r="C837" s="6">
        <v>10</v>
      </c>
      <c r="D837" s="11">
        <v>95000</v>
      </c>
      <c r="E837" s="5">
        <v>82374</v>
      </c>
      <c r="F837" s="12">
        <f t="shared" si="26"/>
        <v>82500</v>
      </c>
      <c r="G837" s="12">
        <f t="shared" si="27"/>
        <v>12500</v>
      </c>
      <c r="H837" s="4" t="s">
        <v>1893</v>
      </c>
      <c r="I837" s="57" t="s">
        <v>2789</v>
      </c>
    </row>
    <row r="838" spans="1:9">
      <c r="A838" s="55">
        <v>11109199</v>
      </c>
      <c r="B838" s="4" t="s">
        <v>1681</v>
      </c>
      <c r="C838" s="6">
        <v>10</v>
      </c>
      <c r="D838" s="11">
        <v>95000</v>
      </c>
      <c r="E838" s="5">
        <v>90687</v>
      </c>
      <c r="F838" s="12">
        <f t="shared" si="26"/>
        <v>91000</v>
      </c>
      <c r="G838" s="12">
        <f t="shared" si="27"/>
        <v>4000</v>
      </c>
      <c r="H838" s="4" t="s">
        <v>2385</v>
      </c>
      <c r="I838" s="57" t="s">
        <v>2790</v>
      </c>
    </row>
    <row r="839" spans="1:9">
      <c r="A839" s="55">
        <v>11102790</v>
      </c>
      <c r="B839" s="4" t="s">
        <v>1683</v>
      </c>
      <c r="C839" s="6">
        <v>10</v>
      </c>
      <c r="D839" s="11">
        <v>95000</v>
      </c>
      <c r="E839" s="5">
        <v>89548</v>
      </c>
      <c r="F839" s="12">
        <f t="shared" si="26"/>
        <v>90000</v>
      </c>
      <c r="G839" s="12">
        <f t="shared" si="27"/>
        <v>5000</v>
      </c>
      <c r="H839" s="4" t="s">
        <v>2049</v>
      </c>
      <c r="I839" s="57" t="s">
        <v>2791</v>
      </c>
    </row>
    <row r="840" spans="1:9">
      <c r="A840" s="55">
        <v>11104566</v>
      </c>
      <c r="B840" s="4" t="s">
        <v>1685</v>
      </c>
      <c r="C840" s="6">
        <v>10</v>
      </c>
      <c r="D840" s="11">
        <v>95000</v>
      </c>
      <c r="E840" s="5">
        <v>80269</v>
      </c>
      <c r="F840" s="12">
        <f t="shared" si="26"/>
        <v>80500</v>
      </c>
      <c r="G840" s="12">
        <f t="shared" si="27"/>
        <v>14500</v>
      </c>
      <c r="H840" s="4" t="s">
        <v>1941</v>
      </c>
      <c r="I840" s="57" t="s">
        <v>2792</v>
      </c>
    </row>
    <row r="841" spans="1:9">
      <c r="A841" s="55">
        <v>11100534</v>
      </c>
      <c r="B841" s="4" t="s">
        <v>1687</v>
      </c>
      <c r="C841" s="6">
        <v>10</v>
      </c>
      <c r="D841" s="11">
        <v>95000</v>
      </c>
      <c r="E841" s="5">
        <v>94297</v>
      </c>
      <c r="F841" s="12">
        <f t="shared" si="26"/>
        <v>94500</v>
      </c>
      <c r="G841" s="12">
        <f t="shared" si="27"/>
        <v>500</v>
      </c>
      <c r="H841" s="4" t="s">
        <v>2152</v>
      </c>
      <c r="I841" s="57" t="s">
        <v>2793</v>
      </c>
    </row>
    <row r="842" spans="1:9">
      <c r="A842" s="55">
        <v>11101344</v>
      </c>
      <c r="B842" s="4" t="s">
        <v>1689</v>
      </c>
      <c r="C842" s="6">
        <v>10</v>
      </c>
      <c r="D842" s="11">
        <v>95000</v>
      </c>
      <c r="E842" s="5">
        <v>93252</v>
      </c>
      <c r="F842" s="12">
        <f t="shared" si="26"/>
        <v>93500</v>
      </c>
      <c r="G842" s="12">
        <f t="shared" si="27"/>
        <v>1500</v>
      </c>
      <c r="H842" s="4" t="s">
        <v>2518</v>
      </c>
      <c r="I842" s="57" t="s">
        <v>2794</v>
      </c>
    </row>
    <row r="843" spans="1:9">
      <c r="A843" s="55">
        <v>11105626</v>
      </c>
      <c r="B843" s="4" t="s">
        <v>1691</v>
      </c>
      <c r="C843" s="6">
        <v>10</v>
      </c>
      <c r="D843" s="11">
        <v>95000</v>
      </c>
      <c r="E843" s="5">
        <v>81397</v>
      </c>
      <c r="F843" s="12">
        <f t="shared" si="26"/>
        <v>81500</v>
      </c>
      <c r="G843" s="12">
        <f t="shared" si="27"/>
        <v>13500</v>
      </c>
      <c r="H843" s="4" t="s">
        <v>1945</v>
      </c>
      <c r="I843" s="57" t="s">
        <v>2795</v>
      </c>
    </row>
    <row r="844" spans="1:9">
      <c r="A844" s="55">
        <v>11104183</v>
      </c>
      <c r="B844" s="4" t="s">
        <v>1693</v>
      </c>
      <c r="C844" s="6">
        <v>10</v>
      </c>
      <c r="D844" s="11">
        <v>95000</v>
      </c>
      <c r="E844" s="5">
        <v>83980</v>
      </c>
      <c r="F844" s="12">
        <f t="shared" si="26"/>
        <v>84000</v>
      </c>
      <c r="G844" s="12">
        <f t="shared" si="27"/>
        <v>11000</v>
      </c>
      <c r="H844" s="4" t="s">
        <v>2158</v>
      </c>
      <c r="I844" s="57" t="s">
        <v>2796</v>
      </c>
    </row>
    <row r="845" spans="1:9">
      <c r="A845" s="55">
        <v>11103316</v>
      </c>
      <c r="B845" s="4" t="s">
        <v>1695</v>
      </c>
      <c r="C845" s="6">
        <v>10</v>
      </c>
      <c r="D845" s="11">
        <v>95000</v>
      </c>
      <c r="E845" s="5">
        <v>92382</v>
      </c>
      <c r="F845" s="12">
        <f t="shared" si="26"/>
        <v>92500</v>
      </c>
      <c r="G845" s="12">
        <f t="shared" si="27"/>
        <v>2500</v>
      </c>
      <c r="H845" s="4" t="s">
        <v>2020</v>
      </c>
      <c r="I845" s="57" t="s">
        <v>2797</v>
      </c>
    </row>
    <row r="846" spans="1:9">
      <c r="A846" s="55">
        <v>11105014</v>
      </c>
      <c r="B846" s="4" t="s">
        <v>1697</v>
      </c>
      <c r="C846" s="6">
        <v>10</v>
      </c>
      <c r="D846" s="11">
        <v>95000</v>
      </c>
      <c r="E846" s="5">
        <v>86692</v>
      </c>
      <c r="F846" s="12">
        <f t="shared" si="26"/>
        <v>87000</v>
      </c>
      <c r="G846" s="12">
        <f t="shared" si="27"/>
        <v>8000</v>
      </c>
      <c r="H846" s="4" t="s">
        <v>1860</v>
      </c>
      <c r="I846" s="57" t="s">
        <v>2798</v>
      </c>
    </row>
    <row r="847" spans="1:9">
      <c r="A847" s="55">
        <v>11108344</v>
      </c>
      <c r="B847" s="4" t="s">
        <v>1699</v>
      </c>
      <c r="C847" s="6">
        <v>10</v>
      </c>
      <c r="D847" s="11">
        <v>95000</v>
      </c>
      <c r="E847" s="5">
        <v>94341</v>
      </c>
      <c r="F847" s="12">
        <f t="shared" si="26"/>
        <v>94500</v>
      </c>
      <c r="G847" s="12">
        <f t="shared" si="27"/>
        <v>500</v>
      </c>
      <c r="H847" s="4" t="s">
        <v>1868</v>
      </c>
      <c r="I847" s="57" t="s">
        <v>2799</v>
      </c>
    </row>
    <row r="848" spans="1:9">
      <c r="A848" s="55">
        <v>11105162</v>
      </c>
      <c r="B848" s="4" t="s">
        <v>1701</v>
      </c>
      <c r="C848" s="6">
        <v>10</v>
      </c>
      <c r="D848" s="11">
        <v>95000</v>
      </c>
      <c r="E848" s="5">
        <v>80861</v>
      </c>
      <c r="F848" s="12">
        <f t="shared" si="26"/>
        <v>81000</v>
      </c>
      <c r="G848" s="12">
        <f t="shared" si="27"/>
        <v>14000</v>
      </c>
      <c r="H848" s="4" t="s">
        <v>1916</v>
      </c>
      <c r="I848" s="57" t="s">
        <v>2800</v>
      </c>
    </row>
    <row r="849" spans="1:9">
      <c r="A849" s="55">
        <v>11101049</v>
      </c>
      <c r="B849" s="4" t="s">
        <v>1703</v>
      </c>
      <c r="C849" s="6">
        <v>10</v>
      </c>
      <c r="D849" s="11">
        <v>95000</v>
      </c>
      <c r="E849" s="5">
        <v>93950</v>
      </c>
      <c r="F849" s="12">
        <f t="shared" si="26"/>
        <v>94000</v>
      </c>
      <c r="G849" s="12">
        <f t="shared" si="27"/>
        <v>1000</v>
      </c>
      <c r="H849" s="4" t="s">
        <v>2296</v>
      </c>
      <c r="I849" s="57" t="s">
        <v>2801</v>
      </c>
    </row>
    <row r="850" spans="1:9">
      <c r="A850" s="55">
        <v>11106510</v>
      </c>
      <c r="B850" s="4" t="s">
        <v>1705</v>
      </c>
      <c r="C850" s="6">
        <v>10</v>
      </c>
      <c r="D850" s="11">
        <v>95000</v>
      </c>
      <c r="E850" s="5">
        <v>85775</v>
      </c>
      <c r="F850" s="12">
        <f t="shared" si="26"/>
        <v>86000</v>
      </c>
      <c r="G850" s="12">
        <f t="shared" si="27"/>
        <v>9000</v>
      </c>
      <c r="H850" s="4" t="s">
        <v>1918</v>
      </c>
      <c r="I850" s="57" t="s">
        <v>2802</v>
      </c>
    </row>
    <row r="851" spans="1:9">
      <c r="A851" s="55">
        <v>11108443</v>
      </c>
      <c r="B851" s="4" t="s">
        <v>1707</v>
      </c>
      <c r="C851" s="6">
        <v>10</v>
      </c>
      <c r="D851" s="11">
        <v>95000</v>
      </c>
      <c r="E851" s="5">
        <v>94094</v>
      </c>
      <c r="F851" s="12">
        <f t="shared" si="26"/>
        <v>94500</v>
      </c>
      <c r="G851" s="12">
        <f t="shared" si="27"/>
        <v>500</v>
      </c>
      <c r="H851" s="4" t="s">
        <v>2034</v>
      </c>
      <c r="I851" s="57" t="s">
        <v>2803</v>
      </c>
    </row>
    <row r="852" spans="1:9">
      <c r="A852" s="55">
        <v>11106376</v>
      </c>
      <c r="B852" s="4" t="s">
        <v>1709</v>
      </c>
      <c r="C852" s="6">
        <v>10</v>
      </c>
      <c r="D852" s="11">
        <v>95000</v>
      </c>
      <c r="E852" s="5">
        <v>86504</v>
      </c>
      <c r="F852" s="12">
        <f t="shared" si="26"/>
        <v>87000</v>
      </c>
      <c r="G852" s="12">
        <f t="shared" si="27"/>
        <v>8000</v>
      </c>
      <c r="H852" s="4" t="s">
        <v>1964</v>
      </c>
      <c r="I852" s="57" t="s">
        <v>2804</v>
      </c>
    </row>
    <row r="853" spans="1:9">
      <c r="A853" s="55">
        <v>11105569</v>
      </c>
      <c r="B853" s="4" t="s">
        <v>1711</v>
      </c>
      <c r="C853" s="6">
        <v>10</v>
      </c>
      <c r="D853" s="11">
        <v>95000</v>
      </c>
      <c r="E853" s="5">
        <v>80464</v>
      </c>
      <c r="F853" s="12">
        <f t="shared" si="26"/>
        <v>80500</v>
      </c>
      <c r="G853" s="12">
        <f t="shared" si="27"/>
        <v>14500</v>
      </c>
      <c r="H853" s="4" t="s">
        <v>1966</v>
      </c>
      <c r="I853" s="57" t="s">
        <v>2805</v>
      </c>
    </row>
    <row r="854" spans="1:9">
      <c r="A854" s="55">
        <v>11108142</v>
      </c>
      <c r="B854" s="4" t="s">
        <v>1713</v>
      </c>
      <c r="C854" s="6">
        <v>10</v>
      </c>
      <c r="D854" s="11">
        <v>95000</v>
      </c>
      <c r="E854" s="5">
        <v>87069</v>
      </c>
      <c r="F854" s="12">
        <f t="shared" si="26"/>
        <v>87500</v>
      </c>
      <c r="G854" s="12">
        <f t="shared" si="27"/>
        <v>7500</v>
      </c>
      <c r="H854" s="4" t="s">
        <v>1883</v>
      </c>
      <c r="I854" s="57" t="s">
        <v>2806</v>
      </c>
    </row>
    <row r="855" spans="1:9">
      <c r="A855" s="55">
        <v>11108485</v>
      </c>
      <c r="B855" s="4" t="s">
        <v>1715</v>
      </c>
      <c r="C855" s="6">
        <v>10</v>
      </c>
      <c r="D855" s="11">
        <v>95000</v>
      </c>
      <c r="E855" s="5">
        <v>89351</v>
      </c>
      <c r="F855" s="12">
        <f t="shared" si="26"/>
        <v>89500</v>
      </c>
      <c r="G855" s="12">
        <f t="shared" si="27"/>
        <v>5500</v>
      </c>
      <c r="H855" s="4" t="s">
        <v>1834</v>
      </c>
      <c r="I855" s="57" t="s">
        <v>2807</v>
      </c>
    </row>
    <row r="856" spans="1:9">
      <c r="A856" s="55">
        <v>11108954</v>
      </c>
      <c r="B856" s="4" t="s">
        <v>1717</v>
      </c>
      <c r="C856" s="6">
        <v>10</v>
      </c>
      <c r="D856" s="11">
        <v>95000</v>
      </c>
      <c r="E856" s="5">
        <v>93907</v>
      </c>
      <c r="F856" s="12">
        <f t="shared" si="26"/>
        <v>94000</v>
      </c>
      <c r="G856" s="12">
        <f t="shared" si="27"/>
        <v>1000</v>
      </c>
      <c r="H856" s="4" t="s">
        <v>2105</v>
      </c>
      <c r="I856" s="57" t="s">
        <v>2808</v>
      </c>
    </row>
    <row r="857" spans="1:9">
      <c r="A857" s="55">
        <v>11107353</v>
      </c>
      <c r="B857" s="4" t="s">
        <v>1719</v>
      </c>
      <c r="C857" s="6">
        <v>10</v>
      </c>
      <c r="D857" s="11">
        <v>95000</v>
      </c>
      <c r="E857" s="5">
        <v>93924</v>
      </c>
      <c r="F857" s="12">
        <f t="shared" si="26"/>
        <v>94000</v>
      </c>
      <c r="G857" s="12">
        <f t="shared" si="27"/>
        <v>1000</v>
      </c>
      <c r="H857" s="4" t="s">
        <v>2007</v>
      </c>
      <c r="I857" s="57" t="s">
        <v>2809</v>
      </c>
    </row>
    <row r="858" spans="1:9" ht="30">
      <c r="A858" s="55">
        <v>11109947</v>
      </c>
      <c r="B858" s="4" t="s">
        <v>1721</v>
      </c>
      <c r="C858" s="6">
        <v>10</v>
      </c>
      <c r="D858" s="11">
        <v>95000</v>
      </c>
      <c r="E858" s="5">
        <v>86808</v>
      </c>
      <c r="F858" s="12">
        <f t="shared" si="26"/>
        <v>87000</v>
      </c>
      <c r="G858" s="12">
        <f t="shared" si="27"/>
        <v>8000</v>
      </c>
      <c r="H858" s="4" t="s">
        <v>2199</v>
      </c>
      <c r="I858" s="57" t="s">
        <v>2810</v>
      </c>
    </row>
    <row r="859" spans="1:9">
      <c r="A859" s="55">
        <v>11101938</v>
      </c>
      <c r="B859" s="4" t="s">
        <v>1723</v>
      </c>
      <c r="C859" s="6">
        <v>10</v>
      </c>
      <c r="D859" s="11">
        <v>95000</v>
      </c>
      <c r="E859" s="5">
        <v>89317</v>
      </c>
      <c r="F859" s="12">
        <f t="shared" si="26"/>
        <v>89500</v>
      </c>
      <c r="G859" s="12">
        <f t="shared" si="27"/>
        <v>5500</v>
      </c>
      <c r="H859" s="4" t="s">
        <v>1886</v>
      </c>
      <c r="I859" s="57" t="s">
        <v>2811</v>
      </c>
    </row>
    <row r="860" spans="1:9">
      <c r="A860" s="55">
        <v>11105669</v>
      </c>
      <c r="B860" s="4" t="s">
        <v>1725</v>
      </c>
      <c r="C860" s="6">
        <v>10</v>
      </c>
      <c r="D860" s="11">
        <v>95000</v>
      </c>
      <c r="E860" s="5">
        <v>82378</v>
      </c>
      <c r="F860" s="12">
        <f t="shared" si="26"/>
        <v>82500</v>
      </c>
      <c r="G860" s="12">
        <f t="shared" si="27"/>
        <v>12500</v>
      </c>
      <c r="H860" s="4" t="s">
        <v>2075</v>
      </c>
      <c r="I860" s="57" t="s">
        <v>2812</v>
      </c>
    </row>
    <row r="861" spans="1:9">
      <c r="A861" s="55">
        <v>11109959</v>
      </c>
      <c r="B861" s="4" t="s">
        <v>1727</v>
      </c>
      <c r="C861" s="6">
        <v>10</v>
      </c>
      <c r="D861" s="11">
        <v>95000</v>
      </c>
      <c r="E861" s="5">
        <v>90687</v>
      </c>
      <c r="F861" s="12">
        <f t="shared" si="26"/>
        <v>91000</v>
      </c>
      <c r="G861" s="12">
        <f t="shared" si="27"/>
        <v>4000</v>
      </c>
      <c r="H861" s="4" t="s">
        <v>1842</v>
      </c>
      <c r="I861" s="57" t="s">
        <v>2813</v>
      </c>
    </row>
    <row r="862" spans="1:9">
      <c r="A862" s="55">
        <v>11102185</v>
      </c>
      <c r="B862" s="4" t="s">
        <v>1729</v>
      </c>
      <c r="C862" s="6">
        <v>10</v>
      </c>
      <c r="D862" s="11">
        <v>95000</v>
      </c>
      <c r="E862" s="5">
        <v>80512</v>
      </c>
      <c r="F862" s="12">
        <f t="shared" si="26"/>
        <v>81000</v>
      </c>
      <c r="G862" s="12">
        <f t="shared" si="27"/>
        <v>14000</v>
      </c>
      <c r="H862" s="4" t="s">
        <v>1893</v>
      </c>
      <c r="I862" s="57" t="s">
        <v>2814</v>
      </c>
    </row>
    <row r="863" spans="1:9">
      <c r="A863" s="55">
        <v>11108476</v>
      </c>
      <c r="B863" s="4" t="s">
        <v>1731</v>
      </c>
      <c r="C863" s="6">
        <v>10</v>
      </c>
      <c r="D863" s="11">
        <v>95000</v>
      </c>
      <c r="E863" s="5">
        <v>82158</v>
      </c>
      <c r="F863" s="12">
        <f t="shared" si="26"/>
        <v>82500</v>
      </c>
      <c r="G863" s="12">
        <f t="shared" si="27"/>
        <v>12500</v>
      </c>
      <c r="H863" s="4" t="s">
        <v>1848</v>
      </c>
      <c r="I863" s="57" t="s">
        <v>2815</v>
      </c>
    </row>
    <row r="864" spans="1:9">
      <c r="A864" s="55">
        <v>11100180</v>
      </c>
      <c r="B864" s="4" t="s">
        <v>1733</v>
      </c>
      <c r="C864" s="6">
        <v>10</v>
      </c>
      <c r="D864" s="11">
        <v>95000</v>
      </c>
      <c r="E864" s="5">
        <v>80360</v>
      </c>
      <c r="F864" s="12">
        <f t="shared" si="26"/>
        <v>80500</v>
      </c>
      <c r="G864" s="12">
        <f t="shared" si="27"/>
        <v>14500</v>
      </c>
      <c r="H864" s="4" t="s">
        <v>1982</v>
      </c>
      <c r="I864" s="57" t="s">
        <v>2816</v>
      </c>
    </row>
    <row r="865" spans="1:9">
      <c r="A865" s="55">
        <v>11103498</v>
      </c>
      <c r="B865" s="4" t="s">
        <v>1735</v>
      </c>
      <c r="C865" s="6">
        <v>10</v>
      </c>
      <c r="D865" s="11">
        <v>95000</v>
      </c>
      <c r="E865" s="5">
        <v>84060</v>
      </c>
      <c r="F865" s="12">
        <f t="shared" si="26"/>
        <v>84500</v>
      </c>
      <c r="G865" s="12">
        <f t="shared" si="27"/>
        <v>10500</v>
      </c>
      <c r="H865" s="4" t="s">
        <v>2119</v>
      </c>
      <c r="I865" s="57" t="s">
        <v>2817</v>
      </c>
    </row>
    <row r="866" spans="1:9">
      <c r="A866" s="55">
        <v>11107300</v>
      </c>
      <c r="B866" s="4" t="s">
        <v>1737</v>
      </c>
      <c r="C866" s="6">
        <v>10</v>
      </c>
      <c r="D866" s="11">
        <v>95000</v>
      </c>
      <c r="E866" s="5">
        <v>86777</v>
      </c>
      <c r="F866" s="12">
        <f t="shared" si="26"/>
        <v>87000</v>
      </c>
      <c r="G866" s="12">
        <f t="shared" si="27"/>
        <v>8000</v>
      </c>
      <c r="H866" s="4" t="s">
        <v>2084</v>
      </c>
      <c r="I866" s="57" t="s">
        <v>2818</v>
      </c>
    </row>
    <row r="867" spans="1:9">
      <c r="A867" s="55">
        <v>11104917</v>
      </c>
      <c r="B867" s="4" t="s">
        <v>1739</v>
      </c>
      <c r="C867" s="6">
        <v>10</v>
      </c>
      <c r="D867" s="11">
        <v>95000</v>
      </c>
      <c r="E867" s="5">
        <v>84512</v>
      </c>
      <c r="F867" s="12">
        <f t="shared" si="26"/>
        <v>85000</v>
      </c>
      <c r="G867" s="12">
        <f t="shared" si="27"/>
        <v>10000</v>
      </c>
      <c r="H867" s="4" t="s">
        <v>2152</v>
      </c>
      <c r="I867" s="57" t="s">
        <v>2819</v>
      </c>
    </row>
    <row r="868" spans="1:9">
      <c r="A868" s="55">
        <v>11103357</v>
      </c>
      <c r="B868" s="4" t="s">
        <v>1741</v>
      </c>
      <c r="C868" s="6">
        <v>10</v>
      </c>
      <c r="D868" s="11">
        <v>95000</v>
      </c>
      <c r="E868" s="5">
        <v>93922</v>
      </c>
      <c r="F868" s="12">
        <f t="shared" si="26"/>
        <v>94000</v>
      </c>
      <c r="G868" s="12">
        <f t="shared" si="27"/>
        <v>1000</v>
      </c>
      <c r="H868" s="4" t="s">
        <v>1896</v>
      </c>
      <c r="I868" s="57" t="s">
        <v>2820</v>
      </c>
    </row>
    <row r="869" spans="1:9">
      <c r="A869" s="55">
        <v>11106043</v>
      </c>
      <c r="B869" s="4" t="s">
        <v>1743</v>
      </c>
      <c r="C869" s="6">
        <v>10</v>
      </c>
      <c r="D869" s="11">
        <v>95000</v>
      </c>
      <c r="E869" s="5">
        <v>87713</v>
      </c>
      <c r="F869" s="12">
        <f t="shared" si="26"/>
        <v>88000</v>
      </c>
      <c r="G869" s="12">
        <f t="shared" si="27"/>
        <v>7000</v>
      </c>
      <c r="H869" s="4" t="s">
        <v>1900</v>
      </c>
      <c r="I869" s="57" t="s">
        <v>2821</v>
      </c>
    </row>
    <row r="870" spans="1:9">
      <c r="A870" s="55">
        <v>11107520</v>
      </c>
      <c r="B870" s="4" t="s">
        <v>1745</v>
      </c>
      <c r="C870" s="6">
        <v>10</v>
      </c>
      <c r="D870" s="11">
        <v>95000</v>
      </c>
      <c r="E870" s="5">
        <v>91738</v>
      </c>
      <c r="F870" s="12">
        <f t="shared" si="26"/>
        <v>92000</v>
      </c>
      <c r="G870" s="12">
        <f t="shared" si="27"/>
        <v>3000</v>
      </c>
      <c r="H870" s="4" t="s">
        <v>1902</v>
      </c>
      <c r="I870" s="57" t="s">
        <v>2822</v>
      </c>
    </row>
    <row r="871" spans="1:9">
      <c r="A871" s="55">
        <v>11105039</v>
      </c>
      <c r="B871" s="4" t="s">
        <v>1747</v>
      </c>
      <c r="C871" s="6">
        <v>10</v>
      </c>
      <c r="D871" s="11">
        <v>95000</v>
      </c>
      <c r="E871" s="5">
        <v>84703</v>
      </c>
      <c r="F871" s="12">
        <f t="shared" si="26"/>
        <v>85000</v>
      </c>
      <c r="G871" s="12">
        <f t="shared" si="27"/>
        <v>10000</v>
      </c>
      <c r="H871" s="4" t="s">
        <v>2020</v>
      </c>
      <c r="I871" s="57" t="s">
        <v>2823</v>
      </c>
    </row>
    <row r="872" spans="1:9">
      <c r="A872" s="55">
        <v>11102968</v>
      </c>
      <c r="B872" s="4" t="s">
        <v>1749</v>
      </c>
      <c r="C872" s="6">
        <v>10</v>
      </c>
      <c r="D872" s="11">
        <v>95000</v>
      </c>
      <c r="E872" s="5">
        <v>80292</v>
      </c>
      <c r="F872" s="12">
        <f t="shared" si="26"/>
        <v>80500</v>
      </c>
      <c r="G872" s="12">
        <f t="shared" si="27"/>
        <v>14500</v>
      </c>
      <c r="H872" s="4" t="s">
        <v>1862</v>
      </c>
      <c r="I872" s="57" t="s">
        <v>2824</v>
      </c>
    </row>
    <row r="873" spans="1:9">
      <c r="A873" s="55">
        <v>11104230</v>
      </c>
      <c r="B873" s="4" t="s">
        <v>1751</v>
      </c>
      <c r="C873" s="6">
        <v>10</v>
      </c>
      <c r="D873" s="11">
        <v>95000</v>
      </c>
      <c r="E873" s="5">
        <v>81563</v>
      </c>
      <c r="F873" s="12">
        <f t="shared" si="26"/>
        <v>82000</v>
      </c>
      <c r="G873" s="12">
        <f t="shared" si="27"/>
        <v>13000</v>
      </c>
      <c r="H873" s="4" t="s">
        <v>1951</v>
      </c>
      <c r="I873" s="57" t="s">
        <v>2825</v>
      </c>
    </row>
    <row r="874" spans="1:9">
      <c r="A874" s="55">
        <v>11104698</v>
      </c>
      <c r="B874" s="4" t="s">
        <v>1753</v>
      </c>
      <c r="C874" s="6">
        <v>10</v>
      </c>
      <c r="D874" s="11">
        <v>95000</v>
      </c>
      <c r="E874" s="5">
        <v>83100</v>
      </c>
      <c r="F874" s="12">
        <f t="shared" si="26"/>
        <v>83500</v>
      </c>
      <c r="G874" s="12">
        <f t="shared" si="27"/>
        <v>11500</v>
      </c>
      <c r="H874" s="4" t="s">
        <v>1872</v>
      </c>
      <c r="I874" s="57" t="s">
        <v>2826</v>
      </c>
    </row>
    <row r="875" spans="1:9">
      <c r="A875" s="55">
        <v>11104491</v>
      </c>
      <c r="B875" s="4" t="s">
        <v>1755</v>
      </c>
      <c r="C875" s="6">
        <v>10</v>
      </c>
      <c r="D875" s="11">
        <v>95000</v>
      </c>
      <c r="E875" s="5">
        <v>88279</v>
      </c>
      <c r="F875" s="12">
        <f t="shared" si="26"/>
        <v>88500</v>
      </c>
      <c r="G875" s="12">
        <f t="shared" si="27"/>
        <v>6500</v>
      </c>
      <c r="H875" s="4" t="s">
        <v>2186</v>
      </c>
      <c r="I875" s="57" t="s">
        <v>2827</v>
      </c>
    </row>
    <row r="876" spans="1:9">
      <c r="A876" s="55">
        <v>11108931</v>
      </c>
      <c r="B876" s="4" t="s">
        <v>1757</v>
      </c>
      <c r="C876" s="6">
        <v>10</v>
      </c>
      <c r="D876" s="11">
        <v>95000</v>
      </c>
      <c r="E876" s="5">
        <v>88493</v>
      </c>
      <c r="F876" s="12">
        <f t="shared" si="26"/>
        <v>88500</v>
      </c>
      <c r="G876" s="12">
        <f t="shared" si="27"/>
        <v>6500</v>
      </c>
      <c r="H876" s="4" t="s">
        <v>2298</v>
      </c>
      <c r="I876" s="57" t="s">
        <v>2828</v>
      </c>
    </row>
    <row r="877" spans="1:9">
      <c r="A877" s="55">
        <v>11102620</v>
      </c>
      <c r="B877" s="4" t="s">
        <v>1759</v>
      </c>
      <c r="C877" s="6">
        <v>10</v>
      </c>
      <c r="D877" s="11">
        <v>95000</v>
      </c>
      <c r="E877" s="5">
        <v>91360</v>
      </c>
      <c r="F877" s="12">
        <f t="shared" si="26"/>
        <v>91500</v>
      </c>
      <c r="G877" s="12">
        <f t="shared" si="27"/>
        <v>3500</v>
      </c>
      <c r="H877" s="4" t="s">
        <v>1881</v>
      </c>
      <c r="I877" s="57" t="s">
        <v>2829</v>
      </c>
    </row>
    <row r="878" spans="1:9">
      <c r="A878" s="55">
        <v>11109487</v>
      </c>
      <c r="B878" s="4" t="s">
        <v>1761</v>
      </c>
      <c r="C878" s="6">
        <v>10</v>
      </c>
      <c r="D878" s="11">
        <v>95000</v>
      </c>
      <c r="E878" s="5">
        <v>93824</v>
      </c>
      <c r="F878" s="12">
        <f t="shared" si="26"/>
        <v>94000</v>
      </c>
      <c r="G878" s="12">
        <f t="shared" si="27"/>
        <v>1000</v>
      </c>
      <c r="H878" s="4" t="s">
        <v>2037</v>
      </c>
      <c r="I878" s="57" t="s">
        <v>2830</v>
      </c>
    </row>
    <row r="879" spans="1:9">
      <c r="A879" s="55">
        <v>11109561</v>
      </c>
      <c r="B879" s="4" t="s">
        <v>1763</v>
      </c>
      <c r="C879" s="6">
        <v>10</v>
      </c>
      <c r="D879" s="11">
        <v>95000</v>
      </c>
      <c r="E879" s="5">
        <v>84527</v>
      </c>
      <c r="F879" s="12">
        <f t="shared" si="26"/>
        <v>85000</v>
      </c>
      <c r="G879" s="12">
        <f t="shared" si="27"/>
        <v>10000</v>
      </c>
      <c r="H879" s="4" t="s">
        <v>1883</v>
      </c>
      <c r="I879" s="57" t="s">
        <v>2831</v>
      </c>
    </row>
    <row r="880" spans="1:9">
      <c r="A880" s="55">
        <v>11109190</v>
      </c>
      <c r="B880" s="4" t="s">
        <v>1765</v>
      </c>
      <c r="C880" s="6">
        <v>10</v>
      </c>
      <c r="D880" s="11">
        <v>95000</v>
      </c>
      <c r="E880" s="5">
        <v>83725</v>
      </c>
      <c r="F880" s="12">
        <f t="shared" si="26"/>
        <v>84000</v>
      </c>
      <c r="G880" s="12">
        <f t="shared" si="27"/>
        <v>11000</v>
      </c>
      <c r="H880" s="4" t="s">
        <v>2102</v>
      </c>
      <c r="I880" s="57" t="s">
        <v>2832</v>
      </c>
    </row>
    <row r="881" spans="1:9">
      <c r="A881" s="55">
        <v>11101965</v>
      </c>
      <c r="B881" s="4" t="s">
        <v>1767</v>
      </c>
      <c r="C881" s="6">
        <v>10</v>
      </c>
      <c r="D881" s="11">
        <v>95000</v>
      </c>
      <c r="E881" s="5">
        <v>86011</v>
      </c>
      <c r="F881" s="12">
        <f t="shared" si="26"/>
        <v>86500</v>
      </c>
      <c r="G881" s="12">
        <f t="shared" si="27"/>
        <v>8500</v>
      </c>
      <c r="H881" s="4" t="s">
        <v>2109</v>
      </c>
      <c r="I881" s="57" t="s">
        <v>2833</v>
      </c>
    </row>
    <row r="882" spans="1:9">
      <c r="A882" s="55">
        <v>11105255</v>
      </c>
      <c r="B882" s="4" t="s">
        <v>1769</v>
      </c>
      <c r="C882" s="6">
        <v>10</v>
      </c>
      <c r="D882" s="11">
        <v>95000</v>
      </c>
      <c r="E882" s="5">
        <v>93558</v>
      </c>
      <c r="F882" s="12">
        <f t="shared" si="26"/>
        <v>94000</v>
      </c>
      <c r="G882" s="12">
        <f t="shared" si="27"/>
        <v>1000</v>
      </c>
      <c r="H882" s="4" t="s">
        <v>1969</v>
      </c>
      <c r="I882" s="57" t="s">
        <v>2834</v>
      </c>
    </row>
    <row r="883" spans="1:9">
      <c r="A883" s="55">
        <v>11105639</v>
      </c>
      <c r="B883" s="4" t="s">
        <v>1771</v>
      </c>
      <c r="C883" s="6">
        <v>10</v>
      </c>
      <c r="D883" s="11">
        <v>95000</v>
      </c>
      <c r="E883" s="5">
        <v>80818</v>
      </c>
      <c r="F883" s="12">
        <f t="shared" si="26"/>
        <v>81000</v>
      </c>
      <c r="G883" s="12">
        <f t="shared" si="27"/>
        <v>14000</v>
      </c>
      <c r="H883" s="4" t="s">
        <v>1838</v>
      </c>
      <c r="I883" s="57" t="s">
        <v>2835</v>
      </c>
    </row>
    <row r="884" spans="1:9">
      <c r="A884" s="55">
        <v>11102023</v>
      </c>
      <c r="B884" s="4" t="s">
        <v>1773</v>
      </c>
      <c r="C884" s="6">
        <v>10</v>
      </c>
      <c r="D884" s="11">
        <v>95000</v>
      </c>
      <c r="E884" s="5">
        <v>80345</v>
      </c>
      <c r="F884" s="12">
        <f t="shared" si="26"/>
        <v>80500</v>
      </c>
      <c r="G884" s="12">
        <f t="shared" si="27"/>
        <v>14500</v>
      </c>
      <c r="H884" s="4" t="s">
        <v>2009</v>
      </c>
      <c r="I884" s="57" t="s">
        <v>2836</v>
      </c>
    </row>
    <row r="885" spans="1:9">
      <c r="A885" s="55">
        <v>11109175</v>
      </c>
      <c r="B885" s="4" t="s">
        <v>1775</v>
      </c>
      <c r="C885" s="6">
        <v>10</v>
      </c>
      <c r="D885" s="11">
        <v>95000</v>
      </c>
      <c r="E885" s="5">
        <v>82051</v>
      </c>
      <c r="F885" s="12">
        <f t="shared" si="26"/>
        <v>82500</v>
      </c>
      <c r="G885" s="12">
        <f t="shared" si="27"/>
        <v>12500</v>
      </c>
      <c r="H885" s="4" t="s">
        <v>1840</v>
      </c>
      <c r="I885" s="57" t="s">
        <v>2837</v>
      </c>
    </row>
    <row r="886" spans="1:9">
      <c r="A886" s="55">
        <v>11104956</v>
      </c>
      <c r="B886" s="4" t="s">
        <v>1777</v>
      </c>
      <c r="C886" s="6">
        <v>10</v>
      </c>
      <c r="D886" s="11">
        <v>95000</v>
      </c>
      <c r="E886" s="5">
        <v>87068</v>
      </c>
      <c r="F886" s="12">
        <f t="shared" si="26"/>
        <v>87500</v>
      </c>
      <c r="G886" s="12">
        <f t="shared" si="27"/>
        <v>7500</v>
      </c>
      <c r="H886" s="4" t="s">
        <v>1937</v>
      </c>
      <c r="I886" s="57" t="s">
        <v>2838</v>
      </c>
    </row>
    <row r="887" spans="1:9">
      <c r="A887" s="55">
        <v>11108453</v>
      </c>
      <c r="B887" s="4" t="s">
        <v>1779</v>
      </c>
      <c r="C887" s="6">
        <v>10</v>
      </c>
      <c r="D887" s="11">
        <v>95000</v>
      </c>
      <c r="E887" s="5">
        <v>92159</v>
      </c>
      <c r="F887" s="12">
        <f t="shared" si="26"/>
        <v>92500</v>
      </c>
      <c r="G887" s="12">
        <f t="shared" si="27"/>
        <v>2500</v>
      </c>
      <c r="H887" s="4" t="s">
        <v>1846</v>
      </c>
      <c r="I887" s="57" t="s">
        <v>2839</v>
      </c>
    </row>
    <row r="888" spans="1:9">
      <c r="A888" s="55">
        <v>11109543</v>
      </c>
      <c r="B888" s="4" t="s">
        <v>1781</v>
      </c>
      <c r="C888" s="6">
        <v>10</v>
      </c>
      <c r="D888" s="11">
        <v>95000</v>
      </c>
      <c r="E888" s="5">
        <v>94870</v>
      </c>
      <c r="F888" s="12">
        <f t="shared" si="26"/>
        <v>95000</v>
      </c>
      <c r="G888" s="12">
        <f t="shared" si="27"/>
        <v>0</v>
      </c>
      <c r="H888" s="4" t="s">
        <v>1850</v>
      </c>
      <c r="I888" s="57" t="s">
        <v>2840</v>
      </c>
    </row>
    <row r="889" spans="1:9">
      <c r="A889" s="55">
        <v>11101017</v>
      </c>
      <c r="B889" s="4" t="s">
        <v>1783</v>
      </c>
      <c r="C889" s="6">
        <v>10</v>
      </c>
      <c r="D889" s="11">
        <v>95000</v>
      </c>
      <c r="E889" s="5">
        <v>89521</v>
      </c>
      <c r="F889" s="12">
        <f t="shared" si="26"/>
        <v>90000</v>
      </c>
      <c r="G889" s="12">
        <f t="shared" si="27"/>
        <v>5000</v>
      </c>
      <c r="H889" s="4" t="s">
        <v>1978</v>
      </c>
      <c r="I889" s="57" t="s">
        <v>2841</v>
      </c>
    </row>
    <row r="890" spans="1:9">
      <c r="A890" s="55">
        <v>11106052</v>
      </c>
      <c r="B890" s="4" t="s">
        <v>1785</v>
      </c>
      <c r="C890" s="6">
        <v>10</v>
      </c>
      <c r="D890" s="11">
        <v>95000</v>
      </c>
      <c r="E890" s="5">
        <v>86297</v>
      </c>
      <c r="F890" s="12">
        <f t="shared" si="26"/>
        <v>86500</v>
      </c>
      <c r="G890" s="12">
        <f t="shared" si="27"/>
        <v>8500</v>
      </c>
      <c r="H890" s="4" t="s">
        <v>2052</v>
      </c>
      <c r="I890" s="57" t="s">
        <v>2842</v>
      </c>
    </row>
    <row r="891" spans="1:9">
      <c r="A891" s="55">
        <v>11100328</v>
      </c>
      <c r="B891" s="4" t="s">
        <v>1787</v>
      </c>
      <c r="C891" s="6">
        <v>10</v>
      </c>
      <c r="D891" s="11">
        <v>95000</v>
      </c>
      <c r="E891" s="5">
        <v>87077</v>
      </c>
      <c r="F891" s="12">
        <f t="shared" si="26"/>
        <v>87500</v>
      </c>
      <c r="G891" s="12">
        <f t="shared" si="27"/>
        <v>7500</v>
      </c>
      <c r="H891" s="4" t="s">
        <v>2054</v>
      </c>
      <c r="I891" s="57" t="s">
        <v>2843</v>
      </c>
    </row>
    <row r="892" spans="1:9">
      <c r="A892" s="55">
        <v>11109361</v>
      </c>
      <c r="B892" s="4" t="s">
        <v>1789</v>
      </c>
      <c r="C892" s="6">
        <v>10</v>
      </c>
      <c r="D892" s="11">
        <v>95000</v>
      </c>
      <c r="E892" s="5">
        <v>92951</v>
      </c>
      <c r="F892" s="12">
        <f t="shared" si="26"/>
        <v>93000</v>
      </c>
      <c r="G892" s="12">
        <f t="shared" si="27"/>
        <v>2000</v>
      </c>
      <c r="H892" s="4" t="s">
        <v>2056</v>
      </c>
      <c r="I892" s="57" t="s">
        <v>2844</v>
      </c>
    </row>
    <row r="893" spans="1:9">
      <c r="A893" s="55">
        <v>11107422</v>
      </c>
      <c r="B893" s="4" t="s">
        <v>1791</v>
      </c>
      <c r="C893" s="6">
        <v>10</v>
      </c>
      <c r="D893" s="11">
        <v>95000</v>
      </c>
      <c r="E893" s="5">
        <v>91146</v>
      </c>
      <c r="F893" s="12">
        <f t="shared" si="26"/>
        <v>91500</v>
      </c>
      <c r="G893" s="12">
        <f t="shared" si="27"/>
        <v>3500</v>
      </c>
      <c r="H893" s="4" t="s">
        <v>2125</v>
      </c>
      <c r="I893" s="57" t="s">
        <v>2845</v>
      </c>
    </row>
    <row r="894" spans="1:9">
      <c r="A894" s="55">
        <v>11100059</v>
      </c>
      <c r="B894" s="4" t="s">
        <v>1793</v>
      </c>
      <c r="C894" s="6">
        <v>10</v>
      </c>
      <c r="D894" s="11">
        <v>95000</v>
      </c>
      <c r="E894" s="5">
        <v>87012</v>
      </c>
      <c r="F894" s="12">
        <f t="shared" si="26"/>
        <v>87500</v>
      </c>
      <c r="G894" s="12">
        <f t="shared" si="27"/>
        <v>7500</v>
      </c>
      <c r="H894" s="4" t="s">
        <v>2058</v>
      </c>
      <c r="I894" s="57" t="s">
        <v>2846</v>
      </c>
    </row>
    <row r="895" spans="1:9">
      <c r="A895" s="55">
        <v>11105660</v>
      </c>
      <c r="B895" s="4" t="s">
        <v>1795</v>
      </c>
      <c r="C895" s="6">
        <v>10</v>
      </c>
      <c r="D895" s="11">
        <v>95000</v>
      </c>
      <c r="E895" s="5">
        <v>92502</v>
      </c>
      <c r="F895" s="12">
        <f t="shared" si="26"/>
        <v>93000</v>
      </c>
      <c r="G895" s="12">
        <f t="shared" si="27"/>
        <v>2000</v>
      </c>
      <c r="H895" s="4" t="s">
        <v>1945</v>
      </c>
      <c r="I895" s="57" t="s">
        <v>2847</v>
      </c>
    </row>
    <row r="896" spans="1:9">
      <c r="A896" s="55">
        <v>11109384</v>
      </c>
      <c r="B896" s="4" t="s">
        <v>1797</v>
      </c>
      <c r="C896" s="6">
        <v>10</v>
      </c>
      <c r="D896" s="11">
        <v>95000</v>
      </c>
      <c r="E896" s="5">
        <v>88982</v>
      </c>
      <c r="F896" s="12">
        <f t="shared" si="26"/>
        <v>89000</v>
      </c>
      <c r="G896" s="12">
        <f t="shared" si="27"/>
        <v>6000</v>
      </c>
      <c r="H896" s="4" t="s">
        <v>2158</v>
      </c>
      <c r="I896" s="57" t="s">
        <v>2848</v>
      </c>
    </row>
    <row r="897" spans="1:9">
      <c r="A897" s="55">
        <v>11106936</v>
      </c>
      <c r="B897" s="4" t="s">
        <v>1799</v>
      </c>
      <c r="C897" s="6">
        <v>10</v>
      </c>
      <c r="D897" s="11">
        <v>95000</v>
      </c>
      <c r="E897" s="5">
        <v>80834</v>
      </c>
      <c r="F897" s="12">
        <f t="shared" si="26"/>
        <v>81000</v>
      </c>
      <c r="G897" s="12">
        <f t="shared" si="27"/>
        <v>14000</v>
      </c>
      <c r="H897" s="4" t="s">
        <v>2020</v>
      </c>
      <c r="I897" s="57" t="s">
        <v>2849</v>
      </c>
    </row>
    <row r="898" spans="1:9">
      <c r="A898" s="55">
        <v>11105620</v>
      </c>
      <c r="B898" s="4" t="s">
        <v>1801</v>
      </c>
      <c r="C898" s="6">
        <v>10</v>
      </c>
      <c r="D898" s="11">
        <v>95000</v>
      </c>
      <c r="E898" s="5">
        <v>85925</v>
      </c>
      <c r="F898" s="12">
        <f>CEILING(E898,500)</f>
        <v>86000</v>
      </c>
      <c r="G898" s="12">
        <f>D898-F898</f>
        <v>9000</v>
      </c>
      <c r="H898" s="4" t="s">
        <v>1868</v>
      </c>
      <c r="I898" s="57" t="s">
        <v>2850</v>
      </c>
    </row>
    <row r="899" spans="1:9">
      <c r="A899" s="55">
        <v>11102290</v>
      </c>
      <c r="B899" s="4" t="s">
        <v>1803</v>
      </c>
      <c r="C899" s="6">
        <v>10</v>
      </c>
      <c r="D899" s="11">
        <v>95000</v>
      </c>
      <c r="E899" s="5">
        <v>84485</v>
      </c>
      <c r="F899" s="12">
        <f>CEILING(E899,500)</f>
        <v>84500</v>
      </c>
      <c r="G899" s="12">
        <f>D899-F899</f>
        <v>10500</v>
      </c>
      <c r="H899" s="4" t="s">
        <v>1870</v>
      </c>
      <c r="I899" s="57" t="s">
        <v>2851</v>
      </c>
    </row>
    <row r="900" spans="1:9">
      <c r="A900" s="55">
        <v>11105850</v>
      </c>
      <c r="B900" s="4" t="s">
        <v>1805</v>
      </c>
      <c r="C900" s="6">
        <v>10</v>
      </c>
      <c r="D900" s="11">
        <v>95000</v>
      </c>
      <c r="E900" s="5">
        <v>84005</v>
      </c>
      <c r="F900" s="12">
        <f>CEILING(E900,500)</f>
        <v>84500</v>
      </c>
      <c r="G900" s="12">
        <f>D900-F900</f>
        <v>10500</v>
      </c>
      <c r="H900" s="4" t="s">
        <v>2294</v>
      </c>
      <c r="I900" s="57" t="s">
        <v>2852</v>
      </c>
    </row>
    <row r="901" spans="1:9">
      <c r="A901" s="63">
        <v>11108349</v>
      </c>
      <c r="B901" s="13" t="s">
        <v>1807</v>
      </c>
      <c r="C901" s="15">
        <v>10</v>
      </c>
      <c r="D901" s="64">
        <v>95000</v>
      </c>
      <c r="E901" s="14">
        <v>90489</v>
      </c>
      <c r="F901" s="65">
        <f>CEILING(E901,500)</f>
        <v>90500</v>
      </c>
      <c r="G901" s="65">
        <f>D901-F901</f>
        <v>4500</v>
      </c>
      <c r="H901" s="13" t="s">
        <v>1876</v>
      </c>
      <c r="I901" s="66" t="s">
        <v>2853</v>
      </c>
    </row>
    <row r="902" spans="1:9">
      <c r="A902" s="140" t="s">
        <v>2854</v>
      </c>
      <c r="B902" s="141"/>
      <c r="C902" s="141"/>
      <c r="D902" s="11">
        <f>SUM(D2:D901)</f>
        <v>46950000</v>
      </c>
      <c r="E902" s="8"/>
      <c r="F902" s="7">
        <f>SUM(F2:F901)</f>
        <v>41376500</v>
      </c>
      <c r="G902" s="12">
        <f>D902-F902</f>
        <v>5573500</v>
      </c>
      <c r="H902" s="8"/>
      <c r="I902" s="8"/>
    </row>
  </sheetData>
  <mergeCells count="1">
    <mergeCell ref="A902:C902"/>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Index</vt:lpstr>
      <vt:lpstr>Dashboard</vt:lpstr>
      <vt:lpstr>Student Profile</vt:lpstr>
      <vt:lpstr>Ind Prog</vt:lpstr>
      <vt:lpstr>Class Overview</vt:lpstr>
      <vt:lpstr>Data Set</vt:lpstr>
      <vt:lpstr>Examination</vt:lpstr>
      <vt:lpstr>Fee comparision</vt:lpstr>
      <vt:lpstr>Fee balances</vt:lpstr>
      <vt:lpstr>Gender wise</vt:lpstr>
      <vt:lpstr>CA1 Avg</vt:lpstr>
      <vt:lpstr>CA 2 Avg</vt:lpstr>
      <vt:lpstr>Mid vg</vt:lpstr>
      <vt:lpstr>CA 3 Avg</vt:lpstr>
      <vt:lpstr>Date wise Fee paid</vt:lpstr>
      <vt:lpstr>Financial</vt:lpstr>
      <vt:lpstr>'Class Overview'!Criteria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Manideep Chowdary</dc:creator>
  <cp:lastModifiedBy>Manideep Chowdary</cp:lastModifiedBy>
  <dcterms:created xsi:type="dcterms:W3CDTF">2019-11-08T16:21:16Z</dcterms:created>
  <dcterms:modified xsi:type="dcterms:W3CDTF">2019-11-11T13:54:38Z</dcterms:modified>
</cp:coreProperties>
</file>